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il Filipowicz - dysk/Studia PG - rok I/Semestr 1/Inwestycje Alternatywne/"/>
    </mc:Choice>
  </mc:AlternateContent>
  <xr:revisionPtr revIDLastSave="0" documentId="13_ncr:1_{877C54B1-4E5F-2B49-8B79-1E0F42F45108}" xr6:coauthVersionLast="47" xr6:coauthVersionMax="47" xr10:uidLastSave="{00000000-0000-0000-0000-000000000000}"/>
  <bookViews>
    <workbookView xWindow="0" yWindow="500" windowWidth="28140" windowHeight="16300" xr2:uid="{00000000-000D-0000-FFFF-FFFF00000000}"/>
  </bookViews>
  <sheets>
    <sheet name="Statystyki opisowe" sheetId="5" r:id="rId1"/>
    <sheet name="Arkusz roboczy" sheetId="1" r:id="rId2"/>
    <sheet name="korelacja" sheetId="2" r:id="rId3"/>
    <sheet name="KGHM" sheetId="3" r:id="rId4"/>
    <sheet name="GOLD" sheetId="4" r:id="rId5"/>
    <sheet name="USO" sheetId="6" r:id="rId6"/>
    <sheet name="USD.JPY" sheetId="7" r:id="rId7"/>
    <sheet name="Arkusz2" sheetId="9" r:id="rId8"/>
  </sheets>
  <definedNames>
    <definedName name="Dane_historyczne_dla_USD_JPY" localSheetId="3">KGHM!$A$1:$F$136</definedName>
    <definedName name="Historyczne_dane_USO_1" localSheetId="4">GOLD!$A$1:$G$152</definedName>
    <definedName name="solver_adj" localSheetId="1" hidden="1">'Arkusz roboczy'!$AM$18:$AM$21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'Arkusz roboczy'!$AM$17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'Arkusz roboczy'!$AM$25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6" i="1" l="1"/>
  <c r="AL38" i="1"/>
  <c r="AM25" i="1" l="1"/>
  <c r="AC14" i="1" l="1"/>
  <c r="AC13" i="1"/>
  <c r="AM24" i="1"/>
  <c r="AM17" i="1" l="1"/>
  <c r="AN134" i="1"/>
  <c r="AN135" i="1"/>
  <c r="AN136" i="1"/>
  <c r="AN6" i="1" l="1"/>
  <c r="AN5" i="1"/>
  <c r="AN4" i="1"/>
  <c r="AN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3" i="1"/>
  <c r="K34" i="9" l="1"/>
  <c r="K33" i="9"/>
  <c r="D16" i="9"/>
  <c r="D15" i="9"/>
  <c r="D9" i="9"/>
  <c r="D10" i="9"/>
  <c r="D11" i="9"/>
  <c r="D8" i="9"/>
  <c r="AM11" i="1" l="1"/>
  <c r="AM10" i="1"/>
  <c r="AM8" i="1"/>
  <c r="AM9" i="1"/>
  <c r="AM6" i="1"/>
  <c r="AM5" i="1"/>
  <c r="AM4" i="1"/>
  <c r="AM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V3" i="1"/>
  <c r="R9" i="2"/>
  <c r="Q3" i="1"/>
  <c r="AD7" i="1" s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3" i="1"/>
  <c r="AC6" i="1" l="1"/>
  <c r="AD8" i="1"/>
  <c r="AD6" i="1"/>
  <c r="AC7" i="1"/>
  <c r="A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ne historyczne dla USD_JPY" type="6" refreshedVersion="6" background="1" saveData="1">
    <textPr codePage="65001" sourceFile="/Users/emilfilipowicz/Desktop/Dane historyczne dla USD_JPY.csv" decimal="," thousands=" " comma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Historyczne dane USO" type="6" refreshedVersion="6" background="1" saveData="1">
    <textPr codePage="65001" sourceFile="/Users/emilfilipowicz/Desktop/Historyczne dane USO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<sst xmlns="http://schemas.openxmlformats.org/spreadsheetml/2006/main" count="386" uniqueCount="211">
  <si>
    <t>LP.</t>
  </si>
  <si>
    <t>Data</t>
  </si>
  <si>
    <t>Typ instrumentu</t>
  </si>
  <si>
    <t>Nazwa</t>
  </si>
  <si>
    <t>Kurs zamkniecia</t>
  </si>
  <si>
    <t>KGHM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</si>
  <si>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</si>
  <si>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</si>
  <si>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</si>
  <si>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</si>
  <si>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</si>
  <si>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</si>
  <si>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</si>
  <si>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</si>
  <si>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</si>
  <si>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</si>
  <si>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</si>
  <si>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</si>
  <si>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</si>
  <si>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</si>
  <si>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</si>
  <si>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</si>
  <si>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</si>
  <si>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</si>
  <si>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</si>
  <si>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</si>
  <si>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</si>
  <si>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</si>
  <si>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</si>
  <si>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</si>
  <si>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</si>
  <si>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</si>
  <si>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</si>
  <si>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</si>
  <si>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</si>
  <si>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</si>
  <si>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</si>
  <si>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</si>
  <si>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</si>
  <si>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</si>
  <si>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</si>
  <si>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</si>
  <si>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</si>
  <si>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</si>
  <si>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</si>
  <si>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</si>
  <si>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</si>
  <si>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</si>
  <si>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</si>
  <si>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</si>
  <si>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</si>
  <si>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</si>
  <si>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</si>
  <si>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</si>
  <si>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</si>
  <si>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</si>
  <si>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</si>
  <si>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</si>
  <si>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</si>
  <si>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</si>
  <si>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</si>
  <si>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</si>
  <si>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</si>
  <si>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</si>
  <si>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</si>
  <si>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</si>
  <si>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</si>
  <si>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</si>
  <si>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</si>
  <si>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</si>
  <si>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</si>
  <si>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</si>
  <si>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</si>
  <si>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</si>
  <si>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</si>
  <si>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</si>
  <si>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</si>
  <si>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</si>
  <si>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</si>
  <si>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</si>
  <si>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</si>
  <si>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</si>
  <si>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</si>
  <si>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</si>
  <si>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</si>
  <si>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</si>
  <si>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</si>
  <si>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</si>
  <si>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</si>
  <si>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</si>
  <si>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</si>
  <si>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</si>
  <si>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</si>
  <si>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</si>
  <si>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</si>
  <si>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</si>
  <si>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</si>
  <si>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</si>
  <si>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</si>
  <si>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</si>
  <si>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</si>
  <si>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</si>
  <si>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</si>
  <si>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</si>
  <si>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</si>
  <si>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</si>
  <si>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</si>
  <si>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</si>
  <si>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</si>
  <si>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</si>
  <si>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</si>
  <si>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</si>
  <si>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</si>
  <si>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</si>
  <si>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</si>
  <si>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</si>
  <si>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</si>
  <si>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</si>
  <si>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</si>
  <si>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</si>
  <si>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</si>
  <si>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</si>
  <si>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</si>
  <si>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</si>
  <si>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</si>
  <si>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</si>
  <si>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</si>
  <si>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</si>
  <si>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</si>
  <si>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</si>
  <si>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</si>
  <si>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</si>
  <si>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</si>
  <si>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</si>
  <si>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</si>
  <si>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</si>
  <si>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</si>
  <si>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Ostatnio</t>
  </si>
  <si>
    <t>Gold</t>
  </si>
  <si>
    <t>USD.JPY</t>
  </si>
  <si>
    <t>USO</t>
  </si>
  <si>
    <t>złoto</t>
  </si>
  <si>
    <t>Złoto</t>
  </si>
  <si>
    <t>Korelacja</t>
  </si>
  <si>
    <t xml:space="preserve">KGHM </t>
  </si>
  <si>
    <t>Średnia</t>
  </si>
  <si>
    <t>Błąd standardowy</t>
  </si>
  <si>
    <t>Mediana</t>
  </si>
  <si>
    <t>Odchylenie standardowe</t>
  </si>
  <si>
    <t>Wariancja próbki</t>
  </si>
  <si>
    <t>Kurtoza</t>
  </si>
  <si>
    <t>Skośność</t>
  </si>
  <si>
    <t>Minimum</t>
  </si>
  <si>
    <t>Maksimum</t>
  </si>
  <si>
    <t>Suma</t>
  </si>
  <si>
    <t>Licznik</t>
  </si>
  <si>
    <t>Rozstęp</t>
  </si>
  <si>
    <t>15,80 p.p</t>
  </si>
  <si>
    <t>13,38 p.p</t>
  </si>
  <si>
    <t>7,16 p.p</t>
  </si>
  <si>
    <t>2,23 p.p</t>
  </si>
  <si>
    <t>2,69 p.p</t>
  </si>
  <si>
    <t>2,06 p.p</t>
  </si>
  <si>
    <t>1,08 p.p</t>
  </si>
  <si>
    <t>0,35 p.p</t>
  </si>
  <si>
    <t>USD/JPY</t>
  </si>
  <si>
    <t>Oczekiwana stopa zwrotu KGHM</t>
  </si>
  <si>
    <t>Oczekiwana stopa zwrotu GOLD</t>
  </si>
  <si>
    <t>Oczekiwana stopa zwrotu USD/JPY</t>
  </si>
  <si>
    <t>Oczekiwana stopa zwrotu USO</t>
  </si>
  <si>
    <t>Odchylenie standardowe KGHM</t>
  </si>
  <si>
    <t>Odchylenie standardowe USO</t>
  </si>
  <si>
    <t>Odchylenie standardowe GOLD</t>
  </si>
  <si>
    <t>Odchylenie standardowe USD/JPY</t>
  </si>
  <si>
    <t>Udział</t>
  </si>
  <si>
    <t>GOLD</t>
  </si>
  <si>
    <t>ip</t>
  </si>
  <si>
    <t>sigmap</t>
  </si>
  <si>
    <t>efektywność</t>
  </si>
  <si>
    <t>wagi</t>
  </si>
  <si>
    <t>oczekiwany dochód</t>
  </si>
  <si>
    <t>wartosć oczekiwanego zwrotu z portfela</t>
  </si>
  <si>
    <t>beta portfel</t>
  </si>
  <si>
    <t>beta</t>
  </si>
  <si>
    <t>dochód</t>
  </si>
  <si>
    <t>stopa wolna od ryzyka</t>
  </si>
  <si>
    <t>Premia</t>
  </si>
  <si>
    <t>x</t>
  </si>
  <si>
    <t>zad 7</t>
  </si>
  <si>
    <t>ćwiczenie 1 - ćw 5</t>
  </si>
  <si>
    <t>wartosć nominala bonu skarbowego 10000 tyś</t>
  </si>
  <si>
    <t>d</t>
  </si>
  <si>
    <t>rentowonosc bonu skarbowego</t>
  </si>
  <si>
    <t>rentownosc papieru dłużnego</t>
  </si>
  <si>
    <t>r</t>
  </si>
  <si>
    <t>zad 2</t>
  </si>
  <si>
    <t>ćw 4</t>
  </si>
  <si>
    <t>KGHM + 1</t>
  </si>
  <si>
    <t>uso +1</t>
  </si>
  <si>
    <t>Gold + 1</t>
  </si>
  <si>
    <t>USD.JPY+1</t>
  </si>
  <si>
    <t>stare</t>
  </si>
  <si>
    <t>nowe</t>
  </si>
  <si>
    <t>R12</t>
  </si>
  <si>
    <t>R13</t>
  </si>
  <si>
    <t>R14</t>
  </si>
  <si>
    <t>R23</t>
  </si>
  <si>
    <t>R24</t>
  </si>
  <si>
    <t>R34</t>
  </si>
  <si>
    <t>efektywny</t>
  </si>
  <si>
    <t>min.ryzyko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</si>
</sst>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i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10" fontId="0" fillId="0" borderId="0" xfId="1" applyNumberFormat="1" applyFont="1"/>
    <xf numFmtId="0" fontId="0" fillId="2" borderId="1" xfId="0" applyFill="1" applyBorder="1"/>
    <xf numFmtId="0" fontId="2" fillId="2" borderId="1" xfId="0" applyFont="1" applyFill="1" applyBorder="1"/>
    <xf numFmtId="14" fontId="0" fillId="0" borderId="0" xfId="0" applyNumberFormat="1"/>
    <xf numFmtId="10" fontId="0" fillId="0" borderId="0" xfId="0" applyNumberFormat="1"/>
    <xf numFmtId="0" fontId="0" fillId="3" borderId="0" xfId="0" applyFill="1"/>
    <xf numFmtId="0" fontId="2" fillId="0" borderId="0" xfId="0" applyFont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2" fillId="5" borderId="0" xfId="0" applyFont="1" applyFill="1"/>
    <xf numFmtId="0" fontId="2" fillId="3" borderId="0" xfId="0" applyFont="1" applyFill="1"/>
    <xf numFmtId="0" fontId="2" fillId="6" borderId="0" xfId="0" applyFont="1" applyFill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8" borderId="0" xfId="0" applyFont="1" applyFill="1"/>
    <xf numFmtId="10" fontId="2" fillId="3" borderId="0" xfId="1" applyNumberFormat="1" applyFont="1" applyFill="1"/>
    <xf numFmtId="10" fontId="0" fillId="7" borderId="0" xfId="1" applyNumberFormat="1" applyFont="1" applyFill="1"/>
    <xf numFmtId="10" fontId="0" fillId="9" borderId="0" xfId="1" applyNumberFormat="1" applyFont="1" applyFill="1"/>
    <xf numFmtId="10" fontId="0" fillId="4" borderId="0" xfId="1" applyNumberFormat="1" applyFont="1" applyFill="1"/>
    <xf numFmtId="0" fontId="0" fillId="0" borderId="0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10" fontId="4" fillId="0" borderId="1" xfId="1" applyNumberFormat="1" applyFont="1" applyFill="1" applyBorder="1" applyAlignment="1">
      <alignment horizontal="center"/>
    </xf>
    <xf numFmtId="0" fontId="4" fillId="10" borderId="1" xfId="0" applyFont="1" applyFill="1" applyBorder="1" applyAlignment="1"/>
    <xf numFmtId="10" fontId="4" fillId="10" borderId="1" xfId="1" applyNumberFormat="1" applyFont="1" applyFill="1" applyBorder="1" applyAlignment="1">
      <alignment horizontal="center"/>
    </xf>
    <xf numFmtId="0" fontId="4" fillId="11" borderId="1" xfId="0" applyFont="1" applyFill="1" applyBorder="1" applyAlignment="1"/>
    <xf numFmtId="10" fontId="4" fillId="11" borderId="1" xfId="1" applyNumberFormat="1" applyFont="1" applyFill="1" applyBorder="1" applyAlignment="1">
      <alignment horizontal="center"/>
    </xf>
    <xf numFmtId="0" fontId="4" fillId="12" borderId="1" xfId="0" applyFont="1" applyFill="1" applyBorder="1" applyAlignment="1"/>
    <xf numFmtId="10" fontId="4" fillId="12" borderId="1" xfId="1" applyNumberFormat="1" applyFont="1" applyFill="1" applyBorder="1" applyAlignment="1">
      <alignment horizontal="center"/>
    </xf>
    <xf numFmtId="1" fontId="4" fillId="0" borderId="1" xfId="1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/>
    <xf numFmtId="164" fontId="4" fillId="4" borderId="1" xfId="1" applyNumberFormat="1" applyFont="1" applyFill="1" applyBorder="1" applyAlignment="1">
      <alignment horizontal="center"/>
    </xf>
    <xf numFmtId="0" fontId="4" fillId="9" borderId="1" xfId="0" applyFont="1" applyFill="1" applyBorder="1" applyAlignment="1"/>
    <xf numFmtId="164" fontId="4" fillId="9" borderId="1" xfId="1" applyNumberFormat="1" applyFont="1" applyFill="1" applyBorder="1" applyAlignment="1">
      <alignment horizontal="center"/>
    </xf>
    <xf numFmtId="10" fontId="2" fillId="4" borderId="0" xfId="1" applyNumberFormat="1" applyFont="1" applyFill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1" fillId="0" borderId="0" xfId="0" applyFont="1"/>
    <xf numFmtId="166" fontId="1" fillId="0" borderId="0" xfId="0" applyNumberFormat="1" applyFont="1"/>
    <xf numFmtId="9" fontId="0" fillId="0" borderId="0" xfId="1" applyNumberFormat="1" applyFont="1"/>
    <xf numFmtId="0" fontId="0" fillId="0" borderId="1" xfId="0" applyBorder="1" applyAlignment="1">
      <alignment horizontal="center"/>
    </xf>
    <xf numFmtId="10" fontId="1" fillId="0" borderId="0" xfId="1" applyNumberFormat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10" fontId="0" fillId="4" borderId="0" xfId="1" applyNumberFormat="1" applyFont="1" applyFill="1" applyAlignment="1">
      <alignment horizontal="center" vertical="center"/>
    </xf>
    <xf numFmtId="0" fontId="4" fillId="0" borderId="0" xfId="0" applyFont="1" applyFill="1" applyBorder="1" applyAlignment="1"/>
    <xf numFmtId="10" fontId="4" fillId="0" borderId="0" xfId="1" applyNumberFormat="1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Portfel</a:t>
            </a:r>
            <a:r>
              <a:rPr lang="pl-PL" baseline="0"/>
              <a:t> o maksymalnej efektywności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A7-1045-B844-524876A3E9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37-F046-8F26-9EC0C699AB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37-F046-8F26-9EC0C699AB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A7-1045-B844-524876A3E9E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37-F046-8F26-9EC0C699AB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7-F046-8F26-9EC0C699AB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'Arkusz roboczy'!$AK$32:$AK$35</c:f>
              <c:strCache>
                <c:ptCount val="4"/>
                <c:pt idx="0">
                  <c:v>KGHM</c:v>
                </c:pt>
                <c:pt idx="1">
                  <c:v>USO</c:v>
                </c:pt>
                <c:pt idx="2">
                  <c:v>GOLD</c:v>
                </c:pt>
                <c:pt idx="3">
                  <c:v>USD/JPY</c:v>
                </c:pt>
              </c:strCache>
            </c:strRef>
          </c:cat>
          <c:val>
            <c:numRef>
              <c:f>'Arkusz roboczy'!$AL$32:$AL$35</c:f>
              <c:numCache>
                <c:formatCode>0.00%</c:formatCode>
                <c:ptCount val="4"/>
                <c:pt idx="0">
                  <c:v>0.38722016633719158</c:v>
                </c:pt>
                <c:pt idx="1">
                  <c:v>0</c:v>
                </c:pt>
                <c:pt idx="2">
                  <c:v>0</c:v>
                </c:pt>
                <c:pt idx="3">
                  <c:v>0.61278083366280833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7-F046-8F26-9EC0C699AB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anchor="ctr" anchorCtr="1"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Portfel o minimalnym ryzyku </a:t>
            </a:r>
            <a:endParaRPr lang="pl-PL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70-664A-BF11-E3196F5000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70-664A-BF11-E3196F5000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70-664A-BF11-E3196F5000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33-4F43-A6AD-B8BF5E8B791B}"/>
              </c:ext>
            </c:extLst>
          </c:dPt>
          <c:dLbls>
            <c:dLbl>
              <c:idx val="0"/>
              <c:layout>
                <c:manualLayout>
                  <c:x val="-0.11419641294838145"/>
                  <c:y val="-2.24773986585010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70-664A-BF11-E3196F5000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'Arkusz roboczy'!$AK$32:$AK$35</c:f>
              <c:strCache>
                <c:ptCount val="4"/>
                <c:pt idx="0">
                  <c:v>KGHM</c:v>
                </c:pt>
                <c:pt idx="1">
                  <c:v>USO</c:v>
                </c:pt>
                <c:pt idx="2">
                  <c:v>GOLD</c:v>
                </c:pt>
                <c:pt idx="3">
                  <c:v>USD/JPY</c:v>
                </c:pt>
              </c:strCache>
            </c:strRef>
          </c:cat>
          <c:val>
            <c:numRef>
              <c:f>'Arkusz roboczy'!$AM$32:$AM$35</c:f>
              <c:numCache>
                <c:formatCode>0.00%</c:formatCode>
                <c:ptCount val="4"/>
                <c:pt idx="0">
                  <c:v>9.6641201125773919E-3</c:v>
                </c:pt>
                <c:pt idx="1">
                  <c:v>1.4310498869990614E-2</c:v>
                </c:pt>
                <c:pt idx="2">
                  <c:v>0.12406155461566734</c:v>
                </c:pt>
                <c:pt idx="3">
                  <c:v>0.85196383790174279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0-664A-BF11-E3196F5000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KGHM!$A$1</c:f>
          <c:strCache>
            <c:ptCount val="1"/>
            <c:pt idx="0">
              <c:v>KGHM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3819262435388741E-2"/>
          <c:y val="0.17171296296296298"/>
          <c:w val="0.92477660356603675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KGHM!$A$2:$A$133</c:f>
              <c:numCache>
                <c:formatCode>0.00%</c:formatCode>
                <c:ptCount val="132"/>
                <c:pt idx="0">
                  <c:v>1.15546092721131E-2</c:v>
                </c:pt>
                <c:pt idx="1">
                  <c:v>-1.1554609272113178E-2</c:v>
                </c:pt>
                <c:pt idx="2">
                  <c:v>1.5820144931862349E-2</c:v>
                </c:pt>
                <c:pt idx="3">
                  <c:v>2.3920183717651835E-2</c:v>
                </c:pt>
                <c:pt idx="4">
                  <c:v>-2.1794219589788836E-2</c:v>
                </c:pt>
                <c:pt idx="5">
                  <c:v>3.9740415263616741E-3</c:v>
                </c:pt>
                <c:pt idx="6">
                  <c:v>-2.4626512183829927E-2</c:v>
                </c:pt>
                <c:pt idx="7">
                  <c:v>-2.4692612590371411E-2</c:v>
                </c:pt>
                <c:pt idx="8">
                  <c:v>1.0500234633866288E-2</c:v>
                </c:pt>
                <c:pt idx="9">
                  <c:v>0.10876318619295154</c:v>
                </c:pt>
                <c:pt idx="10">
                  <c:v>2.1705522298376231E-2</c:v>
                </c:pt>
                <c:pt idx="11">
                  <c:v>2.409639720153108E-3</c:v>
                </c:pt>
                <c:pt idx="12">
                  <c:v>-2.4361740740035318E-2</c:v>
                </c:pt>
                <c:pt idx="13">
                  <c:v>-1.4656826781069074E-2</c:v>
                </c:pt>
                <c:pt idx="14">
                  <c:v>6.4854305641531282E-3</c:v>
                </c:pt>
                <c:pt idx="15">
                  <c:v>5.7489868930818859E-2</c:v>
                </c:pt>
                <c:pt idx="16">
                  <c:v>1.4074597678795479E-3</c:v>
                </c:pt>
                <c:pt idx="17">
                  <c:v>7.0298772666621111E-4</c:v>
                </c:pt>
                <c:pt idx="18">
                  <c:v>1.0485940191139655E-2</c:v>
                </c:pt>
                <c:pt idx="19">
                  <c:v>1.312626791421286E-2</c:v>
                </c:pt>
                <c:pt idx="20">
                  <c:v>7.7484435069652205E-3</c:v>
                </c:pt>
                <c:pt idx="21">
                  <c:v>-2.7278943945002968E-3</c:v>
                </c:pt>
                <c:pt idx="22">
                  <c:v>3.8623244651122208E-3</c:v>
                </c:pt>
                <c:pt idx="23">
                  <c:v>3.6950564618741993E-2</c:v>
                </c:pt>
                <c:pt idx="24">
                  <c:v>-7.8982420242400993E-3</c:v>
                </c:pt>
                <c:pt idx="25">
                  <c:v>-2.4301719835904061E-2</c:v>
                </c:pt>
                <c:pt idx="26">
                  <c:v>1.4340375706231197E-2</c:v>
                </c:pt>
                <c:pt idx="27">
                  <c:v>-2.8202658816084813E-2</c:v>
                </c:pt>
                <c:pt idx="28">
                  <c:v>-2.9021189344188108E-2</c:v>
                </c:pt>
                <c:pt idx="29">
                  <c:v>3.2675830232385739E-2</c:v>
                </c:pt>
                <c:pt idx="30">
                  <c:v>-1.0312913678240042E-2</c:v>
                </c:pt>
                <c:pt idx="31">
                  <c:v>-3.6925959336138164E-3</c:v>
                </c:pt>
                <c:pt idx="32">
                  <c:v>1.6055390753297778E-2</c:v>
                </c:pt>
                <c:pt idx="33">
                  <c:v>-1.1211649302902421E-2</c:v>
                </c:pt>
                <c:pt idx="34">
                  <c:v>3.3709786089345814E-2</c:v>
                </c:pt>
                <c:pt idx="35">
                  <c:v>-1.5017653077193228E-2</c:v>
                </c:pt>
                <c:pt idx="36">
                  <c:v>1.4572615241632522E-2</c:v>
                </c:pt>
                <c:pt idx="37">
                  <c:v>-1.3218518893903068E-2</c:v>
                </c:pt>
                <c:pt idx="38">
                  <c:v>1.9873379301586176E-2</c:v>
                </c:pt>
                <c:pt idx="39">
                  <c:v>4.8522371337361841E-3</c:v>
                </c:pt>
                <c:pt idx="40">
                  <c:v>2.2409291920167777E-2</c:v>
                </c:pt>
                <c:pt idx="41">
                  <c:v>2.5699619766477194E-2</c:v>
                </c:pt>
                <c:pt idx="42">
                  <c:v>-1.1811991374493434E-2</c:v>
                </c:pt>
                <c:pt idx="43">
                  <c:v>2.8654057007798047E-2</c:v>
                </c:pt>
                <c:pt idx="44">
                  <c:v>0</c:v>
                </c:pt>
                <c:pt idx="45">
                  <c:v>2.0597329630105622E-3</c:v>
                </c:pt>
                <c:pt idx="46">
                  <c:v>4.2302379690689368E-2</c:v>
                </c:pt>
                <c:pt idx="47">
                  <c:v>5.899722127188322E-3</c:v>
                </c:pt>
                <c:pt idx="48">
                  <c:v>5.4840915699586108E-2</c:v>
                </c:pt>
                <c:pt idx="49">
                  <c:v>-2.0628954689527631E-2</c:v>
                </c:pt>
                <c:pt idx="50">
                  <c:v>1.4578203159373335E-2</c:v>
                </c:pt>
                <c:pt idx="51">
                  <c:v>-9.3414299179690752E-4</c:v>
                </c:pt>
                <c:pt idx="52">
                  <c:v>2.3337233462200966E-3</c:v>
                </c:pt>
                <c:pt idx="53">
                  <c:v>3.0757531280108101E-2</c:v>
                </c:pt>
                <c:pt idx="54">
                  <c:v>2.1467729624106195E-2</c:v>
                </c:pt>
                <c:pt idx="55">
                  <c:v>1.7544309650909525E-2</c:v>
                </c:pt>
                <c:pt idx="56">
                  <c:v>3.4191364748279343E-2</c:v>
                </c:pt>
                <c:pt idx="57">
                  <c:v>1.6792615197199939E-3</c:v>
                </c:pt>
                <c:pt idx="58">
                  <c:v>8.9803894861303274E-2</c:v>
                </c:pt>
                <c:pt idx="59">
                  <c:v>-7.3119432950060322E-3</c:v>
                </c:pt>
                <c:pt idx="60">
                  <c:v>1.495139985296356E-2</c:v>
                </c:pt>
                <c:pt idx="61">
                  <c:v>-4.2758165000208626E-2</c:v>
                </c:pt>
                <c:pt idx="62">
                  <c:v>1.1907125836273628E-3</c:v>
                </c:pt>
                <c:pt idx="63">
                  <c:v>3.200897780664564E-2</c:v>
                </c:pt>
                <c:pt idx="64">
                  <c:v>-5.3929252430279196E-3</c:v>
                </c:pt>
                <c:pt idx="65">
                  <c:v>5.8145009094238115E-2</c:v>
                </c:pt>
                <c:pt idx="66">
                  <c:v>1.5549038636172449E-2</c:v>
                </c:pt>
                <c:pt idx="67">
                  <c:v>-2.4333868191905153E-2</c:v>
                </c:pt>
                <c:pt idx="68">
                  <c:v>1.4598799421152631E-2</c:v>
                </c:pt>
                <c:pt idx="69">
                  <c:v>-4.445176257083381E-2</c:v>
                </c:pt>
                <c:pt idx="70">
                  <c:v>1.7646412475129394E-2</c:v>
                </c:pt>
                <c:pt idx="71">
                  <c:v>-6.3468572211959296E-3</c:v>
                </c:pt>
                <c:pt idx="72">
                  <c:v>-1.1299555253933394E-2</c:v>
                </c:pt>
                <c:pt idx="73">
                  <c:v>2.9485248492108741E-2</c:v>
                </c:pt>
                <c:pt idx="74">
                  <c:v>3.6771465757231018E-4</c:v>
                </c:pt>
                <c:pt idx="75">
                  <c:v>1.6408754666392224E-2</c:v>
                </c:pt>
                <c:pt idx="76">
                  <c:v>-2.8987536873252187E-2</c:v>
                </c:pt>
                <c:pt idx="77">
                  <c:v>-3.3563335628304528E-3</c:v>
                </c:pt>
                <c:pt idx="78">
                  <c:v>2.9809014832894654E-2</c:v>
                </c:pt>
                <c:pt idx="79">
                  <c:v>-3.2052845243286165E-2</c:v>
                </c:pt>
                <c:pt idx="80">
                  <c:v>2.878427505528473E-2</c:v>
                </c:pt>
                <c:pt idx="81">
                  <c:v>-1.2813647770431293E-2</c:v>
                </c:pt>
                <c:pt idx="82">
                  <c:v>6.9763455332536488E-3</c:v>
                </c:pt>
                <c:pt idx="83">
                  <c:v>1.4625231126109499E-3</c:v>
                </c:pt>
                <c:pt idx="84">
                  <c:v>-4.3940019433345431E-3</c:v>
                </c:pt>
                <c:pt idx="85">
                  <c:v>1.4210477790215991E-2</c:v>
                </c:pt>
                <c:pt idx="86">
                  <c:v>-3.7225599073628178E-2</c:v>
                </c:pt>
                <c:pt idx="87">
                  <c:v>1.0087886781952571E-2</c:v>
                </c:pt>
                <c:pt idx="88">
                  <c:v>1.8416726786231068E-2</c:v>
                </c:pt>
                <c:pt idx="89">
                  <c:v>-4.3639219515242175E-2</c:v>
                </c:pt>
                <c:pt idx="90">
                  <c:v>4.6554673475366265E-2</c:v>
                </c:pt>
                <c:pt idx="91">
                  <c:v>-1.8733330202510123E-2</c:v>
                </c:pt>
                <c:pt idx="92">
                  <c:v>1.1795197568608437E-2</c:v>
                </c:pt>
                <c:pt idx="93">
                  <c:v>2.9271883323406418E-3</c:v>
                </c:pt>
                <c:pt idx="94">
                  <c:v>-4.0270967842009836E-3</c:v>
                </c:pt>
                <c:pt idx="95">
                  <c:v>-8.1031750936234291E-3</c:v>
                </c:pt>
                <c:pt idx="96">
                  <c:v>-2.3953241022492758E-2</c:v>
                </c:pt>
                <c:pt idx="97">
                  <c:v>1.5410942095597532E-2</c:v>
                </c:pt>
                <c:pt idx="98">
                  <c:v>-4.9312493771278929E-2</c:v>
                </c:pt>
                <c:pt idx="99">
                  <c:v>-6.6837284393968703E-3</c:v>
                </c:pt>
                <c:pt idx="100">
                  <c:v>-4.766653532180061E-2</c:v>
                </c:pt>
                <c:pt idx="101">
                  <c:v>-3.4515210600485298E-2</c:v>
                </c:pt>
                <c:pt idx="102">
                  <c:v>1.1073366982515315E-2</c:v>
                </c:pt>
                <c:pt idx="103">
                  <c:v>2.8394391916659566E-2</c:v>
                </c:pt>
                <c:pt idx="104">
                  <c:v>-2.6701628076139142E-2</c:v>
                </c:pt>
                <c:pt idx="105">
                  <c:v>-2.1164029063776126E-3</c:v>
                </c:pt>
                <c:pt idx="106">
                  <c:v>-2.4448998198970538E-2</c:v>
                </c:pt>
                <c:pt idx="107">
                  <c:v>-1.3034979034442058E-3</c:v>
                </c:pt>
                <c:pt idx="108">
                  <c:v>2.8291642621090997E-2</c:v>
                </c:pt>
                <c:pt idx="109">
                  <c:v>-9.3418938414288367E-3</c:v>
                </c:pt>
                <c:pt idx="110">
                  <c:v>2.3609865639133667E-2</c:v>
                </c:pt>
                <c:pt idx="111">
                  <c:v>-3.2609283565627749E-2</c:v>
                </c:pt>
                <c:pt idx="112">
                  <c:v>3.2192530069285387E-2</c:v>
                </c:pt>
                <c:pt idx="113">
                  <c:v>1.6126047201522394E-2</c:v>
                </c:pt>
                <c:pt idx="114">
                  <c:v>-2.4077543375696515E-2</c:v>
                </c:pt>
                <c:pt idx="115">
                  <c:v>4.5182222793232973E-2</c:v>
                </c:pt>
                <c:pt idx="116">
                  <c:v>0</c:v>
                </c:pt>
                <c:pt idx="117">
                  <c:v>1.4750117929440977E-2</c:v>
                </c:pt>
                <c:pt idx="118">
                  <c:v>-1.0742096531902069E-2</c:v>
                </c:pt>
                <c:pt idx="119">
                  <c:v>2.5277807184268392E-2</c:v>
                </c:pt>
                <c:pt idx="120">
                  <c:v>2.3131332023418927E-2</c:v>
                </c:pt>
                <c:pt idx="121">
                  <c:v>-3.1748698314580298E-2</c:v>
                </c:pt>
                <c:pt idx="122">
                  <c:v>-4.731870027833365E-3</c:v>
                </c:pt>
                <c:pt idx="123">
                  <c:v>-1.1928570865273845E-2</c:v>
                </c:pt>
                <c:pt idx="124">
                  <c:v>6.7769842790236694E-3</c:v>
                </c:pt>
                <c:pt idx="125">
                  <c:v>-2.0470311411026246E-2</c:v>
                </c:pt>
                <c:pt idx="126">
                  <c:v>-4.5207780788158569E-2</c:v>
                </c:pt>
                <c:pt idx="127">
                  <c:v>2.5423742507767431E-3</c:v>
                </c:pt>
                <c:pt idx="128">
                  <c:v>1.7202018468190396E-2</c:v>
                </c:pt>
                <c:pt idx="129">
                  <c:v>8.565854885261362E-2</c:v>
                </c:pt>
                <c:pt idx="130">
                  <c:v>-1.9665179697859921E-2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KGHM!#REF!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FA-3041-B4BE-59273CEA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136224"/>
        <c:axId val="1860231296"/>
      </c:lineChart>
      <c:catAx>
        <c:axId val="1861136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0231296"/>
        <c:crosses val="autoZero"/>
        <c:auto val="0"/>
        <c:lblAlgn val="ctr"/>
        <c:lblOffset val="100"/>
        <c:noMultiLvlLbl val="0"/>
      </c:catAx>
      <c:valAx>
        <c:axId val="18602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11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GOLD!$A$1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GOLD!$A$2:$A$133</c:f>
              <c:numCache>
                <c:formatCode>0.00%</c:formatCode>
                <c:ptCount val="132"/>
                <c:pt idx="1">
                  <c:v>-1.1691747203148334E-2</c:v>
                </c:pt>
                <c:pt idx="2">
                  <c:v>7.4607607144243169E-3</c:v>
                </c:pt>
                <c:pt idx="3">
                  <c:v>-9.4139378866791266E-3</c:v>
                </c:pt>
                <c:pt idx="4">
                  <c:v>-6.6801223916880979E-3</c:v>
                </c:pt>
                <c:pt idx="5">
                  <c:v>-6.3502441311279068E-3</c:v>
                </c:pt>
                <c:pt idx="6">
                  <c:v>5.9778145559151513E-3</c:v>
                </c:pt>
                <c:pt idx="7">
                  <c:v>1.7251357643655037E-2</c:v>
                </c:pt>
                <c:pt idx="8">
                  <c:v>-3.2481168540278143E-3</c:v>
                </c:pt>
                <c:pt idx="9">
                  <c:v>-2.6240520762497299E-4</c:v>
                </c:pt>
                <c:pt idx="10">
                  <c:v>-3.1497716675975984E-4</c:v>
                </c:pt>
                <c:pt idx="11">
                  <c:v>1.2988889217727907E-2</c:v>
                </c:pt>
                <c:pt idx="12">
                  <c:v>-7.3344238901545044E-3</c:v>
                </c:pt>
                <c:pt idx="13">
                  <c:v>-1.9335795525463545E-3</c:v>
                </c:pt>
                <c:pt idx="14">
                  <c:v>-2.7762517504402459E-3</c:v>
                </c:pt>
                <c:pt idx="15">
                  <c:v>1.3105131223238569E-3</c:v>
                </c:pt>
                <c:pt idx="16">
                  <c:v>-8.3853052447527992E-4</c:v>
                </c:pt>
                <c:pt idx="17">
                  <c:v>-6.6808949409468445E-3</c:v>
                </c:pt>
                <c:pt idx="18">
                  <c:v>1.794215778876047E-2</c:v>
                </c:pt>
                <c:pt idx="19">
                  <c:v>-1.4007421034306186E-3</c:v>
                </c:pt>
                <c:pt idx="20">
                  <c:v>-1.6277542553999609E-2</c:v>
                </c:pt>
                <c:pt idx="21">
                  <c:v>-2.2715876536830307E-3</c:v>
                </c:pt>
                <c:pt idx="22">
                  <c:v>9.4747524245704304E-3</c:v>
                </c:pt>
                <c:pt idx="23">
                  <c:v>5.9024956552192432E-3</c:v>
                </c:pt>
                <c:pt idx="24">
                  <c:v>-6.5313605748015865E-3</c:v>
                </c:pt>
                <c:pt idx="25">
                  <c:v>4.5503360503803495E-3</c:v>
                </c:pt>
                <c:pt idx="26">
                  <c:v>-1.091358751805995E-2</c:v>
                </c:pt>
                <c:pt idx="27">
                  <c:v>4.0540240323584387E-3</c:v>
                </c:pt>
                <c:pt idx="28">
                  <c:v>-1.1042246658615654E-2</c:v>
                </c:pt>
                <c:pt idx="29">
                  <c:v>-8.5365721410484985E-3</c:v>
                </c:pt>
                <c:pt idx="30">
                  <c:v>5.663618473120479E-3</c:v>
                </c:pt>
                <c:pt idx="31">
                  <c:v>-4.5390300342511561E-3</c:v>
                </c:pt>
                <c:pt idx="32">
                  <c:v>2.0763457796116269E-2</c:v>
                </c:pt>
                <c:pt idx="33">
                  <c:v>1.5714214118386072E-3</c:v>
                </c:pt>
                <c:pt idx="34">
                  <c:v>2.6597999390147928E-2</c:v>
                </c:pt>
                <c:pt idx="35">
                  <c:v>-6.2372390345146848E-3</c:v>
                </c:pt>
                <c:pt idx="36">
                  <c:v>1.0509228443517321E-2</c:v>
                </c:pt>
                <c:pt idx="37">
                  <c:v>-2.1845717022344149E-3</c:v>
                </c:pt>
                <c:pt idx="38">
                  <c:v>-1.2722971766393543E-3</c:v>
                </c:pt>
                <c:pt idx="39">
                  <c:v>-8.0785795736338026E-3</c:v>
                </c:pt>
                <c:pt idx="40">
                  <c:v>8.3840785576798742E-3</c:v>
                </c:pt>
                <c:pt idx="41">
                  <c:v>-4.79690652415668E-3</c:v>
                </c:pt>
                <c:pt idx="42">
                  <c:v>-6.0029425281111475E-3</c:v>
                </c:pt>
                <c:pt idx="43">
                  <c:v>-3.1440893874317773E-3</c:v>
                </c:pt>
                <c:pt idx="44">
                  <c:v>1.8309591859998039E-3</c:v>
                </c:pt>
                <c:pt idx="45">
                  <c:v>-3.2774645784786126E-3</c:v>
                </c:pt>
                <c:pt idx="46">
                  <c:v>1.8078050428516151E-3</c:v>
                </c:pt>
                <c:pt idx="47">
                  <c:v>3.5544145599328129E-3</c:v>
                </c:pt>
                <c:pt idx="48">
                  <c:v>1.743341124402141E-2</c:v>
                </c:pt>
                <c:pt idx="49">
                  <c:v>-1.5161086573588629E-4</c:v>
                </c:pt>
                <c:pt idx="50">
                  <c:v>-1.8717597471814074E-3</c:v>
                </c:pt>
                <c:pt idx="51">
                  <c:v>-2.1651517576732619E-2</c:v>
                </c:pt>
                <c:pt idx="52">
                  <c:v>1.0244356148632968E-2</c:v>
                </c:pt>
                <c:pt idx="53">
                  <c:v>-1.5172135397039474E-2</c:v>
                </c:pt>
                <c:pt idx="54">
                  <c:v>8.337049558193638E-3</c:v>
                </c:pt>
                <c:pt idx="55">
                  <c:v>4.0142094972043475E-3</c:v>
                </c:pt>
                <c:pt idx="56">
                  <c:v>-2.5683832168930986E-4</c:v>
                </c:pt>
                <c:pt idx="57">
                  <c:v>1.2152927351411758E-2</c:v>
                </c:pt>
                <c:pt idx="58">
                  <c:v>2.14900071028606E-2</c:v>
                </c:pt>
                <c:pt idx="59">
                  <c:v>-7.178853304286561E-3</c:v>
                </c:pt>
                <c:pt idx="60">
                  <c:v>-2.4770166005324969E-2</c:v>
                </c:pt>
                <c:pt idx="61">
                  <c:v>1.0509764611156968E-2</c:v>
                </c:pt>
                <c:pt idx="62">
                  <c:v>-1.0920147298767358E-2</c:v>
                </c:pt>
                <c:pt idx="63">
                  <c:v>-1.3862862590315462E-3</c:v>
                </c:pt>
                <c:pt idx="64">
                  <c:v>4.6872603951994392E-2</c:v>
                </c:pt>
                <c:pt idx="65">
                  <c:v>-5.752652489449922E-3</c:v>
                </c:pt>
                <c:pt idx="66">
                  <c:v>2.0208624459776555E-2</c:v>
                </c:pt>
                <c:pt idx="67">
                  <c:v>-9.7604387649368116E-3</c:v>
                </c:pt>
                <c:pt idx="68">
                  <c:v>-1.3905833002292398E-2</c:v>
                </c:pt>
                <c:pt idx="69">
                  <c:v>-1.7318826804710984E-2</c:v>
                </c:pt>
                <c:pt idx="70">
                  <c:v>-2.0139972879107981E-4</c:v>
                </c:pt>
                <c:pt idx="71">
                  <c:v>-9.6643553323347495E-3</c:v>
                </c:pt>
                <c:pt idx="72">
                  <c:v>5.0209310500996642E-3</c:v>
                </c:pt>
                <c:pt idx="73">
                  <c:v>-6.4964954667065325E-3</c:v>
                </c:pt>
                <c:pt idx="74">
                  <c:v>-4.3375160496065485E-3</c:v>
                </c:pt>
                <c:pt idx="75">
                  <c:v>-1.5564917642616529E-2</c:v>
                </c:pt>
                <c:pt idx="76">
                  <c:v>-4.0597567860581104E-3</c:v>
                </c:pt>
                <c:pt idx="77">
                  <c:v>-1.3018556568763955E-2</c:v>
                </c:pt>
                <c:pt idx="78">
                  <c:v>-1.2227040849484156E-2</c:v>
                </c:pt>
                <c:pt idx="79">
                  <c:v>-1.5904586272319551E-2</c:v>
                </c:pt>
                <c:pt idx="80">
                  <c:v>-3.4841343972097376E-3</c:v>
                </c:pt>
                <c:pt idx="81">
                  <c:v>-3.9342163197816403E-3</c:v>
                </c:pt>
                <c:pt idx="82">
                  <c:v>8.2331917322809745E-3</c:v>
                </c:pt>
                <c:pt idx="83">
                  <c:v>-5.4302082498197099E-5</c:v>
                </c:pt>
                <c:pt idx="84">
                  <c:v>1.1939651912250089E-3</c:v>
                </c:pt>
                <c:pt idx="85">
                  <c:v>-6.7483249294422428E-3</c:v>
                </c:pt>
                <c:pt idx="86">
                  <c:v>1.200611364477697E-3</c:v>
                </c:pt>
                <c:pt idx="87">
                  <c:v>9.2832023035491623E-3</c:v>
                </c:pt>
                <c:pt idx="88">
                  <c:v>-8.8469734946247762E-3</c:v>
                </c:pt>
                <c:pt idx="89">
                  <c:v>-9.9715925958522317E-3</c:v>
                </c:pt>
                <c:pt idx="90">
                  <c:v>-1.581740666515638E-2</c:v>
                </c:pt>
                <c:pt idx="91">
                  <c:v>1.3557269543628259E-2</c:v>
                </c:pt>
                <c:pt idx="92">
                  <c:v>-5.5895438701559878E-3</c:v>
                </c:pt>
                <c:pt idx="93">
                  <c:v>1.021459340971842E-2</c:v>
                </c:pt>
                <c:pt idx="94">
                  <c:v>-1.1214038245828121E-2</c:v>
                </c:pt>
                <c:pt idx="95">
                  <c:v>-8.892347609802566E-4</c:v>
                </c:pt>
                <c:pt idx="96">
                  <c:v>-5.6316187758530013E-3</c:v>
                </c:pt>
                <c:pt idx="97">
                  <c:v>2.3457145634355634E-3</c:v>
                </c:pt>
                <c:pt idx="98">
                  <c:v>2.5071746147152449E-3</c:v>
                </c:pt>
                <c:pt idx="99">
                  <c:v>-8.6062898480521507E-3</c:v>
                </c:pt>
                <c:pt idx="100">
                  <c:v>-7.3796915482895985E-3</c:v>
                </c:pt>
                <c:pt idx="101">
                  <c:v>-1.1773205800593831E-2</c:v>
                </c:pt>
                <c:pt idx="102">
                  <c:v>3.1416928134443615E-3</c:v>
                </c:pt>
                <c:pt idx="103">
                  <c:v>5.7015794919331082E-4</c:v>
                </c:pt>
                <c:pt idx="104">
                  <c:v>-5.4296706994941303E-3</c:v>
                </c:pt>
                <c:pt idx="105">
                  <c:v>5.88556311678139E-3</c:v>
                </c:pt>
                <c:pt idx="106">
                  <c:v>1.3664315494345757E-3</c:v>
                </c:pt>
                <c:pt idx="107">
                  <c:v>-1.0639006716117333E-2</c:v>
                </c:pt>
                <c:pt idx="108">
                  <c:v>7.4727678584525709E-4</c:v>
                </c:pt>
                <c:pt idx="109">
                  <c:v>-9.526355926829478E-3</c:v>
                </c:pt>
                <c:pt idx="110">
                  <c:v>-1.2785882212667569E-2</c:v>
                </c:pt>
                <c:pt idx="111">
                  <c:v>2.5811252235102979E-2</c:v>
                </c:pt>
                <c:pt idx="112">
                  <c:v>-1.3199419278814101E-2</c:v>
                </c:pt>
                <c:pt idx="113">
                  <c:v>1.5087237693654044E-2</c:v>
                </c:pt>
                <c:pt idx="114">
                  <c:v>7.969530425744796E-3</c:v>
                </c:pt>
                <c:pt idx="115">
                  <c:v>1.1333372324335651E-3</c:v>
                </c:pt>
                <c:pt idx="116">
                  <c:v>-1.3111577642156041E-2</c:v>
                </c:pt>
                <c:pt idx="117">
                  <c:v>-1.2632064151029561E-3</c:v>
                </c:pt>
                <c:pt idx="118">
                  <c:v>0</c:v>
                </c:pt>
                <c:pt idx="119">
                  <c:v>-7.7866291048149603E-3</c:v>
                </c:pt>
                <c:pt idx="120">
                  <c:v>2.1112613224589126E-3</c:v>
                </c:pt>
                <c:pt idx="121">
                  <c:v>1.9993515473389172E-2</c:v>
                </c:pt>
                <c:pt idx="122">
                  <c:v>-8.6462427148644352E-3</c:v>
                </c:pt>
                <c:pt idx="123">
                  <c:v>1.7723631462262225E-2</c:v>
                </c:pt>
                <c:pt idx="124">
                  <c:v>-4.6693567440175571E-3</c:v>
                </c:pt>
                <c:pt idx="125">
                  <c:v>-7.2439479191009817E-3</c:v>
                </c:pt>
                <c:pt idx="126">
                  <c:v>1.022810035462594E-2</c:v>
                </c:pt>
                <c:pt idx="127">
                  <c:v>-9.4332328853069108E-3</c:v>
                </c:pt>
                <c:pt idx="128">
                  <c:v>-1.4117343596270997E-2</c:v>
                </c:pt>
                <c:pt idx="129">
                  <c:v>-5.3675135358528933E-3</c:v>
                </c:pt>
                <c:pt idx="130">
                  <c:v>-4.1172605931355773E-3</c:v>
                </c:pt>
                <c:pt idx="131">
                  <c:v>8.2752707417992396E-3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4-2547-A542-FB975B25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93344"/>
        <c:axId val="1423189760"/>
      </c:lineChart>
      <c:catAx>
        <c:axId val="1423193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3189760"/>
        <c:crosses val="autoZero"/>
        <c:auto val="1"/>
        <c:lblAlgn val="ctr"/>
        <c:lblOffset val="100"/>
        <c:noMultiLvlLbl val="0"/>
      </c:catAx>
      <c:valAx>
        <c:axId val="14231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31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</a:t>
            </a:r>
            <a:r>
              <a:rPr lang="en-US" baseline="0"/>
              <a:t> States Oil Fund LP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USO!$A$1</c:f>
              <c:strCache>
                <c:ptCount val="1"/>
                <c:pt idx="0">
                  <c:v>USO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USO!$A$2:$A$133</c:f>
              <c:numCache>
                <c:formatCode>0.00%</c:formatCode>
                <c:ptCount val="132"/>
                <c:pt idx="1">
                  <c:v>-2.6589454189239609E-2</c:v>
                </c:pt>
                <c:pt idx="2">
                  <c:v>-1.7365479793794776E-2</c:v>
                </c:pt>
                <c:pt idx="3">
                  <c:v>-3.9220713153281385E-2</c:v>
                </c:pt>
                <c:pt idx="4">
                  <c:v>1.3766195764147971E-2</c:v>
                </c:pt>
                <c:pt idx="5">
                  <c:v>2.7356743566684442E-2</c:v>
                </c:pt>
                <c:pt idx="6">
                  <c:v>5.1122242130669258E-2</c:v>
                </c:pt>
                <c:pt idx="7">
                  <c:v>-2.1168673672296388E-2</c:v>
                </c:pt>
                <c:pt idx="8">
                  <c:v>2.8006922381748973E-2</c:v>
                </c:pt>
                <c:pt idx="9">
                  <c:v>2.2345317032257585E-2</c:v>
                </c:pt>
                <c:pt idx="10">
                  <c:v>-1.4485326584880541E-2</c:v>
                </c:pt>
                <c:pt idx="11">
                  <c:v>3.3248906958220213E-2</c:v>
                </c:pt>
                <c:pt idx="12">
                  <c:v>-1.5961476963699782E-2</c:v>
                </c:pt>
                <c:pt idx="13">
                  <c:v>4.5367378458029198E-3</c:v>
                </c:pt>
                <c:pt idx="14">
                  <c:v>7.6309770233144751E-3</c:v>
                </c:pt>
                <c:pt idx="15">
                  <c:v>1.3812156891984332E-3</c:v>
                </c:pt>
                <c:pt idx="16">
                  <c:v>-1.8106344230829994E-2</c:v>
                </c:pt>
                <c:pt idx="17">
                  <c:v>-1.3798202287915201E-2</c:v>
                </c:pt>
                <c:pt idx="18">
                  <c:v>2.1847239619482223E-2</c:v>
                </c:pt>
                <c:pt idx="19">
                  <c:v>0</c:v>
                </c:pt>
                <c:pt idx="20">
                  <c:v>1.5563170773785282E-2</c:v>
                </c:pt>
                <c:pt idx="21">
                  <c:v>-2.6074830282178958E-2</c:v>
                </c:pt>
                <c:pt idx="22">
                  <c:v>0</c:v>
                </c:pt>
                <c:pt idx="23">
                  <c:v>-1.6335590527794468E-2</c:v>
                </c:pt>
                <c:pt idx="24">
                  <c:v>-5.8233104969714039E-2</c:v>
                </c:pt>
                <c:pt idx="25">
                  <c:v>0</c:v>
                </c:pt>
                <c:pt idx="26">
                  <c:v>0</c:v>
                </c:pt>
                <c:pt idx="27">
                  <c:v>4.3081299949111772E-2</c:v>
                </c:pt>
                <c:pt idx="28">
                  <c:v>2.7958810376992507E-2</c:v>
                </c:pt>
                <c:pt idx="29">
                  <c:v>-2.1075972120182977E-2</c:v>
                </c:pt>
                <c:pt idx="30">
                  <c:v>3.5116216799980664E-2</c:v>
                </c:pt>
                <c:pt idx="31">
                  <c:v>-1.1921599819512315E-2</c:v>
                </c:pt>
                <c:pt idx="32">
                  <c:v>0</c:v>
                </c:pt>
                <c:pt idx="33">
                  <c:v>0</c:v>
                </c:pt>
                <c:pt idx="34">
                  <c:v>5.2770571008438193E-3</c:v>
                </c:pt>
                <c:pt idx="35">
                  <c:v>-1.6628722097907937E-2</c:v>
                </c:pt>
                <c:pt idx="36">
                  <c:v>4.9822167115844244E-3</c:v>
                </c:pt>
                <c:pt idx="37">
                  <c:v>4.250803425194568E-3</c:v>
                </c:pt>
                <c:pt idx="38">
                  <c:v>2.6854272828660913E-2</c:v>
                </c:pt>
                <c:pt idx="39">
                  <c:v>5.8329209810178756E-3</c:v>
                </c:pt>
                <c:pt idx="40">
                  <c:v>-1.8298456357579231E-2</c:v>
                </c:pt>
                <c:pt idx="41">
                  <c:v>-4.1984109700432481E-2</c:v>
                </c:pt>
                <c:pt idx="42">
                  <c:v>-2.1300842082924966E-2</c:v>
                </c:pt>
                <c:pt idx="43">
                  <c:v>3.705080192545424E-3</c:v>
                </c:pt>
                <c:pt idx="44">
                  <c:v>0</c:v>
                </c:pt>
                <c:pt idx="45">
                  <c:v>-9.2885676182459208E-3</c:v>
                </c:pt>
                <c:pt idx="46">
                  <c:v>2.2879226758177017E-2</c:v>
                </c:pt>
                <c:pt idx="47">
                  <c:v>-2.4373436972678918E-2</c:v>
                </c:pt>
                <c:pt idx="48">
                  <c:v>6.3720429582565186E-2</c:v>
                </c:pt>
                <c:pt idx="49">
                  <c:v>3.8869897503305571E-2</c:v>
                </c:pt>
                <c:pt idx="50">
                  <c:v>7.3949916831580927E-3</c:v>
                </c:pt>
                <c:pt idx="51">
                  <c:v>2.4806960846276867E-2</c:v>
                </c:pt>
                <c:pt idx="52">
                  <c:v>-9.8055245640489086E-4</c:v>
                </c:pt>
                <c:pt idx="53">
                  <c:v>4.5677077785551872E-3</c:v>
                </c:pt>
                <c:pt idx="54">
                  <c:v>0</c:v>
                </c:pt>
                <c:pt idx="55">
                  <c:v>-1.6289301533112144E-3</c:v>
                </c:pt>
                <c:pt idx="56">
                  <c:v>8.4416085708180315E-3</c:v>
                </c:pt>
                <c:pt idx="57">
                  <c:v>-3.2336297775701451E-4</c:v>
                </c:pt>
                <c:pt idx="58">
                  <c:v>-1.8606706213713967E-2</c:v>
                </c:pt>
                <c:pt idx="59">
                  <c:v>-5.6170641658044897E-3</c:v>
                </c:pt>
                <c:pt idx="60">
                  <c:v>0</c:v>
                </c:pt>
                <c:pt idx="61">
                  <c:v>1.120275307655345E-2</c:v>
                </c:pt>
                <c:pt idx="62">
                  <c:v>4.5766670274118935E-3</c:v>
                </c:pt>
                <c:pt idx="63">
                  <c:v>-1.958864485332923E-3</c:v>
                </c:pt>
                <c:pt idx="64">
                  <c:v>5.5401803756153509E-3</c:v>
                </c:pt>
                <c:pt idx="65">
                  <c:v>-1.4402867633460782E-2</c:v>
                </c:pt>
                <c:pt idx="66">
                  <c:v>2.3052867116861941E-3</c:v>
                </c:pt>
                <c:pt idx="67">
                  <c:v>5.249355886143745E-3</c:v>
                </c:pt>
                <c:pt idx="68">
                  <c:v>-2.451265496172729E-2</c:v>
                </c:pt>
                <c:pt idx="69">
                  <c:v>1.1337233803163002E-2</c:v>
                </c:pt>
                <c:pt idx="70">
                  <c:v>-1.0331703301144236E-2</c:v>
                </c:pt>
                <c:pt idx="71">
                  <c:v>0</c:v>
                </c:pt>
                <c:pt idx="72">
                  <c:v>0</c:v>
                </c:pt>
                <c:pt idx="73">
                  <c:v>1.0994613501091596E-2</c:v>
                </c:pt>
                <c:pt idx="74">
                  <c:v>1.6553554516639216E-3</c:v>
                </c:pt>
                <c:pt idx="75">
                  <c:v>-1.4997781535503758E-2</c:v>
                </c:pt>
                <c:pt idx="76">
                  <c:v>-1.4885254541027335E-2</c:v>
                </c:pt>
                <c:pt idx="77">
                  <c:v>-9.2450581440510493E-3</c:v>
                </c:pt>
                <c:pt idx="78">
                  <c:v>0</c:v>
                </c:pt>
                <c:pt idx="79">
                  <c:v>-4.8275955827408344E-3</c:v>
                </c:pt>
                <c:pt idx="80">
                  <c:v>2.1881214876342148E-2</c:v>
                </c:pt>
                <c:pt idx="81">
                  <c:v>-7.4677875902803437E-3</c:v>
                </c:pt>
                <c:pt idx="82">
                  <c:v>1.2527673575452774E-2</c:v>
                </c:pt>
                <c:pt idx="83">
                  <c:v>-9.4659259888828628E-3</c:v>
                </c:pt>
                <c:pt idx="84">
                  <c:v>0</c:v>
                </c:pt>
                <c:pt idx="85">
                  <c:v>0</c:v>
                </c:pt>
                <c:pt idx="86">
                  <c:v>-1.0195412947718828E-3</c:v>
                </c:pt>
                <c:pt idx="87">
                  <c:v>1.1494379425735212E-2</c:v>
                </c:pt>
                <c:pt idx="88">
                  <c:v>-1.0089121420803694E-3</c:v>
                </c:pt>
                <c:pt idx="89">
                  <c:v>-2.0394996521073086E-2</c:v>
                </c:pt>
                <c:pt idx="90">
                  <c:v>-6.870491510383883E-4</c:v>
                </c:pt>
                <c:pt idx="91">
                  <c:v>2.0597329630105622E-3</c:v>
                </c:pt>
                <c:pt idx="92">
                  <c:v>4.4482536991846816E-3</c:v>
                </c:pt>
                <c:pt idx="93">
                  <c:v>-1.4096846815016611E-2</c:v>
                </c:pt>
                <c:pt idx="94">
                  <c:v>-1.3245226750020567E-2</c:v>
                </c:pt>
                <c:pt idx="95">
                  <c:v>1.8425690761933781E-2</c:v>
                </c:pt>
                <c:pt idx="96">
                  <c:v>0</c:v>
                </c:pt>
                <c:pt idx="97">
                  <c:v>0</c:v>
                </c:pt>
                <c:pt idx="98">
                  <c:v>-2.1588582170441968E-2</c:v>
                </c:pt>
                <c:pt idx="99">
                  <c:v>2.674234722854292E-2</c:v>
                </c:pt>
                <c:pt idx="100">
                  <c:v>-1.3455438470555083E-2</c:v>
                </c:pt>
                <c:pt idx="101">
                  <c:v>5.8874628934311212E-3</c:v>
                </c:pt>
                <c:pt idx="102">
                  <c:v>-7.2778002741562004E-3</c:v>
                </c:pt>
                <c:pt idx="103">
                  <c:v>0</c:v>
                </c:pt>
                <c:pt idx="104">
                  <c:v>0</c:v>
                </c:pt>
                <c:pt idx="105">
                  <c:v>-1.4010737069598333E-2</c:v>
                </c:pt>
                <c:pt idx="106">
                  <c:v>-1.0281955499446297E-2</c:v>
                </c:pt>
                <c:pt idx="107">
                  <c:v>7.456097031184202E-3</c:v>
                </c:pt>
                <c:pt idx="108">
                  <c:v>-3.2719078951149214E-2</c:v>
                </c:pt>
                <c:pt idx="109">
                  <c:v>2.0977261074466201E-2</c:v>
                </c:pt>
                <c:pt idx="110">
                  <c:v>-2.5005832719562766E-2</c:v>
                </c:pt>
                <c:pt idx="111">
                  <c:v>5.2540223070770241E-2</c:v>
                </c:pt>
                <c:pt idx="112">
                  <c:v>9.012192712512971E-3</c:v>
                </c:pt>
                <c:pt idx="113">
                  <c:v>-2.6220694627138316E-2</c:v>
                </c:pt>
                <c:pt idx="114">
                  <c:v>-1.211704062600035E-2</c:v>
                </c:pt>
                <c:pt idx="115">
                  <c:v>-2.2114368664136172E-2</c:v>
                </c:pt>
                <c:pt idx="116">
                  <c:v>1.3110165924207785E-2</c:v>
                </c:pt>
                <c:pt idx="117">
                  <c:v>-2.4168148119859279E-2</c:v>
                </c:pt>
                <c:pt idx="118">
                  <c:v>-2.0596122163412011E-2</c:v>
                </c:pt>
                <c:pt idx="119">
                  <c:v>-2.6520189818914266E-3</c:v>
                </c:pt>
                <c:pt idx="120">
                  <c:v>7.5597216028601921E-2</c:v>
                </c:pt>
                <c:pt idx="121">
                  <c:v>-3.5180299395372051E-4</c:v>
                </c:pt>
                <c:pt idx="122">
                  <c:v>-1.7608738481946042E-3</c:v>
                </c:pt>
                <c:pt idx="123">
                  <c:v>1.7470744854083786E-2</c:v>
                </c:pt>
                <c:pt idx="124">
                  <c:v>0</c:v>
                </c:pt>
                <c:pt idx="125">
                  <c:v>-4.8616989002318187E-2</c:v>
                </c:pt>
                <c:pt idx="126">
                  <c:v>-1.3914541600330699E-2</c:v>
                </c:pt>
                <c:pt idx="127">
                  <c:v>-1.8453594459850173E-3</c:v>
                </c:pt>
                <c:pt idx="128">
                  <c:v>-3.1903625290656108E-2</c:v>
                </c:pt>
                <c:pt idx="129">
                  <c:v>-1.3052008702853926E-2</c:v>
                </c:pt>
                <c:pt idx="130">
                  <c:v>-3.3395364189016855E-2</c:v>
                </c:pt>
                <c:pt idx="131">
                  <c:v>-1.1992805754821268E-3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0-574C-A7B4-F7D57BEC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925952"/>
        <c:axId val="1423927584"/>
      </c:lineChart>
      <c:catAx>
        <c:axId val="1423925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3927584"/>
        <c:crosses val="autoZero"/>
        <c:auto val="1"/>
        <c:lblAlgn val="ctr"/>
        <c:lblOffset val="100"/>
        <c:noMultiLvlLbl val="0"/>
      </c:catAx>
      <c:valAx>
        <c:axId val="14239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39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USD.JPY!$A$1</c:f>
              <c:strCache>
                <c:ptCount val="1"/>
                <c:pt idx="0">
                  <c:v>USD/JPY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USD.JPY!$A$2:$A$133</c:f>
              <c:numCache>
                <c:formatCode>0.00%</c:formatCode>
                <c:ptCount val="132"/>
                <c:pt idx="1">
                  <c:v>2.5875715237848791E-3</c:v>
                </c:pt>
                <c:pt idx="2">
                  <c:v>-1.9144251996835437E-4</c:v>
                </c:pt>
                <c:pt idx="3">
                  <c:v>2.3904012912180348E-3</c:v>
                </c:pt>
                <c:pt idx="4">
                  <c:v>-6.6873659048205384E-4</c:v>
                </c:pt>
                <c:pt idx="5">
                  <c:v>-2.8673835321913605E-4</c:v>
                </c:pt>
                <c:pt idx="6">
                  <c:v>-3.0636692225479351E-3</c:v>
                </c:pt>
                <c:pt idx="7">
                  <c:v>1.054195315416877E-3</c:v>
                </c:pt>
                <c:pt idx="8">
                  <c:v>4.0149179254817318E-3</c:v>
                </c:pt>
                <c:pt idx="9">
                  <c:v>-1.2409910427566124E-3</c:v>
                </c:pt>
                <c:pt idx="10">
                  <c:v>1.2409910427565608E-3</c:v>
                </c:pt>
                <c:pt idx="11">
                  <c:v>-2.4835240580535663E-3</c:v>
                </c:pt>
                <c:pt idx="12">
                  <c:v>8.8550923777507909E-3</c:v>
                </c:pt>
                <c:pt idx="13">
                  <c:v>-6.6379026665651093E-4</c:v>
                </c:pt>
                <c:pt idx="14">
                  <c:v>-1.8973531979888823E-4</c:v>
                </c:pt>
                <c:pt idx="15">
                  <c:v>3.7943464693501418E-4</c:v>
                </c:pt>
                <c:pt idx="16">
                  <c:v>-2.7541686054882277E-3</c:v>
                </c:pt>
                <c:pt idx="17">
                  <c:v>3.0386501398140899E-3</c:v>
                </c:pt>
                <c:pt idx="18">
                  <c:v>-1.613133148593095E-3</c:v>
                </c:pt>
                <c:pt idx="19">
                  <c:v>2.75025067849323E-3</c:v>
                </c:pt>
                <c:pt idx="20">
                  <c:v>3.9697594665832276E-3</c:v>
                </c:pt>
                <c:pt idx="21">
                  <c:v>-4.7176488113749332E-4</c:v>
                </c:pt>
                <c:pt idx="22">
                  <c:v>-3.2139171250817082E-3</c:v>
                </c:pt>
                <c:pt idx="23">
                  <c:v>9.4634245730135767E-4</c:v>
                </c:pt>
                <c:pt idx="24">
                  <c:v>-3.6958108876378633E-3</c:v>
                </c:pt>
                <c:pt idx="25">
                  <c:v>1.6126740676705865E-3</c:v>
                </c:pt>
                <c:pt idx="26">
                  <c:v>-4.7404599133753336E-4</c:v>
                </c:pt>
                <c:pt idx="27">
                  <c:v>1.8001805041478473E-3</c:v>
                </c:pt>
                <c:pt idx="28">
                  <c:v>-1.420925735214092E-3</c:v>
                </c:pt>
                <c:pt idx="29">
                  <c:v>1.04220957844359E-3</c:v>
                </c:pt>
                <c:pt idx="30">
                  <c:v>-1.8957351648990896E-3</c:v>
                </c:pt>
                <c:pt idx="31">
                  <c:v>-2.8467049582568059E-4</c:v>
                </c:pt>
                <c:pt idx="32">
                  <c:v>-4.3751258680421838E-3</c:v>
                </c:pt>
                <c:pt idx="33">
                  <c:v>-2.576952034505526E-3</c:v>
                </c:pt>
                <c:pt idx="34">
                  <c:v>-8.6046183424601827E-4</c:v>
                </c:pt>
                <c:pt idx="35">
                  <c:v>1.720183910411763E-3</c:v>
                </c:pt>
                <c:pt idx="36">
                  <c:v>2.0031484735113514E-3</c:v>
                </c:pt>
                <c:pt idx="37">
                  <c:v>4.6584673302927232E-3</c:v>
                </c:pt>
                <c:pt idx="38">
                  <c:v>2.7468641472300831E-3</c:v>
                </c:pt>
                <c:pt idx="39">
                  <c:v>3.9648876636605547E-3</c:v>
                </c:pt>
                <c:pt idx="40">
                  <c:v>-9.4219626017874773E-5</c:v>
                </c:pt>
                <c:pt idx="41">
                  <c:v>3.7682525175065939E-4</c:v>
                </c:pt>
                <c:pt idx="42">
                  <c:v>-1.5081537404753173E-3</c:v>
                </c:pt>
                <c:pt idx="43">
                  <c:v>2.261378519519879E-3</c:v>
                </c:pt>
                <c:pt idx="44">
                  <c:v>-1.882530126041072E-4</c:v>
                </c:pt>
                <c:pt idx="45">
                  <c:v>-5.6497176644036598E-4</c:v>
                </c:pt>
                <c:pt idx="46">
                  <c:v>9.4184130043710302E-5</c:v>
                </c:pt>
                <c:pt idx="47">
                  <c:v>-2.1684824412173953E-3</c:v>
                </c:pt>
                <c:pt idx="48">
                  <c:v>-5.6646527194507469E-4</c:v>
                </c:pt>
                <c:pt idx="49">
                  <c:v>-5.2076053871198151E-3</c:v>
                </c:pt>
                <c:pt idx="50">
                  <c:v>1.1421144489382784E-2</c:v>
                </c:pt>
                <c:pt idx="51">
                  <c:v>-5.3639614800100347E-3</c:v>
                </c:pt>
                <c:pt idx="52">
                  <c:v>3.5791693102029602E-3</c:v>
                </c:pt>
                <c:pt idx="53">
                  <c:v>-3.6735311880744478E-3</c:v>
                </c:pt>
                <c:pt idx="54">
                  <c:v>-1.7945695489107473E-3</c:v>
                </c:pt>
                <c:pt idx="55">
                  <c:v>9.4531360849480552E-5</c:v>
                </c:pt>
                <c:pt idx="56">
                  <c:v>2.9260486212541012E-3</c:v>
                </c:pt>
                <c:pt idx="57">
                  <c:v>-6.4296741928765852E-3</c:v>
                </c:pt>
                <c:pt idx="58">
                  <c:v>5.3923786121025542E-3</c:v>
                </c:pt>
                <c:pt idx="59">
                  <c:v>5.6449486618819055E-3</c:v>
                </c:pt>
                <c:pt idx="60">
                  <c:v>3.0911925696728796E-3</c:v>
                </c:pt>
                <c:pt idx="61">
                  <c:v>-2.8062298486385151E-4</c:v>
                </c:pt>
                <c:pt idx="62">
                  <c:v>-3.8430941989981158E-3</c:v>
                </c:pt>
                <c:pt idx="63">
                  <c:v>-4.9898893725480861E-3</c:v>
                </c:pt>
                <c:pt idx="64">
                  <c:v>-1.8878610590325806E-4</c:v>
                </c:pt>
                <c:pt idx="65">
                  <c:v>-3.5937243140751703E-3</c:v>
                </c:pt>
                <c:pt idx="66">
                  <c:v>2.8418510114064491E-4</c:v>
                </c:pt>
                <c:pt idx="67">
                  <c:v>1.3251303406183717E-3</c:v>
                </c:pt>
                <c:pt idx="68">
                  <c:v>2.2675746677805605E-3</c:v>
                </c:pt>
                <c:pt idx="69">
                  <c:v>-6.6084496150577154E-4</c:v>
                </c:pt>
                <c:pt idx="70">
                  <c:v>-1.0919730591021505E-2</c:v>
                </c:pt>
                <c:pt idx="71">
                  <c:v>1.7170661473313062E-3</c:v>
                </c:pt>
                <c:pt idx="72">
                  <c:v>1.6189708788321741E-3</c:v>
                </c:pt>
                <c:pt idx="73">
                  <c:v>2.7557389036345823E-3</c:v>
                </c:pt>
                <c:pt idx="74">
                  <c:v>7.1861126186091506E-3</c:v>
                </c:pt>
                <c:pt idx="75">
                  <c:v>6.7605891298762842E-3</c:v>
                </c:pt>
                <c:pt idx="76">
                  <c:v>2.7101553899607244E-3</c:v>
                </c:pt>
                <c:pt idx="77">
                  <c:v>-3.4590788475459232E-3</c:v>
                </c:pt>
                <c:pt idx="78">
                  <c:v>4.3919147360862269E-3</c:v>
                </c:pt>
                <c:pt idx="79">
                  <c:v>-2.3337233462202116E-3</c:v>
                </c:pt>
                <c:pt idx="80">
                  <c:v>2.5201861474316157E-3</c:v>
                </c:pt>
                <c:pt idx="81">
                  <c:v>-3.0810910887523212E-3</c:v>
                </c:pt>
                <c:pt idx="82">
                  <c:v>2.8946282875407614E-3</c:v>
                </c:pt>
                <c:pt idx="83">
                  <c:v>2.7968116529668188E-4</c:v>
                </c:pt>
                <c:pt idx="84">
                  <c:v>-3.5484209424234475E-3</c:v>
                </c:pt>
                <c:pt idx="85">
                  <c:v>2.8957098371487971E-3</c:v>
                </c:pt>
                <c:pt idx="86">
                  <c:v>4.6626568663090144E-4</c:v>
                </c:pt>
                <c:pt idx="87">
                  <c:v>2.4210832200601794E-3</c:v>
                </c:pt>
                <c:pt idx="88">
                  <c:v>-1.4892035514677455E-3</c:v>
                </c:pt>
                <c:pt idx="89">
                  <c:v>1.3961932737649725E-3</c:v>
                </c:pt>
                <c:pt idx="90">
                  <c:v>-9.3018929419283868E-5</c:v>
                </c:pt>
                <c:pt idx="91">
                  <c:v>-2.7910871465556479E-4</c:v>
                </c:pt>
                <c:pt idx="92">
                  <c:v>4.2711299841930372E-3</c:v>
                </c:pt>
                <c:pt idx="93">
                  <c:v>-3.3410703933410418E-3</c:v>
                </c:pt>
                <c:pt idx="94">
                  <c:v>-3.2590000445223534E-3</c:v>
                </c:pt>
                <c:pt idx="95">
                  <c:v>-1.8654976268998264E-4</c:v>
                </c:pt>
                <c:pt idx="96">
                  <c:v>-1.4936522567832536E-3</c:v>
                </c:pt>
                <c:pt idx="97">
                  <c:v>-4.7759607568121859E-3</c:v>
                </c:pt>
                <c:pt idx="98">
                  <c:v>3.3736326627481139E-3</c:v>
                </c:pt>
                <c:pt idx="99">
                  <c:v>0</c:v>
                </c:pt>
                <c:pt idx="100">
                  <c:v>7.4815303218499847E-4</c:v>
                </c:pt>
                <c:pt idx="101">
                  <c:v>2.8041314386677551E-4</c:v>
                </c:pt>
                <c:pt idx="102">
                  <c:v>3.0793660315267825E-3</c:v>
                </c:pt>
                <c:pt idx="103">
                  <c:v>-9.317493600971727E-5</c:v>
                </c:pt>
                <c:pt idx="104">
                  <c:v>3.7264766594827676E-4</c:v>
                </c:pt>
                <c:pt idx="105">
                  <c:v>-4.6681066937463303E-3</c:v>
                </c:pt>
                <c:pt idx="106">
                  <c:v>2.3367772469130043E-3</c:v>
                </c:pt>
                <c:pt idx="107">
                  <c:v>5.8645734758493925E-3</c:v>
                </c:pt>
                <c:pt idx="108">
                  <c:v>6.3838862317029711E-3</c:v>
                </c:pt>
                <c:pt idx="109">
                  <c:v>1.0641325991210263E-2</c:v>
                </c:pt>
                <c:pt idx="110">
                  <c:v>-4.1146677172150025E-3</c:v>
                </c:pt>
                <c:pt idx="111">
                  <c:v>-2.2014318191710602E-3</c:v>
                </c:pt>
                <c:pt idx="112">
                  <c:v>-2.022245380767809E-3</c:v>
                </c:pt>
                <c:pt idx="113">
                  <c:v>-1.0080077952329179E-2</c:v>
                </c:pt>
                <c:pt idx="114">
                  <c:v>1.8571831877192109E-3</c:v>
                </c:pt>
                <c:pt idx="115">
                  <c:v>-1.3925639348320736E-3</c:v>
                </c:pt>
                <c:pt idx="116">
                  <c:v>7.4294208469299992E-4</c:v>
                </c:pt>
                <c:pt idx="117">
                  <c:v>-1.6723965618660314E-3</c:v>
                </c:pt>
                <c:pt idx="118">
                  <c:v>1.5795589811467123E-3</c:v>
                </c:pt>
                <c:pt idx="119">
                  <c:v>-7.430110864719918E-4</c:v>
                </c:pt>
                <c:pt idx="120">
                  <c:v>-9.2915214933210309E-5</c:v>
                </c:pt>
                <c:pt idx="121">
                  <c:v>-8.3662565883870833E-4</c:v>
                </c:pt>
                <c:pt idx="122">
                  <c:v>1.6725519602439401E-3</c:v>
                </c:pt>
                <c:pt idx="123">
                  <c:v>-3.347906037888751E-3</c:v>
                </c:pt>
                <c:pt idx="124">
                  <c:v>-2.8919279448716122E-3</c:v>
                </c:pt>
                <c:pt idx="125">
                  <c:v>1.9599614282079696E-3</c:v>
                </c:pt>
                <c:pt idx="126">
                  <c:v>-2.0533888118420846E-3</c:v>
                </c:pt>
                <c:pt idx="127">
                  <c:v>1.0272214565300948E-3</c:v>
                </c:pt>
                <c:pt idx="128">
                  <c:v>5.0274754436034977E-3</c:v>
                </c:pt>
                <c:pt idx="129">
                  <c:v>-9.4239092590262911E-3</c:v>
                </c:pt>
                <c:pt idx="130">
                  <c:v>-3.5687490919011026E-3</c:v>
                </c:pt>
                <c:pt idx="131">
                  <c:v>-1.3180193962252327E-3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4-4A40-9FFC-A6C0F2B5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810304"/>
        <c:axId val="1837237648"/>
      </c:lineChart>
      <c:catAx>
        <c:axId val="1401810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7237648"/>
        <c:crosses val="autoZero"/>
        <c:auto val="1"/>
        <c:lblAlgn val="ctr"/>
        <c:lblOffset val="100"/>
        <c:noMultiLvlLbl val="0"/>
      </c:catAx>
      <c:valAx>
        <c:axId val="18372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8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657981</xdr:colOff>
      <xdr:row>37</xdr:row>
      <xdr:rowOff>148772</xdr:rowOff>
    </xdr:from>
    <xdr:to>
      <xdr:col>29</xdr:col>
      <xdr:colOff>868439</xdr:colOff>
      <xdr:row>54</xdr:row>
      <xdr:rowOff>13305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B5605B2-80CF-D74D-8CF1-552771DB3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660400</xdr:colOff>
      <xdr:row>21</xdr:row>
      <xdr:rowOff>113696</xdr:rowOff>
    </xdr:from>
    <xdr:to>
      <xdr:col>29</xdr:col>
      <xdr:colOff>876905</xdr:colOff>
      <xdr:row>37</xdr:row>
      <xdr:rowOff>147563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12C893-5617-7145-837C-FF2097E11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152400</xdr:rowOff>
    </xdr:from>
    <xdr:to>
      <xdr:col>16</xdr:col>
      <xdr:colOff>292100</xdr:colOff>
      <xdr:row>19</xdr:row>
      <xdr:rowOff>88900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B4A623-8009-9D44-9997-5779C2179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7</xdr:row>
      <xdr:rowOff>12700</xdr:rowOff>
    </xdr:from>
    <xdr:to>
      <xdr:col>15</xdr:col>
      <xdr:colOff>215900</xdr:colOff>
      <xdr:row>23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EAABF3-41BF-AF43-B354-05AA0137B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3</xdr:row>
      <xdr:rowOff>88900</xdr:rowOff>
    </xdr:from>
    <xdr:to>
      <xdr:col>11</xdr:col>
      <xdr:colOff>114300</xdr:colOff>
      <xdr:row>20</xdr:row>
      <xdr:rowOff>25400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DCE5BC-DFF2-0D4F-9635-46EEF6173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4</xdr:row>
      <xdr:rowOff>76200</xdr:rowOff>
    </xdr:from>
    <xdr:to>
      <xdr:col>13</xdr:col>
      <xdr:colOff>101600</xdr:colOff>
      <xdr:row>25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1C2ED7-B827-0C46-BB66-BADD3226B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 historyczne dla USD_JPY" connectionId="1" xr16:uid="{00000000-0016-0000-03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yczne dane USO_1" connectionId="2" xr16:uid="{00000000-0016-0000-04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75" workbookViewId="0">
      <selection activeCell="D25" sqref="D25"/>
    </sheetView>
  </sheetViews>
  <sheetFormatPr baseColWidth="10" defaultRowHeight="13" x14ac:dyDescent="0.15"/>
  <cols>
    <col min="1" max="1" width="35.1640625" bestFit="1" customWidth="1"/>
    <col min="2" max="5" width="16.83203125" bestFit="1" customWidth="1"/>
  </cols>
  <sheetData>
    <row r="1" spans="1:8" ht="23" x14ac:dyDescent="0.25">
      <c r="A1" s="24"/>
      <c r="B1" s="25" t="s">
        <v>144</v>
      </c>
      <c r="C1" s="25" t="s">
        <v>140</v>
      </c>
      <c r="D1" s="25" t="s">
        <v>138</v>
      </c>
      <c r="E1" s="25" t="s">
        <v>139</v>
      </c>
      <c r="F1" s="23"/>
      <c r="G1" s="23"/>
      <c r="H1" s="23"/>
    </row>
    <row r="2" spans="1:8" ht="23" x14ac:dyDescent="0.25">
      <c r="A2" s="30" t="s">
        <v>145</v>
      </c>
      <c r="B2" s="31">
        <v>4.2067580003945877E-3</v>
      </c>
      <c r="C2" s="31">
        <v>-7.1088532816399443E-4</v>
      </c>
      <c r="D2" s="31">
        <v>-7.6657213873543555E-4</v>
      </c>
      <c r="E2" s="31">
        <v>1.4080224538113415E-4</v>
      </c>
      <c r="F2" s="22"/>
      <c r="G2" s="22"/>
      <c r="H2" s="22"/>
    </row>
    <row r="3" spans="1:8" ht="23" x14ac:dyDescent="0.25">
      <c r="A3" s="26" t="s">
        <v>146</v>
      </c>
      <c r="B3" s="27">
        <v>2.3481951122279209E-3</v>
      </c>
      <c r="C3" s="27">
        <v>1.80075869839157E-3</v>
      </c>
      <c r="D3" s="27">
        <v>9.4322593756484868E-4</v>
      </c>
      <c r="E3" s="27">
        <v>3.089528732364065E-4</v>
      </c>
      <c r="F3" s="22"/>
      <c r="G3" s="22"/>
      <c r="H3" s="22"/>
    </row>
    <row r="4" spans="1:8" ht="23" x14ac:dyDescent="0.25">
      <c r="A4" s="26" t="s">
        <v>147</v>
      </c>
      <c r="B4" s="27">
        <v>2.409639720153108E-3</v>
      </c>
      <c r="C4" s="27">
        <v>0</v>
      </c>
      <c r="D4" s="27">
        <v>-1.9335795525463545E-3</v>
      </c>
      <c r="E4" s="27">
        <v>-9.3018929419283868E-5</v>
      </c>
      <c r="F4" s="22"/>
      <c r="G4" s="22"/>
      <c r="H4" s="22"/>
    </row>
    <row r="5" spans="1:8" ht="23" x14ac:dyDescent="0.25">
      <c r="A5" s="32" t="s">
        <v>148</v>
      </c>
      <c r="B5" s="33" t="s">
        <v>161</v>
      </c>
      <c r="C5" s="33" t="s">
        <v>162</v>
      </c>
      <c r="D5" s="33" t="s">
        <v>163</v>
      </c>
      <c r="E5" s="33" t="s">
        <v>164</v>
      </c>
      <c r="F5" s="22"/>
      <c r="G5" s="22"/>
      <c r="H5" s="22"/>
    </row>
    <row r="6" spans="1:8" ht="23" x14ac:dyDescent="0.25">
      <c r="A6" s="26" t="s">
        <v>149</v>
      </c>
      <c r="B6" s="27">
        <v>7.223366573469339E-4</v>
      </c>
      <c r="C6" s="27">
        <v>4.2479787756811023E-4</v>
      </c>
      <c r="D6" s="27">
        <v>1.1654744717765654E-4</v>
      </c>
      <c r="E6" s="27">
        <v>1.2504196002415071E-5</v>
      </c>
      <c r="F6" s="22"/>
      <c r="G6" s="22"/>
      <c r="H6" s="22"/>
    </row>
    <row r="7" spans="1:8" ht="23" x14ac:dyDescent="0.25">
      <c r="A7" s="35" t="s">
        <v>150</v>
      </c>
      <c r="B7" s="36">
        <v>1.8303973126343003</v>
      </c>
      <c r="C7" s="36">
        <v>1.8473211392228954</v>
      </c>
      <c r="D7" s="36">
        <v>2.2669055913576548</v>
      </c>
      <c r="E7" s="36">
        <v>1.5256151846417385</v>
      </c>
      <c r="F7" s="22"/>
      <c r="G7" s="22"/>
      <c r="H7" s="22"/>
    </row>
    <row r="8" spans="1:8" ht="23" x14ac:dyDescent="0.25">
      <c r="A8" s="37" t="s">
        <v>151</v>
      </c>
      <c r="B8" s="38">
        <v>0.73488813385003338</v>
      </c>
      <c r="C8" s="38">
        <v>0.62556678619389849</v>
      </c>
      <c r="D8" s="38">
        <v>1.0057433944187135</v>
      </c>
      <c r="E8" s="38">
        <v>5.8634528659778883E-2</v>
      </c>
      <c r="F8" s="22"/>
      <c r="G8" s="22"/>
      <c r="H8" s="22"/>
    </row>
    <row r="9" spans="1:8" ht="23" x14ac:dyDescent="0.25">
      <c r="A9" s="28" t="s">
        <v>156</v>
      </c>
      <c r="B9" s="29" t="s">
        <v>157</v>
      </c>
      <c r="C9" s="29" t="s">
        <v>158</v>
      </c>
      <c r="D9" s="29" t="s">
        <v>159</v>
      </c>
      <c r="E9" s="29" t="s">
        <v>160</v>
      </c>
      <c r="F9" s="22"/>
      <c r="G9" s="22"/>
      <c r="H9" s="22"/>
    </row>
    <row r="10" spans="1:8" ht="23" x14ac:dyDescent="0.25">
      <c r="A10" s="26" t="s">
        <v>152</v>
      </c>
      <c r="B10" s="27">
        <v>-4.9312493771278929E-2</v>
      </c>
      <c r="C10" s="27">
        <v>-5.8233104969714039E-2</v>
      </c>
      <c r="D10" s="27">
        <v>-2.4770166005324969E-2</v>
      </c>
      <c r="E10" s="27">
        <v>-1.0919730591021505E-2</v>
      </c>
      <c r="F10" s="22"/>
      <c r="G10" s="22"/>
      <c r="H10" s="22"/>
    </row>
    <row r="11" spans="1:8" ht="23" x14ac:dyDescent="0.25">
      <c r="A11" s="26" t="s">
        <v>153</v>
      </c>
      <c r="B11" s="27">
        <v>0.10876318619295154</v>
      </c>
      <c r="C11" s="27">
        <v>7.5597216028601921E-2</v>
      </c>
      <c r="D11" s="27">
        <v>4.6872603951994392E-2</v>
      </c>
      <c r="E11" s="27">
        <v>1.1421144489382784E-2</v>
      </c>
      <c r="F11" s="22"/>
      <c r="G11" s="22"/>
      <c r="H11" s="22"/>
    </row>
    <row r="12" spans="1:8" ht="23" x14ac:dyDescent="0.25">
      <c r="A12" s="26" t="s">
        <v>154</v>
      </c>
      <c r="B12" s="27">
        <v>0.55108529805169104</v>
      </c>
      <c r="C12" s="27">
        <v>-9.3125977989483272E-2</v>
      </c>
      <c r="D12" s="27">
        <v>-0.10042095017434206</v>
      </c>
      <c r="E12" s="27">
        <v>1.8445094144928575E-2</v>
      </c>
      <c r="F12" s="22"/>
      <c r="G12" s="22"/>
      <c r="H12" s="22"/>
    </row>
    <row r="13" spans="1:8" ht="23" x14ac:dyDescent="0.25">
      <c r="A13" s="26" t="s">
        <v>155</v>
      </c>
      <c r="B13" s="34">
        <v>131</v>
      </c>
      <c r="C13" s="34">
        <v>131</v>
      </c>
      <c r="D13" s="34">
        <v>131</v>
      </c>
      <c r="E13" s="34">
        <v>131</v>
      </c>
      <c r="F13" s="22"/>
      <c r="G13" s="22"/>
      <c r="H13" s="22"/>
    </row>
    <row r="14" spans="1:8" ht="23" x14ac:dyDescent="0.25">
      <c r="A14" s="65"/>
      <c r="B14" s="66"/>
      <c r="C14" s="66"/>
      <c r="D14" s="66"/>
      <c r="E14" s="66"/>
      <c r="F14" s="22"/>
      <c r="G14" s="22"/>
      <c r="H14" s="22"/>
    </row>
    <row r="15" spans="1:8" ht="23" x14ac:dyDescent="0.25">
      <c r="A15" s="65"/>
      <c r="B15" s="66"/>
      <c r="C15" s="66"/>
      <c r="D15" s="66"/>
      <c r="E15" s="66"/>
      <c r="F15" s="22"/>
      <c r="G15" s="22"/>
      <c r="H15" s="22"/>
    </row>
    <row r="16" spans="1:8" ht="23" x14ac:dyDescent="0.25">
      <c r="A16" s="65"/>
      <c r="B16" s="66"/>
      <c r="C16" s="66"/>
      <c r="D16" s="66"/>
      <c r="E16" s="66"/>
      <c r="F16" s="22"/>
      <c r="G16" s="22"/>
      <c r="H1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52"/>
  <sheetViews>
    <sheetView topLeftCell="N1" zoomScale="75" workbookViewId="0">
      <selection activeCell="AL43" sqref="AL43"/>
    </sheetView>
  </sheetViews>
  <sheetFormatPr baseColWidth="10" defaultColWidth="8.83203125" defaultRowHeight="13" x14ac:dyDescent="0.15"/>
  <cols>
    <col min="1" max="1" width="8.83203125" customWidth="1"/>
    <col min="2" max="2" width="10.1640625" bestFit="1" customWidth="1"/>
    <col min="3" max="3" width="13.5" bestFit="1" customWidth="1"/>
    <col min="4" max="4" width="6.33203125" bestFit="1" customWidth="1"/>
    <col min="5" max="5" width="13.6640625" bestFit="1" customWidth="1"/>
    <col min="6" max="6" width="10.83203125" customWidth="1"/>
    <col min="7" max="8" width="8.83203125" customWidth="1"/>
    <col min="9" max="10" width="10.83203125" customWidth="1"/>
    <col min="13" max="13" width="4.83203125" bestFit="1" customWidth="1"/>
    <col min="15" max="15" width="10.1640625" bestFit="1" customWidth="1"/>
    <col min="20" max="20" width="10.1640625" bestFit="1" customWidth="1"/>
    <col min="27" max="30" width="13.1640625" bestFit="1" customWidth="1"/>
    <col min="37" max="37" width="10.83203125" bestFit="1" customWidth="1"/>
    <col min="38" max="38" width="29" bestFit="1" customWidth="1"/>
    <col min="39" max="39" width="10.6640625" bestFit="1" customWidth="1"/>
    <col min="40" max="40" width="9.1640625" bestFit="1" customWidth="1"/>
  </cols>
  <sheetData>
    <row r="1" spans="1:4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144</v>
      </c>
      <c r="J1" s="11" t="s">
        <v>1</v>
      </c>
      <c r="K1" s="11" t="s">
        <v>137</v>
      </c>
      <c r="L1" s="12" t="s">
        <v>140</v>
      </c>
      <c r="M1" s="7" t="s">
        <v>140</v>
      </c>
      <c r="O1" s="6" t="s">
        <v>1</v>
      </c>
      <c r="P1" s="14" t="s">
        <v>137</v>
      </c>
      <c r="Q1" s="13" t="s">
        <v>138</v>
      </c>
      <c r="R1" s="8" t="s">
        <v>138</v>
      </c>
      <c r="T1" s="9" t="s">
        <v>1</v>
      </c>
      <c r="U1" s="9" t="s">
        <v>137</v>
      </c>
      <c r="V1" s="17" t="s">
        <v>139</v>
      </c>
      <c r="W1" s="10" t="s">
        <v>139</v>
      </c>
      <c r="AF1" s="19" t="s">
        <v>144</v>
      </c>
      <c r="AG1" s="20" t="s">
        <v>140</v>
      </c>
      <c r="AH1" s="18" t="s">
        <v>138</v>
      </c>
      <c r="AI1" s="21" t="s">
        <v>139</v>
      </c>
      <c r="AQ1" t="s">
        <v>197</v>
      </c>
      <c r="AR1" t="s">
        <v>198</v>
      </c>
      <c r="AS1" t="s">
        <v>199</v>
      </c>
      <c r="AT1" t="s">
        <v>200</v>
      </c>
      <c r="AV1" s="1"/>
    </row>
    <row r="2" spans="1:48" x14ac:dyDescent="0.15">
      <c r="A2">
        <v>1</v>
      </c>
      <c r="B2" s="4">
        <v>43955</v>
      </c>
      <c r="C2">
        <v>10</v>
      </c>
      <c r="D2" t="s">
        <v>5</v>
      </c>
      <c r="E2">
        <v>74</v>
      </c>
      <c r="J2" s="4">
        <v>44139</v>
      </c>
      <c r="K2">
        <v>27.44</v>
      </c>
      <c r="O2" s="4">
        <v>44140</v>
      </c>
      <c r="P2" s="7">
        <v>1918.5</v>
      </c>
      <c r="T2" s="4">
        <v>44140</v>
      </c>
      <c r="U2">
        <v>104.21</v>
      </c>
      <c r="AF2" s="1"/>
      <c r="AG2" s="1"/>
      <c r="AH2" s="1"/>
      <c r="AI2" s="1"/>
      <c r="AM2" t="s">
        <v>201</v>
      </c>
      <c r="AN2" t="s">
        <v>202</v>
      </c>
      <c r="AV2" s="1"/>
    </row>
    <row r="3" spans="1:48" x14ac:dyDescent="0.15">
      <c r="A3">
        <v>2</v>
      </c>
      <c r="B3" t="s">
        <v>6</v>
      </c>
      <c r="C3">
        <v>10</v>
      </c>
      <c r="D3" t="s">
        <v>5</v>
      </c>
      <c r="E3">
        <v>74.86</v>
      </c>
      <c r="F3" s="1">
        <f>LN(E3/E2)</f>
        <v>1.1554609272113147E-2</v>
      </c>
      <c r="J3" s="4">
        <v>44138</v>
      </c>
      <c r="K3">
        <v>26.72</v>
      </c>
      <c r="L3" s="1">
        <f>LN(K3/K2)</f>
        <v>-2.6589454189239609E-2</v>
      </c>
      <c r="O3" s="4">
        <v>44139</v>
      </c>
      <c r="P3" s="7">
        <v>1896.2</v>
      </c>
      <c r="Q3" s="1">
        <f>LN(P3/P2)</f>
        <v>-1.1691747203148334E-2</v>
      </c>
      <c r="T3" s="4">
        <v>44139</v>
      </c>
      <c r="U3">
        <v>104.48</v>
      </c>
      <c r="V3" s="1">
        <f>LN(U3/U2)</f>
        <v>2.5875715237848791E-3</v>
      </c>
      <c r="AF3" s="1">
        <v>1.1554609272113147E-2</v>
      </c>
      <c r="AG3" s="1">
        <v>-2.6589454189239609E-2</v>
      </c>
      <c r="AH3" s="1">
        <v>-1.1691747203148334E-2</v>
      </c>
      <c r="AI3" s="1">
        <v>2.5875715237848791E-3</v>
      </c>
      <c r="AL3" s="7" t="s">
        <v>166</v>
      </c>
      <c r="AM3" s="5">
        <f>AVERAGE(AF3:AF133)</f>
        <v>4.2067580003945877E-3</v>
      </c>
      <c r="AN3" s="1">
        <f>PRODUCT(AQ3:AQ133)^(1/131)-1</f>
        <v>3.8539475763181841E-3</v>
      </c>
      <c r="AQ3" s="5">
        <f>AF3+1</f>
        <v>1.011554609272113</v>
      </c>
      <c r="AR3" s="5">
        <f>AG3+1</f>
        <v>0.97341054581076036</v>
      </c>
      <c r="AS3" s="5">
        <f>AH3+1</f>
        <v>0.98830825279685164</v>
      </c>
      <c r="AT3" s="5">
        <f>AI3+1</f>
        <v>1.0025875715237849</v>
      </c>
      <c r="AV3" s="1"/>
    </row>
    <row r="4" spans="1:48" x14ac:dyDescent="0.15">
      <c r="A4">
        <v>3</v>
      </c>
      <c r="B4" t="s">
        <v>7</v>
      </c>
      <c r="C4">
        <v>10</v>
      </c>
      <c r="D4" t="s">
        <v>5</v>
      </c>
      <c r="E4">
        <v>74</v>
      </c>
      <c r="F4" s="1">
        <f t="shared" ref="F4:F67" si="0">LN(E4/E3)</f>
        <v>-1.1554609272113178E-2</v>
      </c>
      <c r="J4" s="4">
        <v>44137</v>
      </c>
      <c r="K4">
        <v>26.26</v>
      </c>
      <c r="L4" s="1">
        <f t="shared" ref="L4:L67" si="1">LN(K4/K3)</f>
        <v>-1.7365479793794776E-2</v>
      </c>
      <c r="O4" s="4">
        <v>44138</v>
      </c>
      <c r="P4" s="7">
        <v>1910.4</v>
      </c>
      <c r="Q4" s="1">
        <f t="shared" ref="Q4:Q67" si="2">LN(P4/P3)</f>
        <v>7.4607607144243169E-3</v>
      </c>
      <c r="T4" s="4">
        <v>44138</v>
      </c>
      <c r="U4">
        <v>104.46</v>
      </c>
      <c r="V4" s="1">
        <f t="shared" ref="V4:V67" si="3">LN(U4/U3)</f>
        <v>-1.9144251996835437E-4</v>
      </c>
      <c r="Z4" s="54" t="s">
        <v>143</v>
      </c>
      <c r="AA4" s="55"/>
      <c r="AB4" s="55"/>
      <c r="AC4" s="55"/>
      <c r="AD4" s="55"/>
      <c r="AF4" s="1">
        <v>-1.1554609272113178E-2</v>
      </c>
      <c r="AG4" s="1">
        <v>-1.7365479793794776E-2</v>
      </c>
      <c r="AH4" s="1">
        <v>7.4607607144243169E-3</v>
      </c>
      <c r="AI4" s="1">
        <v>-1.9144251996835437E-4</v>
      </c>
      <c r="AL4" s="7" t="s">
        <v>169</v>
      </c>
      <c r="AM4" s="5">
        <f>AVERAGE(AG3:AG133)</f>
        <v>-7.1088532816399443E-4</v>
      </c>
      <c r="AN4" s="1">
        <f>PRODUCT(AR3:AR133)^(1/131)-1</f>
        <v>-9.2020977494122747E-4</v>
      </c>
      <c r="AQ4" s="5">
        <f t="shared" ref="AQ4:AQ35" si="4">AF4+1</f>
        <v>0.98844539072788684</v>
      </c>
      <c r="AR4" s="5">
        <f t="shared" ref="AR4:AR67" si="5">AG4+1</f>
        <v>0.98263452020620523</v>
      </c>
      <c r="AS4" s="5">
        <f t="shared" ref="AS4:AS67" si="6">AH4+1</f>
        <v>1.0074607607144244</v>
      </c>
      <c r="AT4" s="5">
        <f t="shared" ref="AT4:AT67" si="7">AI4+1</f>
        <v>0.99980855748003161</v>
      </c>
      <c r="AV4" s="1"/>
    </row>
    <row r="5" spans="1:48" x14ac:dyDescent="0.15">
      <c r="A5">
        <v>4</v>
      </c>
      <c r="B5" t="s">
        <v>8</v>
      </c>
      <c r="C5">
        <v>10</v>
      </c>
      <c r="D5" t="s">
        <v>5</v>
      </c>
      <c r="E5">
        <v>75.180000000000007</v>
      </c>
      <c r="F5" s="1">
        <f t="shared" si="0"/>
        <v>1.5820144931862349E-2</v>
      </c>
      <c r="J5" s="4">
        <v>44134</v>
      </c>
      <c r="K5">
        <v>25.25</v>
      </c>
      <c r="L5" s="1">
        <f t="shared" si="1"/>
        <v>-3.9220713153281385E-2</v>
      </c>
      <c r="O5" s="4">
        <v>44137</v>
      </c>
      <c r="P5" s="7">
        <v>1892.5</v>
      </c>
      <c r="Q5" s="1">
        <f t="shared" si="2"/>
        <v>-9.4139378866791266E-3</v>
      </c>
      <c r="T5" s="4">
        <v>44137</v>
      </c>
      <c r="U5">
        <v>104.71</v>
      </c>
      <c r="V5" s="1">
        <f t="shared" si="3"/>
        <v>2.3904012912180348E-3</v>
      </c>
      <c r="Z5" s="15"/>
      <c r="AA5" s="40" t="s">
        <v>139</v>
      </c>
      <c r="AB5" s="40" t="s">
        <v>141</v>
      </c>
      <c r="AC5" s="40" t="s">
        <v>5</v>
      </c>
      <c r="AD5" s="40" t="s">
        <v>140</v>
      </c>
      <c r="AF5" s="1">
        <v>1.5820144931862349E-2</v>
      </c>
      <c r="AG5" s="1">
        <v>-3.9220713153281385E-2</v>
      </c>
      <c r="AH5" s="1">
        <v>-9.4139378866791266E-3</v>
      </c>
      <c r="AI5" s="1">
        <v>2.3904012912180348E-3</v>
      </c>
      <c r="AL5" s="7" t="s">
        <v>167</v>
      </c>
      <c r="AM5" s="48">
        <f>AVERAGE(AH3:AH133)</f>
        <v>-7.6657213873543555E-4</v>
      </c>
      <c r="AN5" s="47">
        <f>PRODUCT(AS3:AS133)^(1/131)-1</f>
        <v>-8.2404769746957651E-4</v>
      </c>
      <c r="AQ5" s="5">
        <f t="shared" si="4"/>
        <v>1.0158201449318625</v>
      </c>
      <c r="AR5" s="5">
        <f t="shared" si="5"/>
        <v>0.96077928684671865</v>
      </c>
      <c r="AS5" s="5">
        <f t="shared" si="6"/>
        <v>0.9905860621133209</v>
      </c>
      <c r="AT5" s="5">
        <f t="shared" si="7"/>
        <v>1.0023904012912179</v>
      </c>
      <c r="AV5" s="1"/>
    </row>
    <row r="6" spans="1:48" x14ac:dyDescent="0.15">
      <c r="A6">
        <v>5</v>
      </c>
      <c r="B6" t="s">
        <v>9</v>
      </c>
      <c r="C6">
        <v>10</v>
      </c>
      <c r="D6" t="s">
        <v>5</v>
      </c>
      <c r="E6">
        <v>77</v>
      </c>
      <c r="F6" s="1">
        <f t="shared" si="0"/>
        <v>2.3920183717651835E-2</v>
      </c>
      <c r="J6" s="4">
        <v>44133</v>
      </c>
      <c r="K6">
        <v>25.6</v>
      </c>
      <c r="L6" s="1">
        <f t="shared" si="1"/>
        <v>1.3766195764147971E-2</v>
      </c>
      <c r="O6" s="4">
        <v>44134</v>
      </c>
      <c r="P6" s="7">
        <v>1879.9</v>
      </c>
      <c r="Q6" s="1">
        <f t="shared" si="2"/>
        <v>-6.6801223916880979E-3</v>
      </c>
      <c r="T6" s="4">
        <v>44134</v>
      </c>
      <c r="U6">
        <v>104.64</v>
      </c>
      <c r="V6" s="1">
        <f t="shared" si="3"/>
        <v>-6.6873659048205384E-4</v>
      </c>
      <c r="Z6" s="40" t="s">
        <v>139</v>
      </c>
      <c r="AA6" s="41">
        <v>1</v>
      </c>
      <c r="AB6" s="42">
        <f>CORREL(Q3:Q133,V3:V133)</f>
        <v>-0.17381138061798404</v>
      </c>
      <c r="AC6" s="42">
        <f>CORREL(V3:V133,F3:F133)</f>
        <v>-3.5996471278299629E-2</v>
      </c>
      <c r="AD6" s="42">
        <f>CORREL(L3:L133,V3:V133)</f>
        <v>-7.8907869375169394E-3</v>
      </c>
      <c r="AF6" s="1">
        <v>2.3920183717651835E-2</v>
      </c>
      <c r="AG6" s="1">
        <v>1.3766195764147971E-2</v>
      </c>
      <c r="AH6" s="1">
        <v>-6.6801223916880979E-3</v>
      </c>
      <c r="AI6" s="1">
        <v>-6.6873659048205384E-4</v>
      </c>
      <c r="AL6" s="7" t="s">
        <v>168</v>
      </c>
      <c r="AM6" s="48">
        <f>AVERAGE(AI3:AI133)</f>
        <v>1.4080224538113415E-4</v>
      </c>
      <c r="AN6" s="47">
        <f>PRODUCT(AT3:AT133)^(1/131)-1</f>
        <v>1.3459944015670189E-4</v>
      </c>
      <c r="AQ6" s="5">
        <f t="shared" si="4"/>
        <v>1.0239201837176519</v>
      </c>
      <c r="AR6" s="5">
        <f t="shared" si="5"/>
        <v>1.0137661957641479</v>
      </c>
      <c r="AS6" s="5">
        <f t="shared" si="6"/>
        <v>0.99331987760831186</v>
      </c>
      <c r="AT6" s="5">
        <f t="shared" si="7"/>
        <v>0.99933126340951794</v>
      </c>
      <c r="AV6" s="1"/>
    </row>
    <row r="7" spans="1:48" x14ac:dyDescent="0.15">
      <c r="A7">
        <v>6</v>
      </c>
      <c r="B7" t="s">
        <v>10</v>
      </c>
      <c r="C7">
        <v>10</v>
      </c>
      <c r="D7" t="s">
        <v>5</v>
      </c>
      <c r="E7">
        <v>75.34</v>
      </c>
      <c r="F7" s="1">
        <f t="shared" si="0"/>
        <v>-2.1794219589788836E-2</v>
      </c>
      <c r="J7" s="4">
        <v>44132</v>
      </c>
      <c r="K7">
        <v>26.31</v>
      </c>
      <c r="L7" s="1">
        <f t="shared" si="1"/>
        <v>2.7356743566684442E-2</v>
      </c>
      <c r="O7" s="4">
        <v>44133</v>
      </c>
      <c r="P7" s="7">
        <v>1868</v>
      </c>
      <c r="Q7" s="1">
        <f t="shared" si="2"/>
        <v>-6.3502441311279068E-3</v>
      </c>
      <c r="T7" s="4">
        <v>44133</v>
      </c>
      <c r="U7">
        <v>104.61</v>
      </c>
      <c r="V7" s="1">
        <f t="shared" si="3"/>
        <v>-2.8673835321913605E-4</v>
      </c>
      <c r="Z7" s="40" t="s">
        <v>142</v>
      </c>
      <c r="AA7" s="42">
        <v>-0.17381138061798404</v>
      </c>
      <c r="AB7" s="42">
        <v>1</v>
      </c>
      <c r="AC7" s="42">
        <f>CORREL(Q3:Q133,F3:F133)</f>
        <v>0.15088690576352712</v>
      </c>
      <c r="AD7" s="42">
        <f>CORREL(Q3:Q133,L3:L133)</f>
        <v>0.16824301456576313</v>
      </c>
      <c r="AF7" s="1">
        <v>-2.1794219589788836E-2</v>
      </c>
      <c r="AG7" s="1">
        <v>2.7356743566684442E-2</v>
      </c>
      <c r="AH7" s="1">
        <v>-6.3502441311279068E-3</v>
      </c>
      <c r="AI7" s="1">
        <v>-2.8673835321913605E-4</v>
      </c>
      <c r="AQ7" s="5">
        <f t="shared" si="4"/>
        <v>0.97820578041021111</v>
      </c>
      <c r="AR7" s="5">
        <f t="shared" si="5"/>
        <v>1.0273567435666844</v>
      </c>
      <c r="AS7" s="5">
        <f t="shared" si="6"/>
        <v>0.99364975586887205</v>
      </c>
      <c r="AT7" s="5">
        <f t="shared" si="7"/>
        <v>0.99971326164678087</v>
      </c>
      <c r="AV7" s="1"/>
    </row>
    <row r="8" spans="1:48" x14ac:dyDescent="0.15">
      <c r="A8">
        <v>7</v>
      </c>
      <c r="B8" t="s">
        <v>11</v>
      </c>
      <c r="C8">
        <v>10</v>
      </c>
      <c r="D8" t="s">
        <v>5</v>
      </c>
      <c r="E8">
        <v>75.64</v>
      </c>
      <c r="F8" s="1">
        <f t="shared" si="0"/>
        <v>3.9740415263616741E-3</v>
      </c>
      <c r="J8" s="4">
        <v>44131</v>
      </c>
      <c r="K8">
        <v>27.69</v>
      </c>
      <c r="L8" s="1">
        <f t="shared" si="1"/>
        <v>5.1122242130669258E-2</v>
      </c>
      <c r="O8" s="4">
        <v>44132</v>
      </c>
      <c r="P8" s="7">
        <v>1879.2</v>
      </c>
      <c r="Q8" s="1">
        <f t="shared" si="2"/>
        <v>5.9778145559151513E-3</v>
      </c>
      <c r="T8" s="4">
        <v>44132</v>
      </c>
      <c r="U8">
        <v>104.29</v>
      </c>
      <c r="V8" s="1">
        <f t="shared" si="3"/>
        <v>-3.0636692225479351E-3</v>
      </c>
      <c r="Z8" s="40" t="s">
        <v>5</v>
      </c>
      <c r="AA8" s="42">
        <v>-3.5996471278299629E-2</v>
      </c>
      <c r="AB8" s="42">
        <v>0.15088690576352712</v>
      </c>
      <c r="AC8" s="42">
        <v>1</v>
      </c>
      <c r="AD8" s="42">
        <f>CORREL(L3:L133,F3:F133)</f>
        <v>-8.1856569914241395E-2</v>
      </c>
      <c r="AF8" s="1">
        <v>3.9740415263616741E-3</v>
      </c>
      <c r="AG8" s="1">
        <v>5.1122242130669258E-2</v>
      </c>
      <c r="AH8" s="1">
        <v>5.9778145559151513E-3</v>
      </c>
      <c r="AI8" s="1">
        <v>-3.0636692225479351E-3</v>
      </c>
      <c r="AL8" s="7" t="s">
        <v>170</v>
      </c>
      <c r="AM8" s="1">
        <f>_xlfn.STDEV.P(AF:AF)</f>
        <v>2.6773543603001878E-2</v>
      </c>
      <c r="AQ8" s="5">
        <f t="shared" si="4"/>
        <v>1.0039740415263616</v>
      </c>
      <c r="AR8" s="5">
        <f t="shared" si="5"/>
        <v>1.0511222421306692</v>
      </c>
      <c r="AS8" s="5">
        <f t="shared" si="6"/>
        <v>1.0059778145559151</v>
      </c>
      <c r="AT8" s="5">
        <f t="shared" si="7"/>
        <v>0.99693633077745203</v>
      </c>
      <c r="AV8" s="1"/>
    </row>
    <row r="9" spans="1:48" x14ac:dyDescent="0.15">
      <c r="A9">
        <v>8</v>
      </c>
      <c r="B9" t="s">
        <v>12</v>
      </c>
      <c r="C9">
        <v>10</v>
      </c>
      <c r="D9" t="s">
        <v>5</v>
      </c>
      <c r="E9">
        <v>73.8</v>
      </c>
      <c r="F9" s="1">
        <f t="shared" si="0"/>
        <v>-2.4626512183829927E-2</v>
      </c>
      <c r="J9" s="4">
        <v>44130</v>
      </c>
      <c r="K9">
        <v>27.11</v>
      </c>
      <c r="L9" s="1">
        <f t="shared" si="1"/>
        <v>-2.1168673672296388E-2</v>
      </c>
      <c r="O9" s="4">
        <v>44131</v>
      </c>
      <c r="P9" s="7">
        <v>1911.9</v>
      </c>
      <c r="Q9" s="1">
        <f t="shared" si="2"/>
        <v>1.7251357643655037E-2</v>
      </c>
      <c r="T9" s="4">
        <v>44131</v>
      </c>
      <c r="U9">
        <v>104.4</v>
      </c>
      <c r="V9" s="1">
        <f t="shared" si="3"/>
        <v>1.054195315416877E-3</v>
      </c>
      <c r="Z9" s="40" t="s">
        <v>140</v>
      </c>
      <c r="AA9" s="42">
        <v>-7.8907869375169394E-3</v>
      </c>
      <c r="AB9" s="42">
        <v>0.16824301456576313</v>
      </c>
      <c r="AC9" s="42">
        <v>-8.1856569914241395E-2</v>
      </c>
      <c r="AD9" s="42">
        <v>1</v>
      </c>
      <c r="AF9" s="1">
        <v>-2.4626512183829927E-2</v>
      </c>
      <c r="AG9" s="1">
        <v>-2.1168673672296388E-2</v>
      </c>
      <c r="AH9" s="1">
        <v>1.7251357643655037E-2</v>
      </c>
      <c r="AI9" s="1">
        <v>1.054195315416877E-3</v>
      </c>
      <c r="AL9" s="7" t="s">
        <v>171</v>
      </c>
      <c r="AM9" s="1">
        <f>_xlfn.STDEV.P(AG:AG)</f>
        <v>2.0531808144395793E-2</v>
      </c>
      <c r="AQ9" s="5">
        <f t="shared" si="4"/>
        <v>0.97537348781617006</v>
      </c>
      <c r="AR9" s="5">
        <f t="shared" si="5"/>
        <v>0.97883132632770364</v>
      </c>
      <c r="AS9" s="5">
        <f t="shared" si="6"/>
        <v>1.017251357643655</v>
      </c>
      <c r="AT9" s="5">
        <f t="shared" si="7"/>
        <v>1.0010541953154168</v>
      </c>
      <c r="AV9" s="1"/>
    </row>
    <row r="10" spans="1:48" x14ac:dyDescent="0.15">
      <c r="A10">
        <v>9</v>
      </c>
      <c r="B10" t="s">
        <v>13</v>
      </c>
      <c r="C10">
        <v>10</v>
      </c>
      <c r="D10" t="s">
        <v>5</v>
      </c>
      <c r="E10">
        <v>72</v>
      </c>
      <c r="F10" s="1">
        <f t="shared" si="0"/>
        <v>-2.4692612590371411E-2</v>
      </c>
      <c r="J10" s="4">
        <v>44127</v>
      </c>
      <c r="K10">
        <v>27.88</v>
      </c>
      <c r="L10" s="1">
        <f t="shared" si="1"/>
        <v>2.8006922381748973E-2</v>
      </c>
      <c r="O10" s="4">
        <v>44130</v>
      </c>
      <c r="P10" s="7">
        <v>1905.7</v>
      </c>
      <c r="Q10" s="1">
        <f t="shared" si="2"/>
        <v>-3.2481168540278143E-3</v>
      </c>
      <c r="T10" s="4">
        <v>44130</v>
      </c>
      <c r="U10">
        <v>104.82</v>
      </c>
      <c r="V10" s="1">
        <f t="shared" si="3"/>
        <v>4.0149179254817318E-3</v>
      </c>
      <c r="AF10" s="1">
        <v>-2.4692612590371411E-2</v>
      </c>
      <c r="AG10" s="1">
        <v>2.8006922381748973E-2</v>
      </c>
      <c r="AH10" s="1">
        <v>-3.2481168540278143E-3</v>
      </c>
      <c r="AI10" s="1">
        <v>4.0149179254817318E-3</v>
      </c>
      <c r="AL10" s="7" t="s">
        <v>172</v>
      </c>
      <c r="AM10" s="1">
        <f>_xlfn.STDEV.P(AH:AH)</f>
        <v>1.0754430343275345E-2</v>
      </c>
      <c r="AQ10" s="5">
        <f t="shared" si="4"/>
        <v>0.97530738740962863</v>
      </c>
      <c r="AR10" s="5">
        <f t="shared" si="5"/>
        <v>1.028006922381749</v>
      </c>
      <c r="AS10" s="5">
        <f t="shared" si="6"/>
        <v>0.99675188314597218</v>
      </c>
      <c r="AT10" s="5">
        <f t="shared" si="7"/>
        <v>1.0040149179254818</v>
      </c>
      <c r="AV10" s="1"/>
    </row>
    <row r="11" spans="1:48" x14ac:dyDescent="0.15">
      <c r="A11">
        <v>10</v>
      </c>
      <c r="B11" t="s">
        <v>14</v>
      </c>
      <c r="C11">
        <v>10</v>
      </c>
      <c r="D11" t="s">
        <v>5</v>
      </c>
      <c r="E11">
        <v>72.760000000000005</v>
      </c>
      <c r="F11" s="1">
        <f t="shared" si="0"/>
        <v>1.0500234633866288E-2</v>
      </c>
      <c r="J11" s="4">
        <v>44126</v>
      </c>
      <c r="K11">
        <v>28.51</v>
      </c>
      <c r="L11" s="1">
        <f t="shared" si="1"/>
        <v>2.2345317032257585E-2</v>
      </c>
      <c r="O11" s="4">
        <v>44127</v>
      </c>
      <c r="P11" s="7">
        <v>1905.2</v>
      </c>
      <c r="Q11" s="1">
        <f t="shared" si="2"/>
        <v>-2.6240520762497299E-4</v>
      </c>
      <c r="T11" s="4">
        <v>44127</v>
      </c>
      <c r="U11">
        <v>104.69</v>
      </c>
      <c r="V11" s="1">
        <f t="shared" si="3"/>
        <v>-1.2409910427566124E-3</v>
      </c>
      <c r="AF11" s="1">
        <v>1.0500234633866288E-2</v>
      </c>
      <c r="AG11" s="1">
        <v>2.2345317032257585E-2</v>
      </c>
      <c r="AH11" s="1">
        <v>-2.6240520762497299E-4</v>
      </c>
      <c r="AI11" s="1">
        <v>-1.2409910427566124E-3</v>
      </c>
      <c r="AL11" s="7" t="s">
        <v>173</v>
      </c>
      <c r="AM11" s="1">
        <f>_xlfn.STDEV.P(AI:AI)</f>
        <v>3.5226047357791988E-3</v>
      </c>
      <c r="AQ11" s="5">
        <f t="shared" si="4"/>
        <v>1.0105002346338663</v>
      </c>
      <c r="AR11" s="5">
        <f t="shared" si="5"/>
        <v>1.0223453170322576</v>
      </c>
      <c r="AS11" s="5">
        <f t="shared" si="6"/>
        <v>0.99973759479237501</v>
      </c>
      <c r="AT11" s="5">
        <f t="shared" si="7"/>
        <v>0.99875900895724334</v>
      </c>
      <c r="AV11" s="1"/>
    </row>
    <row r="12" spans="1:48" x14ac:dyDescent="0.15">
      <c r="A12">
        <v>11</v>
      </c>
      <c r="B12" t="s">
        <v>15</v>
      </c>
      <c r="C12">
        <v>10</v>
      </c>
      <c r="D12" t="s">
        <v>5</v>
      </c>
      <c r="E12">
        <v>81.12</v>
      </c>
      <c r="F12" s="1">
        <f t="shared" si="0"/>
        <v>0.10876318619295154</v>
      </c>
      <c r="J12" s="4">
        <v>44125</v>
      </c>
      <c r="K12">
        <v>28.1</v>
      </c>
      <c r="L12" s="1">
        <f t="shared" si="1"/>
        <v>-1.4485326584880541E-2</v>
      </c>
      <c r="O12" s="4">
        <v>44126</v>
      </c>
      <c r="P12" s="7">
        <v>1904.6</v>
      </c>
      <c r="Q12" s="1">
        <f t="shared" si="2"/>
        <v>-3.1497716675975984E-4</v>
      </c>
      <c r="T12" s="4">
        <v>44126</v>
      </c>
      <c r="U12">
        <v>104.82</v>
      </c>
      <c r="V12" s="1">
        <f t="shared" si="3"/>
        <v>1.2409910427565608E-3</v>
      </c>
      <c r="AB12" s="49" t="s">
        <v>203</v>
      </c>
      <c r="AC12" s="42">
        <v>-8.1856569914241395E-2</v>
      </c>
      <c r="AF12" s="1">
        <v>0.10876318619295154</v>
      </c>
      <c r="AG12" s="1">
        <v>-1.4485326584880541E-2</v>
      </c>
      <c r="AH12" s="1">
        <v>-3.1497716675975984E-4</v>
      </c>
      <c r="AI12" s="1">
        <v>1.2409910427565608E-3</v>
      </c>
      <c r="AL12" s="7"/>
      <c r="AQ12" s="5">
        <f t="shared" si="4"/>
        <v>1.1087631861929514</v>
      </c>
      <c r="AR12" s="5">
        <f t="shared" si="5"/>
        <v>0.98551467341511945</v>
      </c>
      <c r="AS12" s="5">
        <f t="shared" si="6"/>
        <v>0.99968502283324023</v>
      </c>
      <c r="AT12" s="5">
        <f t="shared" si="7"/>
        <v>1.0012409910427567</v>
      </c>
      <c r="AV12" s="1"/>
    </row>
    <row r="13" spans="1:48" x14ac:dyDescent="0.15">
      <c r="A13">
        <v>12</v>
      </c>
      <c r="B13" t="s">
        <v>16</v>
      </c>
      <c r="C13">
        <v>10</v>
      </c>
      <c r="D13" t="s">
        <v>5</v>
      </c>
      <c r="E13">
        <v>82.9</v>
      </c>
      <c r="F13" s="1">
        <f t="shared" si="0"/>
        <v>2.1705522298376231E-2</v>
      </c>
      <c r="J13" s="4">
        <v>44124</v>
      </c>
      <c r="K13">
        <v>29.05</v>
      </c>
      <c r="L13" s="1">
        <f t="shared" si="1"/>
        <v>3.3248906958220213E-2</v>
      </c>
      <c r="O13" s="4">
        <v>44125</v>
      </c>
      <c r="P13" s="7">
        <v>1929.5</v>
      </c>
      <c r="Q13" s="1">
        <f t="shared" si="2"/>
        <v>1.2988889217727907E-2</v>
      </c>
      <c r="T13" s="4">
        <v>44125</v>
      </c>
      <c r="U13">
        <v>104.56</v>
      </c>
      <c r="V13" s="1">
        <f t="shared" si="3"/>
        <v>-2.4835240580535663E-3</v>
      </c>
      <c r="AB13" s="49" t="s">
        <v>204</v>
      </c>
      <c r="AC13" s="42">
        <f>CORREL(Q9:Q139,F9:F139)</f>
        <v>0.16168589401070715</v>
      </c>
      <c r="AF13" s="1">
        <v>2.1705522298376231E-2</v>
      </c>
      <c r="AG13" s="1">
        <v>3.3248906958220213E-2</v>
      </c>
      <c r="AH13" s="1">
        <v>1.2988889217727907E-2</v>
      </c>
      <c r="AI13" s="1">
        <v>-2.4835240580535663E-3</v>
      </c>
      <c r="AL13" s="7"/>
      <c r="AQ13" s="5">
        <f t="shared" si="4"/>
        <v>1.0217055222983762</v>
      </c>
      <c r="AR13" s="5">
        <f t="shared" si="5"/>
        <v>1.0332489069582202</v>
      </c>
      <c r="AS13" s="5">
        <f t="shared" si="6"/>
        <v>1.0129888892177279</v>
      </c>
      <c r="AT13" s="5">
        <f t="shared" si="7"/>
        <v>0.99751647594194648</v>
      </c>
      <c r="AV13" s="1"/>
    </row>
    <row r="14" spans="1:48" x14ac:dyDescent="0.15">
      <c r="A14">
        <v>13</v>
      </c>
      <c r="B14" t="s">
        <v>17</v>
      </c>
      <c r="C14">
        <v>10</v>
      </c>
      <c r="D14" t="s">
        <v>5</v>
      </c>
      <c r="E14">
        <v>83.1</v>
      </c>
      <c r="F14" s="1">
        <f t="shared" si="0"/>
        <v>2.409639720153108E-3</v>
      </c>
      <c r="J14" s="4">
        <v>44123</v>
      </c>
      <c r="K14">
        <v>28.59</v>
      </c>
      <c r="L14" s="1">
        <f t="shared" si="1"/>
        <v>-1.5961476963699782E-2</v>
      </c>
      <c r="O14" s="4">
        <v>44124</v>
      </c>
      <c r="P14" s="7">
        <v>1915.4</v>
      </c>
      <c r="Q14" s="1">
        <f t="shared" si="2"/>
        <v>-7.3344238901545044E-3</v>
      </c>
      <c r="T14" s="4">
        <v>44124</v>
      </c>
      <c r="U14">
        <v>105.49</v>
      </c>
      <c r="V14" s="1">
        <f t="shared" si="3"/>
        <v>8.8550923777507909E-3</v>
      </c>
      <c r="AB14" s="49" t="s">
        <v>205</v>
      </c>
      <c r="AC14" s="42">
        <f>CORREL(V11:V141,F11:F141)</f>
        <v>-2.9114919888595082E-2</v>
      </c>
      <c r="AF14" s="1">
        <v>2.409639720153108E-3</v>
      </c>
      <c r="AG14" s="1">
        <v>-1.5961476963699782E-2</v>
      </c>
      <c r="AH14" s="1">
        <v>-7.3344238901545044E-3</v>
      </c>
      <c r="AI14" s="1">
        <v>8.8550923777507909E-3</v>
      </c>
      <c r="AQ14" s="5">
        <f t="shared" si="4"/>
        <v>1.0024096397201532</v>
      </c>
      <c r="AR14" s="5">
        <f t="shared" si="5"/>
        <v>0.98403852303630024</v>
      </c>
      <c r="AS14" s="5">
        <f t="shared" si="6"/>
        <v>0.99266557610984552</v>
      </c>
      <c r="AT14" s="5">
        <f t="shared" si="7"/>
        <v>1.0088550923777508</v>
      </c>
      <c r="AV14" s="1"/>
    </row>
    <row r="15" spans="1:48" x14ac:dyDescent="0.15">
      <c r="A15">
        <v>14</v>
      </c>
      <c r="B15" t="s">
        <v>18</v>
      </c>
      <c r="C15">
        <v>10</v>
      </c>
      <c r="D15" t="s">
        <v>5</v>
      </c>
      <c r="E15">
        <v>81.099999999999994</v>
      </c>
      <c r="F15" s="1">
        <f t="shared" si="0"/>
        <v>-2.4361740740035318E-2</v>
      </c>
      <c r="J15" s="4">
        <v>44120</v>
      </c>
      <c r="K15">
        <v>28.72</v>
      </c>
      <c r="L15" s="1">
        <f t="shared" si="1"/>
        <v>4.5367378458029198E-3</v>
      </c>
      <c r="O15" s="4">
        <v>44123</v>
      </c>
      <c r="P15" s="7">
        <v>1911.7</v>
      </c>
      <c r="Q15" s="1">
        <f t="shared" si="2"/>
        <v>-1.9335795525463545E-3</v>
      </c>
      <c r="T15" s="4">
        <v>44123</v>
      </c>
      <c r="U15">
        <v>105.42</v>
      </c>
      <c r="V15" s="1">
        <f t="shared" si="3"/>
        <v>-6.6379026665651093E-4</v>
      </c>
      <c r="AB15" s="49" t="s">
        <v>206</v>
      </c>
      <c r="AC15" s="42">
        <v>0.16824301456576313</v>
      </c>
      <c r="AF15" s="1">
        <v>-2.4361740740035318E-2</v>
      </c>
      <c r="AG15" s="1">
        <v>4.5367378458029198E-3</v>
      </c>
      <c r="AH15" s="1">
        <v>-1.9335795525463545E-3</v>
      </c>
      <c r="AI15" s="1">
        <v>-6.6379026665651093E-4</v>
      </c>
      <c r="AQ15" s="5">
        <f t="shared" si="4"/>
        <v>0.97563825925996472</v>
      </c>
      <c r="AR15" s="5">
        <f t="shared" si="5"/>
        <v>1.004536737845803</v>
      </c>
      <c r="AS15" s="5">
        <f t="shared" si="6"/>
        <v>0.99806642044745364</v>
      </c>
      <c r="AT15" s="5">
        <f t="shared" si="7"/>
        <v>0.99933620973334347</v>
      </c>
      <c r="AV15" s="1"/>
    </row>
    <row r="16" spans="1:48" x14ac:dyDescent="0.15">
      <c r="A16">
        <v>15</v>
      </c>
      <c r="B16" t="s">
        <v>19</v>
      </c>
      <c r="C16">
        <v>10</v>
      </c>
      <c r="D16" t="s">
        <v>5</v>
      </c>
      <c r="E16">
        <v>79.92</v>
      </c>
      <c r="F16" s="1">
        <f t="shared" si="0"/>
        <v>-1.4656826781069074E-2</v>
      </c>
      <c r="J16" s="4">
        <v>44119</v>
      </c>
      <c r="K16">
        <v>28.94</v>
      </c>
      <c r="L16" s="1">
        <f t="shared" si="1"/>
        <v>7.6309770233144751E-3</v>
      </c>
      <c r="O16" s="4">
        <v>44120</v>
      </c>
      <c r="P16" s="7">
        <v>1906.4</v>
      </c>
      <c r="Q16" s="1">
        <f t="shared" si="2"/>
        <v>-2.7762517504402459E-3</v>
      </c>
      <c r="T16" s="4">
        <v>44120</v>
      </c>
      <c r="U16">
        <v>105.4</v>
      </c>
      <c r="V16" s="1">
        <f t="shared" si="3"/>
        <v>-1.8973531979888823E-4</v>
      </c>
      <c r="AB16" s="49" t="s">
        <v>207</v>
      </c>
      <c r="AC16" s="42">
        <v>-7.8907869375169394E-3</v>
      </c>
      <c r="AF16" s="1">
        <v>-1.4656826781069074E-2</v>
      </c>
      <c r="AG16" s="1">
        <v>7.6309770233144751E-3</v>
      </c>
      <c r="AH16" s="1">
        <v>-2.7762517504402459E-3</v>
      </c>
      <c r="AI16" s="1">
        <v>-1.8973531979888823E-4</v>
      </c>
      <c r="AQ16" s="5">
        <f t="shared" si="4"/>
        <v>0.98534317321893095</v>
      </c>
      <c r="AR16" s="5">
        <f t="shared" si="5"/>
        <v>1.0076309770233145</v>
      </c>
      <c r="AS16" s="5">
        <f t="shared" si="6"/>
        <v>0.99722374824955973</v>
      </c>
      <c r="AT16" s="5">
        <f t="shared" si="7"/>
        <v>0.99981026468020107</v>
      </c>
      <c r="AV16" s="1"/>
    </row>
    <row r="17" spans="1:48" x14ac:dyDescent="0.15">
      <c r="A17">
        <v>16</v>
      </c>
      <c r="B17" t="s">
        <v>20</v>
      </c>
      <c r="C17">
        <v>10</v>
      </c>
      <c r="D17" t="s">
        <v>5</v>
      </c>
      <c r="E17">
        <v>80.44</v>
      </c>
      <c r="F17" s="1">
        <f t="shared" si="0"/>
        <v>6.4854305641531282E-3</v>
      </c>
      <c r="J17" s="4">
        <v>44118</v>
      </c>
      <c r="K17">
        <v>28.98</v>
      </c>
      <c r="L17" s="1">
        <f t="shared" si="1"/>
        <v>1.3812156891984332E-3</v>
      </c>
      <c r="O17" s="4">
        <v>44119</v>
      </c>
      <c r="P17" s="7">
        <v>1908.9</v>
      </c>
      <c r="Q17" s="1">
        <f t="shared" si="2"/>
        <v>1.3105131223238569E-3</v>
      </c>
      <c r="T17" s="4">
        <v>44119</v>
      </c>
      <c r="U17">
        <v>105.44</v>
      </c>
      <c r="V17" s="1">
        <f t="shared" si="3"/>
        <v>3.7943464693501418E-4</v>
      </c>
      <c r="AB17" s="49" t="s">
        <v>208</v>
      </c>
      <c r="AC17" s="42">
        <v>-0.17381138061798404</v>
      </c>
      <c r="AF17" s="1">
        <v>6.4854305641531282E-3</v>
      </c>
      <c r="AG17" s="1">
        <v>1.3812156891984332E-3</v>
      </c>
      <c r="AH17" s="1">
        <v>1.3105131223238569E-3</v>
      </c>
      <c r="AI17" s="1">
        <v>3.7943464693501418E-4</v>
      </c>
      <c r="AL17" s="7" t="s">
        <v>174</v>
      </c>
      <c r="AM17" s="51">
        <f>AM18+AM19+AM20+AM21</f>
        <v>1.0000000114999781</v>
      </c>
      <c r="AN17" s="43"/>
      <c r="AQ17" s="5">
        <f t="shared" si="4"/>
        <v>1.0064854305641531</v>
      </c>
      <c r="AR17" s="5">
        <f t="shared" si="5"/>
        <v>1.0013812156891984</v>
      </c>
      <c r="AS17" s="5">
        <f t="shared" si="6"/>
        <v>1.0013105131223239</v>
      </c>
      <c r="AT17" s="5">
        <f t="shared" si="7"/>
        <v>1.000379434646935</v>
      </c>
      <c r="AV17" s="1"/>
    </row>
    <row r="18" spans="1:48" x14ac:dyDescent="0.15">
      <c r="A18">
        <v>17</v>
      </c>
      <c r="B18" t="s">
        <v>21</v>
      </c>
      <c r="C18">
        <v>10</v>
      </c>
      <c r="D18" t="s">
        <v>5</v>
      </c>
      <c r="E18">
        <v>85.2</v>
      </c>
      <c r="F18" s="1">
        <f t="shared" si="0"/>
        <v>5.7489868930818859E-2</v>
      </c>
      <c r="J18" s="4">
        <v>44117</v>
      </c>
      <c r="K18">
        <v>28.46</v>
      </c>
      <c r="L18" s="1">
        <f t="shared" si="1"/>
        <v>-1.8106344230829994E-2</v>
      </c>
      <c r="O18" s="4">
        <v>44118</v>
      </c>
      <c r="P18" s="7">
        <v>1907.3</v>
      </c>
      <c r="Q18" s="1">
        <f t="shared" si="2"/>
        <v>-8.3853052447527992E-4</v>
      </c>
      <c r="T18" s="4">
        <v>44118</v>
      </c>
      <c r="U18">
        <v>105.15</v>
      </c>
      <c r="V18" s="1">
        <f t="shared" si="3"/>
        <v>-2.7541686054882277E-3</v>
      </c>
      <c r="AF18" s="1">
        <v>5.7489868930818859E-2</v>
      </c>
      <c r="AG18" s="1">
        <v>-1.8106344230829994E-2</v>
      </c>
      <c r="AH18" s="1">
        <v>-8.3853052447527992E-4</v>
      </c>
      <c r="AI18" s="1">
        <v>-2.7541686054882277E-3</v>
      </c>
      <c r="AL18" s="7" t="s">
        <v>5</v>
      </c>
      <c r="AM18" s="1">
        <v>9.6641201125773919E-3</v>
      </c>
      <c r="AQ18" s="5">
        <f t="shared" si="4"/>
        <v>1.0574898689308188</v>
      </c>
      <c r="AR18" s="5">
        <f t="shared" si="5"/>
        <v>0.98189365576916998</v>
      </c>
      <c r="AS18" s="5">
        <f t="shared" si="6"/>
        <v>0.99916146947552475</v>
      </c>
      <c r="AT18" s="5">
        <f t="shared" si="7"/>
        <v>0.99724583139451173</v>
      </c>
      <c r="AV18" s="1"/>
    </row>
    <row r="19" spans="1:48" x14ac:dyDescent="0.15">
      <c r="A19">
        <v>18</v>
      </c>
      <c r="B19" t="s">
        <v>22</v>
      </c>
      <c r="C19">
        <v>10</v>
      </c>
      <c r="D19" t="s">
        <v>5</v>
      </c>
      <c r="E19">
        <v>85.32</v>
      </c>
      <c r="F19" s="1">
        <f t="shared" si="0"/>
        <v>1.4074597678795479E-3</v>
      </c>
      <c r="J19" s="4">
        <v>44116</v>
      </c>
      <c r="K19">
        <v>28.07</v>
      </c>
      <c r="L19" s="1">
        <f t="shared" si="1"/>
        <v>-1.3798202287915201E-2</v>
      </c>
      <c r="O19" s="4">
        <v>44117</v>
      </c>
      <c r="P19" s="7">
        <v>1894.6</v>
      </c>
      <c r="Q19" s="1">
        <f t="shared" si="2"/>
        <v>-6.6808949409468445E-3</v>
      </c>
      <c r="T19" s="4">
        <v>44117</v>
      </c>
      <c r="U19">
        <v>105.47</v>
      </c>
      <c r="V19" s="1">
        <f t="shared" si="3"/>
        <v>3.0386501398140899E-3</v>
      </c>
      <c r="AF19" s="1">
        <v>1.4074597678795479E-3</v>
      </c>
      <c r="AG19" s="1">
        <v>-1.3798202287915201E-2</v>
      </c>
      <c r="AH19" s="1">
        <v>-6.6808949409468445E-3</v>
      </c>
      <c r="AI19" s="1">
        <v>3.0386501398140899E-3</v>
      </c>
      <c r="AL19" s="7" t="s">
        <v>140</v>
      </c>
      <c r="AM19" s="1">
        <v>1.4310498869990614E-2</v>
      </c>
      <c r="AQ19" s="5">
        <f t="shared" si="4"/>
        <v>1.0014074597678795</v>
      </c>
      <c r="AR19" s="5">
        <f t="shared" si="5"/>
        <v>0.98620179771208483</v>
      </c>
      <c r="AS19" s="5">
        <f t="shared" si="6"/>
        <v>0.99331910505905319</v>
      </c>
      <c r="AT19" s="5">
        <f t="shared" si="7"/>
        <v>1.0030386501398141</v>
      </c>
      <c r="AV19" s="1"/>
    </row>
    <row r="20" spans="1:48" x14ac:dyDescent="0.15">
      <c r="A20">
        <v>19</v>
      </c>
      <c r="B20" t="s">
        <v>23</v>
      </c>
      <c r="C20">
        <v>10</v>
      </c>
      <c r="D20" t="s">
        <v>5</v>
      </c>
      <c r="E20">
        <v>85.38</v>
      </c>
      <c r="F20" s="1">
        <f t="shared" si="0"/>
        <v>7.0298772666621111E-4</v>
      </c>
      <c r="J20" s="4">
        <v>44115</v>
      </c>
      <c r="K20">
        <v>28.69</v>
      </c>
      <c r="L20" s="1">
        <f t="shared" si="1"/>
        <v>2.1847239619482223E-2</v>
      </c>
      <c r="O20" s="4">
        <v>44116</v>
      </c>
      <c r="P20" s="7">
        <v>1928.9</v>
      </c>
      <c r="Q20" s="1">
        <f t="shared" si="2"/>
        <v>1.794215778876047E-2</v>
      </c>
      <c r="T20" s="4">
        <v>44116</v>
      </c>
      <c r="U20">
        <v>105.3</v>
      </c>
      <c r="V20" s="1">
        <f t="shared" si="3"/>
        <v>-1.613133148593095E-3</v>
      </c>
      <c r="AF20" s="1">
        <v>7.0298772666621111E-4</v>
      </c>
      <c r="AG20" s="1">
        <v>2.1847239619482223E-2</v>
      </c>
      <c r="AH20" s="1">
        <v>1.794215778876047E-2</v>
      </c>
      <c r="AI20" s="1">
        <v>-1.613133148593095E-3</v>
      </c>
      <c r="AL20" s="7" t="s">
        <v>175</v>
      </c>
      <c r="AM20" s="1">
        <v>0.12406155461566734</v>
      </c>
      <c r="AQ20" s="5">
        <f t="shared" si="4"/>
        <v>1.0007029877266662</v>
      </c>
      <c r="AR20" s="5">
        <f t="shared" si="5"/>
        <v>1.0218472396194822</v>
      </c>
      <c r="AS20" s="5">
        <f t="shared" si="6"/>
        <v>1.0179421577887604</v>
      </c>
      <c r="AT20" s="5">
        <f t="shared" si="7"/>
        <v>0.99838686685140687</v>
      </c>
      <c r="AV20" s="1"/>
    </row>
    <row r="21" spans="1:48" x14ac:dyDescent="0.15">
      <c r="A21">
        <v>20</v>
      </c>
      <c r="B21" t="s">
        <v>24</v>
      </c>
      <c r="C21">
        <v>10</v>
      </c>
      <c r="D21" t="s">
        <v>5</v>
      </c>
      <c r="E21">
        <v>86.28</v>
      </c>
      <c r="F21" s="1">
        <f t="shared" si="0"/>
        <v>1.0485940191139655E-2</v>
      </c>
      <c r="J21" s="4">
        <v>44113</v>
      </c>
      <c r="K21">
        <v>28.69</v>
      </c>
      <c r="L21" s="1">
        <f t="shared" si="1"/>
        <v>0</v>
      </c>
      <c r="O21" s="4">
        <v>44113</v>
      </c>
      <c r="P21" s="7">
        <v>1926.2</v>
      </c>
      <c r="Q21" s="1">
        <f t="shared" si="2"/>
        <v>-1.4007421034306186E-3</v>
      </c>
      <c r="T21" s="4">
        <v>44113</v>
      </c>
      <c r="U21">
        <v>105.59</v>
      </c>
      <c r="V21" s="1">
        <f t="shared" si="3"/>
        <v>2.75025067849323E-3</v>
      </c>
      <c r="AF21" s="1">
        <v>1.0485940191139655E-2</v>
      </c>
      <c r="AG21" s="1">
        <v>0</v>
      </c>
      <c r="AH21" s="1">
        <v>-1.4007421034306186E-3</v>
      </c>
      <c r="AI21" s="1">
        <v>2.75025067849323E-3</v>
      </c>
      <c r="AL21" s="7" t="s">
        <v>165</v>
      </c>
      <c r="AM21" s="1">
        <v>0.85196383790174279</v>
      </c>
      <c r="AQ21" s="5">
        <f t="shared" si="4"/>
        <v>1.0104859401911397</v>
      </c>
      <c r="AR21" s="5">
        <f t="shared" si="5"/>
        <v>1</v>
      </c>
      <c r="AS21" s="5">
        <f t="shared" si="6"/>
        <v>0.99859925789656934</v>
      </c>
      <c r="AT21" s="5">
        <f t="shared" si="7"/>
        <v>1.0027502506784933</v>
      </c>
      <c r="AV21" s="1"/>
    </row>
    <row r="22" spans="1:48" x14ac:dyDescent="0.15">
      <c r="A22">
        <v>21</v>
      </c>
      <c r="B22" t="s">
        <v>25</v>
      </c>
      <c r="C22">
        <v>10</v>
      </c>
      <c r="D22" t="s">
        <v>5</v>
      </c>
      <c r="E22">
        <v>87.42</v>
      </c>
      <c r="F22" s="1">
        <f t="shared" si="0"/>
        <v>1.312626791421286E-2</v>
      </c>
      <c r="J22" s="4">
        <v>44112</v>
      </c>
      <c r="K22">
        <v>29.14</v>
      </c>
      <c r="L22" s="1">
        <f t="shared" si="1"/>
        <v>1.5563170773785282E-2</v>
      </c>
      <c r="O22" s="4">
        <v>44112</v>
      </c>
      <c r="P22" s="7">
        <v>1895.1</v>
      </c>
      <c r="Q22" s="1">
        <f t="shared" si="2"/>
        <v>-1.6277542553999609E-2</v>
      </c>
      <c r="T22" s="4">
        <v>44112</v>
      </c>
      <c r="U22">
        <v>106.01</v>
      </c>
      <c r="V22" s="1">
        <f t="shared" si="3"/>
        <v>3.9697594665832276E-3</v>
      </c>
      <c r="AF22" s="1">
        <v>1.312626791421286E-2</v>
      </c>
      <c r="AG22" s="1">
        <v>1.5563170773785282E-2</v>
      </c>
      <c r="AH22" s="1">
        <v>-1.6277542553999609E-2</v>
      </c>
      <c r="AI22" s="1">
        <v>3.9697594665832276E-3</v>
      </c>
      <c r="AQ22" s="5">
        <f t="shared" si="4"/>
        <v>1.0131262679142128</v>
      </c>
      <c r="AR22" s="5">
        <f t="shared" si="5"/>
        <v>1.0155631707737853</v>
      </c>
      <c r="AS22" s="5">
        <f t="shared" si="6"/>
        <v>0.9837224574460004</v>
      </c>
      <c r="AT22" s="5">
        <f t="shared" si="7"/>
        <v>1.0039697594665833</v>
      </c>
      <c r="AV22" s="1"/>
    </row>
    <row r="23" spans="1:48" x14ac:dyDescent="0.15">
      <c r="A23">
        <v>22</v>
      </c>
      <c r="B23" t="s">
        <v>26</v>
      </c>
      <c r="C23">
        <v>10</v>
      </c>
      <c r="D23" t="s">
        <v>5</v>
      </c>
      <c r="E23">
        <v>88.1</v>
      </c>
      <c r="F23" s="1">
        <f t="shared" si="0"/>
        <v>7.7484435069652205E-3</v>
      </c>
      <c r="J23" s="4">
        <v>44111</v>
      </c>
      <c r="K23">
        <v>28.39</v>
      </c>
      <c r="L23" s="1">
        <f t="shared" si="1"/>
        <v>-2.6074830282178958E-2</v>
      </c>
      <c r="O23" s="4">
        <v>44111</v>
      </c>
      <c r="P23" s="7">
        <v>1890.8</v>
      </c>
      <c r="Q23" s="1">
        <f t="shared" si="2"/>
        <v>-2.2715876536830307E-3</v>
      </c>
      <c r="T23" s="4">
        <v>44111</v>
      </c>
      <c r="U23">
        <v>105.96</v>
      </c>
      <c r="V23" s="1">
        <f t="shared" si="3"/>
        <v>-4.7176488113749332E-4</v>
      </c>
      <c r="AF23" s="1">
        <v>7.7484435069652205E-3</v>
      </c>
      <c r="AG23" s="1">
        <v>-2.6074830282178958E-2</v>
      </c>
      <c r="AH23" s="1">
        <v>-2.2715876536830307E-3</v>
      </c>
      <c r="AI23" s="1">
        <v>-4.7176488113749332E-4</v>
      </c>
      <c r="AQ23" s="5">
        <f t="shared" si="4"/>
        <v>1.0077484435069652</v>
      </c>
      <c r="AR23" s="5">
        <f t="shared" si="5"/>
        <v>0.97392516971782106</v>
      </c>
      <c r="AS23" s="5">
        <f t="shared" si="6"/>
        <v>0.99772841234631693</v>
      </c>
      <c r="AT23" s="5">
        <f t="shared" si="7"/>
        <v>0.99952823511886246</v>
      </c>
      <c r="AV23" s="1"/>
    </row>
    <row r="24" spans="1:48" x14ac:dyDescent="0.15">
      <c r="A24">
        <v>23</v>
      </c>
      <c r="B24" t="s">
        <v>27</v>
      </c>
      <c r="C24">
        <v>10</v>
      </c>
      <c r="D24" t="s">
        <v>5</v>
      </c>
      <c r="E24">
        <v>87.86</v>
      </c>
      <c r="F24" s="1">
        <f t="shared" si="0"/>
        <v>-2.7278943945002968E-3</v>
      </c>
      <c r="J24" s="4">
        <v>44110</v>
      </c>
      <c r="K24">
        <v>28.39</v>
      </c>
      <c r="L24" s="1">
        <f t="shared" si="1"/>
        <v>0</v>
      </c>
      <c r="O24" s="4">
        <v>44110</v>
      </c>
      <c r="P24" s="7">
        <v>1908.8</v>
      </c>
      <c r="Q24" s="1">
        <f t="shared" si="2"/>
        <v>9.4747524245704304E-3</v>
      </c>
      <c r="T24" s="4">
        <v>44110</v>
      </c>
      <c r="U24">
        <v>105.62</v>
      </c>
      <c r="V24" s="1">
        <f t="shared" si="3"/>
        <v>-3.2139171250817082E-3</v>
      </c>
      <c r="AF24" s="1">
        <v>-2.7278943945002968E-3</v>
      </c>
      <c r="AG24" s="1">
        <v>0</v>
      </c>
      <c r="AH24" s="1">
        <v>9.4747524245704304E-3</v>
      </c>
      <c r="AI24" s="1">
        <v>-3.2139171250817082E-3</v>
      </c>
      <c r="AL24" s="7" t="s">
        <v>176</v>
      </c>
      <c r="AM24" s="5">
        <f>AM18*AM3+AM19*AM4+AM20*AM5+AM21*AM6</f>
        <v>5.5337781018494265E-5</v>
      </c>
      <c r="AQ24" s="5">
        <f t="shared" si="4"/>
        <v>0.99727210560549973</v>
      </c>
      <c r="AR24" s="5">
        <f t="shared" si="5"/>
        <v>1</v>
      </c>
      <c r="AS24" s="5">
        <f t="shared" si="6"/>
        <v>1.0094747524245704</v>
      </c>
      <c r="AT24" s="5">
        <f t="shared" si="7"/>
        <v>0.99678608287491832</v>
      </c>
      <c r="AV24" s="1"/>
    </row>
    <row r="25" spans="1:48" x14ac:dyDescent="0.15">
      <c r="A25">
        <v>24</v>
      </c>
      <c r="B25" t="s">
        <v>28</v>
      </c>
      <c r="C25">
        <v>10</v>
      </c>
      <c r="D25" t="s">
        <v>5</v>
      </c>
      <c r="E25">
        <v>88.2</v>
      </c>
      <c r="F25" s="1">
        <f t="shared" si="0"/>
        <v>3.8623244651122208E-3</v>
      </c>
      <c r="J25" s="4">
        <v>44109</v>
      </c>
      <c r="K25">
        <v>27.93</v>
      </c>
      <c r="L25" s="1">
        <f t="shared" si="1"/>
        <v>-1.6335590527794468E-2</v>
      </c>
      <c r="O25" s="4">
        <v>44109</v>
      </c>
      <c r="P25" s="7">
        <v>1920.1</v>
      </c>
      <c r="Q25" s="1">
        <f t="shared" si="2"/>
        <v>5.9024956552192432E-3</v>
      </c>
      <c r="T25" s="4">
        <v>44109</v>
      </c>
      <c r="U25">
        <v>105.72</v>
      </c>
      <c r="V25" s="1">
        <f t="shared" si="3"/>
        <v>9.4634245730135767E-4</v>
      </c>
      <c r="AF25" s="1">
        <v>3.8623244651122208E-3</v>
      </c>
      <c r="AG25" s="1">
        <v>-1.6335590527794468E-2</v>
      </c>
      <c r="AH25" s="1">
        <v>5.9024956552192432E-3</v>
      </c>
      <c r="AI25" s="1">
        <v>9.4634245730135767E-4</v>
      </c>
      <c r="AL25" s="7" t="s">
        <v>177</v>
      </c>
      <c r="AM25" s="5">
        <f>(AM18^2*AM8^2+AM19^2*AM9^2+AM20^2*AM10^2+AM21^2*AM11^2+2*AM18*AM19*AM8*AM9*AC12+2*AM18*AM20*AM8*AM10*AC13+2*AM18*AM21*AM8*AM11*AC14+2*AM19*AM20*AM9*AM10*AC15+2*AM19*AM21*AM9*AM11*AC16+2*AM20*AM21*AM10*AM11*AC17)^(0.5)</f>
        <v>3.1177271127255223E-3</v>
      </c>
      <c r="AQ25" s="5">
        <f t="shared" si="4"/>
        <v>1.0038623244651121</v>
      </c>
      <c r="AR25" s="5">
        <f t="shared" si="5"/>
        <v>0.98366440947220557</v>
      </c>
      <c r="AS25" s="5">
        <f t="shared" si="6"/>
        <v>1.0059024956552192</v>
      </c>
      <c r="AT25" s="5">
        <f t="shared" si="7"/>
        <v>1.0009463424573013</v>
      </c>
      <c r="AV25" s="1"/>
    </row>
    <row r="26" spans="1:48" x14ac:dyDescent="0.15">
      <c r="A26">
        <v>25</v>
      </c>
      <c r="B26" t="s">
        <v>29</v>
      </c>
      <c r="C26">
        <v>10</v>
      </c>
      <c r="D26" t="s">
        <v>5</v>
      </c>
      <c r="E26">
        <v>91.52</v>
      </c>
      <c r="F26" s="1">
        <f t="shared" si="0"/>
        <v>3.6950564618741993E-2</v>
      </c>
      <c r="J26" s="4">
        <v>44108</v>
      </c>
      <c r="K26">
        <v>26.35</v>
      </c>
      <c r="L26" s="1">
        <f t="shared" si="1"/>
        <v>-5.8233104969714039E-2</v>
      </c>
      <c r="O26" s="4">
        <v>44106</v>
      </c>
      <c r="P26" s="7">
        <v>1907.6</v>
      </c>
      <c r="Q26" s="1">
        <f t="shared" si="2"/>
        <v>-6.5313605748015865E-3</v>
      </c>
      <c r="T26" s="4">
        <v>44106</v>
      </c>
      <c r="U26">
        <v>105.33</v>
      </c>
      <c r="V26" s="1">
        <f t="shared" si="3"/>
        <v>-3.6958108876378633E-3</v>
      </c>
      <c r="AF26" s="1">
        <v>3.6950564618741993E-2</v>
      </c>
      <c r="AG26" s="1">
        <v>-5.8233104969714039E-2</v>
      </c>
      <c r="AH26" s="1">
        <v>-6.5313605748015865E-3</v>
      </c>
      <c r="AI26" s="1">
        <v>-3.6958108876378633E-3</v>
      </c>
      <c r="AL26" s="7" t="s">
        <v>178</v>
      </c>
      <c r="AM26" s="50">
        <f>AM24/AM25</f>
        <v>1.7749398525811928E-2</v>
      </c>
      <c r="AQ26" s="5">
        <f t="shared" si="4"/>
        <v>1.036950564618742</v>
      </c>
      <c r="AR26" s="5">
        <f t="shared" si="5"/>
        <v>0.94176689503028599</v>
      </c>
      <c r="AS26" s="5">
        <f t="shared" si="6"/>
        <v>0.99346863942519836</v>
      </c>
      <c r="AT26" s="5">
        <f t="shared" si="7"/>
        <v>0.99630418911236218</v>
      </c>
      <c r="AV26" s="1"/>
    </row>
    <row r="27" spans="1:48" x14ac:dyDescent="0.15">
      <c r="A27">
        <v>26</v>
      </c>
      <c r="B27" t="s">
        <v>30</v>
      </c>
      <c r="C27">
        <v>10</v>
      </c>
      <c r="D27" t="s">
        <v>5</v>
      </c>
      <c r="E27">
        <v>90.8</v>
      </c>
      <c r="F27" s="1">
        <f t="shared" si="0"/>
        <v>-7.8982420242400993E-3</v>
      </c>
      <c r="J27" s="4">
        <v>44107</v>
      </c>
      <c r="K27">
        <v>26.35</v>
      </c>
      <c r="L27" s="1">
        <f t="shared" si="1"/>
        <v>0</v>
      </c>
      <c r="O27" s="4">
        <v>44105</v>
      </c>
      <c r="P27" s="7">
        <v>1916.3</v>
      </c>
      <c r="Q27" s="1">
        <f t="shared" si="2"/>
        <v>4.5503360503803495E-3</v>
      </c>
      <c r="T27" s="4">
        <v>44105</v>
      </c>
      <c r="U27">
        <v>105.5</v>
      </c>
      <c r="V27" s="1">
        <f t="shared" si="3"/>
        <v>1.6126740676705865E-3</v>
      </c>
      <c r="AF27" s="1">
        <v>-7.8982420242400993E-3</v>
      </c>
      <c r="AG27" s="1">
        <v>0</v>
      </c>
      <c r="AH27" s="1">
        <v>4.5503360503803495E-3</v>
      </c>
      <c r="AI27" s="1">
        <v>1.6126740676705865E-3</v>
      </c>
      <c r="AQ27" s="5">
        <f t="shared" si="4"/>
        <v>0.99210175797575995</v>
      </c>
      <c r="AR27" s="5">
        <f t="shared" si="5"/>
        <v>1</v>
      </c>
      <c r="AS27" s="5">
        <f t="shared" si="6"/>
        <v>1.0045503360503802</v>
      </c>
      <c r="AT27" s="5">
        <f t="shared" si="7"/>
        <v>1.0016126740676705</v>
      </c>
      <c r="AV27" s="1"/>
    </row>
    <row r="28" spans="1:48" x14ac:dyDescent="0.15">
      <c r="A28">
        <v>27</v>
      </c>
      <c r="B28" t="s">
        <v>31</v>
      </c>
      <c r="C28">
        <v>10</v>
      </c>
      <c r="D28" t="s">
        <v>5</v>
      </c>
      <c r="E28">
        <v>88.62</v>
      </c>
      <c r="F28" s="1">
        <f t="shared" si="0"/>
        <v>-2.4301719835904061E-2</v>
      </c>
      <c r="J28" s="4">
        <v>44106</v>
      </c>
      <c r="K28">
        <v>26.35</v>
      </c>
      <c r="L28" s="1">
        <f t="shared" si="1"/>
        <v>0</v>
      </c>
      <c r="O28" s="4">
        <v>44104</v>
      </c>
      <c r="P28" s="7">
        <v>1895.5</v>
      </c>
      <c r="Q28" s="1">
        <f t="shared" si="2"/>
        <v>-1.091358751805995E-2</v>
      </c>
      <c r="T28" s="4">
        <v>44104</v>
      </c>
      <c r="U28">
        <v>105.45</v>
      </c>
      <c r="V28" s="1">
        <f t="shared" si="3"/>
        <v>-4.7404599133753336E-4</v>
      </c>
      <c r="AF28" s="1">
        <v>-2.4301719835904061E-2</v>
      </c>
      <c r="AG28" s="1">
        <v>0</v>
      </c>
      <c r="AH28" s="1">
        <v>-1.091358751805995E-2</v>
      </c>
      <c r="AI28" s="1">
        <v>-4.7404599133753336E-4</v>
      </c>
      <c r="AQ28" s="5">
        <f t="shared" si="4"/>
        <v>0.97569828016409599</v>
      </c>
      <c r="AR28" s="5">
        <f t="shared" si="5"/>
        <v>1</v>
      </c>
      <c r="AS28" s="5">
        <f t="shared" si="6"/>
        <v>0.98908641248194007</v>
      </c>
      <c r="AT28" s="5">
        <f t="shared" si="7"/>
        <v>0.99952595400866251</v>
      </c>
      <c r="AV28" s="1"/>
    </row>
    <row r="29" spans="1:48" x14ac:dyDescent="0.15">
      <c r="A29">
        <v>28</v>
      </c>
      <c r="B29" t="s">
        <v>32</v>
      </c>
      <c r="C29">
        <v>10</v>
      </c>
      <c r="D29" t="s">
        <v>5</v>
      </c>
      <c r="E29">
        <v>89.9</v>
      </c>
      <c r="F29" s="1">
        <f t="shared" si="0"/>
        <v>1.4340375706231197E-2</v>
      </c>
      <c r="J29" s="4">
        <v>44105</v>
      </c>
      <c r="K29">
        <v>27.51</v>
      </c>
      <c r="L29" s="1">
        <f t="shared" si="1"/>
        <v>4.3081299949111772E-2</v>
      </c>
      <c r="O29" s="4">
        <v>44103</v>
      </c>
      <c r="P29" s="7">
        <v>1903.2</v>
      </c>
      <c r="Q29" s="1">
        <f t="shared" si="2"/>
        <v>4.0540240323584387E-3</v>
      </c>
      <c r="T29" s="4">
        <v>44103</v>
      </c>
      <c r="U29">
        <v>105.64</v>
      </c>
      <c r="V29" s="1">
        <f t="shared" si="3"/>
        <v>1.8001805041478473E-3</v>
      </c>
      <c r="AF29" s="1">
        <v>1.4340375706231197E-2</v>
      </c>
      <c r="AG29" s="1">
        <v>4.3081299949111772E-2</v>
      </c>
      <c r="AH29" s="1">
        <v>4.0540240323584387E-3</v>
      </c>
      <c r="AI29" s="1">
        <v>1.8001805041478473E-3</v>
      </c>
      <c r="AQ29" s="5">
        <f t="shared" si="4"/>
        <v>1.0143403757062313</v>
      </c>
      <c r="AR29" s="5">
        <f t="shared" si="5"/>
        <v>1.0430812999491117</v>
      </c>
      <c r="AS29" s="5">
        <f t="shared" si="6"/>
        <v>1.0040540240323583</v>
      </c>
      <c r="AT29" s="5">
        <f t="shared" si="7"/>
        <v>1.0018001805041479</v>
      </c>
      <c r="AV29" s="1"/>
    </row>
    <row r="30" spans="1:48" x14ac:dyDescent="0.15">
      <c r="A30">
        <v>29</v>
      </c>
      <c r="B30" t="s">
        <v>33</v>
      </c>
      <c r="C30">
        <v>10</v>
      </c>
      <c r="D30" t="s">
        <v>5</v>
      </c>
      <c r="E30">
        <v>87.4</v>
      </c>
      <c r="F30" s="1">
        <f t="shared" si="0"/>
        <v>-2.8202658816084813E-2</v>
      </c>
      <c r="J30" s="4">
        <v>44104</v>
      </c>
      <c r="K30">
        <v>28.29</v>
      </c>
      <c r="L30" s="1">
        <f t="shared" si="1"/>
        <v>2.7958810376992507E-2</v>
      </c>
      <c r="O30" s="4">
        <v>44102</v>
      </c>
      <c r="P30" s="7">
        <v>1882.3</v>
      </c>
      <c r="Q30" s="1">
        <f t="shared" si="2"/>
        <v>-1.1042246658615654E-2</v>
      </c>
      <c r="T30" s="4">
        <v>44102</v>
      </c>
      <c r="U30">
        <v>105.49</v>
      </c>
      <c r="V30" s="1">
        <f t="shared" si="3"/>
        <v>-1.420925735214092E-3</v>
      </c>
      <c r="AF30" s="1">
        <v>-2.8202658816084813E-2</v>
      </c>
      <c r="AG30" s="1">
        <v>2.7958810376992507E-2</v>
      </c>
      <c r="AH30" s="1">
        <v>-1.1042246658615654E-2</v>
      </c>
      <c r="AI30" s="1">
        <v>-1.420925735214092E-3</v>
      </c>
      <c r="AQ30" s="5">
        <f t="shared" si="4"/>
        <v>0.97179734118391514</v>
      </c>
      <c r="AR30" s="5">
        <f t="shared" si="5"/>
        <v>1.0279588103769925</v>
      </c>
      <c r="AS30" s="5">
        <f t="shared" si="6"/>
        <v>0.98895775334138436</v>
      </c>
      <c r="AT30" s="5">
        <f t="shared" si="7"/>
        <v>0.99857907426478587</v>
      </c>
      <c r="AV30" s="1"/>
    </row>
    <row r="31" spans="1:48" x14ac:dyDescent="0.15">
      <c r="A31">
        <v>30</v>
      </c>
      <c r="B31" t="s">
        <v>34</v>
      </c>
      <c r="C31">
        <v>10</v>
      </c>
      <c r="D31" t="s">
        <v>5</v>
      </c>
      <c r="E31">
        <v>84.9</v>
      </c>
      <c r="F31" s="1">
        <f t="shared" si="0"/>
        <v>-2.9021189344188108E-2</v>
      </c>
      <c r="J31" s="4">
        <v>44103</v>
      </c>
      <c r="K31">
        <v>27.7</v>
      </c>
      <c r="L31" s="1">
        <f t="shared" si="1"/>
        <v>-2.1075972120182977E-2</v>
      </c>
      <c r="O31" s="4">
        <v>44099</v>
      </c>
      <c r="P31" s="7">
        <v>1866.3</v>
      </c>
      <c r="Q31" s="1">
        <f t="shared" si="2"/>
        <v>-8.5365721410484985E-3</v>
      </c>
      <c r="T31" s="4">
        <v>44099</v>
      </c>
      <c r="U31">
        <v>105.6</v>
      </c>
      <c r="V31" s="1">
        <f t="shared" si="3"/>
        <v>1.04220957844359E-3</v>
      </c>
      <c r="AF31" s="1">
        <v>-2.9021189344188108E-2</v>
      </c>
      <c r="AG31" s="1">
        <v>-2.1075972120182977E-2</v>
      </c>
      <c r="AH31" s="1">
        <v>-8.5365721410484985E-3</v>
      </c>
      <c r="AI31" s="1">
        <v>1.04220957844359E-3</v>
      </c>
      <c r="AL31" s="49" t="s">
        <v>209</v>
      </c>
      <c r="AM31" s="49" t="s">
        <v>210</v>
      </c>
      <c r="AQ31" s="5">
        <f t="shared" si="4"/>
        <v>0.97097881065581193</v>
      </c>
      <c r="AR31" s="5">
        <f t="shared" si="5"/>
        <v>0.97892402787981703</v>
      </c>
      <c r="AS31" s="5">
        <f t="shared" si="6"/>
        <v>0.99146342785895147</v>
      </c>
      <c r="AT31" s="5">
        <f t="shared" si="7"/>
        <v>1.0010422095784437</v>
      </c>
      <c r="AV31" s="1"/>
    </row>
    <row r="32" spans="1:48" x14ac:dyDescent="0.15">
      <c r="A32">
        <v>31</v>
      </c>
      <c r="B32" t="s">
        <v>35</v>
      </c>
      <c r="C32">
        <v>10</v>
      </c>
      <c r="D32" t="s">
        <v>5</v>
      </c>
      <c r="E32">
        <v>87.72</v>
      </c>
      <c r="F32" s="1">
        <f t="shared" si="0"/>
        <v>3.2675830232385739E-2</v>
      </c>
      <c r="J32" s="4">
        <v>44102</v>
      </c>
      <c r="K32">
        <v>28.69</v>
      </c>
      <c r="L32" s="1">
        <f t="shared" si="1"/>
        <v>3.5116216799980664E-2</v>
      </c>
      <c r="O32" s="4">
        <v>44098</v>
      </c>
      <c r="P32" s="7">
        <v>1876.9</v>
      </c>
      <c r="Q32" s="1">
        <f t="shared" si="2"/>
        <v>5.663618473120479E-3</v>
      </c>
      <c r="T32" s="4">
        <v>44098</v>
      </c>
      <c r="U32">
        <v>105.4</v>
      </c>
      <c r="V32" s="1">
        <f t="shared" si="3"/>
        <v>-1.8957351648990896E-3</v>
      </c>
      <c r="AF32" s="1">
        <v>3.2675830232385739E-2</v>
      </c>
      <c r="AG32" s="1">
        <v>3.5116216799980664E-2</v>
      </c>
      <c r="AH32" s="1">
        <v>5.663618473120479E-3</v>
      </c>
      <c r="AI32" s="1">
        <v>-1.8957351648990896E-3</v>
      </c>
      <c r="AK32" s="7" t="s">
        <v>5</v>
      </c>
      <c r="AL32" s="1">
        <v>0.38722016633719158</v>
      </c>
      <c r="AM32" s="1">
        <v>9.6641201125773919E-3</v>
      </c>
      <c r="AQ32" s="5">
        <f t="shared" si="4"/>
        <v>1.0326758302323857</v>
      </c>
      <c r="AR32" s="5">
        <f t="shared" si="5"/>
        <v>1.0351162167999806</v>
      </c>
      <c r="AS32" s="5">
        <f t="shared" si="6"/>
        <v>1.0056636184731205</v>
      </c>
      <c r="AT32" s="5">
        <f t="shared" si="7"/>
        <v>0.99810426483510095</v>
      </c>
      <c r="AV32" s="1"/>
    </row>
    <row r="33" spans="1:48" x14ac:dyDescent="0.15">
      <c r="A33">
        <v>32</v>
      </c>
      <c r="B33" t="s">
        <v>36</v>
      </c>
      <c r="C33">
        <v>10</v>
      </c>
      <c r="D33" t="s">
        <v>5</v>
      </c>
      <c r="E33">
        <v>86.82</v>
      </c>
      <c r="F33" s="1">
        <f t="shared" si="0"/>
        <v>-1.0312913678240042E-2</v>
      </c>
      <c r="J33" s="4">
        <v>44101</v>
      </c>
      <c r="K33">
        <v>28.35</v>
      </c>
      <c r="L33" s="1">
        <f t="shared" si="1"/>
        <v>-1.1921599819512315E-2</v>
      </c>
      <c r="O33" s="4">
        <v>44097</v>
      </c>
      <c r="P33" s="7">
        <v>1868.4</v>
      </c>
      <c r="Q33" s="1">
        <f t="shared" si="2"/>
        <v>-4.5390300342511561E-3</v>
      </c>
      <c r="T33" s="4">
        <v>44097</v>
      </c>
      <c r="U33">
        <v>105.37</v>
      </c>
      <c r="V33" s="1">
        <f t="shared" si="3"/>
        <v>-2.8467049582568059E-4</v>
      </c>
      <c r="AF33" s="1">
        <v>-1.0312913678240042E-2</v>
      </c>
      <c r="AG33" s="1">
        <v>-1.1921599819512315E-2</v>
      </c>
      <c r="AH33" s="1">
        <v>-4.5390300342511561E-3</v>
      </c>
      <c r="AI33" s="1">
        <v>-2.8467049582568059E-4</v>
      </c>
      <c r="AK33" s="7" t="s">
        <v>140</v>
      </c>
      <c r="AL33" s="1">
        <v>0</v>
      </c>
      <c r="AM33" s="1">
        <v>1.4310498869990614E-2</v>
      </c>
      <c r="AQ33" s="5">
        <f t="shared" si="4"/>
        <v>0.98968708632175995</v>
      </c>
      <c r="AR33" s="5">
        <f t="shared" si="5"/>
        <v>0.98807840018048765</v>
      </c>
      <c r="AS33" s="5">
        <f t="shared" si="6"/>
        <v>0.99546096996574884</v>
      </c>
      <c r="AT33" s="5">
        <f t="shared" si="7"/>
        <v>0.9997153295041743</v>
      </c>
      <c r="AV33" s="1"/>
    </row>
    <row r="34" spans="1:48" x14ac:dyDescent="0.15">
      <c r="A34">
        <v>33</v>
      </c>
      <c r="B34" t="s">
        <v>37</v>
      </c>
      <c r="C34">
        <v>10</v>
      </c>
      <c r="D34" t="s">
        <v>5</v>
      </c>
      <c r="E34">
        <v>86.5</v>
      </c>
      <c r="F34" s="1">
        <f t="shared" si="0"/>
        <v>-3.6925959336138164E-3</v>
      </c>
      <c r="J34" s="4">
        <v>44100</v>
      </c>
      <c r="K34">
        <v>28.35</v>
      </c>
      <c r="L34" s="1">
        <f t="shared" si="1"/>
        <v>0</v>
      </c>
      <c r="O34" s="4">
        <v>44096</v>
      </c>
      <c r="P34" s="7">
        <v>1907.6</v>
      </c>
      <c r="Q34" s="1">
        <f t="shared" si="2"/>
        <v>2.0763457796116269E-2</v>
      </c>
      <c r="T34" s="4">
        <v>44096</v>
      </c>
      <c r="U34">
        <v>104.91</v>
      </c>
      <c r="V34" s="1">
        <f t="shared" si="3"/>
        <v>-4.3751258680421838E-3</v>
      </c>
      <c r="AF34" s="1">
        <v>-3.6925959336138164E-3</v>
      </c>
      <c r="AG34" s="1">
        <v>0</v>
      </c>
      <c r="AH34" s="1">
        <v>2.0763457796116269E-2</v>
      </c>
      <c r="AI34" s="1">
        <v>-4.3751258680421838E-3</v>
      </c>
      <c r="AK34" s="7" t="s">
        <v>175</v>
      </c>
      <c r="AL34" s="1">
        <v>0</v>
      </c>
      <c r="AM34" s="1">
        <v>0.12406155461566734</v>
      </c>
      <c r="AQ34" s="5">
        <f t="shared" si="4"/>
        <v>0.99630740406638618</v>
      </c>
      <c r="AR34" s="5">
        <f t="shared" si="5"/>
        <v>1</v>
      </c>
      <c r="AS34" s="5">
        <f t="shared" si="6"/>
        <v>1.0207634577961162</v>
      </c>
      <c r="AT34" s="5">
        <f t="shared" si="7"/>
        <v>0.99562487413195777</v>
      </c>
      <c r="AV34" s="1"/>
    </row>
    <row r="35" spans="1:48" x14ac:dyDescent="0.15">
      <c r="A35">
        <v>34</v>
      </c>
      <c r="B35" t="s">
        <v>38</v>
      </c>
      <c r="C35">
        <v>10</v>
      </c>
      <c r="D35" t="s">
        <v>5</v>
      </c>
      <c r="E35">
        <v>87.9</v>
      </c>
      <c r="F35" s="1">
        <f t="shared" si="0"/>
        <v>1.6055390753297778E-2</v>
      </c>
      <c r="J35" s="4">
        <v>44099</v>
      </c>
      <c r="K35">
        <v>28.35</v>
      </c>
      <c r="L35" s="1">
        <f t="shared" si="1"/>
        <v>0</v>
      </c>
      <c r="O35" s="4">
        <v>44095</v>
      </c>
      <c r="P35" s="7">
        <v>1910.6</v>
      </c>
      <c r="Q35" s="1">
        <f t="shared" si="2"/>
        <v>1.5714214118386072E-3</v>
      </c>
      <c r="T35" s="4">
        <v>44095</v>
      </c>
      <c r="U35">
        <v>104.64</v>
      </c>
      <c r="V35" s="1">
        <f t="shared" si="3"/>
        <v>-2.576952034505526E-3</v>
      </c>
      <c r="AF35" s="1">
        <v>1.6055390753297778E-2</v>
      </c>
      <c r="AG35" s="1">
        <v>0</v>
      </c>
      <c r="AH35" s="1">
        <v>1.5714214118386072E-3</v>
      </c>
      <c r="AI35" s="1">
        <v>-2.576952034505526E-3</v>
      </c>
      <c r="AK35" s="7" t="s">
        <v>165</v>
      </c>
      <c r="AL35" s="1">
        <v>0.61278083366280833</v>
      </c>
      <c r="AM35" s="1">
        <v>0.85196383790174279</v>
      </c>
      <c r="AQ35" s="5">
        <f t="shared" si="4"/>
        <v>1.0160553907532979</v>
      </c>
      <c r="AR35" s="5">
        <f t="shared" si="5"/>
        <v>1</v>
      </c>
      <c r="AS35" s="5">
        <f t="shared" si="6"/>
        <v>1.0015714214118385</v>
      </c>
      <c r="AT35" s="5">
        <f t="shared" si="7"/>
        <v>0.99742304796549452</v>
      </c>
      <c r="AV35" s="1"/>
    </row>
    <row r="36" spans="1:48" x14ac:dyDescent="0.15">
      <c r="A36">
        <v>35</v>
      </c>
      <c r="B36" t="s">
        <v>39</v>
      </c>
      <c r="C36">
        <v>10</v>
      </c>
      <c r="D36" t="s">
        <v>5</v>
      </c>
      <c r="E36">
        <v>86.92</v>
      </c>
      <c r="F36" s="1">
        <f t="shared" si="0"/>
        <v>-1.1211649302902421E-2</v>
      </c>
      <c r="J36" s="4">
        <v>44098</v>
      </c>
      <c r="K36">
        <v>28.5</v>
      </c>
      <c r="L36" s="1">
        <f t="shared" si="1"/>
        <v>5.2770571008438193E-3</v>
      </c>
      <c r="O36" s="4">
        <v>44092</v>
      </c>
      <c r="P36" s="7">
        <v>1962.1</v>
      </c>
      <c r="Q36" s="1">
        <f t="shared" si="2"/>
        <v>2.6597999390147928E-2</v>
      </c>
      <c r="T36" s="4">
        <v>44092</v>
      </c>
      <c r="U36">
        <v>104.55</v>
      </c>
      <c r="V36" s="1">
        <f t="shared" si="3"/>
        <v>-8.6046183424601827E-4</v>
      </c>
      <c r="AF36" s="1">
        <v>-1.1211649302902421E-2</v>
      </c>
      <c r="AG36" s="1">
        <v>5.2770571008438193E-3</v>
      </c>
      <c r="AH36" s="1">
        <v>2.6597999390147928E-2</v>
      </c>
      <c r="AI36" s="1">
        <v>-8.6046183424601827E-4</v>
      </c>
      <c r="AK36" s="49" t="s">
        <v>176</v>
      </c>
      <c r="AL36" s="1">
        <v>1.7152224499593503E-3</v>
      </c>
      <c r="AM36" s="1">
        <v>5.5337781018494265E-5</v>
      </c>
      <c r="AQ36" s="5">
        <f t="shared" ref="AQ36:AQ67" si="8">AF36+1</f>
        <v>0.98878835069709758</v>
      </c>
      <c r="AR36" s="5">
        <f t="shared" si="5"/>
        <v>1.0052770571008438</v>
      </c>
      <c r="AS36" s="5">
        <f t="shared" si="6"/>
        <v>1.026597999390148</v>
      </c>
      <c r="AT36" s="5">
        <f t="shared" si="7"/>
        <v>0.99913953816575396</v>
      </c>
      <c r="AV36" s="1"/>
    </row>
    <row r="37" spans="1:48" x14ac:dyDescent="0.15">
      <c r="A37">
        <v>36</v>
      </c>
      <c r="B37" t="s">
        <v>40</v>
      </c>
      <c r="C37">
        <v>10</v>
      </c>
      <c r="D37" t="s">
        <v>5</v>
      </c>
      <c r="E37">
        <v>89.9</v>
      </c>
      <c r="F37" s="1">
        <f t="shared" si="0"/>
        <v>3.3709786089345814E-2</v>
      </c>
      <c r="J37" s="4">
        <v>44097</v>
      </c>
      <c r="K37">
        <v>28.03</v>
      </c>
      <c r="L37" s="1">
        <f t="shared" si="1"/>
        <v>-1.6628722097907937E-2</v>
      </c>
      <c r="O37" s="4">
        <v>44091</v>
      </c>
      <c r="P37" s="7">
        <v>1949.9</v>
      </c>
      <c r="Q37" s="1">
        <f t="shared" si="2"/>
        <v>-6.2372390345146848E-3</v>
      </c>
      <c r="T37" s="4">
        <v>44091</v>
      </c>
      <c r="U37">
        <v>104.73</v>
      </c>
      <c r="V37" s="1">
        <f t="shared" si="3"/>
        <v>1.720183910411763E-3</v>
      </c>
      <c r="AF37" s="1">
        <v>3.3709786089345814E-2</v>
      </c>
      <c r="AG37" s="1">
        <v>-1.6628722097907937E-2</v>
      </c>
      <c r="AH37" s="1">
        <v>-6.2372390345146848E-3</v>
      </c>
      <c r="AI37" s="1">
        <v>1.720183910411763E-3</v>
      </c>
      <c r="AK37" s="49" t="s">
        <v>177</v>
      </c>
      <c r="AL37" s="1">
        <v>1.0527885951226093E-2</v>
      </c>
      <c r="AM37" s="1">
        <v>3.1177271127255223E-3</v>
      </c>
      <c r="AQ37" s="5">
        <f t="shared" si="8"/>
        <v>1.0337097860893458</v>
      </c>
      <c r="AR37" s="5">
        <f t="shared" si="5"/>
        <v>0.98337127790209211</v>
      </c>
      <c r="AS37" s="5">
        <f t="shared" si="6"/>
        <v>0.99376276096548533</v>
      </c>
      <c r="AT37" s="5">
        <f t="shared" si="7"/>
        <v>1.0017201839104117</v>
      </c>
      <c r="AV37" s="1"/>
    </row>
    <row r="38" spans="1:48" x14ac:dyDescent="0.15">
      <c r="A38">
        <v>37</v>
      </c>
      <c r="B38" t="s">
        <v>41</v>
      </c>
      <c r="C38">
        <v>10</v>
      </c>
      <c r="D38" t="s">
        <v>5</v>
      </c>
      <c r="E38">
        <v>88.56</v>
      </c>
      <c r="F38" s="1">
        <f t="shared" si="0"/>
        <v>-1.5017653077193228E-2</v>
      </c>
      <c r="J38" s="4">
        <v>44096</v>
      </c>
      <c r="K38">
        <v>28.17</v>
      </c>
      <c r="L38" s="1">
        <f t="shared" si="1"/>
        <v>4.9822167115844244E-3</v>
      </c>
      <c r="O38" s="4">
        <v>44090</v>
      </c>
      <c r="P38" s="7">
        <v>1970.5</v>
      </c>
      <c r="Q38" s="1">
        <f t="shared" si="2"/>
        <v>1.0509228443517321E-2</v>
      </c>
      <c r="T38" s="4">
        <v>44090</v>
      </c>
      <c r="U38">
        <v>104.94</v>
      </c>
      <c r="V38" s="1">
        <f t="shared" si="3"/>
        <v>2.0031484735113514E-3</v>
      </c>
      <c r="AF38" s="1">
        <v>-1.5017653077193228E-2</v>
      </c>
      <c r="AG38" s="1">
        <v>4.9822167115844244E-3</v>
      </c>
      <c r="AH38" s="1">
        <v>1.0509228443517321E-2</v>
      </c>
      <c r="AI38" s="1">
        <v>2.0031484735113514E-3</v>
      </c>
      <c r="AK38" s="49" t="s">
        <v>178</v>
      </c>
      <c r="AL38" s="53">
        <f>AL36/AL37</f>
        <v>0.16292183045159156</v>
      </c>
      <c r="AM38" s="1">
        <v>1.7749398525811928E-2</v>
      </c>
      <c r="AQ38" s="5">
        <f t="shared" si="8"/>
        <v>0.98498234692280673</v>
      </c>
      <c r="AR38" s="5">
        <f t="shared" si="5"/>
        <v>1.0049822167115845</v>
      </c>
      <c r="AS38" s="5">
        <f t="shared" si="6"/>
        <v>1.0105092284435173</v>
      </c>
      <c r="AT38" s="5">
        <f t="shared" si="7"/>
        <v>1.0020031484735115</v>
      </c>
      <c r="AV38" s="1"/>
    </row>
    <row r="39" spans="1:48" x14ac:dyDescent="0.15">
      <c r="A39">
        <v>38</v>
      </c>
      <c r="B39" t="s">
        <v>42</v>
      </c>
      <c r="C39">
        <v>10</v>
      </c>
      <c r="D39" t="s">
        <v>5</v>
      </c>
      <c r="E39">
        <v>89.86</v>
      </c>
      <c r="F39" s="1">
        <f t="shared" si="0"/>
        <v>1.4572615241632522E-2</v>
      </c>
      <c r="J39" s="4">
        <v>44095</v>
      </c>
      <c r="K39">
        <v>28.29</v>
      </c>
      <c r="L39" s="1">
        <f t="shared" si="1"/>
        <v>4.250803425194568E-3</v>
      </c>
      <c r="O39" s="4">
        <v>44089</v>
      </c>
      <c r="P39" s="7">
        <v>1966.2</v>
      </c>
      <c r="Q39" s="1">
        <f t="shared" si="2"/>
        <v>-2.1845717022344149E-3</v>
      </c>
      <c r="T39" s="4">
        <v>44089</v>
      </c>
      <c r="U39">
        <v>105.43</v>
      </c>
      <c r="V39" s="1">
        <f t="shared" si="3"/>
        <v>4.6584673302927232E-3</v>
      </c>
      <c r="AF39" s="1">
        <v>1.4572615241632522E-2</v>
      </c>
      <c r="AG39" s="1">
        <v>4.250803425194568E-3</v>
      </c>
      <c r="AH39" s="1">
        <v>-2.1845717022344149E-3</v>
      </c>
      <c r="AI39" s="1">
        <v>4.6584673302927232E-3</v>
      </c>
      <c r="AQ39" s="5">
        <f t="shared" si="8"/>
        <v>1.0145726152416326</v>
      </c>
      <c r="AR39" s="5">
        <f t="shared" si="5"/>
        <v>1.0042508034251945</v>
      </c>
      <c r="AS39" s="5">
        <f t="shared" si="6"/>
        <v>0.99781542829776559</v>
      </c>
      <c r="AT39" s="5">
        <f t="shared" si="7"/>
        <v>1.0046584673302927</v>
      </c>
      <c r="AV39" s="1"/>
    </row>
    <row r="40" spans="1:48" x14ac:dyDescent="0.15">
      <c r="A40">
        <v>39</v>
      </c>
      <c r="B40" t="s">
        <v>43</v>
      </c>
      <c r="C40">
        <v>10</v>
      </c>
      <c r="D40" t="s">
        <v>5</v>
      </c>
      <c r="E40">
        <v>88.68</v>
      </c>
      <c r="F40" s="1">
        <f t="shared" si="0"/>
        <v>-1.3218518893903068E-2</v>
      </c>
      <c r="J40" s="4">
        <v>44092</v>
      </c>
      <c r="K40">
        <v>29.06</v>
      </c>
      <c r="L40" s="1">
        <f t="shared" si="1"/>
        <v>2.6854272828660913E-2</v>
      </c>
      <c r="O40" s="4">
        <v>44088</v>
      </c>
      <c r="P40" s="7">
        <v>1963.7</v>
      </c>
      <c r="Q40" s="1">
        <f t="shared" si="2"/>
        <v>-1.2722971766393543E-3</v>
      </c>
      <c r="T40" s="4">
        <v>44088</v>
      </c>
      <c r="U40">
        <v>105.72</v>
      </c>
      <c r="V40" s="1">
        <f t="shared" si="3"/>
        <v>2.7468641472300831E-3</v>
      </c>
      <c r="AF40" s="1">
        <v>-1.3218518893903068E-2</v>
      </c>
      <c r="AG40" s="1">
        <v>2.6854272828660913E-2</v>
      </c>
      <c r="AH40" s="1">
        <v>-1.2722971766393543E-3</v>
      </c>
      <c r="AI40" s="1">
        <v>2.7468641472300831E-3</v>
      </c>
      <c r="AQ40" s="5">
        <f t="shared" si="8"/>
        <v>0.98678148110609698</v>
      </c>
      <c r="AR40" s="5">
        <f t="shared" si="5"/>
        <v>1.0268542728286609</v>
      </c>
      <c r="AS40" s="5">
        <f t="shared" si="6"/>
        <v>0.99872770282336065</v>
      </c>
      <c r="AT40" s="5">
        <f t="shared" si="7"/>
        <v>1.0027468641472301</v>
      </c>
      <c r="AV40" s="1"/>
    </row>
    <row r="41" spans="1:48" x14ac:dyDescent="0.15">
      <c r="A41">
        <v>40</v>
      </c>
      <c r="B41" t="s">
        <v>44</v>
      </c>
      <c r="C41">
        <v>10</v>
      </c>
      <c r="D41" t="s">
        <v>5</v>
      </c>
      <c r="E41">
        <v>90.46</v>
      </c>
      <c r="F41" s="1">
        <f t="shared" si="0"/>
        <v>1.9873379301586176E-2</v>
      </c>
      <c r="J41" s="4">
        <v>44091</v>
      </c>
      <c r="K41">
        <v>29.23</v>
      </c>
      <c r="L41" s="1">
        <f t="shared" si="1"/>
        <v>5.8329209810178756E-3</v>
      </c>
      <c r="O41" s="4">
        <v>44085</v>
      </c>
      <c r="P41" s="7">
        <v>1947.9</v>
      </c>
      <c r="Q41" s="1">
        <f t="shared" si="2"/>
        <v>-8.0785795736338026E-3</v>
      </c>
      <c r="T41" s="4">
        <v>44085</v>
      </c>
      <c r="U41">
        <v>106.14</v>
      </c>
      <c r="V41" s="1">
        <f t="shared" si="3"/>
        <v>3.9648876636605547E-3</v>
      </c>
      <c r="AF41" s="1">
        <v>1.9873379301586176E-2</v>
      </c>
      <c r="AG41" s="1">
        <v>5.8329209810178756E-3</v>
      </c>
      <c r="AH41" s="1">
        <v>-8.0785795736338026E-3</v>
      </c>
      <c r="AI41" s="1">
        <v>3.9648876636605547E-3</v>
      </c>
      <c r="AQ41" s="5">
        <f t="shared" si="8"/>
        <v>1.0198733793015862</v>
      </c>
      <c r="AR41" s="5">
        <f t="shared" si="5"/>
        <v>1.005832920981018</v>
      </c>
      <c r="AS41" s="5">
        <f t="shared" si="6"/>
        <v>0.99192142042636622</v>
      </c>
      <c r="AT41" s="5">
        <f t="shared" si="7"/>
        <v>1.0039648876636607</v>
      </c>
      <c r="AV41" s="1"/>
    </row>
    <row r="42" spans="1:48" x14ac:dyDescent="0.15">
      <c r="A42">
        <v>41</v>
      </c>
      <c r="B42" t="s">
        <v>45</v>
      </c>
      <c r="C42">
        <v>10</v>
      </c>
      <c r="D42" t="s">
        <v>5</v>
      </c>
      <c r="E42">
        <v>90.9</v>
      </c>
      <c r="F42" s="1">
        <f t="shared" si="0"/>
        <v>4.8522371337361841E-3</v>
      </c>
      <c r="J42" s="4">
        <v>44090</v>
      </c>
      <c r="K42">
        <v>28.7</v>
      </c>
      <c r="L42" s="1">
        <f t="shared" si="1"/>
        <v>-1.8298456357579231E-2</v>
      </c>
      <c r="O42" s="4">
        <v>44084</v>
      </c>
      <c r="P42" s="7">
        <v>1964.3</v>
      </c>
      <c r="Q42" s="1">
        <f t="shared" si="2"/>
        <v>8.3840785576798742E-3</v>
      </c>
      <c r="T42" s="4">
        <v>44084</v>
      </c>
      <c r="U42">
        <v>106.13</v>
      </c>
      <c r="V42" s="1">
        <f t="shared" si="3"/>
        <v>-9.4219626017874773E-5</v>
      </c>
      <c r="AF42" s="1">
        <v>4.8522371337361841E-3</v>
      </c>
      <c r="AG42" s="1">
        <v>-1.8298456357579231E-2</v>
      </c>
      <c r="AH42" s="1">
        <v>8.3840785576798742E-3</v>
      </c>
      <c r="AI42" s="1">
        <v>-9.4219626017874773E-5</v>
      </c>
      <c r="AQ42" s="5">
        <f t="shared" si="8"/>
        <v>1.0048522371337363</v>
      </c>
      <c r="AR42" s="5">
        <f t="shared" si="5"/>
        <v>0.98170154364242079</v>
      </c>
      <c r="AS42" s="5">
        <f t="shared" si="6"/>
        <v>1.0083840785576799</v>
      </c>
      <c r="AT42" s="5">
        <f t="shared" si="7"/>
        <v>0.99990578037398214</v>
      </c>
      <c r="AV42" s="1"/>
    </row>
    <row r="43" spans="1:48" x14ac:dyDescent="0.15">
      <c r="A43">
        <v>42</v>
      </c>
      <c r="B43" t="s">
        <v>46</v>
      </c>
      <c r="C43">
        <v>10</v>
      </c>
      <c r="D43" t="s">
        <v>5</v>
      </c>
      <c r="E43">
        <v>92.96</v>
      </c>
      <c r="F43" s="1">
        <f t="shared" si="0"/>
        <v>2.2409291920167777E-2</v>
      </c>
      <c r="J43" s="4">
        <v>44089</v>
      </c>
      <c r="K43">
        <v>27.52</v>
      </c>
      <c r="L43" s="1">
        <f t="shared" si="1"/>
        <v>-4.1984109700432481E-2</v>
      </c>
      <c r="O43" s="4">
        <v>44083</v>
      </c>
      <c r="P43" s="7">
        <v>1954.9</v>
      </c>
      <c r="Q43" s="1">
        <f t="shared" si="2"/>
        <v>-4.79690652415668E-3</v>
      </c>
      <c r="T43" s="4">
        <v>44083</v>
      </c>
      <c r="U43">
        <v>106.17</v>
      </c>
      <c r="V43" s="1">
        <f t="shared" si="3"/>
        <v>3.7682525175065939E-4</v>
      </c>
      <c r="AF43" s="1">
        <v>2.2409291920167777E-2</v>
      </c>
      <c r="AG43" s="1">
        <v>-4.1984109700432481E-2</v>
      </c>
      <c r="AH43" s="1">
        <v>-4.79690652415668E-3</v>
      </c>
      <c r="AI43" s="1">
        <v>3.7682525175065939E-4</v>
      </c>
      <c r="AQ43" s="5">
        <f t="shared" si="8"/>
        <v>1.0224092919201677</v>
      </c>
      <c r="AR43" s="5">
        <f t="shared" si="5"/>
        <v>0.95801589029956746</v>
      </c>
      <c r="AS43" s="5">
        <f t="shared" si="6"/>
        <v>0.99520309347584335</v>
      </c>
      <c r="AT43" s="5">
        <f t="shared" si="7"/>
        <v>1.0003768252517506</v>
      </c>
      <c r="AV43" s="1"/>
    </row>
    <row r="44" spans="1:48" x14ac:dyDescent="0.15">
      <c r="A44">
        <v>43</v>
      </c>
      <c r="B44" t="s">
        <v>47</v>
      </c>
      <c r="C44">
        <v>10</v>
      </c>
      <c r="D44" t="s">
        <v>5</v>
      </c>
      <c r="E44">
        <v>95.38</v>
      </c>
      <c r="F44" s="1">
        <f t="shared" si="0"/>
        <v>2.5699619766477194E-2</v>
      </c>
      <c r="J44" s="4">
        <v>44088</v>
      </c>
      <c r="K44">
        <v>26.94</v>
      </c>
      <c r="L44" s="1">
        <f t="shared" si="1"/>
        <v>-2.1300842082924966E-2</v>
      </c>
      <c r="O44" s="4">
        <v>44082</v>
      </c>
      <c r="P44" s="7">
        <v>1943.2</v>
      </c>
      <c r="Q44" s="1">
        <f t="shared" si="2"/>
        <v>-6.0029425281111475E-3</v>
      </c>
      <c r="T44" s="4">
        <v>44082</v>
      </c>
      <c r="U44">
        <v>106.01</v>
      </c>
      <c r="V44" s="1">
        <f t="shared" si="3"/>
        <v>-1.5081537404753173E-3</v>
      </c>
      <c r="AF44" s="1">
        <v>2.5699619766477194E-2</v>
      </c>
      <c r="AG44" s="1">
        <v>-2.1300842082924966E-2</v>
      </c>
      <c r="AH44" s="1">
        <v>-6.0029425281111475E-3</v>
      </c>
      <c r="AI44" s="1">
        <v>-1.5081537404753173E-3</v>
      </c>
      <c r="AQ44" s="5">
        <f t="shared" si="8"/>
        <v>1.0256996197664772</v>
      </c>
      <c r="AR44" s="5">
        <f t="shared" si="5"/>
        <v>0.97869915791707507</v>
      </c>
      <c r="AS44" s="5">
        <f t="shared" si="6"/>
        <v>0.99399705747188882</v>
      </c>
      <c r="AT44" s="5">
        <f t="shared" si="7"/>
        <v>0.9984918462595247</v>
      </c>
      <c r="AV44" s="1"/>
    </row>
    <row r="45" spans="1:48" x14ac:dyDescent="0.15">
      <c r="A45">
        <v>44</v>
      </c>
      <c r="B45" t="s">
        <v>48</v>
      </c>
      <c r="C45">
        <v>10</v>
      </c>
      <c r="D45" t="s">
        <v>5</v>
      </c>
      <c r="E45">
        <v>94.26</v>
      </c>
      <c r="F45" s="1">
        <f t="shared" si="0"/>
        <v>-1.1811991374493434E-2</v>
      </c>
      <c r="J45" s="4">
        <v>44087</v>
      </c>
      <c r="K45">
        <v>27.04</v>
      </c>
      <c r="L45" s="1">
        <f t="shared" si="1"/>
        <v>3.705080192545424E-3</v>
      </c>
      <c r="O45" s="4">
        <v>44081</v>
      </c>
      <c r="P45" s="7">
        <v>1937.1</v>
      </c>
      <c r="Q45" s="1">
        <f t="shared" si="2"/>
        <v>-3.1440893874317773E-3</v>
      </c>
      <c r="T45" s="4">
        <v>44081</v>
      </c>
      <c r="U45">
        <v>106.25</v>
      </c>
      <c r="V45" s="1">
        <f t="shared" si="3"/>
        <v>2.261378519519879E-3</v>
      </c>
      <c r="AF45" s="1">
        <v>-1.1811991374493434E-2</v>
      </c>
      <c r="AG45" s="1">
        <v>3.705080192545424E-3</v>
      </c>
      <c r="AH45" s="1">
        <v>-3.1440893874317773E-3</v>
      </c>
      <c r="AI45" s="1">
        <v>2.261378519519879E-3</v>
      </c>
      <c r="AQ45" s="5">
        <f t="shared" si="8"/>
        <v>0.9881880086255066</v>
      </c>
      <c r="AR45" s="5">
        <f t="shared" si="5"/>
        <v>1.0037050801925453</v>
      </c>
      <c r="AS45" s="5">
        <f t="shared" si="6"/>
        <v>0.99685591061256817</v>
      </c>
      <c r="AT45" s="5">
        <f t="shared" si="7"/>
        <v>1.0022613785195198</v>
      </c>
      <c r="AV45" s="1"/>
    </row>
    <row r="46" spans="1:48" x14ac:dyDescent="0.15">
      <c r="A46">
        <v>45</v>
      </c>
      <c r="B46" t="s">
        <v>49</v>
      </c>
      <c r="C46">
        <v>10</v>
      </c>
      <c r="D46" t="s">
        <v>5</v>
      </c>
      <c r="E46">
        <v>97</v>
      </c>
      <c r="F46" s="1">
        <f t="shared" si="0"/>
        <v>2.8654057007798047E-2</v>
      </c>
      <c r="J46" s="4">
        <v>44085</v>
      </c>
      <c r="K46">
        <v>27.04</v>
      </c>
      <c r="L46" s="1">
        <f t="shared" si="1"/>
        <v>0</v>
      </c>
      <c r="O46" s="4">
        <v>44080</v>
      </c>
      <c r="P46" s="7">
        <v>1940.65</v>
      </c>
      <c r="Q46" s="1">
        <f t="shared" si="2"/>
        <v>1.8309591859998039E-3</v>
      </c>
      <c r="T46" s="4">
        <v>44078</v>
      </c>
      <c r="U46">
        <v>106.23</v>
      </c>
      <c r="V46" s="1">
        <f t="shared" si="3"/>
        <v>-1.882530126041072E-4</v>
      </c>
      <c r="AF46" s="1">
        <v>2.8654057007798047E-2</v>
      </c>
      <c r="AG46" s="1">
        <v>0</v>
      </c>
      <c r="AH46" s="1">
        <v>1.8309591859998039E-3</v>
      </c>
      <c r="AI46" s="1">
        <v>-1.882530126041072E-4</v>
      </c>
      <c r="AQ46" s="5">
        <f t="shared" si="8"/>
        <v>1.028654057007798</v>
      </c>
      <c r="AR46" s="5">
        <f t="shared" si="5"/>
        <v>1</v>
      </c>
      <c r="AS46" s="5">
        <f t="shared" si="6"/>
        <v>1.0018309591859997</v>
      </c>
      <c r="AT46" s="5">
        <f t="shared" si="7"/>
        <v>0.99981174698739594</v>
      </c>
      <c r="AV46" s="1"/>
    </row>
    <row r="47" spans="1:48" x14ac:dyDescent="0.15">
      <c r="A47">
        <v>46</v>
      </c>
      <c r="B47" t="s">
        <v>50</v>
      </c>
      <c r="C47">
        <v>10</v>
      </c>
      <c r="D47" t="s">
        <v>5</v>
      </c>
      <c r="E47">
        <v>97</v>
      </c>
      <c r="F47" s="1">
        <f t="shared" si="0"/>
        <v>0</v>
      </c>
      <c r="J47" s="4">
        <v>44084</v>
      </c>
      <c r="K47">
        <v>26.79</v>
      </c>
      <c r="L47" s="1">
        <f t="shared" si="1"/>
        <v>-9.2885676182459208E-3</v>
      </c>
      <c r="O47" s="4">
        <v>44078</v>
      </c>
      <c r="P47" s="7">
        <v>1934.3</v>
      </c>
      <c r="Q47" s="1">
        <f t="shared" si="2"/>
        <v>-3.2774645784786126E-3</v>
      </c>
      <c r="T47" s="4">
        <v>44077</v>
      </c>
      <c r="U47">
        <v>106.17</v>
      </c>
      <c r="V47" s="1">
        <f t="shared" si="3"/>
        <v>-5.6497176644036598E-4</v>
      </c>
      <c r="AF47" s="1">
        <v>0</v>
      </c>
      <c r="AG47" s="1">
        <v>-9.2885676182459208E-3</v>
      </c>
      <c r="AH47" s="1">
        <v>-3.2774645784786126E-3</v>
      </c>
      <c r="AI47" s="1">
        <v>-5.6497176644036598E-4</v>
      </c>
      <c r="AQ47" s="5">
        <f t="shared" si="8"/>
        <v>1</v>
      </c>
      <c r="AR47" s="5">
        <f t="shared" si="5"/>
        <v>0.99071143238175408</v>
      </c>
      <c r="AS47" s="5">
        <f t="shared" si="6"/>
        <v>0.99672253542152134</v>
      </c>
      <c r="AT47" s="5">
        <f t="shared" si="7"/>
        <v>0.99943502823355967</v>
      </c>
      <c r="AV47" s="1"/>
    </row>
    <row r="48" spans="1:48" x14ac:dyDescent="0.15">
      <c r="A48">
        <v>47</v>
      </c>
      <c r="B48" t="s">
        <v>51</v>
      </c>
      <c r="C48">
        <v>10</v>
      </c>
      <c r="D48" t="s">
        <v>5</v>
      </c>
      <c r="E48">
        <v>97.2</v>
      </c>
      <c r="F48" s="1">
        <f t="shared" si="0"/>
        <v>2.0597329630105622E-3</v>
      </c>
      <c r="J48" s="4">
        <v>44083</v>
      </c>
      <c r="K48">
        <v>27.41</v>
      </c>
      <c r="L48" s="1">
        <f t="shared" si="1"/>
        <v>2.2879226758177017E-2</v>
      </c>
      <c r="O48" s="4">
        <v>44077</v>
      </c>
      <c r="P48" s="7">
        <v>1937.8</v>
      </c>
      <c r="Q48" s="1">
        <f t="shared" si="2"/>
        <v>1.8078050428516151E-3</v>
      </c>
      <c r="T48" s="4">
        <v>44076</v>
      </c>
      <c r="U48">
        <v>106.18</v>
      </c>
      <c r="V48" s="1">
        <f t="shared" si="3"/>
        <v>9.4184130043710302E-5</v>
      </c>
      <c r="AF48" s="1">
        <v>2.0597329630105622E-3</v>
      </c>
      <c r="AG48" s="1">
        <v>2.2879226758177017E-2</v>
      </c>
      <c r="AH48" s="1">
        <v>1.8078050428516151E-3</v>
      </c>
      <c r="AI48" s="1">
        <v>9.4184130043710302E-5</v>
      </c>
      <c r="AQ48" s="5">
        <f t="shared" si="8"/>
        <v>1.0020597329630105</v>
      </c>
      <c r="AR48" s="5">
        <f t="shared" si="5"/>
        <v>1.022879226758177</v>
      </c>
      <c r="AS48" s="5">
        <f t="shared" si="6"/>
        <v>1.0018078050428516</v>
      </c>
      <c r="AT48" s="5">
        <f t="shared" si="7"/>
        <v>1.0000941841300437</v>
      </c>
      <c r="AV48" s="1"/>
    </row>
    <row r="49" spans="1:48" x14ac:dyDescent="0.15">
      <c r="A49">
        <v>48</v>
      </c>
      <c r="B49" t="s">
        <v>52</v>
      </c>
      <c r="C49">
        <v>10</v>
      </c>
      <c r="D49" t="s">
        <v>5</v>
      </c>
      <c r="E49">
        <v>101.4</v>
      </c>
      <c r="F49" s="1">
        <f t="shared" si="0"/>
        <v>4.2302379690689368E-2</v>
      </c>
      <c r="J49" s="4">
        <v>44082</v>
      </c>
      <c r="K49">
        <v>26.75</v>
      </c>
      <c r="L49" s="1">
        <f t="shared" si="1"/>
        <v>-2.4373436972678918E-2</v>
      </c>
      <c r="O49" s="4">
        <v>44076</v>
      </c>
      <c r="P49" s="7">
        <v>1944.7</v>
      </c>
      <c r="Q49" s="1">
        <f t="shared" si="2"/>
        <v>3.5544145599328129E-3</v>
      </c>
      <c r="T49" s="4">
        <v>44075</v>
      </c>
      <c r="U49">
        <v>105.95</v>
      </c>
      <c r="V49" s="1">
        <f t="shared" si="3"/>
        <v>-2.1684824412173953E-3</v>
      </c>
      <c r="AF49" s="1">
        <v>4.2302379690689368E-2</v>
      </c>
      <c r="AG49" s="1">
        <v>-2.4373436972678918E-2</v>
      </c>
      <c r="AH49" s="1">
        <v>3.5544145599328129E-3</v>
      </c>
      <c r="AI49" s="1">
        <v>-2.1684824412173953E-3</v>
      </c>
      <c r="AQ49" s="5">
        <f t="shared" si="8"/>
        <v>1.0423023796906894</v>
      </c>
      <c r="AR49" s="5">
        <f t="shared" si="5"/>
        <v>0.97562656302732109</v>
      </c>
      <c r="AS49" s="5">
        <f t="shared" si="6"/>
        <v>1.0035544145599329</v>
      </c>
      <c r="AT49" s="5">
        <f t="shared" si="7"/>
        <v>0.99783151755878263</v>
      </c>
      <c r="AV49" s="1"/>
    </row>
    <row r="50" spans="1:48" x14ac:dyDescent="0.15">
      <c r="A50">
        <v>49</v>
      </c>
      <c r="B50" t="s">
        <v>53</v>
      </c>
      <c r="C50">
        <v>10</v>
      </c>
      <c r="D50" t="s">
        <v>5</v>
      </c>
      <c r="E50">
        <v>102</v>
      </c>
      <c r="F50" s="1">
        <f t="shared" si="0"/>
        <v>5.899722127188322E-3</v>
      </c>
      <c r="J50" s="4">
        <v>44078</v>
      </c>
      <c r="K50">
        <v>28.51</v>
      </c>
      <c r="L50" s="1">
        <f t="shared" si="1"/>
        <v>6.3720429582565186E-2</v>
      </c>
      <c r="O50" s="4">
        <v>44075</v>
      </c>
      <c r="P50" s="7">
        <v>1978.9</v>
      </c>
      <c r="Q50" s="1">
        <f t="shared" si="2"/>
        <v>1.743341124402141E-2</v>
      </c>
      <c r="T50" s="4">
        <v>44074</v>
      </c>
      <c r="U50">
        <v>105.89</v>
      </c>
      <c r="V50" s="1">
        <f t="shared" si="3"/>
        <v>-5.6646527194507469E-4</v>
      </c>
      <c r="AF50" s="1">
        <v>5.899722127188322E-3</v>
      </c>
      <c r="AG50" s="1">
        <v>6.3720429582565186E-2</v>
      </c>
      <c r="AH50" s="1">
        <v>1.743341124402141E-2</v>
      </c>
      <c r="AI50" s="1">
        <v>-5.6646527194507469E-4</v>
      </c>
      <c r="AQ50" s="5">
        <f t="shared" si="8"/>
        <v>1.0058997221271884</v>
      </c>
      <c r="AR50" s="5">
        <f t="shared" si="5"/>
        <v>1.0637204295825651</v>
      </c>
      <c r="AS50" s="5">
        <f t="shared" si="6"/>
        <v>1.0174334112440213</v>
      </c>
      <c r="AT50" s="5">
        <f t="shared" si="7"/>
        <v>0.99943353472805496</v>
      </c>
      <c r="AV50" s="1"/>
    </row>
    <row r="51" spans="1:48" x14ac:dyDescent="0.15">
      <c r="A51">
        <v>50</v>
      </c>
      <c r="B51" t="s">
        <v>54</v>
      </c>
      <c r="C51">
        <v>10</v>
      </c>
      <c r="D51" t="s">
        <v>5</v>
      </c>
      <c r="E51">
        <v>107.75</v>
      </c>
      <c r="F51" s="1">
        <f t="shared" si="0"/>
        <v>5.4840915699586108E-2</v>
      </c>
      <c r="J51" s="4">
        <v>44077</v>
      </c>
      <c r="K51">
        <v>29.64</v>
      </c>
      <c r="L51" s="1">
        <f t="shared" si="1"/>
        <v>3.8869897503305571E-2</v>
      </c>
      <c r="O51" s="4">
        <v>44074</v>
      </c>
      <c r="P51" s="7">
        <v>1978.6</v>
      </c>
      <c r="Q51" s="1">
        <f t="shared" si="2"/>
        <v>-1.5161086573588629E-4</v>
      </c>
      <c r="T51" s="4">
        <v>44071</v>
      </c>
      <c r="U51">
        <v>105.34</v>
      </c>
      <c r="V51" s="1">
        <f t="shared" si="3"/>
        <v>-5.2076053871198151E-3</v>
      </c>
      <c r="AF51" s="1">
        <v>5.4840915699586108E-2</v>
      </c>
      <c r="AG51" s="1">
        <v>3.8869897503305571E-2</v>
      </c>
      <c r="AH51" s="1">
        <v>-1.5161086573588629E-4</v>
      </c>
      <c r="AI51" s="1">
        <v>-5.2076053871198151E-3</v>
      </c>
      <c r="AQ51" s="5">
        <f t="shared" si="8"/>
        <v>1.0548409156995862</v>
      </c>
      <c r="AR51" s="5">
        <f t="shared" si="5"/>
        <v>1.0388698975033055</v>
      </c>
      <c r="AS51" s="5">
        <f t="shared" si="6"/>
        <v>0.9998483891342641</v>
      </c>
      <c r="AT51" s="5">
        <f t="shared" si="7"/>
        <v>0.99479239461288016</v>
      </c>
      <c r="AV51" s="1"/>
    </row>
    <row r="52" spans="1:48" x14ac:dyDescent="0.15">
      <c r="A52">
        <v>51</v>
      </c>
      <c r="B52" t="s">
        <v>55</v>
      </c>
      <c r="C52">
        <v>10</v>
      </c>
      <c r="D52" t="s">
        <v>5</v>
      </c>
      <c r="E52">
        <v>105.55</v>
      </c>
      <c r="F52" s="1">
        <f t="shared" si="0"/>
        <v>-2.0628954689527631E-2</v>
      </c>
      <c r="J52" s="4">
        <v>44076</v>
      </c>
      <c r="K52">
        <v>29.86</v>
      </c>
      <c r="L52" s="1">
        <f t="shared" si="1"/>
        <v>7.3949916831580927E-3</v>
      </c>
      <c r="O52" s="4">
        <v>44071</v>
      </c>
      <c r="P52" s="7">
        <v>1974.9</v>
      </c>
      <c r="Q52" s="1">
        <f t="shared" si="2"/>
        <v>-1.8717597471814074E-3</v>
      </c>
      <c r="T52" s="4">
        <v>44070</v>
      </c>
      <c r="U52">
        <v>106.55</v>
      </c>
      <c r="V52" s="1">
        <f t="shared" si="3"/>
        <v>1.1421144489382784E-2</v>
      </c>
      <c r="AF52" s="1">
        <v>-2.0628954689527631E-2</v>
      </c>
      <c r="AG52" s="1">
        <v>7.3949916831580927E-3</v>
      </c>
      <c r="AH52" s="1">
        <v>-1.8717597471814074E-3</v>
      </c>
      <c r="AI52" s="1">
        <v>1.1421144489382784E-2</v>
      </c>
      <c r="AQ52" s="5">
        <f t="shared" si="8"/>
        <v>0.97937104531047237</v>
      </c>
      <c r="AR52" s="5">
        <f t="shared" si="5"/>
        <v>1.0073949916831582</v>
      </c>
      <c r="AS52" s="5">
        <f t="shared" si="6"/>
        <v>0.99812824025281854</v>
      </c>
      <c r="AT52" s="5">
        <f t="shared" si="7"/>
        <v>1.0114211444893828</v>
      </c>
      <c r="AV52" s="1"/>
    </row>
    <row r="53" spans="1:48" x14ac:dyDescent="0.15">
      <c r="A53">
        <v>52</v>
      </c>
      <c r="B53" t="s">
        <v>56</v>
      </c>
      <c r="C53">
        <v>10</v>
      </c>
      <c r="D53" t="s">
        <v>5</v>
      </c>
      <c r="E53">
        <v>107.1</v>
      </c>
      <c r="F53" s="1">
        <f t="shared" si="0"/>
        <v>1.4578203159373335E-2</v>
      </c>
      <c r="J53" s="4">
        <v>44075</v>
      </c>
      <c r="K53">
        <v>30.61</v>
      </c>
      <c r="L53" s="1">
        <f t="shared" si="1"/>
        <v>2.4806960846276867E-2</v>
      </c>
      <c r="O53" s="4">
        <v>44070</v>
      </c>
      <c r="P53" s="7">
        <v>1932.6</v>
      </c>
      <c r="Q53" s="1">
        <f t="shared" si="2"/>
        <v>-2.1651517576732619E-2</v>
      </c>
      <c r="T53" s="4">
        <v>44069</v>
      </c>
      <c r="U53">
        <v>105.98</v>
      </c>
      <c r="V53" s="1">
        <f t="shared" si="3"/>
        <v>-5.3639614800100347E-3</v>
      </c>
      <c r="AF53" s="1">
        <v>1.4578203159373335E-2</v>
      </c>
      <c r="AG53" s="1">
        <v>2.4806960846276867E-2</v>
      </c>
      <c r="AH53" s="1">
        <v>-2.1651517576732619E-2</v>
      </c>
      <c r="AI53" s="1">
        <v>-5.3639614800100347E-3</v>
      </c>
      <c r="AQ53" s="5">
        <f t="shared" si="8"/>
        <v>1.0145782031593733</v>
      </c>
      <c r="AR53" s="5">
        <f t="shared" si="5"/>
        <v>1.0248069608462769</v>
      </c>
      <c r="AS53" s="5">
        <f t="shared" si="6"/>
        <v>0.97834848242326733</v>
      </c>
      <c r="AT53" s="5">
        <f t="shared" si="7"/>
        <v>0.99463603851998994</v>
      </c>
      <c r="AV53" s="1"/>
    </row>
    <row r="54" spans="1:48" x14ac:dyDescent="0.15">
      <c r="A54">
        <v>53</v>
      </c>
      <c r="B54" t="s">
        <v>57</v>
      </c>
      <c r="C54">
        <v>10</v>
      </c>
      <c r="D54" t="s">
        <v>5</v>
      </c>
      <c r="E54">
        <v>107</v>
      </c>
      <c r="F54" s="1">
        <f t="shared" si="0"/>
        <v>-9.3414299179690752E-4</v>
      </c>
      <c r="J54" s="4">
        <v>44074</v>
      </c>
      <c r="K54">
        <v>30.58</v>
      </c>
      <c r="L54" s="1">
        <f t="shared" si="1"/>
        <v>-9.8055245640489086E-4</v>
      </c>
      <c r="O54" s="4">
        <v>44069</v>
      </c>
      <c r="P54" s="7">
        <v>1952.5</v>
      </c>
      <c r="Q54" s="1">
        <f t="shared" si="2"/>
        <v>1.0244356148632968E-2</v>
      </c>
      <c r="T54" s="4">
        <v>44068</v>
      </c>
      <c r="U54">
        <v>106.36</v>
      </c>
      <c r="V54" s="1">
        <f t="shared" si="3"/>
        <v>3.5791693102029602E-3</v>
      </c>
      <c r="AF54" s="1">
        <v>-9.3414299179690752E-4</v>
      </c>
      <c r="AG54" s="1">
        <v>-9.8055245640489086E-4</v>
      </c>
      <c r="AH54" s="1">
        <v>1.0244356148632968E-2</v>
      </c>
      <c r="AI54" s="1">
        <v>3.5791693102029602E-3</v>
      </c>
      <c r="AQ54" s="5">
        <f t="shared" si="8"/>
        <v>0.99906585700820305</v>
      </c>
      <c r="AR54" s="5">
        <f t="shared" si="5"/>
        <v>0.99901944754359506</v>
      </c>
      <c r="AS54" s="5">
        <f t="shared" si="6"/>
        <v>1.0102443561486329</v>
      </c>
      <c r="AT54" s="5">
        <f t="shared" si="7"/>
        <v>1.003579169310203</v>
      </c>
      <c r="AV54" s="1"/>
    </row>
    <row r="55" spans="1:48" x14ac:dyDescent="0.15">
      <c r="A55">
        <v>54</v>
      </c>
      <c r="B55" t="s">
        <v>58</v>
      </c>
      <c r="C55">
        <v>10</v>
      </c>
      <c r="D55" t="s">
        <v>5</v>
      </c>
      <c r="E55">
        <v>107.25</v>
      </c>
      <c r="F55" s="1">
        <f t="shared" si="0"/>
        <v>2.3337233462200966E-3</v>
      </c>
      <c r="J55" s="4">
        <v>44073</v>
      </c>
      <c r="K55">
        <v>30.72</v>
      </c>
      <c r="L55" s="1">
        <f t="shared" si="1"/>
        <v>4.5677077785551872E-3</v>
      </c>
      <c r="O55" s="4">
        <v>44068</v>
      </c>
      <c r="P55" s="7">
        <v>1923.1</v>
      </c>
      <c r="Q55" s="1">
        <f t="shared" si="2"/>
        <v>-1.5172135397039474E-2</v>
      </c>
      <c r="T55" s="4">
        <v>44067</v>
      </c>
      <c r="U55">
        <v>105.97</v>
      </c>
      <c r="V55" s="1">
        <f t="shared" si="3"/>
        <v>-3.6735311880744478E-3</v>
      </c>
      <c r="AF55" s="1">
        <v>2.3337233462200966E-3</v>
      </c>
      <c r="AG55" s="1">
        <v>4.5677077785551872E-3</v>
      </c>
      <c r="AH55" s="1">
        <v>-1.5172135397039474E-2</v>
      </c>
      <c r="AI55" s="1">
        <v>-3.6735311880744478E-3</v>
      </c>
      <c r="AQ55" s="5">
        <f t="shared" si="8"/>
        <v>1.0023337233462202</v>
      </c>
      <c r="AR55" s="5">
        <f t="shared" si="5"/>
        <v>1.0045677077785551</v>
      </c>
      <c r="AS55" s="5">
        <f t="shared" si="6"/>
        <v>0.98482786460296057</v>
      </c>
      <c r="AT55" s="5">
        <f t="shared" si="7"/>
        <v>0.99632646881192555</v>
      </c>
      <c r="AV55" s="1"/>
    </row>
    <row r="56" spans="1:48" x14ac:dyDescent="0.15">
      <c r="A56">
        <v>55</v>
      </c>
      <c r="B56" t="s">
        <v>59</v>
      </c>
      <c r="C56">
        <v>10</v>
      </c>
      <c r="D56" t="s">
        <v>5</v>
      </c>
      <c r="E56">
        <v>110.6</v>
      </c>
      <c r="F56" s="1">
        <f t="shared" si="0"/>
        <v>3.0757531280108101E-2</v>
      </c>
      <c r="J56" s="4">
        <v>44071</v>
      </c>
      <c r="K56">
        <v>30.72</v>
      </c>
      <c r="L56" s="1">
        <f t="shared" si="1"/>
        <v>0</v>
      </c>
      <c r="O56" s="4">
        <v>44067</v>
      </c>
      <c r="P56" s="7">
        <v>1939.2</v>
      </c>
      <c r="Q56" s="1">
        <f t="shared" si="2"/>
        <v>8.337049558193638E-3</v>
      </c>
      <c r="T56" s="4">
        <v>44064</v>
      </c>
      <c r="U56">
        <v>105.78</v>
      </c>
      <c r="V56" s="1">
        <f t="shared" si="3"/>
        <v>-1.7945695489107473E-3</v>
      </c>
      <c r="AF56" s="1">
        <v>3.0757531280108101E-2</v>
      </c>
      <c r="AG56" s="1">
        <v>0</v>
      </c>
      <c r="AH56" s="1">
        <v>8.337049558193638E-3</v>
      </c>
      <c r="AI56" s="1">
        <v>-1.7945695489107473E-3</v>
      </c>
      <c r="AQ56" s="5">
        <f t="shared" si="8"/>
        <v>1.0307575312801081</v>
      </c>
      <c r="AR56" s="5">
        <f t="shared" si="5"/>
        <v>1</v>
      </c>
      <c r="AS56" s="5">
        <f t="shared" si="6"/>
        <v>1.0083370495581936</v>
      </c>
      <c r="AT56" s="5">
        <f t="shared" si="7"/>
        <v>0.99820543045108923</v>
      </c>
      <c r="AV56" s="1"/>
    </row>
    <row r="57" spans="1:48" x14ac:dyDescent="0.15">
      <c r="A57">
        <v>56</v>
      </c>
      <c r="B57" t="s">
        <v>60</v>
      </c>
      <c r="C57">
        <v>10</v>
      </c>
      <c r="D57" t="s">
        <v>5</v>
      </c>
      <c r="E57">
        <v>113</v>
      </c>
      <c r="F57" s="1">
        <f t="shared" si="0"/>
        <v>2.1467729624106195E-2</v>
      </c>
      <c r="J57" s="4">
        <v>44070</v>
      </c>
      <c r="K57">
        <v>30.67</v>
      </c>
      <c r="L57" s="1">
        <f t="shared" si="1"/>
        <v>-1.6289301533112144E-3</v>
      </c>
      <c r="O57" s="4">
        <v>44064</v>
      </c>
      <c r="P57" s="7">
        <v>1947</v>
      </c>
      <c r="Q57" s="1">
        <f t="shared" si="2"/>
        <v>4.0142094972043475E-3</v>
      </c>
      <c r="T57" s="4">
        <v>44063</v>
      </c>
      <c r="U57">
        <v>105.79</v>
      </c>
      <c r="V57" s="1">
        <f t="shared" si="3"/>
        <v>9.4531360849480552E-5</v>
      </c>
      <c r="AF57" s="1">
        <v>2.1467729624106195E-2</v>
      </c>
      <c r="AG57" s="1">
        <v>-1.6289301533112144E-3</v>
      </c>
      <c r="AH57" s="1">
        <v>4.0142094972043475E-3</v>
      </c>
      <c r="AI57" s="1">
        <v>9.4531360849480552E-5</v>
      </c>
      <c r="AQ57" s="5">
        <f t="shared" si="8"/>
        <v>1.0214677296241061</v>
      </c>
      <c r="AR57" s="5">
        <f t="shared" si="5"/>
        <v>0.99837106984668877</v>
      </c>
      <c r="AS57" s="5">
        <f t="shared" si="6"/>
        <v>1.0040142094972044</v>
      </c>
      <c r="AT57" s="5">
        <f t="shared" si="7"/>
        <v>1.0000945313608496</v>
      </c>
      <c r="AV57" s="1"/>
    </row>
    <row r="58" spans="1:48" x14ac:dyDescent="0.15">
      <c r="A58">
        <v>57</v>
      </c>
      <c r="B58" t="s">
        <v>61</v>
      </c>
      <c r="C58">
        <v>10</v>
      </c>
      <c r="D58" t="s">
        <v>5</v>
      </c>
      <c r="E58">
        <v>115</v>
      </c>
      <c r="F58" s="1">
        <f t="shared" si="0"/>
        <v>1.7544309650909525E-2</v>
      </c>
      <c r="J58" s="4">
        <v>44069</v>
      </c>
      <c r="K58">
        <v>30.93</v>
      </c>
      <c r="L58" s="1">
        <f t="shared" si="1"/>
        <v>8.4416085708180315E-3</v>
      </c>
      <c r="O58" s="4">
        <v>44063</v>
      </c>
      <c r="P58" s="7">
        <v>1946.5</v>
      </c>
      <c r="Q58" s="1">
        <f t="shared" si="2"/>
        <v>-2.5683832168930986E-4</v>
      </c>
      <c r="T58" s="4">
        <v>44062</v>
      </c>
      <c r="U58">
        <v>106.1</v>
      </c>
      <c r="V58" s="1">
        <f t="shared" si="3"/>
        <v>2.9260486212541012E-3</v>
      </c>
      <c r="AF58" s="1">
        <v>1.7544309650909525E-2</v>
      </c>
      <c r="AG58" s="1">
        <v>8.4416085708180315E-3</v>
      </c>
      <c r="AH58" s="1">
        <v>-2.5683832168930986E-4</v>
      </c>
      <c r="AI58" s="1">
        <v>2.9260486212541012E-3</v>
      </c>
      <c r="AQ58" s="5">
        <f t="shared" si="8"/>
        <v>1.0175443096509096</v>
      </c>
      <c r="AR58" s="5">
        <f t="shared" si="5"/>
        <v>1.0084416085708181</v>
      </c>
      <c r="AS58" s="5">
        <f t="shared" si="6"/>
        <v>0.99974316167831068</v>
      </c>
      <c r="AT58" s="5">
        <f t="shared" si="7"/>
        <v>1.0029260486212541</v>
      </c>
      <c r="AV58" s="1"/>
    </row>
    <row r="59" spans="1:48" x14ac:dyDescent="0.15">
      <c r="A59">
        <v>58</v>
      </c>
      <c r="B59" t="s">
        <v>62</v>
      </c>
      <c r="C59">
        <v>10</v>
      </c>
      <c r="D59" t="s">
        <v>5</v>
      </c>
      <c r="E59">
        <v>119</v>
      </c>
      <c r="F59" s="1">
        <f t="shared" si="0"/>
        <v>3.4191364748279343E-2</v>
      </c>
      <c r="J59" s="4">
        <v>44068</v>
      </c>
      <c r="K59">
        <v>30.92</v>
      </c>
      <c r="L59" s="1">
        <f t="shared" si="1"/>
        <v>-3.2336297775701451E-4</v>
      </c>
      <c r="O59" s="4">
        <v>44062</v>
      </c>
      <c r="P59" s="7">
        <v>1970.3</v>
      </c>
      <c r="Q59" s="1">
        <f t="shared" si="2"/>
        <v>1.2152927351411758E-2</v>
      </c>
      <c r="T59" s="4">
        <v>44061</v>
      </c>
      <c r="U59">
        <v>105.42</v>
      </c>
      <c r="V59" s="1">
        <f t="shared" si="3"/>
        <v>-6.4296741928765852E-3</v>
      </c>
      <c r="AF59" s="1">
        <v>3.4191364748279343E-2</v>
      </c>
      <c r="AG59" s="1">
        <v>-3.2336297775701451E-4</v>
      </c>
      <c r="AH59" s="1">
        <v>1.2152927351411758E-2</v>
      </c>
      <c r="AI59" s="1">
        <v>-6.4296741928765852E-3</v>
      </c>
      <c r="AQ59" s="5">
        <f t="shared" si="8"/>
        <v>1.0341913647482794</v>
      </c>
      <c r="AR59" s="5">
        <f t="shared" si="5"/>
        <v>0.99967663702224296</v>
      </c>
      <c r="AS59" s="5">
        <f t="shared" si="6"/>
        <v>1.0121529273514118</v>
      </c>
      <c r="AT59" s="5">
        <f t="shared" si="7"/>
        <v>0.99357032580712346</v>
      </c>
      <c r="AV59" s="1"/>
    </row>
    <row r="60" spans="1:48" x14ac:dyDescent="0.15">
      <c r="A60">
        <v>59</v>
      </c>
      <c r="B60" t="s">
        <v>63</v>
      </c>
      <c r="C60">
        <v>10</v>
      </c>
      <c r="D60" t="s">
        <v>5</v>
      </c>
      <c r="E60">
        <v>119.2</v>
      </c>
      <c r="F60" s="1">
        <f t="shared" si="0"/>
        <v>1.6792615197199939E-3</v>
      </c>
      <c r="J60" s="4">
        <v>44067</v>
      </c>
      <c r="K60">
        <v>30.35</v>
      </c>
      <c r="L60" s="1">
        <f t="shared" si="1"/>
        <v>-1.8606706213713967E-2</v>
      </c>
      <c r="O60" s="4">
        <v>44061</v>
      </c>
      <c r="P60" s="7">
        <v>2013.1</v>
      </c>
      <c r="Q60" s="1">
        <f t="shared" si="2"/>
        <v>2.14900071028606E-2</v>
      </c>
      <c r="T60" s="4">
        <v>44060</v>
      </c>
      <c r="U60">
        <v>105.99</v>
      </c>
      <c r="V60" s="1">
        <f t="shared" si="3"/>
        <v>5.3923786121025542E-3</v>
      </c>
      <c r="AF60" s="1">
        <v>1.6792615197199939E-3</v>
      </c>
      <c r="AG60" s="1">
        <v>-1.8606706213713967E-2</v>
      </c>
      <c r="AH60" s="1">
        <v>2.14900071028606E-2</v>
      </c>
      <c r="AI60" s="1">
        <v>5.3923786121025542E-3</v>
      </c>
      <c r="AQ60" s="5">
        <f t="shared" si="8"/>
        <v>1.0016792615197201</v>
      </c>
      <c r="AR60" s="5">
        <f t="shared" si="5"/>
        <v>0.98139329378628604</v>
      </c>
      <c r="AS60" s="5">
        <f t="shared" si="6"/>
        <v>1.0214900071028605</v>
      </c>
      <c r="AT60" s="5">
        <f t="shared" si="7"/>
        <v>1.0053923786121026</v>
      </c>
      <c r="AV60" s="1"/>
    </row>
    <row r="61" spans="1:48" x14ac:dyDescent="0.15">
      <c r="A61">
        <v>60</v>
      </c>
      <c r="B61" t="s">
        <v>64</v>
      </c>
      <c r="C61">
        <v>10</v>
      </c>
      <c r="D61" t="s">
        <v>5</v>
      </c>
      <c r="E61">
        <v>130.4</v>
      </c>
      <c r="F61" s="1">
        <f t="shared" si="0"/>
        <v>8.9803894861303274E-2</v>
      </c>
      <c r="J61" s="4">
        <v>44066</v>
      </c>
      <c r="K61">
        <v>30.18</v>
      </c>
      <c r="L61" s="1">
        <f t="shared" si="1"/>
        <v>-5.6170641658044897E-3</v>
      </c>
      <c r="O61" s="4">
        <v>44060</v>
      </c>
      <c r="P61" s="7">
        <v>1998.7</v>
      </c>
      <c r="Q61" s="1">
        <f t="shared" si="2"/>
        <v>-7.178853304286561E-3</v>
      </c>
      <c r="T61" s="4">
        <v>44057</v>
      </c>
      <c r="U61">
        <v>106.59</v>
      </c>
      <c r="V61" s="1">
        <f t="shared" si="3"/>
        <v>5.6449486618819055E-3</v>
      </c>
      <c r="AF61" s="1">
        <v>8.9803894861303274E-2</v>
      </c>
      <c r="AG61" s="1">
        <v>-5.6170641658044897E-3</v>
      </c>
      <c r="AH61" s="1">
        <v>-7.178853304286561E-3</v>
      </c>
      <c r="AI61" s="1">
        <v>5.6449486618819055E-3</v>
      </c>
      <c r="AQ61" s="5">
        <f t="shared" si="8"/>
        <v>1.0898038948613034</v>
      </c>
      <c r="AR61" s="5">
        <f t="shared" si="5"/>
        <v>0.99438293583419546</v>
      </c>
      <c r="AS61" s="5">
        <f t="shared" si="6"/>
        <v>0.99282114669571342</v>
      </c>
      <c r="AT61" s="5">
        <f t="shared" si="7"/>
        <v>1.0056449486618819</v>
      </c>
      <c r="AV61" s="1"/>
    </row>
    <row r="62" spans="1:48" x14ac:dyDescent="0.15">
      <c r="A62">
        <v>61</v>
      </c>
      <c r="B62" t="s">
        <v>65</v>
      </c>
      <c r="C62">
        <v>10</v>
      </c>
      <c r="D62" t="s">
        <v>5</v>
      </c>
      <c r="E62">
        <v>129.44999999999999</v>
      </c>
      <c r="F62" s="1">
        <f t="shared" si="0"/>
        <v>-7.3119432950060322E-3</v>
      </c>
      <c r="J62" s="4">
        <v>44064</v>
      </c>
      <c r="K62">
        <v>30.18</v>
      </c>
      <c r="L62" s="1">
        <f t="shared" si="1"/>
        <v>0</v>
      </c>
      <c r="O62" s="4">
        <v>44057</v>
      </c>
      <c r="P62" s="7">
        <v>1949.8</v>
      </c>
      <c r="Q62" s="1">
        <f t="shared" si="2"/>
        <v>-2.4770166005324969E-2</v>
      </c>
      <c r="T62" s="4">
        <v>44056</v>
      </c>
      <c r="U62">
        <v>106.92</v>
      </c>
      <c r="V62" s="1">
        <f t="shared" si="3"/>
        <v>3.0911925696728796E-3</v>
      </c>
      <c r="AF62" s="1">
        <v>-7.3119432950060322E-3</v>
      </c>
      <c r="AG62" s="1">
        <v>0</v>
      </c>
      <c r="AH62" s="1">
        <v>-2.4770166005324969E-2</v>
      </c>
      <c r="AI62" s="1">
        <v>3.0911925696728796E-3</v>
      </c>
      <c r="AQ62" s="5">
        <f t="shared" si="8"/>
        <v>0.99268805670499394</v>
      </c>
      <c r="AR62" s="5">
        <f t="shared" si="5"/>
        <v>1</v>
      </c>
      <c r="AS62" s="5">
        <f t="shared" si="6"/>
        <v>0.975229833994675</v>
      </c>
      <c r="AT62" s="5">
        <f t="shared" si="7"/>
        <v>1.0030911925696728</v>
      </c>
      <c r="AV62" s="1"/>
    </row>
    <row r="63" spans="1:48" x14ac:dyDescent="0.15">
      <c r="A63">
        <v>62</v>
      </c>
      <c r="B63" t="s">
        <v>66</v>
      </c>
      <c r="C63">
        <v>10</v>
      </c>
      <c r="D63" t="s">
        <v>5</v>
      </c>
      <c r="E63">
        <v>131.4</v>
      </c>
      <c r="F63" s="1">
        <f t="shared" si="0"/>
        <v>1.495139985296356E-2</v>
      </c>
      <c r="J63" s="4">
        <v>44063</v>
      </c>
      <c r="K63">
        <v>30.52</v>
      </c>
      <c r="L63" s="1">
        <f t="shared" si="1"/>
        <v>1.120275307655345E-2</v>
      </c>
      <c r="O63" s="4">
        <v>44056</v>
      </c>
      <c r="P63" s="7">
        <v>1970.4</v>
      </c>
      <c r="Q63" s="1">
        <f t="shared" si="2"/>
        <v>1.0509764611156968E-2</v>
      </c>
      <c r="T63" s="4">
        <v>44055</v>
      </c>
      <c r="U63">
        <v>106.89</v>
      </c>
      <c r="V63" s="1">
        <f t="shared" si="3"/>
        <v>-2.8062298486385151E-4</v>
      </c>
      <c r="AF63" s="1">
        <v>1.495139985296356E-2</v>
      </c>
      <c r="AG63" s="1">
        <v>1.120275307655345E-2</v>
      </c>
      <c r="AH63" s="1">
        <v>1.0509764611156968E-2</v>
      </c>
      <c r="AI63" s="1">
        <v>-2.8062298486385151E-4</v>
      </c>
      <c r="AQ63" s="5">
        <f t="shared" si="8"/>
        <v>1.0149513998529636</v>
      </c>
      <c r="AR63" s="5">
        <f t="shared" si="5"/>
        <v>1.0112027530765535</v>
      </c>
      <c r="AS63" s="5">
        <f t="shared" si="6"/>
        <v>1.0105097646111569</v>
      </c>
      <c r="AT63" s="5">
        <f t="shared" si="7"/>
        <v>0.99971937701513613</v>
      </c>
      <c r="AV63" s="1"/>
    </row>
    <row r="64" spans="1:48" x14ac:dyDescent="0.15">
      <c r="A64">
        <v>63</v>
      </c>
      <c r="B64" t="s">
        <v>67</v>
      </c>
      <c r="C64">
        <v>10</v>
      </c>
      <c r="D64" t="s">
        <v>5</v>
      </c>
      <c r="E64">
        <v>125.9</v>
      </c>
      <c r="F64" s="1">
        <f t="shared" si="0"/>
        <v>-4.2758165000208626E-2</v>
      </c>
      <c r="J64" s="4">
        <v>44062</v>
      </c>
      <c r="K64">
        <v>30.66</v>
      </c>
      <c r="L64" s="1">
        <f t="shared" si="1"/>
        <v>4.5766670274118935E-3</v>
      </c>
      <c r="O64" s="4">
        <v>44055</v>
      </c>
      <c r="P64" s="7">
        <v>1949</v>
      </c>
      <c r="Q64" s="1">
        <f t="shared" si="2"/>
        <v>-1.0920147298767358E-2</v>
      </c>
      <c r="T64" s="4">
        <v>44054</v>
      </c>
      <c r="U64">
        <v>106.48</v>
      </c>
      <c r="V64" s="1">
        <f t="shared" si="3"/>
        <v>-3.8430941989981158E-3</v>
      </c>
      <c r="AF64" s="1">
        <v>-4.2758165000208626E-2</v>
      </c>
      <c r="AG64" s="1">
        <v>4.5766670274118935E-3</v>
      </c>
      <c r="AH64" s="1">
        <v>-1.0920147298767358E-2</v>
      </c>
      <c r="AI64" s="1">
        <v>-3.8430941989981158E-3</v>
      </c>
      <c r="AQ64" s="5">
        <f t="shared" si="8"/>
        <v>0.95724183499979132</v>
      </c>
      <c r="AR64" s="5">
        <f t="shared" si="5"/>
        <v>1.0045766670274119</v>
      </c>
      <c r="AS64" s="5">
        <f t="shared" si="6"/>
        <v>0.98907985270123266</v>
      </c>
      <c r="AT64" s="5">
        <f t="shared" si="7"/>
        <v>0.99615690580100191</v>
      </c>
      <c r="AV64" s="1"/>
    </row>
    <row r="65" spans="1:48" x14ac:dyDescent="0.15">
      <c r="A65">
        <v>64</v>
      </c>
      <c r="B65" t="s">
        <v>68</v>
      </c>
      <c r="C65">
        <v>10</v>
      </c>
      <c r="D65" t="s">
        <v>5</v>
      </c>
      <c r="E65">
        <v>126.05</v>
      </c>
      <c r="F65" s="1">
        <f t="shared" si="0"/>
        <v>1.1907125836273628E-3</v>
      </c>
      <c r="J65" s="4">
        <v>44061</v>
      </c>
      <c r="K65">
        <v>30.6</v>
      </c>
      <c r="L65" s="1">
        <f t="shared" si="1"/>
        <v>-1.958864485332923E-3</v>
      </c>
      <c r="O65" s="4">
        <v>44054</v>
      </c>
      <c r="P65" s="7">
        <v>1946.3</v>
      </c>
      <c r="Q65" s="1">
        <f t="shared" si="2"/>
        <v>-1.3862862590315462E-3</v>
      </c>
      <c r="T65" s="4">
        <v>44053</v>
      </c>
      <c r="U65">
        <v>105.95</v>
      </c>
      <c r="V65" s="1">
        <f t="shared" si="3"/>
        <v>-4.9898893725480861E-3</v>
      </c>
      <c r="AF65" s="1">
        <v>1.1907125836273628E-3</v>
      </c>
      <c r="AG65" s="1">
        <v>-1.958864485332923E-3</v>
      </c>
      <c r="AH65" s="1">
        <v>-1.3862862590315462E-3</v>
      </c>
      <c r="AI65" s="1">
        <v>-4.9898893725480861E-3</v>
      </c>
      <c r="AQ65" s="5">
        <f t="shared" si="8"/>
        <v>1.0011907125836275</v>
      </c>
      <c r="AR65" s="5">
        <f t="shared" si="5"/>
        <v>0.99804113551466711</v>
      </c>
      <c r="AS65" s="5">
        <f t="shared" si="6"/>
        <v>0.99861371374096841</v>
      </c>
      <c r="AT65" s="5">
        <f t="shared" si="7"/>
        <v>0.99501011062745193</v>
      </c>
      <c r="AV65" s="1"/>
    </row>
    <row r="66" spans="1:48" x14ac:dyDescent="0.15">
      <c r="A66">
        <v>65</v>
      </c>
      <c r="B66" t="s">
        <v>69</v>
      </c>
      <c r="C66">
        <v>10</v>
      </c>
      <c r="D66" t="s">
        <v>5</v>
      </c>
      <c r="E66">
        <v>130.15</v>
      </c>
      <c r="F66" s="1">
        <f t="shared" si="0"/>
        <v>3.200897780664564E-2</v>
      </c>
      <c r="J66" s="4">
        <v>44060</v>
      </c>
      <c r="K66">
        <v>30.77</v>
      </c>
      <c r="L66" s="1">
        <f t="shared" si="1"/>
        <v>5.5401803756153509E-3</v>
      </c>
      <c r="O66" s="4">
        <v>44053</v>
      </c>
      <c r="P66" s="7">
        <v>2039.7</v>
      </c>
      <c r="Q66" s="1">
        <f t="shared" si="2"/>
        <v>4.6872603951994392E-2</v>
      </c>
      <c r="T66" s="4">
        <v>44050</v>
      </c>
      <c r="U66">
        <v>105.93</v>
      </c>
      <c r="V66" s="1">
        <f t="shared" si="3"/>
        <v>-1.8878610590325806E-4</v>
      </c>
      <c r="AF66" s="1">
        <v>3.200897780664564E-2</v>
      </c>
      <c r="AG66" s="1">
        <v>5.5401803756153509E-3</v>
      </c>
      <c r="AH66" s="1">
        <v>4.6872603951994392E-2</v>
      </c>
      <c r="AI66" s="1">
        <v>-1.8878610590325806E-4</v>
      </c>
      <c r="AQ66" s="5">
        <f t="shared" si="8"/>
        <v>1.0320089778066457</v>
      </c>
      <c r="AR66" s="5">
        <f t="shared" si="5"/>
        <v>1.0055401803756154</v>
      </c>
      <c r="AS66" s="5">
        <f t="shared" si="6"/>
        <v>1.0468726039519944</v>
      </c>
      <c r="AT66" s="5">
        <f t="shared" si="7"/>
        <v>0.99981121389409677</v>
      </c>
      <c r="AV66" s="1"/>
    </row>
    <row r="67" spans="1:48" x14ac:dyDescent="0.15">
      <c r="A67">
        <v>66</v>
      </c>
      <c r="B67" t="s">
        <v>70</v>
      </c>
      <c r="C67">
        <v>10</v>
      </c>
      <c r="D67" t="s">
        <v>5</v>
      </c>
      <c r="E67">
        <v>129.44999999999999</v>
      </c>
      <c r="F67" s="1">
        <f t="shared" si="0"/>
        <v>-5.3929252430279196E-3</v>
      </c>
      <c r="J67" s="4">
        <v>44057</v>
      </c>
      <c r="K67">
        <v>30.33</v>
      </c>
      <c r="L67" s="1">
        <f t="shared" si="1"/>
        <v>-1.4402867633460782E-2</v>
      </c>
      <c r="O67" s="4">
        <v>44050</v>
      </c>
      <c r="P67" s="7">
        <v>2028</v>
      </c>
      <c r="Q67" s="1">
        <f t="shared" si="2"/>
        <v>-5.752652489449922E-3</v>
      </c>
      <c r="T67" s="4">
        <v>44049</v>
      </c>
      <c r="U67">
        <v>105.55</v>
      </c>
      <c r="V67" s="1">
        <f t="shared" si="3"/>
        <v>-3.5937243140751703E-3</v>
      </c>
      <c r="AF67" s="1">
        <v>-5.3929252430279196E-3</v>
      </c>
      <c r="AG67" s="1">
        <v>-1.4402867633460782E-2</v>
      </c>
      <c r="AH67" s="1">
        <v>-5.752652489449922E-3</v>
      </c>
      <c r="AI67" s="1">
        <v>-3.5937243140751703E-3</v>
      </c>
      <c r="AQ67" s="5">
        <f t="shared" si="8"/>
        <v>0.99460707475697208</v>
      </c>
      <c r="AR67" s="5">
        <f t="shared" si="5"/>
        <v>0.98559713236653923</v>
      </c>
      <c r="AS67" s="5">
        <f t="shared" si="6"/>
        <v>0.99424734751055011</v>
      </c>
      <c r="AT67" s="5">
        <f t="shared" si="7"/>
        <v>0.99640627568592488</v>
      </c>
      <c r="AV67" s="1"/>
    </row>
    <row r="68" spans="1:48" x14ac:dyDescent="0.15">
      <c r="A68">
        <v>67</v>
      </c>
      <c r="B68" t="s">
        <v>71</v>
      </c>
      <c r="C68">
        <v>10</v>
      </c>
      <c r="D68" t="s">
        <v>5</v>
      </c>
      <c r="E68">
        <v>137.19999999999999</v>
      </c>
      <c r="F68" s="1">
        <f t="shared" ref="F68:F131" si="9">LN(E68/E67)</f>
        <v>5.8145009094238115E-2</v>
      </c>
      <c r="J68" s="4">
        <v>44056</v>
      </c>
      <c r="K68">
        <v>30.4</v>
      </c>
      <c r="L68" s="1">
        <f t="shared" ref="L68:L131" si="10">LN(K68/K67)</f>
        <v>2.3052867116861941E-3</v>
      </c>
      <c r="O68" s="4">
        <v>44049</v>
      </c>
      <c r="P68" s="7">
        <v>2069.4</v>
      </c>
      <c r="Q68" s="1">
        <f t="shared" ref="Q68:Q131" si="11">LN(P68/P67)</f>
        <v>2.0208624459776555E-2</v>
      </c>
      <c r="T68" s="4">
        <v>44048</v>
      </c>
      <c r="U68">
        <v>105.58</v>
      </c>
      <c r="V68" s="1">
        <f t="shared" ref="V68:V131" si="12">LN(U68/U67)</f>
        <v>2.8418510114064491E-4</v>
      </c>
      <c r="AF68" s="1">
        <v>5.8145009094238115E-2</v>
      </c>
      <c r="AG68" s="1">
        <v>2.3052867116861941E-3</v>
      </c>
      <c r="AH68" s="1">
        <v>2.0208624459776555E-2</v>
      </c>
      <c r="AI68" s="1">
        <v>2.8418510114064491E-4</v>
      </c>
      <c r="AQ68" s="5">
        <f t="shared" ref="AQ68:AQ99" si="13">AF68+1</f>
        <v>1.0581450090942381</v>
      </c>
      <c r="AR68" s="5">
        <f t="shared" ref="AR68:AR131" si="14">AG68+1</f>
        <v>1.0023052867116862</v>
      </c>
      <c r="AS68" s="5">
        <f t="shared" ref="AS68:AS131" si="15">AH68+1</f>
        <v>1.0202086244597766</v>
      </c>
      <c r="AT68" s="5">
        <f t="shared" ref="AT68:AT131" si="16">AI68+1</f>
        <v>1.0002841851011406</v>
      </c>
      <c r="AV68" s="1"/>
    </row>
    <row r="69" spans="1:48" x14ac:dyDescent="0.15">
      <c r="A69">
        <v>68</v>
      </c>
      <c r="B69" t="s">
        <v>72</v>
      </c>
      <c r="C69">
        <v>10</v>
      </c>
      <c r="D69" t="s">
        <v>5</v>
      </c>
      <c r="E69">
        <v>139.35</v>
      </c>
      <c r="F69" s="1">
        <f t="shared" si="9"/>
        <v>1.5549038636172449E-2</v>
      </c>
      <c r="J69" s="4">
        <v>44055</v>
      </c>
      <c r="K69">
        <v>30.56</v>
      </c>
      <c r="L69" s="1">
        <f t="shared" si="10"/>
        <v>5.249355886143745E-3</v>
      </c>
      <c r="O69" s="4">
        <v>44048</v>
      </c>
      <c r="P69" s="7">
        <v>2049.3000000000002</v>
      </c>
      <c r="Q69" s="1">
        <f t="shared" si="11"/>
        <v>-9.7604387649368116E-3</v>
      </c>
      <c r="T69" s="4">
        <v>44047</v>
      </c>
      <c r="U69">
        <v>105.72</v>
      </c>
      <c r="V69" s="1">
        <f t="shared" si="12"/>
        <v>1.3251303406183717E-3</v>
      </c>
      <c r="AF69" s="1">
        <v>1.5549038636172449E-2</v>
      </c>
      <c r="AG69" s="1">
        <v>5.249355886143745E-3</v>
      </c>
      <c r="AH69" s="1">
        <v>-9.7604387649368116E-3</v>
      </c>
      <c r="AI69" s="1">
        <v>1.3251303406183717E-3</v>
      </c>
      <c r="AQ69" s="5">
        <f t="shared" si="13"/>
        <v>1.0155490386361725</v>
      </c>
      <c r="AR69" s="5">
        <f t="shared" si="14"/>
        <v>1.0052493558861437</v>
      </c>
      <c r="AS69" s="5">
        <f t="shared" si="15"/>
        <v>0.99023956123506318</v>
      </c>
      <c r="AT69" s="5">
        <f t="shared" si="16"/>
        <v>1.0013251303406183</v>
      </c>
      <c r="AV69" s="1"/>
    </row>
    <row r="70" spans="1:48" x14ac:dyDescent="0.15">
      <c r="A70">
        <v>69</v>
      </c>
      <c r="B70" t="s">
        <v>73</v>
      </c>
      <c r="C70">
        <v>10</v>
      </c>
      <c r="D70" t="s">
        <v>5</v>
      </c>
      <c r="E70">
        <v>136</v>
      </c>
      <c r="F70" s="1">
        <f t="shared" si="9"/>
        <v>-2.4333868191905153E-2</v>
      </c>
      <c r="J70" s="4">
        <v>44054</v>
      </c>
      <c r="K70">
        <v>29.82</v>
      </c>
      <c r="L70" s="1">
        <f t="shared" si="10"/>
        <v>-2.451265496172729E-2</v>
      </c>
      <c r="O70" s="4">
        <v>44047</v>
      </c>
      <c r="P70" s="7">
        <v>2021</v>
      </c>
      <c r="Q70" s="1">
        <f t="shared" si="11"/>
        <v>-1.3905833002292398E-2</v>
      </c>
      <c r="T70" s="4">
        <v>44046</v>
      </c>
      <c r="U70">
        <v>105.96</v>
      </c>
      <c r="V70" s="1">
        <f t="shared" si="12"/>
        <v>2.2675746677805605E-3</v>
      </c>
      <c r="AF70" s="1">
        <v>-2.4333868191905153E-2</v>
      </c>
      <c r="AG70" s="1">
        <v>-2.451265496172729E-2</v>
      </c>
      <c r="AH70" s="1">
        <v>-1.3905833002292398E-2</v>
      </c>
      <c r="AI70" s="1">
        <v>2.2675746677805605E-3</v>
      </c>
      <c r="AQ70" s="5">
        <f t="shared" si="13"/>
        <v>0.97566613180809481</v>
      </c>
      <c r="AR70" s="5">
        <f t="shared" si="14"/>
        <v>0.97548734503827272</v>
      </c>
      <c r="AS70" s="5">
        <f t="shared" si="15"/>
        <v>0.98609416699770758</v>
      </c>
      <c r="AT70" s="5">
        <f t="shared" si="16"/>
        <v>1.0022675746677805</v>
      </c>
      <c r="AV70" s="1"/>
    </row>
    <row r="71" spans="1:48" x14ac:dyDescent="0.15">
      <c r="A71">
        <v>70</v>
      </c>
      <c r="B71" t="s">
        <v>74</v>
      </c>
      <c r="C71">
        <v>10</v>
      </c>
      <c r="D71" t="s">
        <v>5</v>
      </c>
      <c r="E71">
        <v>138</v>
      </c>
      <c r="F71" s="1">
        <f t="shared" si="9"/>
        <v>1.4598799421152631E-2</v>
      </c>
      <c r="J71" s="4">
        <v>44053</v>
      </c>
      <c r="K71">
        <v>30.16</v>
      </c>
      <c r="L71" s="1">
        <f t="shared" si="10"/>
        <v>1.1337233803163002E-2</v>
      </c>
      <c r="O71" s="4">
        <v>44046</v>
      </c>
      <c r="P71" s="7">
        <v>1986.3</v>
      </c>
      <c r="Q71" s="1">
        <f t="shared" si="11"/>
        <v>-1.7318826804710984E-2</v>
      </c>
      <c r="T71" s="4">
        <v>44043</v>
      </c>
      <c r="U71">
        <v>105.89</v>
      </c>
      <c r="V71" s="1">
        <f t="shared" si="12"/>
        <v>-6.6084496150577154E-4</v>
      </c>
      <c r="AF71" s="1">
        <v>1.4598799421152631E-2</v>
      </c>
      <c r="AG71" s="1">
        <v>1.1337233803163002E-2</v>
      </c>
      <c r="AH71" s="1">
        <v>-1.7318826804710984E-2</v>
      </c>
      <c r="AI71" s="1">
        <v>-6.6084496150577154E-4</v>
      </c>
      <c r="AQ71" s="5">
        <f t="shared" si="13"/>
        <v>1.0145987994211527</v>
      </c>
      <c r="AR71" s="5">
        <f t="shared" si="14"/>
        <v>1.011337233803163</v>
      </c>
      <c r="AS71" s="5">
        <f t="shared" si="15"/>
        <v>0.98268117319528903</v>
      </c>
      <c r="AT71" s="5">
        <f t="shared" si="16"/>
        <v>0.99933915503849424</v>
      </c>
      <c r="AV71" s="1"/>
    </row>
    <row r="72" spans="1:48" x14ac:dyDescent="0.15">
      <c r="A72">
        <v>71</v>
      </c>
      <c r="B72" t="s">
        <v>75</v>
      </c>
      <c r="C72">
        <v>10</v>
      </c>
      <c r="D72" t="s">
        <v>5</v>
      </c>
      <c r="E72">
        <v>132</v>
      </c>
      <c r="F72" s="1">
        <f t="shared" si="9"/>
        <v>-4.445176257083381E-2</v>
      </c>
      <c r="J72" s="4">
        <v>44052</v>
      </c>
      <c r="K72">
        <v>29.85</v>
      </c>
      <c r="L72" s="1">
        <f t="shared" si="10"/>
        <v>-1.0331703301144236E-2</v>
      </c>
      <c r="O72" s="4">
        <v>44043</v>
      </c>
      <c r="P72" s="7">
        <v>1985.9</v>
      </c>
      <c r="Q72" s="1">
        <f t="shared" si="11"/>
        <v>-2.0139972879107981E-4</v>
      </c>
      <c r="T72" s="4">
        <v>44042</v>
      </c>
      <c r="U72">
        <v>104.74</v>
      </c>
      <c r="V72" s="1">
        <f t="shared" si="12"/>
        <v>-1.0919730591021505E-2</v>
      </c>
      <c r="AF72" s="1">
        <v>-4.445176257083381E-2</v>
      </c>
      <c r="AG72" s="1">
        <v>-1.0331703301144236E-2</v>
      </c>
      <c r="AH72" s="1">
        <v>-2.0139972879107981E-4</v>
      </c>
      <c r="AI72" s="1">
        <v>-1.0919730591021505E-2</v>
      </c>
      <c r="AQ72" s="5">
        <f t="shared" si="13"/>
        <v>0.95554823742916617</v>
      </c>
      <c r="AR72" s="5">
        <f t="shared" si="14"/>
        <v>0.98966829669885581</v>
      </c>
      <c r="AS72" s="5">
        <f t="shared" si="15"/>
        <v>0.99979860027120893</v>
      </c>
      <c r="AT72" s="5">
        <f t="shared" si="16"/>
        <v>0.98908026940897853</v>
      </c>
      <c r="AV72" s="1"/>
    </row>
    <row r="73" spans="1:48" x14ac:dyDescent="0.15">
      <c r="A73">
        <v>72</v>
      </c>
      <c r="B73" t="s">
        <v>76</v>
      </c>
      <c r="C73">
        <v>10</v>
      </c>
      <c r="D73" t="s">
        <v>5</v>
      </c>
      <c r="E73">
        <v>134.35</v>
      </c>
      <c r="F73" s="1">
        <f t="shared" si="9"/>
        <v>1.7646412475129394E-2</v>
      </c>
      <c r="J73" s="4">
        <v>44051</v>
      </c>
      <c r="K73">
        <v>29.85</v>
      </c>
      <c r="L73" s="1">
        <f t="shared" si="10"/>
        <v>0</v>
      </c>
      <c r="O73" s="4">
        <v>44042</v>
      </c>
      <c r="P73" s="7">
        <v>1966.8</v>
      </c>
      <c r="Q73" s="1">
        <f t="shared" si="11"/>
        <v>-9.6643553323347495E-3</v>
      </c>
      <c r="T73" s="4">
        <v>44041</v>
      </c>
      <c r="U73">
        <v>104.92</v>
      </c>
      <c r="V73" s="1">
        <f t="shared" si="12"/>
        <v>1.7170661473313062E-3</v>
      </c>
      <c r="AF73" s="1">
        <v>1.7646412475129394E-2</v>
      </c>
      <c r="AG73" s="1">
        <v>0</v>
      </c>
      <c r="AH73" s="1">
        <v>-9.6643553323347495E-3</v>
      </c>
      <c r="AI73" s="1">
        <v>1.7170661473313062E-3</v>
      </c>
      <c r="AQ73" s="5">
        <f t="shared" si="13"/>
        <v>1.0176464124751294</v>
      </c>
      <c r="AR73" s="5">
        <f t="shared" si="14"/>
        <v>1</v>
      </c>
      <c r="AS73" s="5">
        <f t="shared" si="15"/>
        <v>0.99033564466766522</v>
      </c>
      <c r="AT73" s="5">
        <f t="shared" si="16"/>
        <v>1.0017170661473314</v>
      </c>
      <c r="AV73" s="1"/>
    </row>
    <row r="74" spans="1:48" x14ac:dyDescent="0.15">
      <c r="A74">
        <v>73</v>
      </c>
      <c r="B74" t="s">
        <v>77</v>
      </c>
      <c r="C74">
        <v>10</v>
      </c>
      <c r="D74" t="s">
        <v>5</v>
      </c>
      <c r="E74">
        <v>133.5</v>
      </c>
      <c r="F74" s="1">
        <f t="shared" si="9"/>
        <v>-6.3468572211959296E-3</v>
      </c>
      <c r="J74" s="4">
        <v>44050</v>
      </c>
      <c r="K74">
        <v>29.85</v>
      </c>
      <c r="L74" s="1">
        <f t="shared" si="10"/>
        <v>0</v>
      </c>
      <c r="O74" s="4">
        <v>44041</v>
      </c>
      <c r="P74" s="7">
        <v>1976.7</v>
      </c>
      <c r="Q74" s="1">
        <f t="shared" si="11"/>
        <v>5.0209310500996642E-3</v>
      </c>
      <c r="T74" s="4">
        <v>44040</v>
      </c>
      <c r="U74">
        <v>105.09</v>
      </c>
      <c r="V74" s="1">
        <f t="shared" si="12"/>
        <v>1.6189708788321741E-3</v>
      </c>
      <c r="AF74" s="1">
        <v>-6.3468572211959296E-3</v>
      </c>
      <c r="AG74" s="1">
        <v>0</v>
      </c>
      <c r="AH74" s="1">
        <v>5.0209310500996642E-3</v>
      </c>
      <c r="AI74" s="1">
        <v>1.6189708788321741E-3</v>
      </c>
      <c r="AQ74" s="5">
        <f t="shared" si="13"/>
        <v>0.99365314277880412</v>
      </c>
      <c r="AR74" s="5">
        <f t="shared" si="14"/>
        <v>1</v>
      </c>
      <c r="AS74" s="5">
        <f t="shared" si="15"/>
        <v>1.0050209310500997</v>
      </c>
      <c r="AT74" s="5">
        <f t="shared" si="16"/>
        <v>1.0016189708788321</v>
      </c>
      <c r="AV74" s="1"/>
    </row>
    <row r="75" spans="1:48" x14ac:dyDescent="0.15">
      <c r="A75">
        <v>74</v>
      </c>
      <c r="B75" t="s">
        <v>78</v>
      </c>
      <c r="C75">
        <v>10</v>
      </c>
      <c r="D75" t="s">
        <v>5</v>
      </c>
      <c r="E75">
        <v>132</v>
      </c>
      <c r="F75" s="1">
        <f t="shared" si="9"/>
        <v>-1.1299555253933394E-2</v>
      </c>
      <c r="J75" s="4">
        <v>44049</v>
      </c>
      <c r="K75">
        <v>30.18</v>
      </c>
      <c r="L75" s="1">
        <f t="shared" si="10"/>
        <v>1.0994613501091596E-2</v>
      </c>
      <c r="O75" s="4">
        <v>44040</v>
      </c>
      <c r="P75" s="7">
        <v>1963.9</v>
      </c>
      <c r="Q75" s="1">
        <f t="shared" si="11"/>
        <v>-6.4964954667065325E-3</v>
      </c>
      <c r="T75" s="4">
        <v>44039</v>
      </c>
      <c r="U75">
        <v>105.38</v>
      </c>
      <c r="V75" s="1">
        <f t="shared" si="12"/>
        <v>2.7557389036345823E-3</v>
      </c>
      <c r="AF75" s="1">
        <v>-1.1299555253933394E-2</v>
      </c>
      <c r="AG75" s="1">
        <v>1.0994613501091596E-2</v>
      </c>
      <c r="AH75" s="1">
        <v>-6.4964954667065325E-3</v>
      </c>
      <c r="AI75" s="1">
        <v>2.7557389036345823E-3</v>
      </c>
      <c r="AQ75" s="5">
        <f t="shared" si="13"/>
        <v>0.98870044474606655</v>
      </c>
      <c r="AR75" s="5">
        <f t="shared" si="14"/>
        <v>1.0109946135010917</v>
      </c>
      <c r="AS75" s="5">
        <f t="shared" si="15"/>
        <v>0.9935035045332935</v>
      </c>
      <c r="AT75" s="5">
        <f t="shared" si="16"/>
        <v>1.0027557389036346</v>
      </c>
      <c r="AV75" s="1"/>
    </row>
    <row r="76" spans="1:48" x14ac:dyDescent="0.15">
      <c r="A76">
        <v>75</v>
      </c>
      <c r="B76" t="s">
        <v>79</v>
      </c>
      <c r="C76">
        <v>10</v>
      </c>
      <c r="D76" t="s">
        <v>5</v>
      </c>
      <c r="E76">
        <v>135.94999999999999</v>
      </c>
      <c r="F76" s="1">
        <f t="shared" si="9"/>
        <v>2.9485248492108741E-2</v>
      </c>
      <c r="J76" s="4">
        <v>44048</v>
      </c>
      <c r="K76">
        <v>30.23</v>
      </c>
      <c r="L76" s="1">
        <f t="shared" si="10"/>
        <v>1.6553554516639216E-3</v>
      </c>
      <c r="O76" s="4">
        <v>44039</v>
      </c>
      <c r="P76" s="7">
        <v>1955.4</v>
      </c>
      <c r="Q76" s="1">
        <f t="shared" si="11"/>
        <v>-4.3375160496065485E-3</v>
      </c>
      <c r="T76" s="4">
        <v>44036</v>
      </c>
      <c r="U76">
        <v>106.14</v>
      </c>
      <c r="V76" s="1">
        <f t="shared" si="12"/>
        <v>7.1861126186091506E-3</v>
      </c>
      <c r="AF76" s="1">
        <v>2.9485248492108741E-2</v>
      </c>
      <c r="AG76" s="1">
        <v>1.6553554516639216E-3</v>
      </c>
      <c r="AH76" s="1">
        <v>-4.3375160496065485E-3</v>
      </c>
      <c r="AI76" s="1">
        <v>7.1861126186091506E-3</v>
      </c>
      <c r="AQ76" s="5">
        <f t="shared" si="13"/>
        <v>1.0294852484921087</v>
      </c>
      <c r="AR76" s="5">
        <f t="shared" si="14"/>
        <v>1.0016553554516638</v>
      </c>
      <c r="AS76" s="5">
        <f t="shared" si="15"/>
        <v>0.99566248395039347</v>
      </c>
      <c r="AT76" s="5">
        <f t="shared" si="16"/>
        <v>1.0071861126186092</v>
      </c>
      <c r="AV76" s="1"/>
    </row>
    <row r="77" spans="1:48" x14ac:dyDescent="0.15">
      <c r="A77">
        <v>76</v>
      </c>
      <c r="B77" t="s">
        <v>80</v>
      </c>
      <c r="C77">
        <v>10</v>
      </c>
      <c r="D77" t="s">
        <v>5</v>
      </c>
      <c r="E77">
        <v>136</v>
      </c>
      <c r="F77" s="1">
        <f t="shared" si="9"/>
        <v>3.6771465757231018E-4</v>
      </c>
      <c r="J77" s="4">
        <v>44047</v>
      </c>
      <c r="K77">
        <v>29.78</v>
      </c>
      <c r="L77" s="1">
        <f t="shared" si="10"/>
        <v>-1.4997781535503758E-2</v>
      </c>
      <c r="O77" s="4">
        <v>44036</v>
      </c>
      <c r="P77" s="7">
        <v>1925.2</v>
      </c>
      <c r="Q77" s="1">
        <f t="shared" si="11"/>
        <v>-1.5564917642616529E-2</v>
      </c>
      <c r="T77" s="4">
        <v>44035</v>
      </c>
      <c r="U77">
        <v>106.86</v>
      </c>
      <c r="V77" s="1">
        <f t="shared" si="12"/>
        <v>6.7605891298762842E-3</v>
      </c>
      <c r="AF77" s="1">
        <v>3.6771465757231018E-4</v>
      </c>
      <c r="AG77" s="1">
        <v>-1.4997781535503758E-2</v>
      </c>
      <c r="AH77" s="1">
        <v>-1.5564917642616529E-2</v>
      </c>
      <c r="AI77" s="1">
        <v>6.7605891298762842E-3</v>
      </c>
      <c r="AQ77" s="5">
        <f t="shared" si="13"/>
        <v>1.0003677146575722</v>
      </c>
      <c r="AR77" s="5">
        <f t="shared" si="14"/>
        <v>0.9850022184644962</v>
      </c>
      <c r="AS77" s="5">
        <f t="shared" si="15"/>
        <v>0.98443508235738342</v>
      </c>
      <c r="AT77" s="5">
        <f t="shared" si="16"/>
        <v>1.0067605891298763</v>
      </c>
      <c r="AV77" s="1"/>
    </row>
    <row r="78" spans="1:48" x14ac:dyDescent="0.15">
      <c r="A78">
        <v>77</v>
      </c>
      <c r="B78" t="s">
        <v>81</v>
      </c>
      <c r="C78">
        <v>10</v>
      </c>
      <c r="D78" t="s">
        <v>5</v>
      </c>
      <c r="E78">
        <v>138.25</v>
      </c>
      <c r="F78" s="1">
        <f t="shared" si="9"/>
        <v>1.6408754666392224E-2</v>
      </c>
      <c r="J78" s="4">
        <v>44046</v>
      </c>
      <c r="K78">
        <v>29.34</v>
      </c>
      <c r="L78" s="1">
        <f t="shared" si="10"/>
        <v>-1.4885254541027335E-2</v>
      </c>
      <c r="O78" s="4">
        <v>44035</v>
      </c>
      <c r="P78" s="7">
        <v>1917.4</v>
      </c>
      <c r="Q78" s="1">
        <f t="shared" si="11"/>
        <v>-4.0597567860581104E-3</v>
      </c>
      <c r="T78" s="4">
        <v>44034</v>
      </c>
      <c r="U78">
        <v>107.15</v>
      </c>
      <c r="V78" s="1">
        <f t="shared" si="12"/>
        <v>2.7101553899607244E-3</v>
      </c>
      <c r="AF78" s="1">
        <v>1.6408754666392224E-2</v>
      </c>
      <c r="AG78" s="1">
        <v>-1.4885254541027335E-2</v>
      </c>
      <c r="AH78" s="1">
        <v>-4.0597567860581104E-3</v>
      </c>
      <c r="AI78" s="1">
        <v>2.7101553899607244E-3</v>
      </c>
      <c r="AQ78" s="5">
        <f t="shared" si="13"/>
        <v>1.0164087546663922</v>
      </c>
      <c r="AR78" s="5">
        <f t="shared" si="14"/>
        <v>0.98511474545897271</v>
      </c>
      <c r="AS78" s="5">
        <f t="shared" si="15"/>
        <v>0.99594024321394192</v>
      </c>
      <c r="AT78" s="5">
        <f t="shared" si="16"/>
        <v>1.0027101553899607</v>
      </c>
      <c r="AV78" s="1"/>
    </row>
    <row r="79" spans="1:48" x14ac:dyDescent="0.15">
      <c r="A79">
        <v>78</v>
      </c>
      <c r="B79" t="s">
        <v>82</v>
      </c>
      <c r="C79">
        <v>10</v>
      </c>
      <c r="D79" t="s">
        <v>5</v>
      </c>
      <c r="E79">
        <v>134.30000000000001</v>
      </c>
      <c r="F79" s="1">
        <f t="shared" si="9"/>
        <v>-2.8987536873252187E-2</v>
      </c>
      <c r="J79" s="4">
        <v>44045</v>
      </c>
      <c r="K79">
        <v>29.07</v>
      </c>
      <c r="L79" s="1">
        <f t="shared" si="10"/>
        <v>-9.2450581440510493E-3</v>
      </c>
      <c r="O79" s="4">
        <v>44034</v>
      </c>
      <c r="P79" s="7">
        <v>1892.6</v>
      </c>
      <c r="Q79" s="1">
        <f t="shared" si="11"/>
        <v>-1.3018556568763955E-2</v>
      </c>
      <c r="T79" s="4">
        <v>44033</v>
      </c>
      <c r="U79">
        <v>106.78</v>
      </c>
      <c r="V79" s="1">
        <f t="shared" si="12"/>
        <v>-3.4590788475459232E-3</v>
      </c>
      <c r="AF79" s="1">
        <v>-2.8987536873252187E-2</v>
      </c>
      <c r="AG79" s="1">
        <v>-9.2450581440510493E-3</v>
      </c>
      <c r="AH79" s="1">
        <v>-1.3018556568763955E-2</v>
      </c>
      <c r="AI79" s="1">
        <v>-3.4590788475459232E-3</v>
      </c>
      <c r="AQ79" s="5">
        <f t="shared" si="13"/>
        <v>0.97101246312674783</v>
      </c>
      <c r="AR79" s="5">
        <f t="shared" si="14"/>
        <v>0.99075494185594892</v>
      </c>
      <c r="AS79" s="5">
        <f t="shared" si="15"/>
        <v>0.98698144343123606</v>
      </c>
      <c r="AT79" s="5">
        <f t="shared" si="16"/>
        <v>0.99654092115245407</v>
      </c>
      <c r="AV79" s="1"/>
    </row>
    <row r="80" spans="1:48" x14ac:dyDescent="0.15">
      <c r="A80">
        <v>79</v>
      </c>
      <c r="B80" t="s">
        <v>83</v>
      </c>
      <c r="C80">
        <v>10</v>
      </c>
      <c r="D80" t="s">
        <v>5</v>
      </c>
      <c r="E80">
        <v>133.85</v>
      </c>
      <c r="F80" s="1">
        <f t="shared" si="9"/>
        <v>-3.3563335628304528E-3</v>
      </c>
      <c r="J80" s="4">
        <v>44043</v>
      </c>
      <c r="K80">
        <v>29.07</v>
      </c>
      <c r="L80" s="1">
        <f t="shared" si="10"/>
        <v>0</v>
      </c>
      <c r="O80" s="4">
        <v>44033</v>
      </c>
      <c r="P80" s="7">
        <v>1869.6</v>
      </c>
      <c r="Q80" s="1">
        <f t="shared" si="11"/>
        <v>-1.2227040849484156E-2</v>
      </c>
      <c r="T80" s="4">
        <v>44032</v>
      </c>
      <c r="U80">
        <v>107.25</v>
      </c>
      <c r="V80" s="1">
        <f t="shared" si="12"/>
        <v>4.3919147360862269E-3</v>
      </c>
      <c r="AF80" s="1">
        <v>-3.3563335628304528E-3</v>
      </c>
      <c r="AG80" s="1">
        <v>0</v>
      </c>
      <c r="AH80" s="1">
        <v>-1.2227040849484156E-2</v>
      </c>
      <c r="AI80" s="1">
        <v>4.3919147360862269E-3</v>
      </c>
      <c r="AQ80" s="5">
        <f t="shared" si="13"/>
        <v>0.99664366643716951</v>
      </c>
      <c r="AR80" s="5">
        <f t="shared" si="14"/>
        <v>1</v>
      </c>
      <c r="AS80" s="5">
        <f t="shared" si="15"/>
        <v>0.98777295915051588</v>
      </c>
      <c r="AT80" s="5">
        <f t="shared" si="16"/>
        <v>1.0043919147360862</v>
      </c>
      <c r="AV80" s="1"/>
    </row>
    <row r="81" spans="1:48" x14ac:dyDescent="0.15">
      <c r="A81">
        <v>80</v>
      </c>
      <c r="B81" t="s">
        <v>84</v>
      </c>
      <c r="C81">
        <v>10</v>
      </c>
      <c r="D81" t="s">
        <v>5</v>
      </c>
      <c r="E81">
        <v>137.9</v>
      </c>
      <c r="F81" s="1">
        <f t="shared" si="9"/>
        <v>2.9809014832894654E-2</v>
      </c>
      <c r="J81" s="4">
        <v>44042</v>
      </c>
      <c r="K81">
        <v>28.93</v>
      </c>
      <c r="L81" s="1">
        <f t="shared" si="10"/>
        <v>-4.8275955827408344E-3</v>
      </c>
      <c r="O81" s="4">
        <v>44032</v>
      </c>
      <c r="P81" s="7">
        <v>1840.1</v>
      </c>
      <c r="Q81" s="1">
        <f t="shared" si="11"/>
        <v>-1.5904586272319551E-2</v>
      </c>
      <c r="T81" s="4">
        <v>44029</v>
      </c>
      <c r="U81">
        <v>107</v>
      </c>
      <c r="V81" s="1">
        <f t="shared" si="12"/>
        <v>-2.3337233462202116E-3</v>
      </c>
      <c r="AF81" s="1">
        <v>2.9809014832894654E-2</v>
      </c>
      <c r="AG81" s="1">
        <v>-4.8275955827408344E-3</v>
      </c>
      <c r="AH81" s="1">
        <v>-1.5904586272319551E-2</v>
      </c>
      <c r="AI81" s="1">
        <v>-2.3337233462202116E-3</v>
      </c>
      <c r="AQ81" s="5">
        <f t="shared" si="13"/>
        <v>1.0298090148328947</v>
      </c>
      <c r="AR81" s="5">
        <f t="shared" si="14"/>
        <v>0.99517240441725918</v>
      </c>
      <c r="AS81" s="5">
        <f t="shared" si="15"/>
        <v>0.9840954137276805</v>
      </c>
      <c r="AT81" s="5">
        <f t="shared" si="16"/>
        <v>0.99766627665377983</v>
      </c>
      <c r="AV81" s="1"/>
    </row>
    <row r="82" spans="1:48" x14ac:dyDescent="0.15">
      <c r="A82">
        <v>81</v>
      </c>
      <c r="B82" t="s">
        <v>85</v>
      </c>
      <c r="C82">
        <v>10</v>
      </c>
      <c r="D82" t="s">
        <v>5</v>
      </c>
      <c r="E82">
        <v>133.55000000000001</v>
      </c>
      <c r="F82" s="1">
        <f t="shared" si="9"/>
        <v>-3.2052845243286165E-2</v>
      </c>
      <c r="J82" s="4">
        <v>44041</v>
      </c>
      <c r="K82">
        <v>29.57</v>
      </c>
      <c r="L82" s="1">
        <f t="shared" si="10"/>
        <v>2.1881214876342148E-2</v>
      </c>
      <c r="O82" s="4">
        <v>44029</v>
      </c>
      <c r="P82" s="7">
        <v>1833.7</v>
      </c>
      <c r="Q82" s="1">
        <f t="shared" si="11"/>
        <v>-3.4841343972097376E-3</v>
      </c>
      <c r="T82" s="4">
        <v>44028</v>
      </c>
      <c r="U82">
        <v>107.27</v>
      </c>
      <c r="V82" s="1">
        <f t="shared" si="12"/>
        <v>2.5201861474316157E-3</v>
      </c>
      <c r="AF82" s="1">
        <v>-3.2052845243286165E-2</v>
      </c>
      <c r="AG82" s="1">
        <v>2.1881214876342148E-2</v>
      </c>
      <c r="AH82" s="1">
        <v>-3.4841343972097376E-3</v>
      </c>
      <c r="AI82" s="1">
        <v>2.5201861474316157E-3</v>
      </c>
      <c r="AQ82" s="5">
        <f t="shared" si="13"/>
        <v>0.96794715475671378</v>
      </c>
      <c r="AR82" s="5">
        <f t="shared" si="14"/>
        <v>1.0218812148763421</v>
      </c>
      <c r="AS82" s="5">
        <f t="shared" si="15"/>
        <v>0.99651586560279026</v>
      </c>
      <c r="AT82" s="5">
        <f t="shared" si="16"/>
        <v>1.0025201861474315</v>
      </c>
      <c r="AV82" s="1"/>
    </row>
    <row r="83" spans="1:48" x14ac:dyDescent="0.15">
      <c r="A83">
        <v>82</v>
      </c>
      <c r="B83" t="s">
        <v>86</v>
      </c>
      <c r="C83">
        <v>10</v>
      </c>
      <c r="D83" t="s">
        <v>5</v>
      </c>
      <c r="E83">
        <v>137.44999999999999</v>
      </c>
      <c r="F83" s="1">
        <f t="shared" si="9"/>
        <v>2.878427505528473E-2</v>
      </c>
      <c r="J83" s="4">
        <v>44040</v>
      </c>
      <c r="K83">
        <v>29.35</v>
      </c>
      <c r="L83" s="1">
        <f t="shared" si="10"/>
        <v>-7.4677875902803437E-3</v>
      </c>
      <c r="O83" s="4">
        <v>44028</v>
      </c>
      <c r="P83" s="7">
        <v>1826.5</v>
      </c>
      <c r="Q83" s="1">
        <f t="shared" si="11"/>
        <v>-3.9342163197816403E-3</v>
      </c>
      <c r="T83" s="4">
        <v>44027</v>
      </c>
      <c r="U83">
        <v>106.94</v>
      </c>
      <c r="V83" s="1">
        <f t="shared" si="12"/>
        <v>-3.0810910887523212E-3</v>
      </c>
      <c r="AF83" s="1">
        <v>2.878427505528473E-2</v>
      </c>
      <c r="AG83" s="1">
        <v>-7.4677875902803437E-3</v>
      </c>
      <c r="AH83" s="1">
        <v>-3.9342163197816403E-3</v>
      </c>
      <c r="AI83" s="1">
        <v>-3.0810910887523212E-3</v>
      </c>
      <c r="AQ83" s="5">
        <f t="shared" si="13"/>
        <v>1.0287842750552847</v>
      </c>
      <c r="AR83" s="5">
        <f t="shared" si="14"/>
        <v>0.99253221240971967</v>
      </c>
      <c r="AS83" s="5">
        <f t="shared" si="15"/>
        <v>0.99606578368021836</v>
      </c>
      <c r="AT83" s="5">
        <f t="shared" si="16"/>
        <v>0.99691890891124768</v>
      </c>
      <c r="AV83" s="1"/>
    </row>
    <row r="84" spans="1:48" x14ac:dyDescent="0.15">
      <c r="A84">
        <v>83</v>
      </c>
      <c r="B84" t="s">
        <v>87</v>
      </c>
      <c r="C84">
        <v>10</v>
      </c>
      <c r="D84" t="s">
        <v>5</v>
      </c>
      <c r="E84">
        <v>135.69999999999999</v>
      </c>
      <c r="F84" s="1">
        <f t="shared" si="9"/>
        <v>-1.2813647770431293E-2</v>
      </c>
      <c r="J84" s="4">
        <v>44039</v>
      </c>
      <c r="K84">
        <v>29.72</v>
      </c>
      <c r="L84" s="1">
        <f t="shared" si="10"/>
        <v>1.2527673575452774E-2</v>
      </c>
      <c r="O84" s="4">
        <v>44027</v>
      </c>
      <c r="P84" s="7">
        <v>1841.6</v>
      </c>
      <c r="Q84" s="1">
        <f t="shared" si="11"/>
        <v>8.2331917322809745E-3</v>
      </c>
      <c r="T84" s="4">
        <v>44026</v>
      </c>
      <c r="U84">
        <v>107.25</v>
      </c>
      <c r="V84" s="1">
        <f t="shared" si="12"/>
        <v>2.8946282875407614E-3</v>
      </c>
      <c r="AF84" s="1">
        <v>-1.2813647770431293E-2</v>
      </c>
      <c r="AG84" s="1">
        <v>1.2527673575452774E-2</v>
      </c>
      <c r="AH84" s="1">
        <v>8.2331917322809745E-3</v>
      </c>
      <c r="AI84" s="1">
        <v>2.8946282875407614E-3</v>
      </c>
      <c r="AQ84" s="5">
        <f t="shared" si="13"/>
        <v>0.98718635222956874</v>
      </c>
      <c r="AR84" s="5">
        <f t="shared" si="14"/>
        <v>1.0125276735754527</v>
      </c>
      <c r="AS84" s="5">
        <f t="shared" si="15"/>
        <v>1.0082331917322809</v>
      </c>
      <c r="AT84" s="5">
        <f t="shared" si="16"/>
        <v>1.0028946282875408</v>
      </c>
      <c r="AV84" s="1"/>
    </row>
    <row r="85" spans="1:48" x14ac:dyDescent="0.15">
      <c r="A85">
        <v>84</v>
      </c>
      <c r="B85" t="s">
        <v>88</v>
      </c>
      <c r="C85">
        <v>10</v>
      </c>
      <c r="D85" t="s">
        <v>5</v>
      </c>
      <c r="E85">
        <v>136.65</v>
      </c>
      <c r="F85" s="1">
        <f t="shared" si="9"/>
        <v>6.9763455332536488E-3</v>
      </c>
      <c r="J85" s="4">
        <v>44038</v>
      </c>
      <c r="K85">
        <v>29.44</v>
      </c>
      <c r="L85" s="1">
        <f t="shared" si="10"/>
        <v>-9.4659259888828628E-3</v>
      </c>
      <c r="O85" s="4">
        <v>44026</v>
      </c>
      <c r="P85" s="7">
        <v>1841.5</v>
      </c>
      <c r="Q85" s="1">
        <f t="shared" si="11"/>
        <v>-5.4302082498197099E-5</v>
      </c>
      <c r="T85" s="4">
        <v>44025</v>
      </c>
      <c r="U85">
        <v>107.28</v>
      </c>
      <c r="V85" s="1">
        <f t="shared" si="12"/>
        <v>2.7968116529668188E-4</v>
      </c>
      <c r="AF85" s="1">
        <v>6.9763455332536488E-3</v>
      </c>
      <c r="AG85" s="1">
        <v>-9.4659259888828628E-3</v>
      </c>
      <c r="AH85" s="1">
        <v>-5.4302082498197099E-5</v>
      </c>
      <c r="AI85" s="1">
        <v>2.7968116529668188E-4</v>
      </c>
      <c r="AQ85" s="5">
        <f t="shared" si="13"/>
        <v>1.0069763455332537</v>
      </c>
      <c r="AR85" s="5">
        <f t="shared" si="14"/>
        <v>0.99053407401111715</v>
      </c>
      <c r="AS85" s="5">
        <f t="shared" si="15"/>
        <v>0.99994569791750176</v>
      </c>
      <c r="AT85" s="5">
        <f t="shared" si="16"/>
        <v>1.0002796811652968</v>
      </c>
      <c r="AV85" s="1"/>
    </row>
    <row r="86" spans="1:48" x14ac:dyDescent="0.15">
      <c r="A86">
        <v>85</v>
      </c>
      <c r="B86" t="s">
        <v>89</v>
      </c>
      <c r="C86">
        <v>10</v>
      </c>
      <c r="D86" t="s">
        <v>5</v>
      </c>
      <c r="E86">
        <v>136.85</v>
      </c>
      <c r="F86" s="1">
        <f t="shared" si="9"/>
        <v>1.4625231126109499E-3</v>
      </c>
      <c r="J86" s="4">
        <v>44037</v>
      </c>
      <c r="K86">
        <v>29.44</v>
      </c>
      <c r="L86" s="1">
        <f t="shared" si="10"/>
        <v>0</v>
      </c>
      <c r="O86" s="4">
        <v>44025</v>
      </c>
      <c r="P86" s="7">
        <v>1843.7</v>
      </c>
      <c r="Q86" s="1">
        <f t="shared" si="11"/>
        <v>1.1939651912250089E-3</v>
      </c>
      <c r="T86" s="4">
        <v>44022</v>
      </c>
      <c r="U86">
        <v>106.9</v>
      </c>
      <c r="V86" s="1">
        <f t="shared" si="12"/>
        <v>-3.5484209424234475E-3</v>
      </c>
      <c r="AF86" s="1">
        <v>1.4625231126109499E-3</v>
      </c>
      <c r="AG86" s="1">
        <v>0</v>
      </c>
      <c r="AH86" s="1">
        <v>1.1939651912250089E-3</v>
      </c>
      <c r="AI86" s="1">
        <v>-3.5484209424234475E-3</v>
      </c>
      <c r="AQ86" s="5">
        <f t="shared" si="13"/>
        <v>1.0014625231126109</v>
      </c>
      <c r="AR86" s="5">
        <f t="shared" si="14"/>
        <v>1</v>
      </c>
      <c r="AS86" s="5">
        <f t="shared" si="15"/>
        <v>1.0011939651912249</v>
      </c>
      <c r="AT86" s="5">
        <f t="shared" si="16"/>
        <v>0.99645157905757653</v>
      </c>
      <c r="AV86" s="1"/>
    </row>
    <row r="87" spans="1:48" x14ac:dyDescent="0.15">
      <c r="A87">
        <v>86</v>
      </c>
      <c r="B87" t="s">
        <v>90</v>
      </c>
      <c r="C87">
        <v>10</v>
      </c>
      <c r="D87" t="s">
        <v>5</v>
      </c>
      <c r="E87">
        <v>136.25</v>
      </c>
      <c r="F87" s="1">
        <f t="shared" si="9"/>
        <v>-4.3940019433345431E-3</v>
      </c>
      <c r="J87" s="4">
        <v>44036</v>
      </c>
      <c r="K87">
        <v>29.44</v>
      </c>
      <c r="L87" s="1">
        <f t="shared" si="10"/>
        <v>0</v>
      </c>
      <c r="O87" s="4">
        <v>44022</v>
      </c>
      <c r="P87" s="7">
        <v>1831.3</v>
      </c>
      <c r="Q87" s="1">
        <f t="shared" si="11"/>
        <v>-6.7483249294422428E-3</v>
      </c>
      <c r="T87" s="4">
        <v>44021</v>
      </c>
      <c r="U87">
        <v>107.21</v>
      </c>
      <c r="V87" s="1">
        <f t="shared" si="12"/>
        <v>2.8957098371487971E-3</v>
      </c>
      <c r="AF87" s="1">
        <v>-4.3940019433345431E-3</v>
      </c>
      <c r="AG87" s="1">
        <v>0</v>
      </c>
      <c r="AH87" s="1">
        <v>-6.7483249294422428E-3</v>
      </c>
      <c r="AI87" s="1">
        <v>2.8957098371487971E-3</v>
      </c>
      <c r="AQ87" s="5">
        <f t="shared" si="13"/>
        <v>0.9956059980566655</v>
      </c>
      <c r="AR87" s="5">
        <f t="shared" si="14"/>
        <v>1</v>
      </c>
      <c r="AS87" s="5">
        <f t="shared" si="15"/>
        <v>0.99325167507055778</v>
      </c>
      <c r="AT87" s="5">
        <f t="shared" si="16"/>
        <v>1.0028957098371487</v>
      </c>
      <c r="AV87" s="1"/>
    </row>
    <row r="88" spans="1:48" x14ac:dyDescent="0.15">
      <c r="A88">
        <v>87</v>
      </c>
      <c r="B88" t="s">
        <v>91</v>
      </c>
      <c r="C88">
        <v>10</v>
      </c>
      <c r="D88" t="s">
        <v>5</v>
      </c>
      <c r="E88">
        <v>138.19999999999999</v>
      </c>
      <c r="F88" s="1">
        <f t="shared" si="9"/>
        <v>1.4210477790215991E-2</v>
      </c>
      <c r="J88" s="4">
        <v>44035</v>
      </c>
      <c r="K88">
        <v>29.41</v>
      </c>
      <c r="L88" s="1">
        <f t="shared" si="10"/>
        <v>-1.0195412947718828E-3</v>
      </c>
      <c r="O88" s="4">
        <v>44021</v>
      </c>
      <c r="P88" s="7">
        <v>1833.5</v>
      </c>
      <c r="Q88" s="1">
        <f t="shared" si="11"/>
        <v>1.200611364477697E-3</v>
      </c>
      <c r="T88" s="4">
        <v>44020</v>
      </c>
      <c r="U88">
        <v>107.26</v>
      </c>
      <c r="V88" s="1">
        <f t="shared" si="12"/>
        <v>4.6626568663090144E-4</v>
      </c>
      <c r="AF88" s="1">
        <v>1.4210477790215991E-2</v>
      </c>
      <c r="AG88" s="1">
        <v>-1.0195412947718828E-3</v>
      </c>
      <c r="AH88" s="1">
        <v>1.200611364477697E-3</v>
      </c>
      <c r="AI88" s="1">
        <v>4.6626568663090144E-4</v>
      </c>
      <c r="AQ88" s="5">
        <f t="shared" si="13"/>
        <v>1.0142104777902159</v>
      </c>
      <c r="AR88" s="5">
        <f t="shared" si="14"/>
        <v>0.99898045870522811</v>
      </c>
      <c r="AS88" s="5">
        <f t="shared" si="15"/>
        <v>1.0012006113644778</v>
      </c>
      <c r="AT88" s="5">
        <f t="shared" si="16"/>
        <v>1.000466265686631</v>
      </c>
      <c r="AV88" s="1"/>
    </row>
    <row r="89" spans="1:48" x14ac:dyDescent="0.15">
      <c r="A89">
        <v>88</v>
      </c>
      <c r="B89" t="s">
        <v>92</v>
      </c>
      <c r="C89">
        <v>10</v>
      </c>
      <c r="D89" t="s">
        <v>5</v>
      </c>
      <c r="E89">
        <v>133.15</v>
      </c>
      <c r="F89" s="1">
        <f t="shared" si="9"/>
        <v>-3.7225599073628178E-2</v>
      </c>
      <c r="J89" s="4">
        <v>44034</v>
      </c>
      <c r="K89">
        <v>29.75</v>
      </c>
      <c r="L89" s="1">
        <f t="shared" si="10"/>
        <v>1.1494379425735212E-2</v>
      </c>
      <c r="O89" s="4">
        <v>44020</v>
      </c>
      <c r="P89" s="7">
        <v>1850.6</v>
      </c>
      <c r="Q89" s="1">
        <f t="shared" si="11"/>
        <v>9.2832023035491623E-3</v>
      </c>
      <c r="T89" s="4">
        <v>44019</v>
      </c>
      <c r="U89">
        <v>107.52</v>
      </c>
      <c r="V89" s="1">
        <f t="shared" si="12"/>
        <v>2.4210832200601794E-3</v>
      </c>
      <c r="AF89" s="1">
        <v>-3.7225599073628178E-2</v>
      </c>
      <c r="AG89" s="1">
        <v>1.1494379425735212E-2</v>
      </c>
      <c r="AH89" s="1">
        <v>9.2832023035491623E-3</v>
      </c>
      <c r="AI89" s="1">
        <v>2.4210832200601794E-3</v>
      </c>
      <c r="AQ89" s="5">
        <f t="shared" si="13"/>
        <v>0.96277440092637179</v>
      </c>
      <c r="AR89" s="5">
        <f t="shared" si="14"/>
        <v>1.0114943794257352</v>
      </c>
      <c r="AS89" s="5">
        <f t="shared" si="15"/>
        <v>1.0092832023035492</v>
      </c>
      <c r="AT89" s="5">
        <f t="shared" si="16"/>
        <v>1.0024210832200602</v>
      </c>
      <c r="AV89" s="1"/>
    </row>
    <row r="90" spans="1:48" x14ac:dyDescent="0.15">
      <c r="A90">
        <v>89</v>
      </c>
      <c r="B90" t="s">
        <v>93</v>
      </c>
      <c r="C90">
        <v>10</v>
      </c>
      <c r="D90" t="s">
        <v>5</v>
      </c>
      <c r="E90">
        <v>134.5</v>
      </c>
      <c r="F90" s="1">
        <f t="shared" si="9"/>
        <v>1.0087886781952571E-2</v>
      </c>
      <c r="J90" s="4">
        <v>44033</v>
      </c>
      <c r="K90">
        <v>29.72</v>
      </c>
      <c r="L90" s="1">
        <f t="shared" si="10"/>
        <v>-1.0089121420803694E-3</v>
      </c>
      <c r="O90" s="4">
        <v>44019</v>
      </c>
      <c r="P90" s="7">
        <v>1834.3</v>
      </c>
      <c r="Q90" s="1">
        <f t="shared" si="11"/>
        <v>-8.8469734946247762E-3</v>
      </c>
      <c r="T90" s="4">
        <v>44018</v>
      </c>
      <c r="U90">
        <v>107.36</v>
      </c>
      <c r="V90" s="1">
        <f t="shared" si="12"/>
        <v>-1.4892035514677455E-3</v>
      </c>
      <c r="AF90" s="1">
        <v>1.0087886781952571E-2</v>
      </c>
      <c r="AG90" s="1">
        <v>-1.0089121420803694E-3</v>
      </c>
      <c r="AH90" s="1">
        <v>-8.8469734946247762E-3</v>
      </c>
      <c r="AI90" s="1">
        <v>-1.4892035514677455E-3</v>
      </c>
      <c r="AQ90" s="5">
        <f t="shared" si="13"/>
        <v>1.0100878867819525</v>
      </c>
      <c r="AR90" s="5">
        <f t="shared" si="14"/>
        <v>0.99899108785791968</v>
      </c>
      <c r="AS90" s="5">
        <f t="shared" si="15"/>
        <v>0.99115302650537518</v>
      </c>
      <c r="AT90" s="5">
        <f t="shared" si="16"/>
        <v>0.99851079644853225</v>
      </c>
      <c r="AV90" s="1"/>
    </row>
    <row r="91" spans="1:48" x14ac:dyDescent="0.15">
      <c r="A91">
        <v>90</v>
      </c>
      <c r="B91" t="s">
        <v>94</v>
      </c>
      <c r="C91">
        <v>10</v>
      </c>
      <c r="D91" t="s">
        <v>5</v>
      </c>
      <c r="E91">
        <v>137</v>
      </c>
      <c r="F91" s="1">
        <f t="shared" si="9"/>
        <v>1.8416726786231068E-2</v>
      </c>
      <c r="J91" s="4">
        <v>44032</v>
      </c>
      <c r="K91">
        <v>29.12</v>
      </c>
      <c r="L91" s="1">
        <f t="shared" si="10"/>
        <v>-2.0394996521073086E-2</v>
      </c>
      <c r="O91" s="4">
        <v>44018</v>
      </c>
      <c r="P91" s="7">
        <v>1816.1</v>
      </c>
      <c r="Q91" s="1">
        <f t="shared" si="11"/>
        <v>-9.9715925958522317E-3</v>
      </c>
      <c r="T91" s="4">
        <v>44015</v>
      </c>
      <c r="U91">
        <v>107.51</v>
      </c>
      <c r="V91" s="1">
        <f t="shared" si="12"/>
        <v>1.3961932737649725E-3</v>
      </c>
      <c r="AF91" s="1">
        <v>1.8416726786231068E-2</v>
      </c>
      <c r="AG91" s="1">
        <v>-2.0394996521073086E-2</v>
      </c>
      <c r="AH91" s="1">
        <v>-9.9715925958522317E-3</v>
      </c>
      <c r="AI91" s="1">
        <v>1.3961932737649725E-3</v>
      </c>
      <c r="AQ91" s="5">
        <f t="shared" si="13"/>
        <v>1.018416726786231</v>
      </c>
      <c r="AR91" s="5">
        <f t="shared" si="14"/>
        <v>0.97960500347892687</v>
      </c>
      <c r="AS91" s="5">
        <f t="shared" si="15"/>
        <v>0.99002840740414777</v>
      </c>
      <c r="AT91" s="5">
        <f t="shared" si="16"/>
        <v>1.0013961932737649</v>
      </c>
      <c r="AV91" s="1"/>
    </row>
    <row r="92" spans="1:48" x14ac:dyDescent="0.15">
      <c r="A92">
        <v>91</v>
      </c>
      <c r="B92" t="s">
        <v>95</v>
      </c>
      <c r="C92">
        <v>10</v>
      </c>
      <c r="D92" t="s">
        <v>5</v>
      </c>
      <c r="E92">
        <v>131.15</v>
      </c>
      <c r="F92" s="1">
        <f t="shared" si="9"/>
        <v>-4.3639219515242175E-2</v>
      </c>
      <c r="J92" s="4">
        <v>44029</v>
      </c>
      <c r="K92">
        <v>29.1</v>
      </c>
      <c r="L92" s="1">
        <f t="shared" si="10"/>
        <v>-6.870491510383883E-4</v>
      </c>
      <c r="O92" s="4">
        <v>44015</v>
      </c>
      <c r="P92" s="7">
        <v>1787.6</v>
      </c>
      <c r="Q92" s="1">
        <f t="shared" si="11"/>
        <v>-1.581740666515638E-2</v>
      </c>
      <c r="T92" s="4">
        <v>44014</v>
      </c>
      <c r="U92">
        <v>107.5</v>
      </c>
      <c r="V92" s="1">
        <f t="shared" si="12"/>
        <v>-9.3018929419283868E-5</v>
      </c>
      <c r="AF92" s="1">
        <v>-4.3639219515242175E-2</v>
      </c>
      <c r="AG92" s="1">
        <v>-6.870491510383883E-4</v>
      </c>
      <c r="AH92" s="1">
        <v>-1.581740666515638E-2</v>
      </c>
      <c r="AI92" s="1">
        <v>-9.3018929419283868E-5</v>
      </c>
      <c r="AQ92" s="5">
        <f t="shared" si="13"/>
        <v>0.95636078048475781</v>
      </c>
      <c r="AR92" s="5">
        <f t="shared" si="14"/>
        <v>0.99931295084896166</v>
      </c>
      <c r="AS92" s="5">
        <f t="shared" si="15"/>
        <v>0.98418259333484359</v>
      </c>
      <c r="AT92" s="5">
        <f t="shared" si="16"/>
        <v>0.99990698107058074</v>
      </c>
      <c r="AV92" s="1"/>
    </row>
    <row r="93" spans="1:48" x14ac:dyDescent="0.15">
      <c r="A93">
        <v>92</v>
      </c>
      <c r="B93" t="s">
        <v>96</v>
      </c>
      <c r="C93">
        <v>10</v>
      </c>
      <c r="D93" t="s">
        <v>5</v>
      </c>
      <c r="E93">
        <v>137.4</v>
      </c>
      <c r="F93" s="1">
        <f t="shared" si="9"/>
        <v>4.6554673475366265E-2</v>
      </c>
      <c r="J93" s="4">
        <v>44028</v>
      </c>
      <c r="K93">
        <v>29.16</v>
      </c>
      <c r="L93" s="1">
        <f t="shared" si="10"/>
        <v>2.0597329630105622E-3</v>
      </c>
      <c r="O93" s="4">
        <v>44014</v>
      </c>
      <c r="P93" s="7">
        <v>1812</v>
      </c>
      <c r="Q93" s="1">
        <f t="shared" si="11"/>
        <v>1.3557269543628259E-2</v>
      </c>
      <c r="T93" s="4">
        <v>44013</v>
      </c>
      <c r="U93">
        <v>107.47</v>
      </c>
      <c r="V93" s="1">
        <f t="shared" si="12"/>
        <v>-2.7910871465556479E-4</v>
      </c>
      <c r="AF93" s="1">
        <v>4.6554673475366265E-2</v>
      </c>
      <c r="AG93" s="1">
        <v>2.0597329630105622E-3</v>
      </c>
      <c r="AH93" s="1">
        <v>1.3557269543628259E-2</v>
      </c>
      <c r="AI93" s="1">
        <v>-2.7910871465556479E-4</v>
      </c>
      <c r="AQ93" s="5">
        <f t="shared" si="13"/>
        <v>1.0465546734753663</v>
      </c>
      <c r="AR93" s="5">
        <f t="shared" si="14"/>
        <v>1.0020597329630105</v>
      </c>
      <c r="AS93" s="5">
        <f t="shared" si="15"/>
        <v>1.0135572695436283</v>
      </c>
      <c r="AT93" s="5">
        <f t="shared" si="16"/>
        <v>0.99972089128534447</v>
      </c>
      <c r="AV93" s="1"/>
    </row>
    <row r="94" spans="1:48" x14ac:dyDescent="0.15">
      <c r="A94">
        <v>93</v>
      </c>
      <c r="B94" t="s">
        <v>97</v>
      </c>
      <c r="C94">
        <v>10</v>
      </c>
      <c r="D94" t="s">
        <v>5</v>
      </c>
      <c r="E94">
        <v>134.85</v>
      </c>
      <c r="F94" s="1">
        <f t="shared" si="9"/>
        <v>-1.8733330202510123E-2</v>
      </c>
      <c r="J94" s="4">
        <v>44027</v>
      </c>
      <c r="K94">
        <v>29.29</v>
      </c>
      <c r="L94" s="1">
        <f t="shared" si="10"/>
        <v>4.4482536991846816E-3</v>
      </c>
      <c r="O94" s="4">
        <v>44013</v>
      </c>
      <c r="P94" s="7">
        <v>1801.9</v>
      </c>
      <c r="Q94" s="1">
        <f t="shared" si="11"/>
        <v>-5.5895438701559878E-3</v>
      </c>
      <c r="T94" s="4">
        <v>44012</v>
      </c>
      <c r="U94">
        <v>107.93</v>
      </c>
      <c r="V94" s="1">
        <f t="shared" si="12"/>
        <v>4.2711299841930372E-3</v>
      </c>
      <c r="AF94" s="1">
        <v>-1.8733330202510123E-2</v>
      </c>
      <c r="AG94" s="1">
        <v>4.4482536991846816E-3</v>
      </c>
      <c r="AH94" s="1">
        <v>-5.5895438701559878E-3</v>
      </c>
      <c r="AI94" s="1">
        <v>4.2711299841930372E-3</v>
      </c>
      <c r="AQ94" s="5">
        <f t="shared" si="13"/>
        <v>0.98126666979748989</v>
      </c>
      <c r="AR94" s="5">
        <f t="shared" si="14"/>
        <v>1.0044482536991848</v>
      </c>
      <c r="AS94" s="5">
        <f t="shared" si="15"/>
        <v>0.99441045612984402</v>
      </c>
      <c r="AT94" s="5">
        <f t="shared" si="16"/>
        <v>1.0042711299841931</v>
      </c>
      <c r="AV94" s="1"/>
    </row>
    <row r="95" spans="1:48" x14ac:dyDescent="0.15">
      <c r="A95">
        <v>94</v>
      </c>
      <c r="B95" t="s">
        <v>98</v>
      </c>
      <c r="C95">
        <v>10</v>
      </c>
      <c r="D95" t="s">
        <v>5</v>
      </c>
      <c r="E95">
        <v>136.44999999999999</v>
      </c>
      <c r="F95" s="1">
        <f t="shared" si="9"/>
        <v>1.1795197568608437E-2</v>
      </c>
      <c r="J95" s="4">
        <v>44026</v>
      </c>
      <c r="K95">
        <v>28.88</v>
      </c>
      <c r="L95" s="1">
        <f t="shared" si="10"/>
        <v>-1.4096846815016611E-2</v>
      </c>
      <c r="O95" s="4">
        <v>44012</v>
      </c>
      <c r="P95" s="7">
        <v>1820.4</v>
      </c>
      <c r="Q95" s="1">
        <f t="shared" si="11"/>
        <v>1.021459340971842E-2</v>
      </c>
      <c r="T95" s="4">
        <v>44011</v>
      </c>
      <c r="U95">
        <v>107.57</v>
      </c>
      <c r="V95" s="1">
        <f t="shared" si="12"/>
        <v>-3.3410703933410418E-3</v>
      </c>
      <c r="AF95" s="1">
        <v>1.1795197568608437E-2</v>
      </c>
      <c r="AG95" s="1">
        <v>-1.4096846815016611E-2</v>
      </c>
      <c r="AH95" s="1">
        <v>1.021459340971842E-2</v>
      </c>
      <c r="AI95" s="1">
        <v>-3.3410703933410418E-3</v>
      </c>
      <c r="AQ95" s="5">
        <f t="shared" si="13"/>
        <v>1.0117951975686084</v>
      </c>
      <c r="AR95" s="5">
        <f t="shared" si="14"/>
        <v>0.98590315318498334</v>
      </c>
      <c r="AS95" s="5">
        <f t="shared" si="15"/>
        <v>1.0102145934097184</v>
      </c>
      <c r="AT95" s="5">
        <f t="shared" si="16"/>
        <v>0.99665892960665892</v>
      </c>
      <c r="AV95" s="1"/>
    </row>
    <row r="96" spans="1:48" x14ac:dyDescent="0.15">
      <c r="A96">
        <v>95</v>
      </c>
      <c r="B96" t="s">
        <v>99</v>
      </c>
      <c r="C96">
        <v>10</v>
      </c>
      <c r="D96" t="s">
        <v>5</v>
      </c>
      <c r="E96">
        <v>136.85</v>
      </c>
      <c r="F96" s="1">
        <f t="shared" si="9"/>
        <v>2.9271883323406418E-3</v>
      </c>
      <c r="J96" s="4">
        <v>44025</v>
      </c>
      <c r="K96">
        <v>28.5</v>
      </c>
      <c r="L96" s="1">
        <f t="shared" si="10"/>
        <v>-1.3245226750020567E-2</v>
      </c>
      <c r="O96" s="4">
        <v>44011</v>
      </c>
      <c r="P96" s="7">
        <v>1800.1</v>
      </c>
      <c r="Q96" s="1">
        <f t="shared" si="11"/>
        <v>-1.1214038245828121E-2</v>
      </c>
      <c r="T96" s="4">
        <v>44008</v>
      </c>
      <c r="U96">
        <v>107.22</v>
      </c>
      <c r="V96" s="1">
        <f t="shared" si="12"/>
        <v>-3.2590000445223534E-3</v>
      </c>
      <c r="AF96" s="1">
        <v>2.9271883323406418E-3</v>
      </c>
      <c r="AG96" s="1">
        <v>-1.3245226750020567E-2</v>
      </c>
      <c r="AH96" s="1">
        <v>-1.1214038245828121E-2</v>
      </c>
      <c r="AI96" s="1">
        <v>-3.2590000445223534E-3</v>
      </c>
      <c r="AQ96" s="5">
        <f t="shared" si="13"/>
        <v>1.0029271883323407</v>
      </c>
      <c r="AR96" s="5">
        <f t="shared" si="14"/>
        <v>0.9867547732499794</v>
      </c>
      <c r="AS96" s="5">
        <f t="shared" si="15"/>
        <v>0.98878596175417188</v>
      </c>
      <c r="AT96" s="5">
        <f t="shared" si="16"/>
        <v>0.9967409999554776</v>
      </c>
      <c r="AV96" s="1"/>
    </row>
    <row r="97" spans="1:48" x14ac:dyDescent="0.15">
      <c r="A97">
        <v>96</v>
      </c>
      <c r="B97" t="s">
        <v>100</v>
      </c>
      <c r="C97">
        <v>10</v>
      </c>
      <c r="D97" t="s">
        <v>5</v>
      </c>
      <c r="E97">
        <v>136.30000000000001</v>
      </c>
      <c r="F97" s="1">
        <f t="shared" si="9"/>
        <v>-4.0270967842009836E-3</v>
      </c>
      <c r="J97" s="4">
        <v>44024</v>
      </c>
      <c r="K97">
        <v>29.03</v>
      </c>
      <c r="L97" s="1">
        <f t="shared" si="10"/>
        <v>1.8425690761933781E-2</v>
      </c>
      <c r="O97" s="4">
        <v>44008</v>
      </c>
      <c r="P97" s="7">
        <v>1798.5</v>
      </c>
      <c r="Q97" s="1">
        <f t="shared" si="11"/>
        <v>-8.892347609802566E-4</v>
      </c>
      <c r="T97" s="4">
        <v>44007</v>
      </c>
      <c r="U97">
        <v>107.2</v>
      </c>
      <c r="V97" s="1">
        <f t="shared" si="12"/>
        <v>-1.8654976268998264E-4</v>
      </c>
      <c r="AF97" s="1">
        <v>-4.0270967842009836E-3</v>
      </c>
      <c r="AG97" s="1">
        <v>1.8425690761933781E-2</v>
      </c>
      <c r="AH97" s="1">
        <v>-8.892347609802566E-4</v>
      </c>
      <c r="AI97" s="1">
        <v>-1.8654976268998264E-4</v>
      </c>
      <c r="AQ97" s="5">
        <f t="shared" si="13"/>
        <v>0.99597290321579901</v>
      </c>
      <c r="AR97" s="5">
        <f t="shared" si="14"/>
        <v>1.0184256907619338</v>
      </c>
      <c r="AS97" s="5">
        <f t="shared" si="15"/>
        <v>0.99911076523901976</v>
      </c>
      <c r="AT97" s="5">
        <f t="shared" si="16"/>
        <v>0.99981345023731005</v>
      </c>
      <c r="AV97" s="1"/>
    </row>
    <row r="98" spans="1:48" x14ac:dyDescent="0.15">
      <c r="A98">
        <v>97</v>
      </c>
      <c r="B98" t="s">
        <v>101</v>
      </c>
      <c r="C98">
        <v>10</v>
      </c>
      <c r="D98" t="s">
        <v>5</v>
      </c>
      <c r="E98">
        <v>135.19999999999999</v>
      </c>
      <c r="F98" s="1">
        <f t="shared" si="9"/>
        <v>-8.1031750936234291E-3</v>
      </c>
      <c r="J98" s="4">
        <v>44023</v>
      </c>
      <c r="K98">
        <v>29.03</v>
      </c>
      <c r="L98" s="1">
        <f t="shared" si="10"/>
        <v>0</v>
      </c>
      <c r="O98" s="4">
        <v>44007</v>
      </c>
      <c r="P98" s="7">
        <v>1788.4</v>
      </c>
      <c r="Q98" s="1">
        <f t="shared" si="11"/>
        <v>-5.6316187758530013E-3</v>
      </c>
      <c r="T98" s="4">
        <v>44006</v>
      </c>
      <c r="U98">
        <v>107.04</v>
      </c>
      <c r="V98" s="1">
        <f t="shared" si="12"/>
        <v>-1.4936522567832536E-3</v>
      </c>
      <c r="AF98" s="1">
        <v>-8.1031750936234291E-3</v>
      </c>
      <c r="AG98" s="1">
        <v>0</v>
      </c>
      <c r="AH98" s="1">
        <v>-5.6316187758530013E-3</v>
      </c>
      <c r="AI98" s="1">
        <v>-1.4936522567832536E-3</v>
      </c>
      <c r="AQ98" s="5">
        <f t="shared" si="13"/>
        <v>0.99189682490637654</v>
      </c>
      <c r="AR98" s="5">
        <f t="shared" si="14"/>
        <v>1</v>
      </c>
      <c r="AS98" s="5">
        <f t="shared" si="15"/>
        <v>0.99436838122414695</v>
      </c>
      <c r="AT98" s="5">
        <f t="shared" si="16"/>
        <v>0.99850634774321678</v>
      </c>
      <c r="AV98" s="1"/>
    </row>
    <row r="99" spans="1:48" x14ac:dyDescent="0.15">
      <c r="A99">
        <v>98</v>
      </c>
      <c r="B99" t="s">
        <v>102</v>
      </c>
      <c r="C99">
        <v>10</v>
      </c>
      <c r="D99" t="s">
        <v>5</v>
      </c>
      <c r="E99">
        <v>132</v>
      </c>
      <c r="F99" s="1">
        <f t="shared" si="9"/>
        <v>-2.3953241022492758E-2</v>
      </c>
      <c r="J99" s="4">
        <v>44022</v>
      </c>
      <c r="K99">
        <v>29.03</v>
      </c>
      <c r="L99" s="1">
        <f t="shared" si="10"/>
        <v>0</v>
      </c>
      <c r="O99" s="4">
        <v>44006</v>
      </c>
      <c r="P99" s="7">
        <v>1792.6</v>
      </c>
      <c r="Q99" s="1">
        <f t="shared" si="11"/>
        <v>2.3457145634355634E-3</v>
      </c>
      <c r="T99" s="4">
        <v>44005</v>
      </c>
      <c r="U99">
        <v>106.53</v>
      </c>
      <c r="V99" s="1">
        <f t="shared" si="12"/>
        <v>-4.7759607568121859E-3</v>
      </c>
      <c r="AF99" s="1">
        <v>-2.3953241022492758E-2</v>
      </c>
      <c r="AG99" s="1">
        <v>0</v>
      </c>
      <c r="AH99" s="1">
        <v>2.3457145634355634E-3</v>
      </c>
      <c r="AI99" s="1">
        <v>-4.7759607568121859E-3</v>
      </c>
      <c r="AQ99" s="5">
        <f t="shared" si="13"/>
        <v>0.97604675897750726</v>
      </c>
      <c r="AR99" s="5">
        <f t="shared" si="14"/>
        <v>1</v>
      </c>
      <c r="AS99" s="5">
        <f t="shared" si="15"/>
        <v>1.0023457145634356</v>
      </c>
      <c r="AT99" s="5">
        <f t="shared" si="16"/>
        <v>0.99522403924318781</v>
      </c>
      <c r="AV99" s="1"/>
    </row>
    <row r="100" spans="1:48" x14ac:dyDescent="0.15">
      <c r="A100">
        <v>99</v>
      </c>
      <c r="B100" t="s">
        <v>103</v>
      </c>
      <c r="C100">
        <v>10</v>
      </c>
      <c r="D100" t="s">
        <v>5</v>
      </c>
      <c r="E100">
        <v>134.05000000000001</v>
      </c>
      <c r="F100" s="1">
        <f t="shared" si="9"/>
        <v>1.5410942095597532E-2</v>
      </c>
      <c r="J100" s="4">
        <v>44021</v>
      </c>
      <c r="K100">
        <v>28.41</v>
      </c>
      <c r="L100" s="1">
        <f t="shared" si="10"/>
        <v>-2.1588582170441968E-2</v>
      </c>
      <c r="O100" s="4">
        <v>44005</v>
      </c>
      <c r="P100" s="7">
        <v>1797.1</v>
      </c>
      <c r="Q100" s="1">
        <f t="shared" si="11"/>
        <v>2.5071746147152449E-3</v>
      </c>
      <c r="T100" s="4">
        <v>44004</v>
      </c>
      <c r="U100">
        <v>106.89</v>
      </c>
      <c r="V100" s="1">
        <f t="shared" si="12"/>
        <v>3.3736326627481139E-3</v>
      </c>
      <c r="AF100" s="1">
        <v>1.5410942095597532E-2</v>
      </c>
      <c r="AG100" s="1">
        <v>-2.1588582170441968E-2</v>
      </c>
      <c r="AH100" s="1">
        <v>2.5071746147152449E-3</v>
      </c>
      <c r="AI100" s="1">
        <v>3.3736326627481139E-3</v>
      </c>
      <c r="AQ100" s="5">
        <f t="shared" ref="AQ100:AQ133" si="17">AF100+1</f>
        <v>1.0154109420955975</v>
      </c>
      <c r="AR100" s="5">
        <f t="shared" si="14"/>
        <v>0.97841141782955798</v>
      </c>
      <c r="AS100" s="5">
        <f t="shared" si="15"/>
        <v>1.0025071746147152</v>
      </c>
      <c r="AT100" s="5">
        <f t="shared" si="16"/>
        <v>1.003373632662748</v>
      </c>
      <c r="AV100" s="1"/>
    </row>
    <row r="101" spans="1:48" x14ac:dyDescent="0.15">
      <c r="A101">
        <v>100</v>
      </c>
      <c r="B101" t="s">
        <v>104</v>
      </c>
      <c r="C101">
        <v>10</v>
      </c>
      <c r="D101" t="s">
        <v>5</v>
      </c>
      <c r="E101">
        <v>127.6</v>
      </c>
      <c r="F101" s="1">
        <f t="shared" si="9"/>
        <v>-4.9312493771278929E-2</v>
      </c>
      <c r="J101" s="4">
        <v>44020</v>
      </c>
      <c r="K101">
        <v>29.18</v>
      </c>
      <c r="L101" s="1">
        <f t="shared" si="10"/>
        <v>2.674234722854292E-2</v>
      </c>
      <c r="O101" s="4">
        <v>44004</v>
      </c>
      <c r="P101" s="7">
        <v>1781.7</v>
      </c>
      <c r="Q101" s="1">
        <f t="shared" si="11"/>
        <v>-8.6062898480521507E-3</v>
      </c>
      <c r="T101" s="4">
        <v>44001</v>
      </c>
      <c r="U101">
        <v>106.89</v>
      </c>
      <c r="V101" s="1">
        <f t="shared" si="12"/>
        <v>0</v>
      </c>
      <c r="AF101" s="1">
        <v>-4.9312493771278929E-2</v>
      </c>
      <c r="AG101" s="1">
        <v>2.674234722854292E-2</v>
      </c>
      <c r="AH101" s="1">
        <v>-8.6062898480521507E-3</v>
      </c>
      <c r="AI101" s="1">
        <v>0</v>
      </c>
      <c r="AQ101" s="5">
        <f t="shared" si="17"/>
        <v>0.95068750622872111</v>
      </c>
      <c r="AR101" s="5">
        <f t="shared" si="14"/>
        <v>1.0267423472285429</v>
      </c>
      <c r="AS101" s="5">
        <f t="shared" si="15"/>
        <v>0.99139371015194788</v>
      </c>
      <c r="AT101" s="5">
        <f t="shared" si="16"/>
        <v>1</v>
      </c>
      <c r="AV101" s="1"/>
    </row>
    <row r="102" spans="1:48" x14ac:dyDescent="0.15">
      <c r="A102">
        <v>101</v>
      </c>
      <c r="B102" t="s">
        <v>105</v>
      </c>
      <c r="C102">
        <v>10</v>
      </c>
      <c r="D102" t="s">
        <v>5</v>
      </c>
      <c r="E102">
        <v>126.75</v>
      </c>
      <c r="F102" s="1">
        <f t="shared" si="9"/>
        <v>-6.6837284393968703E-3</v>
      </c>
      <c r="J102" s="4">
        <v>44019</v>
      </c>
      <c r="K102">
        <v>28.79</v>
      </c>
      <c r="L102" s="1">
        <f t="shared" si="10"/>
        <v>-1.3455438470555083E-2</v>
      </c>
      <c r="O102" s="4">
        <v>44001</v>
      </c>
      <c r="P102" s="7">
        <v>1768.6</v>
      </c>
      <c r="Q102" s="1">
        <f t="shared" si="11"/>
        <v>-7.3796915482895985E-3</v>
      </c>
      <c r="T102" s="4">
        <v>44000</v>
      </c>
      <c r="U102">
        <v>106.97</v>
      </c>
      <c r="V102" s="1">
        <f t="shared" si="12"/>
        <v>7.4815303218499847E-4</v>
      </c>
      <c r="AF102" s="1">
        <v>-6.6837284393968703E-3</v>
      </c>
      <c r="AG102" s="1">
        <v>-1.3455438470555083E-2</v>
      </c>
      <c r="AH102" s="1">
        <v>-7.3796915482895985E-3</v>
      </c>
      <c r="AI102" s="1">
        <v>7.4815303218499847E-4</v>
      </c>
      <c r="AQ102" s="5">
        <f t="shared" si="17"/>
        <v>0.99331627156060309</v>
      </c>
      <c r="AR102" s="5">
        <f t="shared" si="14"/>
        <v>0.98654456152944492</v>
      </c>
      <c r="AS102" s="5">
        <f t="shared" si="15"/>
        <v>0.99262030845171045</v>
      </c>
      <c r="AT102" s="5">
        <f t="shared" si="16"/>
        <v>1.0007481530321849</v>
      </c>
      <c r="AV102" s="1"/>
    </row>
    <row r="103" spans="1:48" x14ac:dyDescent="0.15">
      <c r="A103">
        <v>102</v>
      </c>
      <c r="B103" t="s">
        <v>106</v>
      </c>
      <c r="C103">
        <v>10</v>
      </c>
      <c r="D103" t="s">
        <v>5</v>
      </c>
      <c r="E103">
        <v>120.85</v>
      </c>
      <c r="F103" s="1">
        <f t="shared" si="9"/>
        <v>-4.766653532180061E-2</v>
      </c>
      <c r="J103" s="4">
        <v>44018</v>
      </c>
      <c r="K103">
        <v>28.96</v>
      </c>
      <c r="L103" s="1">
        <f t="shared" si="10"/>
        <v>5.8874628934311212E-3</v>
      </c>
      <c r="O103" s="4">
        <v>44000</v>
      </c>
      <c r="P103" s="7">
        <v>1747.9</v>
      </c>
      <c r="Q103" s="1">
        <f t="shared" si="11"/>
        <v>-1.1773205800593831E-2</v>
      </c>
      <c r="T103" s="4">
        <v>43999</v>
      </c>
      <c r="U103">
        <v>107</v>
      </c>
      <c r="V103" s="1">
        <f t="shared" si="12"/>
        <v>2.8041314386677551E-4</v>
      </c>
      <c r="AF103" s="1">
        <v>-4.766653532180061E-2</v>
      </c>
      <c r="AG103" s="1">
        <v>5.8874628934311212E-3</v>
      </c>
      <c r="AH103" s="1">
        <v>-1.1773205800593831E-2</v>
      </c>
      <c r="AI103" s="1">
        <v>2.8041314386677551E-4</v>
      </c>
      <c r="AQ103" s="5">
        <f t="shared" si="17"/>
        <v>0.95233346467819935</v>
      </c>
      <c r="AR103" s="5">
        <f t="shared" si="14"/>
        <v>1.0058874628934311</v>
      </c>
      <c r="AS103" s="5">
        <f t="shared" si="15"/>
        <v>0.98822679419940618</v>
      </c>
      <c r="AT103" s="5">
        <f t="shared" si="16"/>
        <v>1.0002804131438667</v>
      </c>
      <c r="AV103" s="1"/>
    </row>
    <row r="104" spans="1:48" x14ac:dyDescent="0.15">
      <c r="A104">
        <v>103</v>
      </c>
      <c r="B104" t="s">
        <v>107</v>
      </c>
      <c r="C104">
        <v>10</v>
      </c>
      <c r="D104" t="s">
        <v>5</v>
      </c>
      <c r="E104">
        <v>116.75</v>
      </c>
      <c r="F104" s="1">
        <f t="shared" si="9"/>
        <v>-3.4515210600485298E-2</v>
      </c>
      <c r="J104" s="4">
        <v>44017</v>
      </c>
      <c r="K104">
        <v>28.75</v>
      </c>
      <c r="L104" s="1">
        <f t="shared" si="10"/>
        <v>-7.2778002741562004E-3</v>
      </c>
      <c r="O104" s="4">
        <v>43999</v>
      </c>
      <c r="P104" s="7">
        <v>1753.4</v>
      </c>
      <c r="Q104" s="1">
        <f t="shared" si="11"/>
        <v>3.1416928134443615E-3</v>
      </c>
      <c r="T104" s="4">
        <v>43998</v>
      </c>
      <c r="U104">
        <v>107.33</v>
      </c>
      <c r="V104" s="1">
        <f t="shared" si="12"/>
        <v>3.0793660315267825E-3</v>
      </c>
      <c r="AF104" s="1">
        <v>-3.4515210600485298E-2</v>
      </c>
      <c r="AG104" s="1">
        <v>-7.2778002741562004E-3</v>
      </c>
      <c r="AH104" s="1">
        <v>3.1416928134443615E-3</v>
      </c>
      <c r="AI104" s="1">
        <v>3.0793660315267825E-3</v>
      </c>
      <c r="AQ104" s="5">
        <f t="shared" si="17"/>
        <v>0.96548478939951465</v>
      </c>
      <c r="AR104" s="5">
        <f t="shared" si="14"/>
        <v>0.99272219972584375</v>
      </c>
      <c r="AS104" s="5">
        <f t="shared" si="15"/>
        <v>1.0031416928134445</v>
      </c>
      <c r="AT104" s="5">
        <f t="shared" si="16"/>
        <v>1.0030793660315267</v>
      </c>
      <c r="AV104" s="1"/>
    </row>
    <row r="105" spans="1:48" x14ac:dyDescent="0.15">
      <c r="A105">
        <v>104</v>
      </c>
      <c r="B105" t="s">
        <v>108</v>
      </c>
      <c r="C105">
        <v>10</v>
      </c>
      <c r="D105" t="s">
        <v>5</v>
      </c>
      <c r="E105">
        <v>118.05</v>
      </c>
      <c r="F105" s="1">
        <f t="shared" si="9"/>
        <v>1.1073366982515315E-2</v>
      </c>
      <c r="J105" s="4">
        <v>44016</v>
      </c>
      <c r="K105">
        <v>28.75</v>
      </c>
      <c r="L105" s="1">
        <f t="shared" si="10"/>
        <v>0</v>
      </c>
      <c r="O105" s="4">
        <v>43998</v>
      </c>
      <c r="P105" s="7">
        <v>1754.4</v>
      </c>
      <c r="Q105" s="1">
        <f t="shared" si="11"/>
        <v>5.7015794919331082E-4</v>
      </c>
      <c r="T105" s="4">
        <v>43997</v>
      </c>
      <c r="U105">
        <v>107.32</v>
      </c>
      <c r="V105" s="1">
        <f t="shared" si="12"/>
        <v>-9.317493600971727E-5</v>
      </c>
      <c r="AF105" s="1">
        <v>1.1073366982515315E-2</v>
      </c>
      <c r="AG105" s="1">
        <v>0</v>
      </c>
      <c r="AH105" s="1">
        <v>5.7015794919331082E-4</v>
      </c>
      <c r="AI105" s="1">
        <v>-9.317493600971727E-5</v>
      </c>
      <c r="AQ105" s="5">
        <f t="shared" si="17"/>
        <v>1.0110733669825154</v>
      </c>
      <c r="AR105" s="5">
        <f t="shared" si="14"/>
        <v>1</v>
      </c>
      <c r="AS105" s="5">
        <f t="shared" si="15"/>
        <v>1.0005701579491932</v>
      </c>
      <c r="AT105" s="5">
        <f t="shared" si="16"/>
        <v>0.99990682506399031</v>
      </c>
      <c r="AV105" s="1"/>
    </row>
    <row r="106" spans="1:48" x14ac:dyDescent="0.15">
      <c r="A106">
        <v>105</v>
      </c>
      <c r="B106" t="s">
        <v>109</v>
      </c>
      <c r="C106">
        <v>10</v>
      </c>
      <c r="D106" t="s">
        <v>5</v>
      </c>
      <c r="E106">
        <v>121.45</v>
      </c>
      <c r="F106" s="1">
        <f t="shared" si="9"/>
        <v>2.8394391916659566E-2</v>
      </c>
      <c r="J106" s="4">
        <v>44014</v>
      </c>
      <c r="K106">
        <v>28.75</v>
      </c>
      <c r="L106" s="1">
        <f t="shared" si="10"/>
        <v>0</v>
      </c>
      <c r="O106" s="4">
        <v>43997</v>
      </c>
      <c r="P106" s="7">
        <v>1744.9</v>
      </c>
      <c r="Q106" s="1">
        <f t="shared" si="11"/>
        <v>-5.4296706994941303E-3</v>
      </c>
      <c r="T106" s="4">
        <v>43994</v>
      </c>
      <c r="U106">
        <v>107.36</v>
      </c>
      <c r="V106" s="1">
        <f t="shared" si="12"/>
        <v>3.7264766594827676E-4</v>
      </c>
      <c r="AF106" s="1">
        <v>2.8394391916659566E-2</v>
      </c>
      <c r="AG106" s="1">
        <v>0</v>
      </c>
      <c r="AH106" s="1">
        <v>-5.4296706994941303E-3</v>
      </c>
      <c r="AI106" s="1">
        <v>3.7264766594827676E-4</v>
      </c>
      <c r="AQ106" s="5">
        <f t="shared" si="17"/>
        <v>1.0283943919166596</v>
      </c>
      <c r="AR106" s="5">
        <f t="shared" si="14"/>
        <v>1</v>
      </c>
      <c r="AS106" s="5">
        <f t="shared" si="15"/>
        <v>0.99457032930050582</v>
      </c>
      <c r="AT106" s="5">
        <f t="shared" si="16"/>
        <v>1.0003726476659482</v>
      </c>
      <c r="AV106" s="1"/>
    </row>
    <row r="107" spans="1:48" x14ac:dyDescent="0.15">
      <c r="A107">
        <v>106</v>
      </c>
      <c r="B107" t="s">
        <v>110</v>
      </c>
      <c r="C107">
        <v>10</v>
      </c>
      <c r="D107" t="s">
        <v>5</v>
      </c>
      <c r="E107">
        <v>118.25</v>
      </c>
      <c r="F107" s="1">
        <f t="shared" si="9"/>
        <v>-2.6701628076139142E-2</v>
      </c>
      <c r="J107" s="4">
        <v>44013</v>
      </c>
      <c r="K107">
        <v>28.35</v>
      </c>
      <c r="L107" s="1">
        <f t="shared" si="10"/>
        <v>-1.4010737069598333E-2</v>
      </c>
      <c r="O107" s="4">
        <v>43994</v>
      </c>
      <c r="P107" s="7">
        <v>1755.2</v>
      </c>
      <c r="Q107" s="1">
        <f t="shared" si="11"/>
        <v>5.88556311678139E-3</v>
      </c>
      <c r="T107" s="4">
        <v>43993</v>
      </c>
      <c r="U107">
        <v>106.86</v>
      </c>
      <c r="V107" s="1">
        <f t="shared" si="12"/>
        <v>-4.6681066937463303E-3</v>
      </c>
      <c r="AF107" s="1">
        <v>-2.6701628076139142E-2</v>
      </c>
      <c r="AG107" s="1">
        <v>-1.4010737069598333E-2</v>
      </c>
      <c r="AH107" s="1">
        <v>5.88556311678139E-3</v>
      </c>
      <c r="AI107" s="1">
        <v>-4.6681066937463303E-3</v>
      </c>
      <c r="AQ107" s="5">
        <f t="shared" si="17"/>
        <v>0.97329837192386082</v>
      </c>
      <c r="AR107" s="5">
        <f t="shared" si="14"/>
        <v>0.98598926293040168</v>
      </c>
      <c r="AS107" s="5">
        <f t="shared" si="15"/>
        <v>1.0058855631167813</v>
      </c>
      <c r="AT107" s="5">
        <f t="shared" si="16"/>
        <v>0.99533189330625371</v>
      </c>
      <c r="AV107" s="1"/>
    </row>
    <row r="108" spans="1:48" x14ac:dyDescent="0.15">
      <c r="A108">
        <v>107</v>
      </c>
      <c r="B108" t="s">
        <v>111</v>
      </c>
      <c r="C108">
        <v>10</v>
      </c>
      <c r="D108" t="s">
        <v>5</v>
      </c>
      <c r="E108">
        <v>118</v>
      </c>
      <c r="F108" s="1">
        <f t="shared" si="9"/>
        <v>-2.1164029063776126E-3</v>
      </c>
      <c r="J108" s="4">
        <v>44012</v>
      </c>
      <c r="K108">
        <v>28.06</v>
      </c>
      <c r="L108" s="1">
        <f t="shared" si="10"/>
        <v>-1.0281955499446297E-2</v>
      </c>
      <c r="O108" s="4">
        <v>43993</v>
      </c>
      <c r="P108" s="7">
        <v>1757.6</v>
      </c>
      <c r="Q108" s="1">
        <f t="shared" si="11"/>
        <v>1.3664315494345757E-3</v>
      </c>
      <c r="T108" s="4">
        <v>43992</v>
      </c>
      <c r="U108">
        <v>107.11</v>
      </c>
      <c r="V108" s="1">
        <f t="shared" si="12"/>
        <v>2.3367772469130043E-3</v>
      </c>
      <c r="AF108" s="1">
        <v>-2.1164029063776126E-3</v>
      </c>
      <c r="AG108" s="1">
        <v>-1.0281955499446297E-2</v>
      </c>
      <c r="AH108" s="1">
        <v>1.3664315494345757E-3</v>
      </c>
      <c r="AI108" s="1">
        <v>2.3367772469130043E-3</v>
      </c>
      <c r="AQ108" s="5">
        <f t="shared" si="17"/>
        <v>0.9978835970936224</v>
      </c>
      <c r="AR108" s="5">
        <f t="shared" si="14"/>
        <v>0.98971804450055367</v>
      </c>
      <c r="AS108" s="5">
        <f t="shared" si="15"/>
        <v>1.0013664315494346</v>
      </c>
      <c r="AT108" s="5">
        <f t="shared" si="16"/>
        <v>1.0023367772469129</v>
      </c>
      <c r="AV108" s="1"/>
    </row>
    <row r="109" spans="1:48" x14ac:dyDescent="0.15">
      <c r="A109">
        <v>108</v>
      </c>
      <c r="B109" t="s">
        <v>112</v>
      </c>
      <c r="C109">
        <v>10</v>
      </c>
      <c r="D109" t="s">
        <v>5</v>
      </c>
      <c r="E109">
        <v>115.15</v>
      </c>
      <c r="F109" s="1">
        <f t="shared" si="9"/>
        <v>-2.4448998198970538E-2</v>
      </c>
      <c r="J109" s="4">
        <v>44011</v>
      </c>
      <c r="K109">
        <v>28.27</v>
      </c>
      <c r="L109" s="1">
        <f t="shared" si="10"/>
        <v>7.456097031184202E-3</v>
      </c>
      <c r="O109" s="4">
        <v>43992</v>
      </c>
      <c r="P109" s="7">
        <v>1739</v>
      </c>
      <c r="Q109" s="1">
        <f t="shared" si="11"/>
        <v>-1.0639006716117333E-2</v>
      </c>
      <c r="T109" s="4">
        <v>43991</v>
      </c>
      <c r="U109">
        <v>107.74</v>
      </c>
      <c r="V109" s="1">
        <f t="shared" si="12"/>
        <v>5.8645734758493925E-3</v>
      </c>
      <c r="AF109" s="1">
        <v>-2.4448998198970538E-2</v>
      </c>
      <c r="AG109" s="1">
        <v>7.456097031184202E-3</v>
      </c>
      <c r="AH109" s="1">
        <v>-1.0639006716117333E-2</v>
      </c>
      <c r="AI109" s="1">
        <v>5.8645734758493925E-3</v>
      </c>
      <c r="AQ109" s="5">
        <f t="shared" si="17"/>
        <v>0.97555100180102949</v>
      </c>
      <c r="AR109" s="5">
        <f t="shared" si="14"/>
        <v>1.0074560970311841</v>
      </c>
      <c r="AS109" s="5">
        <f t="shared" si="15"/>
        <v>0.98936099328388272</v>
      </c>
      <c r="AT109" s="5">
        <f t="shared" si="16"/>
        <v>1.0058645734758493</v>
      </c>
      <c r="AV109" s="1"/>
    </row>
    <row r="110" spans="1:48" x14ac:dyDescent="0.15">
      <c r="A110">
        <v>109</v>
      </c>
      <c r="B110" t="s">
        <v>113</v>
      </c>
      <c r="C110">
        <v>10</v>
      </c>
      <c r="D110" t="s">
        <v>5</v>
      </c>
      <c r="E110">
        <v>115</v>
      </c>
      <c r="F110" s="1">
        <f t="shared" si="9"/>
        <v>-1.3034979034442058E-3</v>
      </c>
      <c r="J110" s="4">
        <v>44008</v>
      </c>
      <c r="K110">
        <v>27.36</v>
      </c>
      <c r="L110" s="1">
        <f t="shared" si="10"/>
        <v>-3.2719078951149214E-2</v>
      </c>
      <c r="O110" s="4">
        <v>43991</v>
      </c>
      <c r="P110" s="7">
        <v>1740.3</v>
      </c>
      <c r="Q110" s="1">
        <f t="shared" si="11"/>
        <v>7.4727678584525709E-4</v>
      </c>
      <c r="T110" s="4">
        <v>43990</v>
      </c>
      <c r="U110">
        <v>108.43</v>
      </c>
      <c r="V110" s="1">
        <f t="shared" si="12"/>
        <v>6.3838862317029711E-3</v>
      </c>
      <c r="AF110" s="1">
        <v>-1.3034979034442058E-3</v>
      </c>
      <c r="AG110" s="1">
        <v>-3.2719078951149214E-2</v>
      </c>
      <c r="AH110" s="1">
        <v>7.4727678584525709E-4</v>
      </c>
      <c r="AI110" s="1">
        <v>6.3838862317029711E-3</v>
      </c>
      <c r="AQ110" s="5">
        <f t="shared" si="17"/>
        <v>0.9986965020965558</v>
      </c>
      <c r="AR110" s="5">
        <f t="shared" si="14"/>
        <v>0.96728092104885077</v>
      </c>
      <c r="AS110" s="5">
        <f t="shared" si="15"/>
        <v>1.0007472767858452</v>
      </c>
      <c r="AT110" s="5">
        <f t="shared" si="16"/>
        <v>1.0063838862317029</v>
      </c>
      <c r="AV110" s="1"/>
    </row>
    <row r="111" spans="1:48" x14ac:dyDescent="0.15">
      <c r="A111">
        <v>110</v>
      </c>
      <c r="B111" t="s">
        <v>114</v>
      </c>
      <c r="C111">
        <v>10</v>
      </c>
      <c r="D111" t="s">
        <v>5</v>
      </c>
      <c r="E111">
        <v>118.3</v>
      </c>
      <c r="F111" s="1">
        <f t="shared" si="9"/>
        <v>2.8291642621090997E-2</v>
      </c>
      <c r="J111" s="4">
        <v>44007</v>
      </c>
      <c r="K111">
        <v>27.94</v>
      </c>
      <c r="L111" s="1">
        <f t="shared" si="10"/>
        <v>2.0977261074466201E-2</v>
      </c>
      <c r="O111" s="4">
        <v>43990</v>
      </c>
      <c r="P111" s="7">
        <v>1723.8</v>
      </c>
      <c r="Q111" s="1">
        <f t="shared" si="11"/>
        <v>-9.526355926829478E-3</v>
      </c>
      <c r="T111" s="4">
        <v>43987</v>
      </c>
      <c r="U111">
        <v>109.59</v>
      </c>
      <c r="V111" s="1">
        <f t="shared" si="12"/>
        <v>1.0641325991210263E-2</v>
      </c>
      <c r="AF111" s="1">
        <v>2.8291642621090997E-2</v>
      </c>
      <c r="AG111" s="1">
        <v>2.0977261074466201E-2</v>
      </c>
      <c r="AH111" s="1">
        <v>-9.526355926829478E-3</v>
      </c>
      <c r="AI111" s="1">
        <v>1.0641325991210263E-2</v>
      </c>
      <c r="AQ111" s="5">
        <f t="shared" si="17"/>
        <v>1.0282916426210911</v>
      </c>
      <c r="AR111" s="5">
        <f t="shared" si="14"/>
        <v>1.0209772610744663</v>
      </c>
      <c r="AS111" s="5">
        <f t="shared" si="15"/>
        <v>0.99047364407317051</v>
      </c>
      <c r="AT111" s="5">
        <f t="shared" si="16"/>
        <v>1.0106413259912104</v>
      </c>
      <c r="AV111" s="1"/>
    </row>
    <row r="112" spans="1:48" x14ac:dyDescent="0.15">
      <c r="A112">
        <v>111</v>
      </c>
      <c r="B112" t="s">
        <v>115</v>
      </c>
      <c r="C112">
        <v>10</v>
      </c>
      <c r="D112" t="s">
        <v>5</v>
      </c>
      <c r="E112">
        <v>117.2</v>
      </c>
      <c r="F112" s="1">
        <f t="shared" si="9"/>
        <v>-9.3418938414288367E-3</v>
      </c>
      <c r="J112" s="4">
        <v>44006</v>
      </c>
      <c r="K112">
        <v>27.25</v>
      </c>
      <c r="L112" s="1">
        <f t="shared" si="10"/>
        <v>-2.5005832719562766E-2</v>
      </c>
      <c r="O112" s="4">
        <v>43987</v>
      </c>
      <c r="P112" s="7">
        <v>1701.9</v>
      </c>
      <c r="Q112" s="1">
        <f t="shared" si="11"/>
        <v>-1.2785882212667569E-2</v>
      </c>
      <c r="T112" s="4">
        <v>43986</v>
      </c>
      <c r="U112">
        <v>109.14</v>
      </c>
      <c r="V112" s="1">
        <f t="shared" si="12"/>
        <v>-4.1146677172150025E-3</v>
      </c>
      <c r="AF112" s="1">
        <v>-9.3418938414288367E-3</v>
      </c>
      <c r="AG112" s="1">
        <v>-2.5005832719562766E-2</v>
      </c>
      <c r="AH112" s="1">
        <v>-1.2785882212667569E-2</v>
      </c>
      <c r="AI112" s="1">
        <v>-4.1146677172150025E-3</v>
      </c>
      <c r="AQ112" s="5">
        <f t="shared" si="17"/>
        <v>0.99065810615857119</v>
      </c>
      <c r="AR112" s="5">
        <f t="shared" si="14"/>
        <v>0.9749941672804372</v>
      </c>
      <c r="AS112" s="5">
        <f t="shared" si="15"/>
        <v>0.98721411778733248</v>
      </c>
      <c r="AT112" s="5">
        <f t="shared" si="16"/>
        <v>0.99588533228278497</v>
      </c>
      <c r="AV112" s="1"/>
    </row>
    <row r="113" spans="1:48" x14ac:dyDescent="0.15">
      <c r="A113">
        <v>112</v>
      </c>
      <c r="B113" t="s">
        <v>116</v>
      </c>
      <c r="C113">
        <v>10</v>
      </c>
      <c r="D113" t="s">
        <v>5</v>
      </c>
      <c r="E113">
        <v>120</v>
      </c>
      <c r="F113" s="1">
        <f t="shared" si="9"/>
        <v>2.3609865639133667E-2</v>
      </c>
      <c r="J113" s="4">
        <v>44005</v>
      </c>
      <c r="K113">
        <v>28.72</v>
      </c>
      <c r="L113" s="1">
        <f t="shared" si="10"/>
        <v>5.2540223070770241E-2</v>
      </c>
      <c r="O113" s="4">
        <v>43986</v>
      </c>
      <c r="P113" s="7">
        <v>1746.4</v>
      </c>
      <c r="Q113" s="1">
        <f t="shared" si="11"/>
        <v>2.5811252235102979E-2</v>
      </c>
      <c r="T113" s="4">
        <v>43985</v>
      </c>
      <c r="U113">
        <v>108.9</v>
      </c>
      <c r="V113" s="1">
        <f t="shared" si="12"/>
        <v>-2.2014318191710602E-3</v>
      </c>
      <c r="AF113" s="1">
        <v>2.3609865639133667E-2</v>
      </c>
      <c r="AG113" s="1">
        <v>5.2540223070770241E-2</v>
      </c>
      <c r="AH113" s="1">
        <v>2.5811252235102979E-2</v>
      </c>
      <c r="AI113" s="1">
        <v>-2.2014318191710602E-3</v>
      </c>
      <c r="AQ113" s="5">
        <f t="shared" si="17"/>
        <v>1.0236098656391337</v>
      </c>
      <c r="AR113" s="5">
        <f t="shared" si="14"/>
        <v>1.0525402230707703</v>
      </c>
      <c r="AS113" s="5">
        <f t="shared" si="15"/>
        <v>1.0258112522351031</v>
      </c>
      <c r="AT113" s="5">
        <f t="shared" si="16"/>
        <v>0.9977985681808289</v>
      </c>
      <c r="AV113" s="1"/>
    </row>
    <row r="114" spans="1:48" x14ac:dyDescent="0.15">
      <c r="A114">
        <v>113</v>
      </c>
      <c r="B114" t="s">
        <v>117</v>
      </c>
      <c r="C114">
        <v>10</v>
      </c>
      <c r="D114" t="s">
        <v>5</v>
      </c>
      <c r="E114">
        <v>116.15</v>
      </c>
      <c r="F114" s="1">
        <f t="shared" si="9"/>
        <v>-3.2609283565627749E-2</v>
      </c>
      <c r="J114" s="4">
        <v>44004</v>
      </c>
      <c r="K114">
        <v>28.98</v>
      </c>
      <c r="L114" s="1">
        <f t="shared" si="10"/>
        <v>9.012192712512971E-3</v>
      </c>
      <c r="O114" s="4">
        <v>43985</v>
      </c>
      <c r="P114" s="7">
        <v>1723.5</v>
      </c>
      <c r="Q114" s="1">
        <f t="shared" si="11"/>
        <v>-1.3199419278814101E-2</v>
      </c>
      <c r="T114" s="4">
        <v>43984</v>
      </c>
      <c r="U114">
        <v>108.68</v>
      </c>
      <c r="V114" s="1">
        <f t="shared" si="12"/>
        <v>-2.022245380767809E-3</v>
      </c>
      <c r="AF114" s="1">
        <v>-3.2609283565627749E-2</v>
      </c>
      <c r="AG114" s="1">
        <v>9.012192712512971E-3</v>
      </c>
      <c r="AH114" s="1">
        <v>-1.3199419278814101E-2</v>
      </c>
      <c r="AI114" s="1">
        <v>-2.022245380767809E-3</v>
      </c>
      <c r="AQ114" s="5">
        <f t="shared" si="17"/>
        <v>0.96739071643437224</v>
      </c>
      <c r="AR114" s="5">
        <f t="shared" si="14"/>
        <v>1.0090121927125131</v>
      </c>
      <c r="AS114" s="5">
        <f t="shared" si="15"/>
        <v>0.98680058072118593</v>
      </c>
      <c r="AT114" s="5">
        <f t="shared" si="16"/>
        <v>0.99797775461923222</v>
      </c>
      <c r="AV114" s="1"/>
    </row>
    <row r="115" spans="1:48" x14ac:dyDescent="0.15">
      <c r="A115">
        <v>114</v>
      </c>
      <c r="B115" t="s">
        <v>118</v>
      </c>
      <c r="C115">
        <v>10</v>
      </c>
      <c r="D115" t="s">
        <v>5</v>
      </c>
      <c r="E115">
        <v>119.95</v>
      </c>
      <c r="F115" s="1">
        <f t="shared" si="9"/>
        <v>3.2192530069285387E-2</v>
      </c>
      <c r="J115" s="4">
        <v>44001</v>
      </c>
      <c r="K115">
        <v>28.23</v>
      </c>
      <c r="L115" s="1">
        <f t="shared" si="10"/>
        <v>-2.6220694627138316E-2</v>
      </c>
      <c r="O115" s="4">
        <v>43984</v>
      </c>
      <c r="P115" s="7">
        <v>1749.7</v>
      </c>
      <c r="Q115" s="1">
        <f t="shared" si="11"/>
        <v>1.5087237693654044E-2</v>
      </c>
      <c r="T115" s="4">
        <v>43983</v>
      </c>
      <c r="U115">
        <v>107.59</v>
      </c>
      <c r="V115" s="1">
        <f t="shared" si="12"/>
        <v>-1.0080077952329179E-2</v>
      </c>
      <c r="AF115" s="1">
        <v>3.2192530069285387E-2</v>
      </c>
      <c r="AG115" s="1">
        <v>-2.6220694627138316E-2</v>
      </c>
      <c r="AH115" s="1">
        <v>1.5087237693654044E-2</v>
      </c>
      <c r="AI115" s="1">
        <v>-1.0080077952329179E-2</v>
      </c>
      <c r="AQ115" s="5">
        <f t="shared" si="17"/>
        <v>1.0321925300692854</v>
      </c>
      <c r="AR115" s="5">
        <f t="shared" si="14"/>
        <v>0.97377930537286173</v>
      </c>
      <c r="AS115" s="5">
        <f t="shared" si="15"/>
        <v>1.0150872376936539</v>
      </c>
      <c r="AT115" s="5">
        <f t="shared" si="16"/>
        <v>0.98991992204767087</v>
      </c>
      <c r="AV115" s="1"/>
    </row>
    <row r="116" spans="1:48" x14ac:dyDescent="0.15">
      <c r="A116">
        <v>115</v>
      </c>
      <c r="B116" t="s">
        <v>119</v>
      </c>
      <c r="C116">
        <v>10</v>
      </c>
      <c r="D116" t="s">
        <v>5</v>
      </c>
      <c r="E116">
        <v>121.9</v>
      </c>
      <c r="F116" s="1">
        <f t="shared" si="9"/>
        <v>1.6126047201522394E-2</v>
      </c>
      <c r="J116" s="4">
        <v>44000</v>
      </c>
      <c r="K116">
        <v>27.89</v>
      </c>
      <c r="L116" s="1">
        <f t="shared" si="10"/>
        <v>-1.211704062600035E-2</v>
      </c>
      <c r="O116" s="4">
        <v>43983</v>
      </c>
      <c r="P116" s="7">
        <v>1763.7</v>
      </c>
      <c r="Q116" s="1">
        <f t="shared" si="11"/>
        <v>7.969530425744796E-3</v>
      </c>
      <c r="T116" s="4">
        <v>43980</v>
      </c>
      <c r="U116">
        <v>107.79</v>
      </c>
      <c r="V116" s="1">
        <f t="shared" si="12"/>
        <v>1.8571831877192109E-3</v>
      </c>
      <c r="AF116" s="1">
        <v>1.6126047201522394E-2</v>
      </c>
      <c r="AG116" s="1">
        <v>-1.211704062600035E-2</v>
      </c>
      <c r="AH116" s="1">
        <v>7.969530425744796E-3</v>
      </c>
      <c r="AI116" s="1">
        <v>1.8571831877192109E-3</v>
      </c>
      <c r="AQ116" s="5">
        <f t="shared" si="17"/>
        <v>1.0161260472015223</v>
      </c>
      <c r="AR116" s="5">
        <f t="shared" si="14"/>
        <v>0.98788295937399961</v>
      </c>
      <c r="AS116" s="5">
        <f t="shared" si="15"/>
        <v>1.0079695304257448</v>
      </c>
      <c r="AT116" s="5">
        <f t="shared" si="16"/>
        <v>1.0018571831877192</v>
      </c>
      <c r="AV116" s="1"/>
    </row>
    <row r="117" spans="1:48" x14ac:dyDescent="0.15">
      <c r="A117">
        <v>116</v>
      </c>
      <c r="B117" t="s">
        <v>120</v>
      </c>
      <c r="C117">
        <v>10</v>
      </c>
      <c r="D117" t="s">
        <v>5</v>
      </c>
      <c r="E117">
        <v>119</v>
      </c>
      <c r="F117" s="1">
        <f t="shared" si="9"/>
        <v>-2.4077543375696515E-2</v>
      </c>
      <c r="J117" s="4">
        <v>43999</v>
      </c>
      <c r="K117">
        <v>27.28</v>
      </c>
      <c r="L117" s="1">
        <f t="shared" si="10"/>
        <v>-2.2114368664136172E-2</v>
      </c>
      <c r="O117" s="4">
        <v>43980</v>
      </c>
      <c r="P117" s="7">
        <v>1765.7</v>
      </c>
      <c r="Q117" s="1">
        <f t="shared" si="11"/>
        <v>1.1333372324335651E-3</v>
      </c>
      <c r="T117" s="4">
        <v>43979</v>
      </c>
      <c r="U117">
        <v>107.64</v>
      </c>
      <c r="V117" s="1">
        <f t="shared" si="12"/>
        <v>-1.3925639348320736E-3</v>
      </c>
      <c r="AF117" s="1">
        <v>-2.4077543375696515E-2</v>
      </c>
      <c r="AG117" s="1">
        <v>-2.2114368664136172E-2</v>
      </c>
      <c r="AH117" s="1">
        <v>1.1333372324335651E-3</v>
      </c>
      <c r="AI117" s="1">
        <v>-1.3925639348320736E-3</v>
      </c>
      <c r="AQ117" s="5">
        <f t="shared" si="17"/>
        <v>0.97592245662430344</v>
      </c>
      <c r="AR117" s="5">
        <f t="shared" si="14"/>
        <v>0.97788563133586381</v>
      </c>
      <c r="AS117" s="5">
        <f t="shared" si="15"/>
        <v>1.0011333372324336</v>
      </c>
      <c r="AT117" s="5">
        <f t="shared" si="16"/>
        <v>0.99860743606516789</v>
      </c>
      <c r="AV117" s="1"/>
    </row>
    <row r="118" spans="1:48" x14ac:dyDescent="0.15">
      <c r="A118">
        <v>117</v>
      </c>
      <c r="B118" t="s">
        <v>121</v>
      </c>
      <c r="C118">
        <v>10</v>
      </c>
      <c r="D118" t="s">
        <v>5</v>
      </c>
      <c r="E118">
        <v>124.5</v>
      </c>
      <c r="F118" s="1">
        <f t="shared" si="9"/>
        <v>4.5182222793232973E-2</v>
      </c>
      <c r="J118" s="4">
        <v>43998</v>
      </c>
      <c r="K118">
        <v>27.64</v>
      </c>
      <c r="L118" s="1">
        <f t="shared" si="10"/>
        <v>1.3110165924207785E-2</v>
      </c>
      <c r="O118" s="4">
        <v>43979</v>
      </c>
      <c r="P118" s="7">
        <v>1742.7</v>
      </c>
      <c r="Q118" s="1">
        <f t="shared" si="11"/>
        <v>-1.3111577642156041E-2</v>
      </c>
      <c r="T118" s="4">
        <v>43978</v>
      </c>
      <c r="U118">
        <v>107.72</v>
      </c>
      <c r="V118" s="1">
        <f t="shared" si="12"/>
        <v>7.4294208469299992E-4</v>
      </c>
      <c r="AF118" s="1">
        <v>4.5182222793232973E-2</v>
      </c>
      <c r="AG118" s="1">
        <v>1.3110165924207785E-2</v>
      </c>
      <c r="AH118" s="1">
        <v>-1.3111577642156041E-2</v>
      </c>
      <c r="AI118" s="1">
        <v>7.4294208469299992E-4</v>
      </c>
      <c r="AQ118" s="5">
        <f t="shared" si="17"/>
        <v>1.045182222793233</v>
      </c>
      <c r="AR118" s="5">
        <f t="shared" si="14"/>
        <v>1.0131101659242079</v>
      </c>
      <c r="AS118" s="5">
        <f t="shared" si="15"/>
        <v>0.98688842235784391</v>
      </c>
      <c r="AT118" s="5">
        <f t="shared" si="16"/>
        <v>1.0007429420846929</v>
      </c>
      <c r="AV118" s="1"/>
    </row>
    <row r="119" spans="1:48" x14ac:dyDescent="0.15">
      <c r="A119">
        <v>118</v>
      </c>
      <c r="B119" t="s">
        <v>122</v>
      </c>
      <c r="C119">
        <v>10</v>
      </c>
      <c r="D119" t="s">
        <v>5</v>
      </c>
      <c r="E119">
        <v>124.5</v>
      </c>
      <c r="F119" s="1">
        <f t="shared" si="9"/>
        <v>0</v>
      </c>
      <c r="J119" s="4">
        <v>43997</v>
      </c>
      <c r="K119">
        <v>26.98</v>
      </c>
      <c r="L119" s="1">
        <f t="shared" si="10"/>
        <v>-2.4168148119859279E-2</v>
      </c>
      <c r="O119" s="4">
        <v>43978</v>
      </c>
      <c r="P119" s="7">
        <v>1740.5</v>
      </c>
      <c r="Q119" s="1">
        <f t="shared" si="11"/>
        <v>-1.2632064151029561E-3</v>
      </c>
      <c r="T119" s="4">
        <v>43977</v>
      </c>
      <c r="U119">
        <v>107.54</v>
      </c>
      <c r="V119" s="1">
        <f t="shared" si="12"/>
        <v>-1.6723965618660314E-3</v>
      </c>
      <c r="AF119" s="1">
        <v>0</v>
      </c>
      <c r="AG119" s="1">
        <v>-2.4168148119859279E-2</v>
      </c>
      <c r="AH119" s="1">
        <v>-1.2632064151029561E-3</v>
      </c>
      <c r="AI119" s="1">
        <v>-1.6723965618660314E-3</v>
      </c>
      <c r="AQ119" s="5">
        <f t="shared" si="17"/>
        <v>1</v>
      </c>
      <c r="AR119" s="5">
        <f t="shared" si="14"/>
        <v>0.97583185188014077</v>
      </c>
      <c r="AS119" s="5">
        <f t="shared" si="15"/>
        <v>0.99873679358489709</v>
      </c>
      <c r="AT119" s="5">
        <f t="shared" si="16"/>
        <v>0.99832760343813398</v>
      </c>
      <c r="AV119" s="1"/>
    </row>
    <row r="120" spans="1:48" x14ac:dyDescent="0.15">
      <c r="A120">
        <v>119</v>
      </c>
      <c r="B120" t="s">
        <v>123</v>
      </c>
      <c r="C120">
        <v>10</v>
      </c>
      <c r="D120" t="s">
        <v>5</v>
      </c>
      <c r="E120">
        <v>126.35</v>
      </c>
      <c r="F120" s="1">
        <f t="shared" si="9"/>
        <v>1.4750117929440977E-2</v>
      </c>
      <c r="J120" s="4">
        <v>43994</v>
      </c>
      <c r="K120">
        <v>26.43</v>
      </c>
      <c r="L120" s="1">
        <f t="shared" si="10"/>
        <v>-2.0596122163412011E-2</v>
      </c>
      <c r="O120" s="4">
        <v>43977</v>
      </c>
      <c r="P120" s="7">
        <v>1740.5</v>
      </c>
      <c r="Q120" s="1">
        <f t="shared" si="11"/>
        <v>0</v>
      </c>
      <c r="T120" s="4">
        <v>43976</v>
      </c>
      <c r="U120">
        <v>107.71</v>
      </c>
      <c r="V120" s="1">
        <f t="shared" si="12"/>
        <v>1.5795589811467123E-3</v>
      </c>
      <c r="AF120" s="1">
        <v>1.4750117929440977E-2</v>
      </c>
      <c r="AG120" s="1">
        <v>-2.0596122163412011E-2</v>
      </c>
      <c r="AH120" s="1">
        <v>0</v>
      </c>
      <c r="AI120" s="1">
        <v>1.5795589811467123E-3</v>
      </c>
      <c r="AQ120" s="5">
        <f t="shared" si="17"/>
        <v>1.0147501179294409</v>
      </c>
      <c r="AR120" s="5">
        <f t="shared" si="14"/>
        <v>0.979403877836588</v>
      </c>
      <c r="AS120" s="5">
        <f t="shared" si="15"/>
        <v>1</v>
      </c>
      <c r="AT120" s="5">
        <f t="shared" si="16"/>
        <v>1.0015795589811467</v>
      </c>
      <c r="AV120" s="1"/>
    </row>
    <row r="121" spans="1:48" x14ac:dyDescent="0.15">
      <c r="A121">
        <v>120</v>
      </c>
      <c r="B121" t="s">
        <v>124</v>
      </c>
      <c r="C121">
        <v>10</v>
      </c>
      <c r="D121" t="s">
        <v>5</v>
      </c>
      <c r="E121">
        <v>125</v>
      </c>
      <c r="F121" s="1">
        <f t="shared" si="9"/>
        <v>-1.0742096531902069E-2</v>
      </c>
      <c r="J121" s="4">
        <v>43993</v>
      </c>
      <c r="K121">
        <v>26.36</v>
      </c>
      <c r="L121" s="1">
        <f t="shared" si="10"/>
        <v>-2.6520189818914266E-3</v>
      </c>
      <c r="O121" s="4">
        <v>43976</v>
      </c>
      <c r="P121" s="7">
        <v>1727</v>
      </c>
      <c r="Q121" s="1">
        <f t="shared" si="11"/>
        <v>-7.7866291048149603E-3</v>
      </c>
      <c r="T121" s="4">
        <v>43973</v>
      </c>
      <c r="U121">
        <v>107.63</v>
      </c>
      <c r="V121" s="1">
        <f t="shared" si="12"/>
        <v>-7.430110864719918E-4</v>
      </c>
      <c r="AF121" s="1">
        <v>-1.0742096531902069E-2</v>
      </c>
      <c r="AG121" s="1">
        <v>-2.6520189818914266E-3</v>
      </c>
      <c r="AH121" s="1">
        <v>-7.7866291048149603E-3</v>
      </c>
      <c r="AI121" s="1">
        <v>-7.430110864719918E-4</v>
      </c>
      <c r="AQ121" s="5">
        <f t="shared" si="17"/>
        <v>0.98925790346809794</v>
      </c>
      <c r="AR121" s="5">
        <f t="shared" si="14"/>
        <v>0.99734798101810862</v>
      </c>
      <c r="AS121" s="5">
        <f t="shared" si="15"/>
        <v>0.99221337089518502</v>
      </c>
      <c r="AT121" s="5">
        <f t="shared" si="16"/>
        <v>0.99925698891352799</v>
      </c>
      <c r="AV121" s="1"/>
    </row>
    <row r="122" spans="1:48" x14ac:dyDescent="0.15">
      <c r="A122">
        <v>121</v>
      </c>
      <c r="B122" t="s">
        <v>125</v>
      </c>
      <c r="C122">
        <v>10</v>
      </c>
      <c r="D122" t="s">
        <v>5</v>
      </c>
      <c r="E122">
        <v>128.19999999999999</v>
      </c>
      <c r="F122" s="1">
        <f t="shared" si="9"/>
        <v>2.5277807184268392E-2</v>
      </c>
      <c r="J122" s="4">
        <v>43992</v>
      </c>
      <c r="K122">
        <v>28.43</v>
      </c>
      <c r="L122" s="1">
        <f t="shared" si="10"/>
        <v>7.5597216028601921E-2</v>
      </c>
      <c r="O122" s="4">
        <v>43975</v>
      </c>
      <c r="P122" s="7">
        <v>1730.65</v>
      </c>
      <c r="Q122" s="1">
        <f t="shared" si="11"/>
        <v>2.1112613224589126E-3</v>
      </c>
      <c r="T122" s="4">
        <v>43972</v>
      </c>
      <c r="U122">
        <v>107.62</v>
      </c>
      <c r="V122" s="1">
        <f t="shared" si="12"/>
        <v>-9.2915214933210309E-5</v>
      </c>
      <c r="AF122" s="1">
        <v>2.5277807184268392E-2</v>
      </c>
      <c r="AG122" s="1">
        <v>7.5597216028601921E-2</v>
      </c>
      <c r="AH122" s="1">
        <v>2.1112613224589126E-3</v>
      </c>
      <c r="AI122" s="1">
        <v>-9.2915214933210309E-5</v>
      </c>
      <c r="AQ122" s="5">
        <f t="shared" si="17"/>
        <v>1.0252778071842683</v>
      </c>
      <c r="AR122" s="5">
        <f t="shared" si="14"/>
        <v>1.0755972160286018</v>
      </c>
      <c r="AS122" s="5">
        <f t="shared" si="15"/>
        <v>1.002111261322459</v>
      </c>
      <c r="AT122" s="5">
        <f t="shared" si="16"/>
        <v>0.99990708478506674</v>
      </c>
      <c r="AV122" s="1"/>
    </row>
    <row r="123" spans="1:48" x14ac:dyDescent="0.15">
      <c r="A123">
        <v>122</v>
      </c>
      <c r="B123" t="s">
        <v>126</v>
      </c>
      <c r="C123">
        <v>10</v>
      </c>
      <c r="D123" t="s">
        <v>5</v>
      </c>
      <c r="E123">
        <v>131.19999999999999</v>
      </c>
      <c r="F123" s="1">
        <f t="shared" si="9"/>
        <v>2.3131332023418927E-2</v>
      </c>
      <c r="J123" s="4">
        <v>43991</v>
      </c>
      <c r="K123">
        <v>28.42</v>
      </c>
      <c r="L123" s="1">
        <f t="shared" si="10"/>
        <v>-3.5180299395372051E-4</v>
      </c>
      <c r="O123" s="4">
        <v>43973</v>
      </c>
      <c r="P123" s="7">
        <v>1765.6</v>
      </c>
      <c r="Q123" s="1">
        <f t="shared" si="11"/>
        <v>1.9993515473389172E-2</v>
      </c>
      <c r="T123" s="4">
        <v>43971</v>
      </c>
      <c r="U123">
        <v>107.53</v>
      </c>
      <c r="V123" s="1">
        <f t="shared" si="12"/>
        <v>-8.3662565883870833E-4</v>
      </c>
      <c r="AF123" s="1">
        <v>2.3131332023418927E-2</v>
      </c>
      <c r="AG123" s="1">
        <v>-3.5180299395372051E-4</v>
      </c>
      <c r="AH123" s="1">
        <v>1.9993515473389172E-2</v>
      </c>
      <c r="AI123" s="1">
        <v>-8.3662565883870833E-4</v>
      </c>
      <c r="AQ123" s="5">
        <f t="shared" si="17"/>
        <v>1.023131332023419</v>
      </c>
      <c r="AR123" s="5">
        <f t="shared" si="14"/>
        <v>0.99964819700604624</v>
      </c>
      <c r="AS123" s="5">
        <f t="shared" si="15"/>
        <v>1.0199935154733892</v>
      </c>
      <c r="AT123" s="5">
        <f t="shared" si="16"/>
        <v>0.99916337434116131</v>
      </c>
      <c r="AV123" s="1"/>
    </row>
    <row r="124" spans="1:48" x14ac:dyDescent="0.15">
      <c r="A124">
        <v>123</v>
      </c>
      <c r="B124" t="s">
        <v>127</v>
      </c>
      <c r="C124">
        <v>10</v>
      </c>
      <c r="D124" t="s">
        <v>5</v>
      </c>
      <c r="E124">
        <v>127.1</v>
      </c>
      <c r="F124" s="1">
        <f t="shared" si="9"/>
        <v>-3.1748698314580298E-2</v>
      </c>
      <c r="J124" s="4">
        <v>43990</v>
      </c>
      <c r="K124">
        <v>28.37</v>
      </c>
      <c r="L124" s="1">
        <f t="shared" si="10"/>
        <v>-1.7608738481946042E-3</v>
      </c>
      <c r="O124" s="4">
        <v>43972</v>
      </c>
      <c r="P124" s="7">
        <v>1750.4</v>
      </c>
      <c r="Q124" s="1">
        <f t="shared" si="11"/>
        <v>-8.6462427148644352E-3</v>
      </c>
      <c r="T124" s="4">
        <v>43970</v>
      </c>
      <c r="U124">
        <v>107.71</v>
      </c>
      <c r="V124" s="1">
        <f t="shared" si="12"/>
        <v>1.6725519602439401E-3</v>
      </c>
      <c r="AF124" s="1">
        <v>-3.1748698314580298E-2</v>
      </c>
      <c r="AG124" s="1">
        <v>-1.7608738481946042E-3</v>
      </c>
      <c r="AH124" s="1">
        <v>-8.6462427148644352E-3</v>
      </c>
      <c r="AI124" s="1">
        <v>1.6725519602439401E-3</v>
      </c>
      <c r="AQ124" s="5">
        <f t="shared" si="17"/>
        <v>0.96825130168541973</v>
      </c>
      <c r="AR124" s="5">
        <f t="shared" si="14"/>
        <v>0.99823912615180543</v>
      </c>
      <c r="AS124" s="5">
        <f t="shared" si="15"/>
        <v>0.99135375728513553</v>
      </c>
      <c r="AT124" s="5">
        <f t="shared" si="16"/>
        <v>1.0016725519602439</v>
      </c>
      <c r="AV124" s="1"/>
    </row>
    <row r="125" spans="1:48" x14ac:dyDescent="0.15">
      <c r="A125">
        <v>124</v>
      </c>
      <c r="B125" t="s">
        <v>128</v>
      </c>
      <c r="C125">
        <v>10</v>
      </c>
      <c r="D125" t="s">
        <v>5</v>
      </c>
      <c r="E125">
        <v>126.5</v>
      </c>
      <c r="F125" s="1">
        <f t="shared" si="9"/>
        <v>-4.731870027833365E-3</v>
      </c>
      <c r="J125" s="4">
        <v>43989</v>
      </c>
      <c r="K125">
        <v>28.87</v>
      </c>
      <c r="L125" s="1">
        <f t="shared" si="10"/>
        <v>1.7470744854083786E-2</v>
      </c>
      <c r="O125" s="4">
        <v>43971</v>
      </c>
      <c r="P125" s="7">
        <v>1781.7</v>
      </c>
      <c r="Q125" s="1">
        <f t="shared" si="11"/>
        <v>1.7723631462262225E-2</v>
      </c>
      <c r="T125" s="4">
        <v>43969</v>
      </c>
      <c r="U125">
        <v>107.35</v>
      </c>
      <c r="V125" s="1">
        <f t="shared" si="12"/>
        <v>-3.347906037888751E-3</v>
      </c>
      <c r="AF125" s="1">
        <v>-4.731870027833365E-3</v>
      </c>
      <c r="AG125" s="1">
        <v>1.7470744854083786E-2</v>
      </c>
      <c r="AH125" s="1">
        <v>1.7723631462262225E-2</v>
      </c>
      <c r="AI125" s="1">
        <v>-3.347906037888751E-3</v>
      </c>
      <c r="AQ125" s="5">
        <f t="shared" si="17"/>
        <v>0.99526812997216663</v>
      </c>
      <c r="AR125" s="5">
        <f t="shared" si="14"/>
        <v>1.0174707448540838</v>
      </c>
      <c r="AS125" s="5">
        <f t="shared" si="15"/>
        <v>1.0177236314622622</v>
      </c>
      <c r="AT125" s="5">
        <f t="shared" si="16"/>
        <v>0.9966520939621113</v>
      </c>
      <c r="AV125" s="1"/>
    </row>
    <row r="126" spans="1:48" x14ac:dyDescent="0.15">
      <c r="A126">
        <v>125</v>
      </c>
      <c r="B126" t="s">
        <v>129</v>
      </c>
      <c r="C126">
        <v>10</v>
      </c>
      <c r="D126" t="s">
        <v>5</v>
      </c>
      <c r="E126">
        <v>125</v>
      </c>
      <c r="F126" s="1">
        <f t="shared" si="9"/>
        <v>-1.1928570865273845E-2</v>
      </c>
      <c r="J126" s="4">
        <v>43987</v>
      </c>
      <c r="K126">
        <v>28.87</v>
      </c>
      <c r="L126" s="1">
        <f t="shared" si="10"/>
        <v>0</v>
      </c>
      <c r="O126" s="4">
        <v>43970</v>
      </c>
      <c r="P126" s="7">
        <v>1773.4</v>
      </c>
      <c r="Q126" s="1">
        <f t="shared" si="11"/>
        <v>-4.6693567440175571E-3</v>
      </c>
      <c r="T126" s="4">
        <v>43966</v>
      </c>
      <c r="U126">
        <v>107.04</v>
      </c>
      <c r="V126" s="1">
        <f t="shared" si="12"/>
        <v>-2.8919279448716122E-3</v>
      </c>
      <c r="AF126" s="1">
        <v>-1.1928570865273845E-2</v>
      </c>
      <c r="AG126" s="1">
        <v>0</v>
      </c>
      <c r="AH126" s="1">
        <v>-4.6693567440175571E-3</v>
      </c>
      <c r="AI126" s="1">
        <v>-2.8919279448716122E-3</v>
      </c>
      <c r="AQ126" s="5">
        <f t="shared" si="17"/>
        <v>0.98807142913472612</v>
      </c>
      <c r="AR126" s="5">
        <f t="shared" si="14"/>
        <v>1</v>
      </c>
      <c r="AS126" s="5">
        <f t="shared" si="15"/>
        <v>0.99533064325598242</v>
      </c>
      <c r="AT126" s="5">
        <f t="shared" si="16"/>
        <v>0.99710807205512841</v>
      </c>
      <c r="AV126" s="1"/>
    </row>
    <row r="127" spans="1:48" x14ac:dyDescent="0.15">
      <c r="A127">
        <v>126</v>
      </c>
      <c r="B127" t="s">
        <v>130</v>
      </c>
      <c r="C127">
        <v>10</v>
      </c>
      <c r="D127" t="s">
        <v>5</v>
      </c>
      <c r="E127">
        <v>125.85</v>
      </c>
      <c r="F127" s="1">
        <f t="shared" si="9"/>
        <v>6.7769842790236694E-3</v>
      </c>
      <c r="J127" s="4">
        <v>43986</v>
      </c>
      <c r="K127">
        <v>27.5</v>
      </c>
      <c r="L127" s="1">
        <f t="shared" si="10"/>
        <v>-4.8616989002318187E-2</v>
      </c>
      <c r="O127" s="4">
        <v>43969</v>
      </c>
      <c r="P127" s="7">
        <v>1760.6</v>
      </c>
      <c r="Q127" s="1">
        <f t="shared" si="11"/>
        <v>-7.2439479191009817E-3</v>
      </c>
      <c r="T127" s="4">
        <v>43965</v>
      </c>
      <c r="U127">
        <v>107.25</v>
      </c>
      <c r="V127" s="1">
        <f t="shared" si="12"/>
        <v>1.9599614282079696E-3</v>
      </c>
      <c r="AF127" s="1">
        <v>6.7769842790236694E-3</v>
      </c>
      <c r="AG127" s="1">
        <v>-4.8616989002318187E-2</v>
      </c>
      <c r="AH127" s="1">
        <v>-7.2439479191009817E-3</v>
      </c>
      <c r="AI127" s="1">
        <v>1.9599614282079696E-3</v>
      </c>
      <c r="AQ127" s="5">
        <f t="shared" si="17"/>
        <v>1.0067769842790237</v>
      </c>
      <c r="AR127" s="5">
        <f t="shared" si="14"/>
        <v>0.95138301099768185</v>
      </c>
      <c r="AS127" s="5">
        <f t="shared" si="15"/>
        <v>0.99275605208089901</v>
      </c>
      <c r="AT127" s="5">
        <f t="shared" si="16"/>
        <v>1.001959961428208</v>
      </c>
      <c r="AV127" s="1"/>
    </row>
    <row r="128" spans="1:48" x14ac:dyDescent="0.15">
      <c r="A128">
        <v>127</v>
      </c>
      <c r="B128" t="s">
        <v>131</v>
      </c>
      <c r="C128">
        <v>10</v>
      </c>
      <c r="D128" t="s">
        <v>5</v>
      </c>
      <c r="E128">
        <v>123.3</v>
      </c>
      <c r="F128" s="1">
        <f t="shared" si="9"/>
        <v>-2.0470311411026246E-2</v>
      </c>
      <c r="J128" s="4">
        <v>43985</v>
      </c>
      <c r="K128">
        <v>27.12</v>
      </c>
      <c r="L128" s="1">
        <f t="shared" si="10"/>
        <v>-1.3914541600330699E-2</v>
      </c>
      <c r="O128" s="4">
        <v>43966</v>
      </c>
      <c r="P128" s="7">
        <v>1778.7</v>
      </c>
      <c r="Q128" s="1">
        <f t="shared" si="11"/>
        <v>1.022810035462594E-2</v>
      </c>
      <c r="T128" s="4">
        <v>43964</v>
      </c>
      <c r="U128">
        <v>107.03</v>
      </c>
      <c r="V128" s="1">
        <f t="shared" si="12"/>
        <v>-2.0533888118420846E-3</v>
      </c>
      <c r="AF128" s="1">
        <v>-2.0470311411026246E-2</v>
      </c>
      <c r="AG128" s="1">
        <v>-1.3914541600330699E-2</v>
      </c>
      <c r="AH128" s="1">
        <v>1.022810035462594E-2</v>
      </c>
      <c r="AI128" s="1">
        <v>-2.0533888118420846E-3</v>
      </c>
      <c r="AQ128" s="5">
        <f t="shared" si="17"/>
        <v>0.97952968858897371</v>
      </c>
      <c r="AR128" s="5">
        <f t="shared" si="14"/>
        <v>0.98608545839966932</v>
      </c>
      <c r="AS128" s="5">
        <f t="shared" si="15"/>
        <v>1.0102281003546258</v>
      </c>
      <c r="AT128" s="5">
        <f t="shared" si="16"/>
        <v>0.99794661118815786</v>
      </c>
      <c r="AV128" s="1"/>
    </row>
    <row r="129" spans="1:48" x14ac:dyDescent="0.15">
      <c r="A129">
        <v>128</v>
      </c>
      <c r="B129" t="s">
        <v>132</v>
      </c>
      <c r="C129">
        <v>10</v>
      </c>
      <c r="D129" t="s">
        <v>5</v>
      </c>
      <c r="E129">
        <v>117.85</v>
      </c>
      <c r="F129" s="1">
        <f t="shared" si="9"/>
        <v>-4.5207780788158569E-2</v>
      </c>
      <c r="J129" s="4">
        <v>43984</v>
      </c>
      <c r="K129">
        <v>27.07</v>
      </c>
      <c r="L129" s="1">
        <f t="shared" si="10"/>
        <v>-1.8453594459850173E-3</v>
      </c>
      <c r="O129" s="4">
        <v>43965</v>
      </c>
      <c r="P129" s="7">
        <v>1762</v>
      </c>
      <c r="Q129" s="1">
        <f t="shared" si="11"/>
        <v>-9.4332328853069108E-3</v>
      </c>
      <c r="T129" s="4">
        <v>43963</v>
      </c>
      <c r="U129">
        <v>107.14</v>
      </c>
      <c r="V129" s="1">
        <f t="shared" si="12"/>
        <v>1.0272214565300948E-3</v>
      </c>
      <c r="AF129" s="1">
        <v>-4.5207780788158569E-2</v>
      </c>
      <c r="AG129" s="1">
        <v>-1.8453594459850173E-3</v>
      </c>
      <c r="AH129" s="1">
        <v>-9.4332328853069108E-3</v>
      </c>
      <c r="AI129" s="1">
        <v>1.0272214565300948E-3</v>
      </c>
      <c r="AQ129" s="5">
        <f t="shared" si="17"/>
        <v>0.95479221921184143</v>
      </c>
      <c r="AR129" s="5">
        <f t="shared" si="14"/>
        <v>0.99815464055401504</v>
      </c>
      <c r="AS129" s="5">
        <f t="shared" si="15"/>
        <v>0.99056676711469305</v>
      </c>
      <c r="AT129" s="5">
        <f t="shared" si="16"/>
        <v>1.0010272214565301</v>
      </c>
      <c r="AV129" s="1"/>
    </row>
    <row r="130" spans="1:48" x14ac:dyDescent="0.15">
      <c r="A130">
        <v>129</v>
      </c>
      <c r="B130" t="s">
        <v>133</v>
      </c>
      <c r="C130">
        <v>10</v>
      </c>
      <c r="D130" t="s">
        <v>5</v>
      </c>
      <c r="E130">
        <v>118.15</v>
      </c>
      <c r="F130" s="1">
        <f t="shared" si="9"/>
        <v>2.5423742507767431E-3</v>
      </c>
      <c r="J130" s="4">
        <v>43983</v>
      </c>
      <c r="K130">
        <v>26.22</v>
      </c>
      <c r="L130" s="1">
        <f t="shared" si="10"/>
        <v>-3.1903625290656108E-2</v>
      </c>
      <c r="O130" s="4">
        <v>43964</v>
      </c>
      <c r="P130" s="7">
        <v>1737.3</v>
      </c>
      <c r="Q130" s="1">
        <f t="shared" si="11"/>
        <v>-1.4117343596270997E-2</v>
      </c>
      <c r="T130" s="4">
        <v>43962</v>
      </c>
      <c r="U130">
        <v>107.68</v>
      </c>
      <c r="V130" s="1">
        <f t="shared" si="12"/>
        <v>5.0274754436034977E-3</v>
      </c>
      <c r="AF130" s="1">
        <v>2.5423742507767431E-3</v>
      </c>
      <c r="AG130" s="1">
        <v>-3.1903625290656108E-2</v>
      </c>
      <c r="AH130" s="1">
        <v>-1.4117343596270997E-2</v>
      </c>
      <c r="AI130" s="1">
        <v>5.0274754436034977E-3</v>
      </c>
      <c r="AQ130" s="5">
        <f t="shared" si="17"/>
        <v>1.0025423742507766</v>
      </c>
      <c r="AR130" s="5">
        <f t="shared" si="14"/>
        <v>0.96809637470934384</v>
      </c>
      <c r="AS130" s="5">
        <f t="shared" si="15"/>
        <v>0.98588265640372896</v>
      </c>
      <c r="AT130" s="5">
        <f t="shared" si="16"/>
        <v>1.0050274754436035</v>
      </c>
      <c r="AV130" s="1"/>
    </row>
    <row r="131" spans="1:48" x14ac:dyDescent="0.15">
      <c r="A131">
        <v>130</v>
      </c>
      <c r="B131" t="s">
        <v>134</v>
      </c>
      <c r="C131">
        <v>10</v>
      </c>
      <c r="D131" t="s">
        <v>5</v>
      </c>
      <c r="E131">
        <v>120.2</v>
      </c>
      <c r="F131" s="1">
        <f t="shared" si="9"/>
        <v>1.7202018468190396E-2</v>
      </c>
      <c r="J131" s="4">
        <v>43980</v>
      </c>
      <c r="K131">
        <v>25.88</v>
      </c>
      <c r="L131" s="1">
        <f t="shared" si="10"/>
        <v>-1.3052008702853926E-2</v>
      </c>
      <c r="O131" s="4">
        <v>43963</v>
      </c>
      <c r="P131" s="7">
        <v>1728</v>
      </c>
      <c r="Q131" s="1">
        <f t="shared" si="11"/>
        <v>-5.3675135358528933E-3</v>
      </c>
      <c r="T131" s="4">
        <v>43959</v>
      </c>
      <c r="U131">
        <v>106.67</v>
      </c>
      <c r="V131" s="1">
        <f t="shared" si="12"/>
        <v>-9.4239092590262911E-3</v>
      </c>
      <c r="AF131" s="1">
        <v>1.7202018468190396E-2</v>
      </c>
      <c r="AG131" s="1">
        <v>-1.3052008702853926E-2</v>
      </c>
      <c r="AH131" s="1">
        <v>-5.3675135358528933E-3</v>
      </c>
      <c r="AI131" s="1">
        <v>-9.4239092590262911E-3</v>
      </c>
      <c r="AQ131" s="5">
        <f t="shared" si="17"/>
        <v>1.0172020184681905</v>
      </c>
      <c r="AR131" s="5">
        <f t="shared" si="14"/>
        <v>0.98694799129714605</v>
      </c>
      <c r="AS131" s="5">
        <f t="shared" si="15"/>
        <v>0.99463248646414715</v>
      </c>
      <c r="AT131" s="5">
        <f t="shared" si="16"/>
        <v>0.99057609074097375</v>
      </c>
      <c r="AV131" s="1"/>
    </row>
    <row r="132" spans="1:48" x14ac:dyDescent="0.15">
      <c r="A132">
        <v>131</v>
      </c>
      <c r="B132" t="s">
        <v>135</v>
      </c>
      <c r="C132">
        <v>10</v>
      </c>
      <c r="D132" t="s">
        <v>5</v>
      </c>
      <c r="E132">
        <v>130.94999999999999</v>
      </c>
      <c r="F132" s="1">
        <f>LN(E132/E131)</f>
        <v>8.565854885261362E-2</v>
      </c>
      <c r="J132" s="4">
        <v>43979</v>
      </c>
      <c r="K132">
        <v>25.03</v>
      </c>
      <c r="L132" s="1">
        <f t="shared" ref="L132:L133" si="18">LN(K132/K131)</f>
        <v>-3.3395364189016855E-2</v>
      </c>
      <c r="O132" s="4">
        <v>43962</v>
      </c>
      <c r="P132" s="7">
        <v>1720.9</v>
      </c>
      <c r="Q132" s="1">
        <f t="shared" ref="Q132:Q133" si="19">LN(P132/P131)</f>
        <v>-4.1172605931355773E-3</v>
      </c>
      <c r="T132" s="4">
        <v>43958</v>
      </c>
      <c r="U132">
        <v>106.29</v>
      </c>
      <c r="V132" s="1">
        <f t="shared" ref="V132:V133" si="20">LN(U132/U131)</f>
        <v>-3.5687490919011026E-3</v>
      </c>
      <c r="AF132" s="1">
        <v>8.565854885261362E-2</v>
      </c>
      <c r="AG132" s="1">
        <v>-3.3395364189016855E-2</v>
      </c>
      <c r="AH132" s="1">
        <v>-4.1172605931355773E-3</v>
      </c>
      <c r="AI132" s="1">
        <v>-3.5687490919011026E-3</v>
      </c>
      <c r="AQ132" s="5">
        <f t="shared" si="17"/>
        <v>1.0856585488526136</v>
      </c>
      <c r="AR132" s="5">
        <f t="shared" ref="AR132:AR133" si="21">AG132+1</f>
        <v>0.9666046358109831</v>
      </c>
      <c r="AS132" s="5">
        <f t="shared" ref="AS132:AS133" si="22">AH132+1</f>
        <v>0.99588273940686445</v>
      </c>
      <c r="AT132" s="5">
        <f t="shared" ref="AT132:AT133" si="23">AI132+1</f>
        <v>0.99643125090809892</v>
      </c>
    </row>
    <row r="133" spans="1:48" x14ac:dyDescent="0.15">
      <c r="A133">
        <v>132</v>
      </c>
      <c r="B133" t="s">
        <v>136</v>
      </c>
      <c r="C133">
        <v>10</v>
      </c>
      <c r="D133" t="s">
        <v>5</v>
      </c>
      <c r="E133">
        <v>128.4</v>
      </c>
      <c r="F133" s="1">
        <f>LN(E133/E132)</f>
        <v>-1.9665179697859921E-2</v>
      </c>
      <c r="J133" s="4">
        <v>43978</v>
      </c>
      <c r="K133">
        <v>25</v>
      </c>
      <c r="L133" s="1">
        <f t="shared" si="18"/>
        <v>-1.1992805754821268E-3</v>
      </c>
      <c r="O133" s="4">
        <v>43959</v>
      </c>
      <c r="P133" s="7">
        <v>1735.2</v>
      </c>
      <c r="Q133" s="1">
        <f t="shared" si="19"/>
        <v>8.2752707417992396E-3</v>
      </c>
      <c r="T133" s="4">
        <v>43957</v>
      </c>
      <c r="U133">
        <v>106.15</v>
      </c>
      <c r="V133" s="1">
        <f t="shared" si="20"/>
        <v>-1.3180193962252327E-3</v>
      </c>
      <c r="AF133" s="1">
        <v>-1.9665179697859921E-2</v>
      </c>
      <c r="AG133" s="1">
        <v>-1.1992805754821268E-3</v>
      </c>
      <c r="AH133" s="1">
        <v>8.2752707417992396E-3</v>
      </c>
      <c r="AI133" s="1">
        <v>-1.3180193962252327E-3</v>
      </c>
      <c r="AQ133" s="5">
        <f t="shared" si="17"/>
        <v>0.98033482030214003</v>
      </c>
      <c r="AR133" s="5">
        <f t="shared" si="21"/>
        <v>0.99880071942451787</v>
      </c>
      <c r="AS133" s="5">
        <f t="shared" si="22"/>
        <v>1.0082752707417992</v>
      </c>
      <c r="AT133" s="5">
        <f t="shared" si="23"/>
        <v>0.99868198060377478</v>
      </c>
    </row>
    <row r="134" spans="1:48" x14ac:dyDescent="0.15">
      <c r="AB134" s="4"/>
      <c r="AD134" s="1"/>
      <c r="AG134" s="4"/>
      <c r="AH134" s="7"/>
      <c r="AI134" s="1"/>
      <c r="AL134" s="4">
        <v>43956</v>
      </c>
      <c r="AM134">
        <v>106.6</v>
      </c>
      <c r="AN134" s="1">
        <f>LN(AM134/U133)</f>
        <v>4.2303235824789169E-3</v>
      </c>
    </row>
    <row r="135" spans="1:48" x14ac:dyDescent="0.15">
      <c r="AB135" s="4"/>
      <c r="AD135" s="1"/>
      <c r="AG135" s="4"/>
      <c r="AH135" s="7"/>
      <c r="AI135" s="1"/>
      <c r="AL135" s="4">
        <v>43955</v>
      </c>
      <c r="AM135">
        <v>106.75</v>
      </c>
      <c r="AN135" s="1">
        <f>LN(AM135/AM134)</f>
        <v>1.4061403769897538E-3</v>
      </c>
    </row>
    <row r="136" spans="1:48" x14ac:dyDescent="0.15">
      <c r="AB136" s="4"/>
      <c r="AD136" s="1"/>
      <c r="AG136" s="4"/>
      <c r="AH136" s="7"/>
      <c r="AI136" s="1"/>
      <c r="AL136" s="4">
        <v>43952</v>
      </c>
      <c r="AM136">
        <v>106.94</v>
      </c>
      <c r="AN136" s="1">
        <f>LN(AM136/AM135)</f>
        <v>1.7782774118515997E-3</v>
      </c>
    </row>
    <row r="137" spans="1:48" x14ac:dyDescent="0.15">
      <c r="AB137" s="4"/>
      <c r="AD137" s="1"/>
      <c r="AG137" s="4"/>
      <c r="AH137" s="7"/>
      <c r="AI137" s="1"/>
    </row>
    <row r="138" spans="1:48" x14ac:dyDescent="0.15">
      <c r="AB138" s="4"/>
      <c r="AD138" s="1"/>
      <c r="AG138" s="4"/>
      <c r="AH138" s="7"/>
      <c r="AI138" s="1"/>
    </row>
    <row r="139" spans="1:48" x14ac:dyDescent="0.15">
      <c r="AB139" s="4"/>
      <c r="AD139" s="1"/>
    </row>
    <row r="140" spans="1:48" x14ac:dyDescent="0.15">
      <c r="AB140" s="4"/>
      <c r="AD140" s="1"/>
    </row>
    <row r="141" spans="1:48" x14ac:dyDescent="0.15">
      <c r="AB141" s="4"/>
      <c r="AD141" s="1"/>
    </row>
    <row r="142" spans="1:48" x14ac:dyDescent="0.15">
      <c r="AB142" s="4"/>
      <c r="AD142" s="1"/>
    </row>
    <row r="143" spans="1:48" x14ac:dyDescent="0.15">
      <c r="AB143" s="4"/>
      <c r="AD143" s="1"/>
    </row>
    <row r="144" spans="1:48" x14ac:dyDescent="0.15">
      <c r="AB144" s="4"/>
      <c r="AD144" s="1"/>
    </row>
    <row r="145" spans="28:30" x14ac:dyDescent="0.15">
      <c r="AB145" s="4"/>
      <c r="AD145" s="1"/>
    </row>
    <row r="146" spans="28:30" x14ac:dyDescent="0.15">
      <c r="AB146" s="4"/>
      <c r="AD146" s="1"/>
    </row>
    <row r="147" spans="28:30" x14ac:dyDescent="0.15">
      <c r="AB147" s="4"/>
      <c r="AD147" s="1"/>
    </row>
    <row r="148" spans="28:30" x14ac:dyDescent="0.15">
      <c r="AB148" s="4"/>
      <c r="AD148" s="1"/>
    </row>
    <row r="149" spans="28:30" x14ac:dyDescent="0.15">
      <c r="AB149" s="4"/>
      <c r="AD149" s="1"/>
    </row>
    <row r="150" spans="28:30" x14ac:dyDescent="0.15">
      <c r="AB150" s="4"/>
      <c r="AD150" s="1"/>
    </row>
    <row r="151" spans="28:30" x14ac:dyDescent="0.15">
      <c r="AB151" s="4"/>
      <c r="AD151" s="1"/>
    </row>
    <row r="152" spans="28:30" x14ac:dyDescent="0.15">
      <c r="AB152" s="4"/>
      <c r="AD152" s="1"/>
    </row>
  </sheetData>
  <mergeCells count="1">
    <mergeCell ref="Z4:AD4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9"/>
  <sheetViews>
    <sheetView workbookViewId="0">
      <selection activeCell="G18" sqref="G18"/>
    </sheetView>
  </sheetViews>
  <sheetFormatPr baseColWidth="10" defaultRowHeight="13" x14ac:dyDescent="0.15"/>
  <cols>
    <col min="1" max="1" width="10.1640625" bestFit="1" customWidth="1"/>
    <col min="2" max="5" width="8.1640625" bestFit="1" customWidth="1"/>
    <col min="6" max="6" width="7.83203125" bestFit="1" customWidth="1"/>
    <col min="7" max="7" width="8.33203125" bestFit="1" customWidth="1"/>
    <col min="9" max="9" width="10.1640625" bestFit="1" customWidth="1"/>
    <col min="10" max="13" width="8.1640625" bestFit="1" customWidth="1"/>
    <col min="14" max="14" width="7.83203125" bestFit="1" customWidth="1"/>
    <col min="15" max="15" width="8.33203125" bestFit="1" customWidth="1"/>
  </cols>
  <sheetData>
    <row r="1" spans="1:18" x14ac:dyDescent="0.15">
      <c r="A1" s="59" t="s">
        <v>143</v>
      </c>
      <c r="B1" s="60"/>
      <c r="C1" s="60"/>
      <c r="D1" s="60"/>
      <c r="E1" s="61"/>
    </row>
    <row r="2" spans="1:18" x14ac:dyDescent="0.15">
      <c r="A2" s="15"/>
      <c r="B2" s="15" t="s">
        <v>139</v>
      </c>
      <c r="C2" s="15" t="s">
        <v>141</v>
      </c>
      <c r="D2" s="16" t="s">
        <v>5</v>
      </c>
      <c r="E2" s="15" t="s">
        <v>140</v>
      </c>
      <c r="F2" s="56"/>
      <c r="G2" s="56"/>
      <c r="H2" s="57"/>
      <c r="I2" s="56"/>
      <c r="J2" s="58"/>
      <c r="K2" s="57"/>
    </row>
    <row r="3" spans="1:18" x14ac:dyDescent="0.15">
      <c r="A3" s="15" t="s">
        <v>139</v>
      </c>
      <c r="B3" s="15">
        <v>1</v>
      </c>
      <c r="C3" s="15">
        <v>-0.17381138061798404</v>
      </c>
      <c r="D3" s="16">
        <v>-3.5996471278299629E-2</v>
      </c>
      <c r="E3" s="15">
        <v>-7.8907869375169394E-3</v>
      </c>
      <c r="G3" s="5"/>
      <c r="I3" s="4"/>
      <c r="J3" s="7"/>
      <c r="O3" s="5"/>
    </row>
    <row r="4" spans="1:18" x14ac:dyDescent="0.15">
      <c r="A4" s="15" t="s">
        <v>142</v>
      </c>
      <c r="B4" s="15">
        <v>-0.17381138061798404</v>
      </c>
      <c r="C4" s="15">
        <v>1</v>
      </c>
      <c r="D4" s="16">
        <v>0.15088690576352712</v>
      </c>
      <c r="E4" s="15">
        <v>0.16824301456576313</v>
      </c>
      <c r="G4" s="5"/>
      <c r="I4" s="4"/>
      <c r="O4" s="5"/>
    </row>
    <row r="5" spans="1:18" x14ac:dyDescent="0.15">
      <c r="A5" s="15" t="s">
        <v>5</v>
      </c>
      <c r="B5" s="15">
        <v>-3.5996471278299629E-2</v>
      </c>
      <c r="C5" s="15">
        <v>0.15088690576352712</v>
      </c>
      <c r="D5" s="16">
        <v>1</v>
      </c>
      <c r="E5" s="15">
        <v>-8.1856569914241395E-2</v>
      </c>
      <c r="G5" s="5"/>
      <c r="I5" s="4"/>
      <c r="O5" s="5"/>
    </row>
    <row r="6" spans="1:18" x14ac:dyDescent="0.15">
      <c r="A6" s="52" t="s">
        <v>140</v>
      </c>
      <c r="B6" s="52">
        <v>-7.8907869375169394E-3</v>
      </c>
      <c r="C6" s="52">
        <v>0.16824301456576313</v>
      </c>
      <c r="D6" s="16">
        <v>-8.1856569914241395E-2</v>
      </c>
      <c r="E6" s="52">
        <v>1</v>
      </c>
      <c r="G6" s="5"/>
      <c r="I6" s="4"/>
      <c r="O6" s="5"/>
    </row>
    <row r="7" spans="1:18" x14ac:dyDescent="0.15">
      <c r="A7" s="62"/>
      <c r="B7" s="62"/>
      <c r="C7" s="62"/>
      <c r="D7" s="63"/>
      <c r="E7" s="62"/>
      <c r="I7" s="4"/>
      <c r="O7" s="5"/>
    </row>
    <row r="8" spans="1:18" x14ac:dyDescent="0.15">
      <c r="A8" s="4"/>
      <c r="I8" s="4"/>
      <c r="O8" s="5"/>
    </row>
    <row r="9" spans="1:18" x14ac:dyDescent="0.15">
      <c r="A9" s="4"/>
      <c r="I9" s="4"/>
      <c r="O9" s="5"/>
      <c r="R9">
        <f>R5</f>
        <v>0</v>
      </c>
    </row>
    <row r="10" spans="1:18" x14ac:dyDescent="0.15">
      <c r="A10" s="4"/>
      <c r="I10" s="4"/>
      <c r="O10" s="5"/>
    </row>
    <row r="11" spans="1:18" x14ac:dyDescent="0.15">
      <c r="A11" s="4"/>
      <c r="I11" s="4"/>
      <c r="O11" s="5"/>
    </row>
    <row r="12" spans="1:18" x14ac:dyDescent="0.15">
      <c r="A12" s="4"/>
      <c r="I12" s="4"/>
      <c r="O12" s="5"/>
    </row>
    <row r="13" spans="1:18" x14ac:dyDescent="0.15">
      <c r="A13" s="4"/>
      <c r="I13" s="4"/>
      <c r="O13" s="5"/>
    </row>
    <row r="14" spans="1:18" x14ac:dyDescent="0.15">
      <c r="A14" s="4"/>
      <c r="G14" s="5"/>
      <c r="I14" s="4"/>
      <c r="O14" s="5"/>
    </row>
    <row r="15" spans="1:18" x14ac:dyDescent="0.15">
      <c r="A15" s="4"/>
      <c r="G15" s="5"/>
      <c r="I15" s="4"/>
      <c r="O15" s="5"/>
    </row>
    <row r="16" spans="1:18" x14ac:dyDescent="0.15">
      <c r="A16" s="4"/>
      <c r="G16" s="5"/>
      <c r="I16" s="4"/>
      <c r="O16" s="5"/>
    </row>
    <row r="17" spans="1:15" x14ac:dyDescent="0.15">
      <c r="A17" s="4"/>
      <c r="G17" s="5"/>
      <c r="I17" s="4"/>
      <c r="O17" s="5"/>
    </row>
    <row r="18" spans="1:15" x14ac:dyDescent="0.15">
      <c r="A18" s="4"/>
      <c r="G18" s="5"/>
      <c r="I18" s="4"/>
      <c r="O18" s="5"/>
    </row>
    <row r="19" spans="1:15" x14ac:dyDescent="0.15">
      <c r="A19" s="4"/>
      <c r="G19" s="5"/>
      <c r="I19" s="4"/>
      <c r="O19" s="5"/>
    </row>
    <row r="20" spans="1:15" x14ac:dyDescent="0.15">
      <c r="A20" s="4"/>
      <c r="G20" s="5"/>
      <c r="I20" s="4"/>
      <c r="O20" s="5"/>
    </row>
    <row r="21" spans="1:15" x14ac:dyDescent="0.15">
      <c r="A21" s="4"/>
      <c r="G21" s="5"/>
      <c r="I21" s="4"/>
      <c r="O21" s="5"/>
    </row>
    <row r="22" spans="1:15" x14ac:dyDescent="0.15">
      <c r="A22" s="4"/>
      <c r="G22" s="5"/>
      <c r="I22" s="4"/>
      <c r="O22" s="5"/>
    </row>
    <row r="23" spans="1:15" x14ac:dyDescent="0.15">
      <c r="A23" s="4"/>
      <c r="G23" s="5"/>
      <c r="I23" s="4"/>
      <c r="O23" s="5"/>
    </row>
    <row r="24" spans="1:15" x14ac:dyDescent="0.15">
      <c r="A24" s="4"/>
      <c r="G24" s="5"/>
      <c r="I24" s="4"/>
      <c r="O24" s="5"/>
    </row>
    <row r="25" spans="1:15" x14ac:dyDescent="0.15">
      <c r="A25" s="4"/>
      <c r="G25" s="5"/>
      <c r="I25" s="4"/>
      <c r="O25" s="5"/>
    </row>
    <row r="26" spans="1:15" x14ac:dyDescent="0.15">
      <c r="A26" s="4"/>
      <c r="G26" s="5"/>
      <c r="I26" s="4"/>
      <c r="O26" s="5"/>
    </row>
    <row r="27" spans="1:15" x14ac:dyDescent="0.15">
      <c r="A27" s="4"/>
      <c r="G27" s="5"/>
      <c r="I27" s="4"/>
      <c r="O27" s="5"/>
    </row>
    <row r="28" spans="1:15" x14ac:dyDescent="0.15">
      <c r="A28" s="4"/>
      <c r="G28" s="5"/>
      <c r="I28" s="4"/>
      <c r="O28" s="5"/>
    </row>
    <row r="29" spans="1:15" x14ac:dyDescent="0.15">
      <c r="A29" s="4"/>
      <c r="G29" s="5"/>
      <c r="I29" s="4"/>
      <c r="O29" s="5"/>
    </row>
    <row r="30" spans="1:15" x14ac:dyDescent="0.15">
      <c r="A30" s="4"/>
      <c r="G30" s="5"/>
      <c r="I30" s="4"/>
      <c r="O30" s="5"/>
    </row>
    <row r="31" spans="1:15" x14ac:dyDescent="0.15">
      <c r="A31" s="4"/>
      <c r="G31" s="5"/>
      <c r="I31" s="4"/>
      <c r="O31" s="5"/>
    </row>
    <row r="32" spans="1:15" x14ac:dyDescent="0.15">
      <c r="A32" s="4"/>
      <c r="G32" s="5"/>
      <c r="I32" s="4"/>
      <c r="O32" s="5"/>
    </row>
    <row r="33" spans="1:15" x14ac:dyDescent="0.15">
      <c r="A33" s="4"/>
      <c r="G33" s="5"/>
      <c r="I33" s="4"/>
      <c r="O33" s="5"/>
    </row>
    <row r="34" spans="1:15" x14ac:dyDescent="0.15">
      <c r="A34" s="4"/>
      <c r="G34" s="5"/>
      <c r="I34" s="4"/>
      <c r="O34" s="5"/>
    </row>
    <row r="35" spans="1:15" x14ac:dyDescent="0.15">
      <c r="A35" s="4"/>
      <c r="G35" s="5"/>
      <c r="I35" s="4"/>
      <c r="O35" s="5"/>
    </row>
    <row r="36" spans="1:15" x14ac:dyDescent="0.15">
      <c r="A36" s="4"/>
      <c r="G36" s="5"/>
      <c r="I36" s="4"/>
      <c r="O36" s="5"/>
    </row>
    <row r="37" spans="1:15" x14ac:dyDescent="0.15">
      <c r="A37" s="4"/>
      <c r="G37" s="5"/>
      <c r="I37" s="4"/>
      <c r="O37" s="5"/>
    </row>
    <row r="38" spans="1:15" x14ac:dyDescent="0.15">
      <c r="A38" s="4"/>
      <c r="G38" s="5"/>
      <c r="I38" s="4"/>
      <c r="O38" s="5"/>
    </row>
    <row r="39" spans="1:15" x14ac:dyDescent="0.15">
      <c r="A39" s="4"/>
      <c r="G39" s="5"/>
      <c r="I39" s="4"/>
      <c r="O39" s="5"/>
    </row>
    <row r="40" spans="1:15" x14ac:dyDescent="0.15">
      <c r="A40" s="4"/>
      <c r="G40" s="5"/>
      <c r="I40" s="4"/>
      <c r="O40" s="5"/>
    </row>
    <row r="41" spans="1:15" x14ac:dyDescent="0.15">
      <c r="A41" s="4"/>
      <c r="G41" s="5"/>
      <c r="I41" s="4"/>
      <c r="O41" s="5"/>
    </row>
    <row r="42" spans="1:15" x14ac:dyDescent="0.15">
      <c r="A42" s="4"/>
      <c r="G42" s="5"/>
      <c r="I42" s="4"/>
      <c r="O42" s="5"/>
    </row>
    <row r="43" spans="1:15" x14ac:dyDescent="0.15">
      <c r="A43" s="4"/>
      <c r="G43" s="5"/>
      <c r="I43" s="4"/>
      <c r="O43" s="5"/>
    </row>
    <row r="44" spans="1:15" x14ac:dyDescent="0.15">
      <c r="A44" s="4"/>
      <c r="G44" s="5"/>
      <c r="I44" s="4"/>
      <c r="O44" s="5"/>
    </row>
    <row r="45" spans="1:15" x14ac:dyDescent="0.15">
      <c r="A45" s="4"/>
      <c r="G45" s="5"/>
      <c r="I45" s="4"/>
      <c r="O45" s="5"/>
    </row>
    <row r="46" spans="1:15" x14ac:dyDescent="0.15">
      <c r="A46" s="4"/>
      <c r="G46" s="5"/>
      <c r="I46" s="4"/>
      <c r="O46" s="5"/>
    </row>
    <row r="47" spans="1:15" x14ac:dyDescent="0.15">
      <c r="A47" s="4"/>
      <c r="G47" s="5"/>
      <c r="I47" s="4"/>
      <c r="O47" s="5"/>
    </row>
    <row r="48" spans="1:15" x14ac:dyDescent="0.15">
      <c r="A48" s="4"/>
      <c r="G48" s="5"/>
      <c r="I48" s="4"/>
      <c r="O48" s="5"/>
    </row>
    <row r="49" spans="1:15" x14ac:dyDescent="0.15">
      <c r="A49" s="4"/>
      <c r="G49" s="5"/>
      <c r="I49" s="4"/>
      <c r="O49" s="5"/>
    </row>
    <row r="50" spans="1:15" x14ac:dyDescent="0.15">
      <c r="A50" s="4"/>
      <c r="G50" s="5"/>
      <c r="I50" s="4"/>
      <c r="O50" s="5"/>
    </row>
    <row r="51" spans="1:15" x14ac:dyDescent="0.15">
      <c r="A51" s="4"/>
      <c r="G51" s="5"/>
      <c r="I51" s="4"/>
      <c r="O51" s="5"/>
    </row>
    <row r="52" spans="1:15" x14ac:dyDescent="0.15">
      <c r="A52" s="4"/>
      <c r="G52" s="5"/>
      <c r="I52" s="4"/>
      <c r="O52" s="5"/>
    </row>
    <row r="53" spans="1:15" x14ac:dyDescent="0.15">
      <c r="A53" s="4"/>
      <c r="G53" s="5"/>
      <c r="I53" s="4"/>
      <c r="O53" s="5"/>
    </row>
    <row r="54" spans="1:15" x14ac:dyDescent="0.15">
      <c r="A54" s="4"/>
      <c r="G54" s="5"/>
      <c r="I54" s="4"/>
      <c r="O54" s="5"/>
    </row>
    <row r="55" spans="1:15" x14ac:dyDescent="0.15">
      <c r="A55" s="4"/>
      <c r="G55" s="5"/>
      <c r="I55" s="4"/>
      <c r="O55" s="5"/>
    </row>
    <row r="56" spans="1:15" x14ac:dyDescent="0.15">
      <c r="A56" s="4"/>
      <c r="G56" s="5"/>
      <c r="I56" s="4"/>
      <c r="O56" s="5"/>
    </row>
    <row r="57" spans="1:15" x14ac:dyDescent="0.15">
      <c r="A57" s="4"/>
      <c r="G57" s="5"/>
      <c r="I57" s="4"/>
      <c r="O57" s="5"/>
    </row>
    <row r="58" spans="1:15" x14ac:dyDescent="0.15">
      <c r="A58" s="4"/>
      <c r="G58" s="5"/>
      <c r="I58" s="4"/>
      <c r="O58" s="5"/>
    </row>
    <row r="59" spans="1:15" x14ac:dyDescent="0.15">
      <c r="A59" s="4"/>
      <c r="G59" s="5"/>
      <c r="I59" s="4"/>
      <c r="O59" s="5"/>
    </row>
    <row r="60" spans="1:15" x14ac:dyDescent="0.15">
      <c r="A60" s="4"/>
      <c r="G60" s="5"/>
      <c r="I60" s="4"/>
      <c r="O60" s="5"/>
    </row>
    <row r="61" spans="1:15" x14ac:dyDescent="0.15">
      <c r="A61" s="4"/>
      <c r="G61" s="5"/>
      <c r="I61" s="4"/>
      <c r="O61" s="5"/>
    </row>
    <row r="62" spans="1:15" x14ac:dyDescent="0.15">
      <c r="A62" s="4"/>
      <c r="G62" s="5"/>
      <c r="I62" s="4"/>
      <c r="O62" s="5"/>
    </row>
    <row r="63" spans="1:15" x14ac:dyDescent="0.15">
      <c r="A63" s="4"/>
      <c r="G63" s="5"/>
      <c r="I63" s="4"/>
      <c r="O63" s="5"/>
    </row>
    <row r="64" spans="1:15" x14ac:dyDescent="0.15">
      <c r="A64" s="4"/>
      <c r="G64" s="5"/>
      <c r="I64" s="4"/>
      <c r="O64" s="5"/>
    </row>
    <row r="65" spans="1:15" x14ac:dyDescent="0.15">
      <c r="A65" s="4"/>
      <c r="G65" s="5"/>
      <c r="I65" s="4"/>
      <c r="O65" s="5"/>
    </row>
    <row r="66" spans="1:15" x14ac:dyDescent="0.15">
      <c r="A66" s="4"/>
      <c r="G66" s="5"/>
      <c r="I66" s="4"/>
      <c r="O66" s="5"/>
    </row>
    <row r="67" spans="1:15" x14ac:dyDescent="0.15">
      <c r="A67" s="4"/>
      <c r="G67" s="5"/>
      <c r="I67" s="4"/>
      <c r="O67" s="5"/>
    </row>
    <row r="68" spans="1:15" x14ac:dyDescent="0.15">
      <c r="A68" s="4"/>
      <c r="G68" s="5"/>
      <c r="I68" s="4"/>
      <c r="O68" s="5"/>
    </row>
    <row r="69" spans="1:15" x14ac:dyDescent="0.15">
      <c r="A69" s="4"/>
      <c r="G69" s="5"/>
      <c r="I69" s="4"/>
      <c r="O69" s="5"/>
    </row>
    <row r="70" spans="1:15" x14ac:dyDescent="0.15">
      <c r="A70" s="4"/>
      <c r="G70" s="5"/>
      <c r="I70" s="4"/>
      <c r="O70" s="5"/>
    </row>
    <row r="71" spans="1:15" x14ac:dyDescent="0.15">
      <c r="A71" s="4"/>
      <c r="G71" s="5"/>
      <c r="I71" s="4"/>
      <c r="O71" s="5"/>
    </row>
    <row r="72" spans="1:15" x14ac:dyDescent="0.15">
      <c r="A72" s="4"/>
      <c r="G72" s="5"/>
      <c r="I72" s="4"/>
      <c r="O72" s="5"/>
    </row>
    <row r="73" spans="1:15" x14ac:dyDescent="0.15">
      <c r="A73" s="4"/>
      <c r="G73" s="5"/>
      <c r="I73" s="4"/>
      <c r="O73" s="5"/>
    </row>
    <row r="74" spans="1:15" x14ac:dyDescent="0.15">
      <c r="A74" s="4"/>
      <c r="G74" s="5"/>
      <c r="I74" s="4"/>
      <c r="O74" s="5"/>
    </row>
    <row r="75" spans="1:15" x14ac:dyDescent="0.15">
      <c r="A75" s="4"/>
      <c r="G75" s="5"/>
      <c r="I75" s="4"/>
      <c r="O75" s="5"/>
    </row>
    <row r="76" spans="1:15" x14ac:dyDescent="0.15">
      <c r="A76" s="4"/>
      <c r="G76" s="5"/>
      <c r="I76" s="4"/>
      <c r="O76" s="5"/>
    </row>
    <row r="77" spans="1:15" x14ac:dyDescent="0.15">
      <c r="A77" s="4"/>
      <c r="G77" s="5"/>
      <c r="I77" s="4"/>
      <c r="O77" s="5"/>
    </row>
    <row r="78" spans="1:15" x14ac:dyDescent="0.15">
      <c r="A78" s="4"/>
      <c r="G78" s="5"/>
      <c r="I78" s="4"/>
      <c r="O78" s="5"/>
    </row>
    <row r="79" spans="1:15" x14ac:dyDescent="0.15">
      <c r="A79" s="4"/>
      <c r="G79" s="5"/>
      <c r="I79" s="4"/>
      <c r="O79" s="5"/>
    </row>
    <row r="80" spans="1:15" x14ac:dyDescent="0.15">
      <c r="A80" s="4"/>
      <c r="G80" s="5"/>
      <c r="I80" s="4"/>
      <c r="O80" s="5"/>
    </row>
    <row r="81" spans="1:15" x14ac:dyDescent="0.15">
      <c r="A81" s="4"/>
      <c r="G81" s="5"/>
      <c r="I81" s="4"/>
      <c r="O81" s="5"/>
    </row>
    <row r="82" spans="1:15" x14ac:dyDescent="0.15">
      <c r="A82" s="4"/>
      <c r="G82" s="5"/>
      <c r="I82" s="4"/>
      <c r="O82" s="5"/>
    </row>
    <row r="83" spans="1:15" x14ac:dyDescent="0.15">
      <c r="A83" s="4"/>
      <c r="G83" s="5"/>
      <c r="I83" s="4"/>
      <c r="O83" s="5"/>
    </row>
    <row r="84" spans="1:15" x14ac:dyDescent="0.15">
      <c r="A84" s="4"/>
      <c r="G84" s="5"/>
      <c r="I84" s="4"/>
      <c r="O84" s="5"/>
    </row>
    <row r="85" spans="1:15" x14ac:dyDescent="0.15">
      <c r="A85" s="4"/>
      <c r="G85" s="5"/>
      <c r="I85" s="4"/>
      <c r="O85" s="5"/>
    </row>
    <row r="86" spans="1:15" x14ac:dyDescent="0.15">
      <c r="A86" s="4"/>
      <c r="G86" s="5"/>
      <c r="I86" s="4"/>
      <c r="O86" s="5"/>
    </row>
    <row r="87" spans="1:15" x14ac:dyDescent="0.15">
      <c r="A87" s="4"/>
      <c r="G87" s="5"/>
      <c r="I87" s="4"/>
      <c r="O87" s="5"/>
    </row>
    <row r="88" spans="1:15" x14ac:dyDescent="0.15">
      <c r="A88" s="4"/>
      <c r="G88" s="5"/>
      <c r="I88" s="4"/>
      <c r="O88" s="5"/>
    </row>
    <row r="89" spans="1:15" x14ac:dyDescent="0.15">
      <c r="A89" s="4"/>
      <c r="G89" s="5"/>
      <c r="I89" s="4"/>
      <c r="O89" s="5"/>
    </row>
    <row r="90" spans="1:15" x14ac:dyDescent="0.15">
      <c r="A90" s="4"/>
      <c r="G90" s="5"/>
      <c r="I90" s="4"/>
      <c r="O90" s="5"/>
    </row>
    <row r="91" spans="1:15" x14ac:dyDescent="0.15">
      <c r="A91" s="4"/>
      <c r="G91" s="5"/>
      <c r="I91" s="4"/>
      <c r="O91" s="5"/>
    </row>
    <row r="92" spans="1:15" x14ac:dyDescent="0.15">
      <c r="A92" s="4"/>
      <c r="G92" s="5"/>
      <c r="I92" s="4"/>
      <c r="O92" s="5"/>
    </row>
    <row r="93" spans="1:15" x14ac:dyDescent="0.15">
      <c r="A93" s="4"/>
      <c r="G93" s="5"/>
      <c r="I93" s="4"/>
      <c r="O93" s="5"/>
    </row>
    <row r="94" spans="1:15" x14ac:dyDescent="0.15">
      <c r="A94" s="4"/>
      <c r="G94" s="5"/>
      <c r="I94" s="4"/>
      <c r="O94" s="5"/>
    </row>
    <row r="95" spans="1:15" x14ac:dyDescent="0.15">
      <c r="A95" s="4"/>
      <c r="G95" s="5"/>
      <c r="I95" s="4"/>
      <c r="O95" s="5"/>
    </row>
    <row r="96" spans="1:15" x14ac:dyDescent="0.15">
      <c r="A96" s="4"/>
      <c r="G96" s="5"/>
      <c r="I96" s="4"/>
      <c r="O96" s="5"/>
    </row>
    <row r="97" spans="1:15" x14ac:dyDescent="0.15">
      <c r="A97" s="4"/>
      <c r="G97" s="5"/>
      <c r="I97" s="4"/>
      <c r="O97" s="5"/>
    </row>
    <row r="98" spans="1:15" x14ac:dyDescent="0.15">
      <c r="A98" s="4"/>
      <c r="G98" s="5"/>
      <c r="I98" s="4"/>
      <c r="O98" s="5"/>
    </row>
    <row r="99" spans="1:15" x14ac:dyDescent="0.15">
      <c r="A99" s="4"/>
      <c r="G99" s="5"/>
      <c r="I99" s="4"/>
      <c r="O99" s="5"/>
    </row>
    <row r="100" spans="1:15" x14ac:dyDescent="0.15">
      <c r="A100" s="4"/>
      <c r="G100" s="5"/>
      <c r="I100" s="4"/>
      <c r="O100" s="5"/>
    </row>
    <row r="101" spans="1:15" x14ac:dyDescent="0.15">
      <c r="A101" s="4"/>
      <c r="G101" s="5"/>
      <c r="I101" s="4"/>
      <c r="O101" s="5"/>
    </row>
    <row r="102" spans="1:15" x14ac:dyDescent="0.15">
      <c r="A102" s="4"/>
      <c r="G102" s="5"/>
      <c r="I102" s="4"/>
      <c r="O102" s="5"/>
    </row>
    <row r="103" spans="1:15" x14ac:dyDescent="0.15">
      <c r="A103" s="4"/>
      <c r="G103" s="5"/>
      <c r="I103" s="4"/>
      <c r="O103" s="5"/>
    </row>
    <row r="104" spans="1:15" x14ac:dyDescent="0.15">
      <c r="A104" s="4"/>
      <c r="G104" s="5"/>
      <c r="I104" s="4"/>
      <c r="O104" s="5"/>
    </row>
    <row r="105" spans="1:15" x14ac:dyDescent="0.15">
      <c r="A105" s="4"/>
      <c r="G105" s="5"/>
      <c r="I105" s="4"/>
      <c r="O105" s="5"/>
    </row>
    <row r="106" spans="1:15" x14ac:dyDescent="0.15">
      <c r="A106" s="4"/>
      <c r="G106" s="5"/>
      <c r="I106" s="4"/>
      <c r="O106" s="5"/>
    </row>
    <row r="107" spans="1:15" x14ac:dyDescent="0.15">
      <c r="A107" s="4"/>
      <c r="G107" s="5"/>
      <c r="I107" s="4"/>
      <c r="O107" s="5"/>
    </row>
    <row r="108" spans="1:15" x14ac:dyDescent="0.15">
      <c r="A108" s="4"/>
      <c r="G108" s="5"/>
      <c r="I108" s="4"/>
      <c r="O108" s="5"/>
    </row>
    <row r="109" spans="1:15" x14ac:dyDescent="0.15">
      <c r="A109" s="4"/>
      <c r="G109" s="5"/>
      <c r="I109" s="4"/>
      <c r="O109" s="5"/>
    </row>
    <row r="110" spans="1:15" x14ac:dyDescent="0.15">
      <c r="A110" s="4"/>
      <c r="G110" s="5"/>
      <c r="I110" s="4"/>
      <c r="O110" s="5"/>
    </row>
    <row r="111" spans="1:15" x14ac:dyDescent="0.15">
      <c r="A111" s="4"/>
      <c r="G111" s="5"/>
      <c r="I111" s="4"/>
      <c r="O111" s="5"/>
    </row>
    <row r="112" spans="1:15" x14ac:dyDescent="0.15">
      <c r="A112" s="4"/>
      <c r="G112" s="5"/>
      <c r="I112" s="4"/>
      <c r="O112" s="5"/>
    </row>
    <row r="113" spans="1:15" x14ac:dyDescent="0.15">
      <c r="A113" s="4"/>
      <c r="G113" s="5"/>
      <c r="I113" s="4"/>
      <c r="O113" s="5"/>
    </row>
    <row r="114" spans="1:15" x14ac:dyDescent="0.15">
      <c r="A114" s="4"/>
      <c r="G114" s="5"/>
      <c r="I114" s="4"/>
      <c r="O114" s="5"/>
    </row>
    <row r="115" spans="1:15" x14ac:dyDescent="0.15">
      <c r="A115" s="4"/>
      <c r="G115" s="5"/>
      <c r="I115" s="4"/>
      <c r="O115" s="5"/>
    </row>
    <row r="116" spans="1:15" x14ac:dyDescent="0.15">
      <c r="A116" s="4"/>
      <c r="G116" s="5"/>
      <c r="I116" s="4"/>
      <c r="O116" s="5"/>
    </row>
    <row r="117" spans="1:15" x14ac:dyDescent="0.15">
      <c r="A117" s="4"/>
      <c r="G117" s="5"/>
      <c r="I117" s="4"/>
      <c r="O117" s="5"/>
    </row>
    <row r="118" spans="1:15" x14ac:dyDescent="0.15">
      <c r="A118" s="4"/>
      <c r="G118" s="5"/>
      <c r="I118" s="4"/>
      <c r="O118" s="5"/>
    </row>
    <row r="119" spans="1:15" x14ac:dyDescent="0.15">
      <c r="A119" s="4"/>
      <c r="G119" s="5"/>
      <c r="I119" s="4"/>
      <c r="O119" s="5"/>
    </row>
    <row r="120" spans="1:15" x14ac:dyDescent="0.15">
      <c r="A120" s="4"/>
      <c r="G120" s="5"/>
      <c r="I120" s="4"/>
      <c r="O120" s="5"/>
    </row>
    <row r="121" spans="1:15" x14ac:dyDescent="0.15">
      <c r="A121" s="4"/>
      <c r="G121" s="5"/>
      <c r="I121" s="4"/>
      <c r="O121" s="5"/>
    </row>
    <row r="122" spans="1:15" x14ac:dyDescent="0.15">
      <c r="A122" s="4"/>
      <c r="G122" s="5"/>
      <c r="I122" s="4"/>
      <c r="O122" s="5"/>
    </row>
    <row r="123" spans="1:15" x14ac:dyDescent="0.15">
      <c r="A123" s="4"/>
      <c r="G123" s="5"/>
      <c r="I123" s="4"/>
      <c r="O123" s="5"/>
    </row>
    <row r="124" spans="1:15" x14ac:dyDescent="0.15">
      <c r="A124" s="4"/>
      <c r="G124" s="5"/>
      <c r="I124" s="4"/>
      <c r="O124" s="5"/>
    </row>
    <row r="125" spans="1:15" x14ac:dyDescent="0.15">
      <c r="A125" s="4"/>
      <c r="G125" s="5"/>
      <c r="I125" s="4"/>
      <c r="O125" s="5"/>
    </row>
    <row r="126" spans="1:15" x14ac:dyDescent="0.15">
      <c r="A126" s="4"/>
      <c r="G126" s="5"/>
      <c r="I126" s="4"/>
      <c r="O126" s="5"/>
    </row>
    <row r="127" spans="1:15" x14ac:dyDescent="0.15">
      <c r="A127" s="4"/>
      <c r="G127" s="5"/>
      <c r="I127" s="4"/>
      <c r="O127" s="5"/>
    </row>
    <row r="128" spans="1:15" x14ac:dyDescent="0.15">
      <c r="A128" s="4"/>
      <c r="G128" s="5"/>
      <c r="I128" s="4"/>
      <c r="O128" s="5"/>
    </row>
    <row r="129" spans="1:15" x14ac:dyDescent="0.15">
      <c r="A129" s="4"/>
      <c r="G129" s="5"/>
      <c r="I129" s="4"/>
      <c r="O129" s="5"/>
    </row>
    <row r="130" spans="1:15" x14ac:dyDescent="0.15">
      <c r="A130" s="4"/>
      <c r="G130" s="5"/>
      <c r="I130" s="4"/>
      <c r="O130" s="5"/>
    </row>
    <row r="131" spans="1:15" x14ac:dyDescent="0.15">
      <c r="A131" s="4"/>
      <c r="G131" s="5"/>
      <c r="I131" s="4"/>
      <c r="O131" s="5"/>
    </row>
    <row r="132" spans="1:15" x14ac:dyDescent="0.15">
      <c r="A132" s="4"/>
      <c r="G132" s="5"/>
      <c r="I132" s="4"/>
      <c r="O132" s="5"/>
    </row>
    <row r="133" spans="1:15" x14ac:dyDescent="0.15">
      <c r="A133" s="4"/>
      <c r="G133" s="5"/>
      <c r="I133" s="4"/>
      <c r="O133" s="5"/>
    </row>
    <row r="134" spans="1:15" x14ac:dyDescent="0.15">
      <c r="A134" s="4"/>
      <c r="G134" s="5"/>
      <c r="I134" s="4"/>
      <c r="O134" s="5"/>
    </row>
    <row r="135" spans="1:15" x14ac:dyDescent="0.15">
      <c r="A135" s="4"/>
      <c r="G135" s="5"/>
      <c r="I135" s="4"/>
      <c r="O135" s="5"/>
    </row>
    <row r="136" spans="1:15" x14ac:dyDescent="0.15">
      <c r="A136" s="4"/>
      <c r="G136" s="5"/>
      <c r="I136" s="4"/>
      <c r="O136" s="5"/>
    </row>
    <row r="137" spans="1:15" x14ac:dyDescent="0.15">
      <c r="A137" s="4"/>
      <c r="G137" s="5"/>
      <c r="I137" s="4"/>
      <c r="O137" s="5"/>
    </row>
    <row r="138" spans="1:15" x14ac:dyDescent="0.15">
      <c r="A138" s="4"/>
      <c r="G138" s="5"/>
      <c r="I138" s="4"/>
      <c r="O138" s="5"/>
    </row>
    <row r="139" spans="1:15" x14ac:dyDescent="0.15">
      <c r="A139" s="4"/>
      <c r="G139" s="5"/>
      <c r="I139" s="4"/>
      <c r="O139" s="5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6"/>
  <sheetViews>
    <sheetView workbookViewId="0"/>
  </sheetViews>
  <sheetFormatPr baseColWidth="10" defaultRowHeight="13" x14ac:dyDescent="0.15"/>
  <cols>
    <col min="1" max="1" width="10.1640625" bestFit="1" customWidth="1"/>
    <col min="2" max="2" width="7.6640625" bestFit="1" customWidth="1"/>
    <col min="3" max="3" width="8.33203125" bestFit="1" customWidth="1"/>
    <col min="4" max="5" width="7.1640625" bestFit="1" customWidth="1"/>
    <col min="6" max="6" width="8.33203125" bestFit="1" customWidth="1"/>
  </cols>
  <sheetData>
    <row r="1" spans="1:6" x14ac:dyDescent="0.15">
      <c r="A1" s="64" t="s">
        <v>144</v>
      </c>
      <c r="B1" s="56"/>
      <c r="C1" s="56"/>
      <c r="D1" s="56"/>
      <c r="E1" s="56"/>
      <c r="F1" s="56"/>
    </row>
    <row r="2" spans="1:6" x14ac:dyDescent="0.15">
      <c r="A2" s="1">
        <v>1.15546092721131E-2</v>
      </c>
      <c r="C2" s="1"/>
      <c r="F2" s="5"/>
    </row>
    <row r="3" spans="1:6" x14ac:dyDescent="0.15">
      <c r="A3" s="1">
        <v>-1.1554609272113178E-2</v>
      </c>
      <c r="F3" s="5"/>
    </row>
    <row r="4" spans="1:6" x14ac:dyDescent="0.15">
      <c r="A4" s="1">
        <v>1.5820144931862349E-2</v>
      </c>
      <c r="F4" s="5"/>
    </row>
    <row r="5" spans="1:6" x14ac:dyDescent="0.15">
      <c r="A5" s="1">
        <v>2.3920183717651835E-2</v>
      </c>
      <c r="F5" s="5"/>
    </row>
    <row r="6" spans="1:6" x14ac:dyDescent="0.15">
      <c r="A6" s="1">
        <v>-2.1794219589788836E-2</v>
      </c>
      <c r="F6" s="5"/>
    </row>
    <row r="7" spans="1:6" x14ac:dyDescent="0.15">
      <c r="A7" s="1">
        <v>3.9740415263616741E-3</v>
      </c>
      <c r="F7" s="5"/>
    </row>
    <row r="8" spans="1:6" x14ac:dyDescent="0.15">
      <c r="A8" s="1">
        <v>-2.4626512183829927E-2</v>
      </c>
      <c r="F8" s="5"/>
    </row>
    <row r="9" spans="1:6" x14ac:dyDescent="0.15">
      <c r="A9" s="1">
        <v>-2.4692612590371411E-2</v>
      </c>
      <c r="F9" s="5"/>
    </row>
    <row r="10" spans="1:6" x14ac:dyDescent="0.15">
      <c r="A10" s="1">
        <v>1.0500234633866288E-2</v>
      </c>
      <c r="F10" s="5"/>
    </row>
    <row r="11" spans="1:6" x14ac:dyDescent="0.15">
      <c r="A11" s="1">
        <v>0.10876318619295154</v>
      </c>
      <c r="F11" s="5"/>
    </row>
    <row r="12" spans="1:6" x14ac:dyDescent="0.15">
      <c r="A12" s="1">
        <v>2.1705522298376231E-2</v>
      </c>
      <c r="F12" s="5"/>
    </row>
    <row r="13" spans="1:6" x14ac:dyDescent="0.15">
      <c r="A13" s="1">
        <v>2.409639720153108E-3</v>
      </c>
      <c r="F13" s="5"/>
    </row>
    <row r="14" spans="1:6" x14ac:dyDescent="0.15">
      <c r="A14" s="1">
        <v>-2.4361740740035318E-2</v>
      </c>
      <c r="F14" s="5"/>
    </row>
    <row r="15" spans="1:6" x14ac:dyDescent="0.15">
      <c r="A15" s="1">
        <v>-1.4656826781069074E-2</v>
      </c>
      <c r="F15" s="5"/>
    </row>
    <row r="16" spans="1:6" x14ac:dyDescent="0.15">
      <c r="A16" s="1">
        <v>6.4854305641531282E-3</v>
      </c>
      <c r="F16" s="5"/>
    </row>
    <row r="17" spans="1:6" x14ac:dyDescent="0.15">
      <c r="A17" s="1">
        <v>5.7489868930818859E-2</v>
      </c>
      <c r="F17" s="5"/>
    </row>
    <row r="18" spans="1:6" x14ac:dyDescent="0.15">
      <c r="A18" s="1">
        <v>1.4074597678795479E-3</v>
      </c>
      <c r="F18" s="5"/>
    </row>
    <row r="19" spans="1:6" x14ac:dyDescent="0.15">
      <c r="A19" s="1">
        <v>7.0298772666621111E-4</v>
      </c>
      <c r="F19" s="5"/>
    </row>
    <row r="20" spans="1:6" x14ac:dyDescent="0.15">
      <c r="A20" s="1">
        <v>1.0485940191139655E-2</v>
      </c>
      <c r="F20" s="5"/>
    </row>
    <row r="21" spans="1:6" x14ac:dyDescent="0.15">
      <c r="A21" s="1">
        <v>1.312626791421286E-2</v>
      </c>
      <c r="F21" s="5"/>
    </row>
    <row r="22" spans="1:6" x14ac:dyDescent="0.15">
      <c r="A22" s="1">
        <v>7.7484435069652205E-3</v>
      </c>
      <c r="F22" s="5"/>
    </row>
    <row r="23" spans="1:6" x14ac:dyDescent="0.15">
      <c r="A23" s="1">
        <v>-2.7278943945002968E-3</v>
      </c>
      <c r="F23" s="5"/>
    </row>
    <row r="24" spans="1:6" x14ac:dyDescent="0.15">
      <c r="A24" s="1">
        <v>3.8623244651122208E-3</v>
      </c>
      <c r="F24" s="5"/>
    </row>
    <row r="25" spans="1:6" x14ac:dyDescent="0.15">
      <c r="A25" s="1">
        <v>3.6950564618741993E-2</v>
      </c>
      <c r="F25" s="5"/>
    </row>
    <row r="26" spans="1:6" x14ac:dyDescent="0.15">
      <c r="A26" s="1">
        <v>-7.8982420242400993E-3</v>
      </c>
      <c r="F26" s="5"/>
    </row>
    <row r="27" spans="1:6" x14ac:dyDescent="0.15">
      <c r="A27" s="1">
        <v>-2.4301719835904061E-2</v>
      </c>
      <c r="F27" s="5"/>
    </row>
    <row r="28" spans="1:6" x14ac:dyDescent="0.15">
      <c r="A28" s="1">
        <v>1.4340375706231197E-2</v>
      </c>
      <c r="F28" s="5"/>
    </row>
    <row r="29" spans="1:6" x14ac:dyDescent="0.15">
      <c r="A29" s="1">
        <v>-2.8202658816084813E-2</v>
      </c>
      <c r="F29" s="5"/>
    </row>
    <row r="30" spans="1:6" x14ac:dyDescent="0.15">
      <c r="A30" s="1">
        <v>-2.9021189344188108E-2</v>
      </c>
      <c r="F30" s="5"/>
    </row>
    <row r="31" spans="1:6" x14ac:dyDescent="0.15">
      <c r="A31" s="1">
        <v>3.2675830232385739E-2</v>
      </c>
      <c r="F31" s="5"/>
    </row>
    <row r="32" spans="1:6" x14ac:dyDescent="0.15">
      <c r="A32" s="1">
        <v>-1.0312913678240042E-2</v>
      </c>
      <c r="F32" s="5"/>
    </row>
    <row r="33" spans="1:6" x14ac:dyDescent="0.15">
      <c r="A33" s="1">
        <v>-3.6925959336138164E-3</v>
      </c>
      <c r="F33" s="5"/>
    </row>
    <row r="34" spans="1:6" x14ac:dyDescent="0.15">
      <c r="A34" s="1">
        <v>1.6055390753297778E-2</v>
      </c>
      <c r="F34" s="5"/>
    </row>
    <row r="35" spans="1:6" x14ac:dyDescent="0.15">
      <c r="A35" s="1">
        <v>-1.1211649302902421E-2</v>
      </c>
      <c r="F35" s="5"/>
    </row>
    <row r="36" spans="1:6" x14ac:dyDescent="0.15">
      <c r="A36" s="1">
        <v>3.3709786089345814E-2</v>
      </c>
      <c r="F36" s="5"/>
    </row>
    <row r="37" spans="1:6" x14ac:dyDescent="0.15">
      <c r="A37" s="1">
        <v>-1.5017653077193228E-2</v>
      </c>
      <c r="F37" s="5"/>
    </row>
    <row r="38" spans="1:6" x14ac:dyDescent="0.15">
      <c r="A38" s="1">
        <v>1.4572615241632522E-2</v>
      </c>
      <c r="F38" s="5"/>
    </row>
    <row r="39" spans="1:6" x14ac:dyDescent="0.15">
      <c r="A39" s="1">
        <v>-1.3218518893903068E-2</v>
      </c>
      <c r="F39" s="5"/>
    </row>
    <row r="40" spans="1:6" x14ac:dyDescent="0.15">
      <c r="A40" s="1">
        <v>1.9873379301586176E-2</v>
      </c>
      <c r="F40" s="5"/>
    </row>
    <row r="41" spans="1:6" x14ac:dyDescent="0.15">
      <c r="A41" s="1">
        <v>4.8522371337361841E-3</v>
      </c>
      <c r="F41" s="5"/>
    </row>
    <row r="42" spans="1:6" x14ac:dyDescent="0.15">
      <c r="A42" s="1">
        <v>2.2409291920167777E-2</v>
      </c>
      <c r="F42" s="5"/>
    </row>
    <row r="43" spans="1:6" x14ac:dyDescent="0.15">
      <c r="A43" s="1">
        <v>2.5699619766477194E-2</v>
      </c>
      <c r="F43" s="5"/>
    </row>
    <row r="44" spans="1:6" x14ac:dyDescent="0.15">
      <c r="A44" s="1">
        <v>-1.1811991374493434E-2</v>
      </c>
      <c r="F44" s="5"/>
    </row>
    <row r="45" spans="1:6" x14ac:dyDescent="0.15">
      <c r="A45" s="1">
        <v>2.8654057007798047E-2</v>
      </c>
      <c r="F45" s="5"/>
    </row>
    <row r="46" spans="1:6" x14ac:dyDescent="0.15">
      <c r="A46" s="1">
        <v>0</v>
      </c>
      <c r="F46" s="5"/>
    </row>
    <row r="47" spans="1:6" x14ac:dyDescent="0.15">
      <c r="A47" s="1">
        <v>2.0597329630105622E-3</v>
      </c>
      <c r="F47" s="5"/>
    </row>
    <row r="48" spans="1:6" x14ac:dyDescent="0.15">
      <c r="A48" s="1">
        <v>4.2302379690689368E-2</v>
      </c>
      <c r="F48" s="5"/>
    </row>
    <row r="49" spans="1:6" x14ac:dyDescent="0.15">
      <c r="A49" s="1">
        <v>5.899722127188322E-3</v>
      </c>
      <c r="F49" s="5"/>
    </row>
    <row r="50" spans="1:6" x14ac:dyDescent="0.15">
      <c r="A50" s="1">
        <v>5.4840915699586108E-2</v>
      </c>
      <c r="F50" s="5"/>
    </row>
    <row r="51" spans="1:6" x14ac:dyDescent="0.15">
      <c r="A51" s="1">
        <v>-2.0628954689527631E-2</v>
      </c>
      <c r="F51" s="5"/>
    </row>
    <row r="52" spans="1:6" x14ac:dyDescent="0.15">
      <c r="A52" s="1">
        <v>1.4578203159373335E-2</v>
      </c>
      <c r="F52" s="5"/>
    </row>
    <row r="53" spans="1:6" x14ac:dyDescent="0.15">
      <c r="A53" s="1">
        <v>-9.3414299179690752E-4</v>
      </c>
      <c r="F53" s="5"/>
    </row>
    <row r="54" spans="1:6" x14ac:dyDescent="0.15">
      <c r="A54" s="1">
        <v>2.3337233462200966E-3</v>
      </c>
      <c r="F54" s="5"/>
    </row>
    <row r="55" spans="1:6" x14ac:dyDescent="0.15">
      <c r="A55" s="1">
        <v>3.0757531280108101E-2</v>
      </c>
      <c r="F55" s="5"/>
    </row>
    <row r="56" spans="1:6" x14ac:dyDescent="0.15">
      <c r="A56" s="1">
        <v>2.1467729624106195E-2</v>
      </c>
      <c r="F56" s="5"/>
    </row>
    <row r="57" spans="1:6" x14ac:dyDescent="0.15">
      <c r="A57" s="1">
        <v>1.7544309650909525E-2</v>
      </c>
      <c r="F57" s="5"/>
    </row>
    <row r="58" spans="1:6" x14ac:dyDescent="0.15">
      <c r="A58" s="1">
        <v>3.4191364748279343E-2</v>
      </c>
      <c r="F58" s="5"/>
    </row>
    <row r="59" spans="1:6" x14ac:dyDescent="0.15">
      <c r="A59" s="1">
        <v>1.6792615197199939E-3</v>
      </c>
      <c r="F59" s="5"/>
    </row>
    <row r="60" spans="1:6" x14ac:dyDescent="0.15">
      <c r="A60" s="1">
        <v>8.9803894861303274E-2</v>
      </c>
      <c r="F60" s="5"/>
    </row>
    <row r="61" spans="1:6" x14ac:dyDescent="0.15">
      <c r="A61" s="1">
        <v>-7.3119432950060322E-3</v>
      </c>
      <c r="F61" s="5"/>
    </row>
    <row r="62" spans="1:6" x14ac:dyDescent="0.15">
      <c r="A62" s="1">
        <v>1.495139985296356E-2</v>
      </c>
      <c r="F62" s="5"/>
    </row>
    <row r="63" spans="1:6" x14ac:dyDescent="0.15">
      <c r="A63" s="1">
        <v>-4.2758165000208626E-2</v>
      </c>
      <c r="F63" s="5"/>
    </row>
    <row r="64" spans="1:6" x14ac:dyDescent="0.15">
      <c r="A64" s="1">
        <v>1.1907125836273628E-3</v>
      </c>
      <c r="F64" s="5"/>
    </row>
    <row r="65" spans="1:6" x14ac:dyDescent="0.15">
      <c r="A65" s="1">
        <v>3.200897780664564E-2</v>
      </c>
      <c r="F65" s="5"/>
    </row>
    <row r="66" spans="1:6" x14ac:dyDescent="0.15">
      <c r="A66" s="1">
        <v>-5.3929252430279196E-3</v>
      </c>
      <c r="F66" s="5"/>
    </row>
    <row r="67" spans="1:6" x14ac:dyDescent="0.15">
      <c r="A67" s="1">
        <v>5.8145009094238115E-2</v>
      </c>
      <c r="F67" s="5"/>
    </row>
    <row r="68" spans="1:6" x14ac:dyDescent="0.15">
      <c r="A68" s="1">
        <v>1.5549038636172449E-2</v>
      </c>
      <c r="F68" s="5"/>
    </row>
    <row r="69" spans="1:6" x14ac:dyDescent="0.15">
      <c r="A69" s="1">
        <v>-2.4333868191905153E-2</v>
      </c>
      <c r="F69" s="5"/>
    </row>
    <row r="70" spans="1:6" x14ac:dyDescent="0.15">
      <c r="A70" s="1">
        <v>1.4598799421152631E-2</v>
      </c>
      <c r="F70" s="5"/>
    </row>
    <row r="71" spans="1:6" x14ac:dyDescent="0.15">
      <c r="A71" s="1">
        <v>-4.445176257083381E-2</v>
      </c>
      <c r="F71" s="5"/>
    </row>
    <row r="72" spans="1:6" x14ac:dyDescent="0.15">
      <c r="A72" s="1">
        <v>1.7646412475129394E-2</v>
      </c>
      <c r="F72" s="5"/>
    </row>
    <row r="73" spans="1:6" x14ac:dyDescent="0.15">
      <c r="A73" s="1">
        <v>-6.3468572211959296E-3</v>
      </c>
      <c r="F73" s="5"/>
    </row>
    <row r="74" spans="1:6" x14ac:dyDescent="0.15">
      <c r="A74" s="1">
        <v>-1.1299555253933394E-2</v>
      </c>
      <c r="F74" s="5"/>
    </row>
    <row r="75" spans="1:6" x14ac:dyDescent="0.15">
      <c r="A75" s="1">
        <v>2.9485248492108741E-2</v>
      </c>
      <c r="F75" s="5"/>
    </row>
    <row r="76" spans="1:6" x14ac:dyDescent="0.15">
      <c r="A76" s="1">
        <v>3.6771465757231018E-4</v>
      </c>
      <c r="F76" s="5"/>
    </row>
    <row r="77" spans="1:6" x14ac:dyDescent="0.15">
      <c r="A77" s="1">
        <v>1.6408754666392224E-2</v>
      </c>
      <c r="F77" s="5"/>
    </row>
    <row r="78" spans="1:6" x14ac:dyDescent="0.15">
      <c r="A78" s="1">
        <v>-2.8987536873252187E-2</v>
      </c>
      <c r="F78" s="5"/>
    </row>
    <row r="79" spans="1:6" x14ac:dyDescent="0.15">
      <c r="A79" s="1">
        <v>-3.3563335628304528E-3</v>
      </c>
      <c r="F79" s="5"/>
    </row>
    <row r="80" spans="1:6" x14ac:dyDescent="0.15">
      <c r="A80" s="1">
        <v>2.9809014832894654E-2</v>
      </c>
      <c r="F80" s="5"/>
    </row>
    <row r="81" spans="1:6" x14ac:dyDescent="0.15">
      <c r="A81" s="1">
        <v>-3.2052845243286165E-2</v>
      </c>
      <c r="F81" s="5"/>
    </row>
    <row r="82" spans="1:6" x14ac:dyDescent="0.15">
      <c r="A82" s="1">
        <v>2.878427505528473E-2</v>
      </c>
      <c r="F82" s="5"/>
    </row>
    <row r="83" spans="1:6" x14ac:dyDescent="0.15">
      <c r="A83" s="1">
        <v>-1.2813647770431293E-2</v>
      </c>
      <c r="F83" s="5"/>
    </row>
    <row r="84" spans="1:6" x14ac:dyDescent="0.15">
      <c r="A84" s="1">
        <v>6.9763455332536488E-3</v>
      </c>
      <c r="F84" s="5"/>
    </row>
    <row r="85" spans="1:6" x14ac:dyDescent="0.15">
      <c r="A85" s="1">
        <v>1.4625231126109499E-3</v>
      </c>
      <c r="F85" s="5"/>
    </row>
    <row r="86" spans="1:6" x14ac:dyDescent="0.15">
      <c r="A86" s="1">
        <v>-4.3940019433345431E-3</v>
      </c>
      <c r="F86" s="5"/>
    </row>
    <row r="87" spans="1:6" x14ac:dyDescent="0.15">
      <c r="A87" s="1">
        <v>1.4210477790215991E-2</v>
      </c>
      <c r="F87" s="5"/>
    </row>
    <row r="88" spans="1:6" x14ac:dyDescent="0.15">
      <c r="A88" s="1">
        <v>-3.7225599073628178E-2</v>
      </c>
      <c r="F88" s="5"/>
    </row>
    <row r="89" spans="1:6" x14ac:dyDescent="0.15">
      <c r="A89" s="1">
        <v>1.0087886781952571E-2</v>
      </c>
      <c r="F89" s="5"/>
    </row>
    <row r="90" spans="1:6" x14ac:dyDescent="0.15">
      <c r="A90" s="1">
        <v>1.8416726786231068E-2</v>
      </c>
      <c r="F90" s="5"/>
    </row>
    <row r="91" spans="1:6" x14ac:dyDescent="0.15">
      <c r="A91" s="1">
        <v>-4.3639219515242175E-2</v>
      </c>
      <c r="F91" s="5"/>
    </row>
    <row r="92" spans="1:6" x14ac:dyDescent="0.15">
      <c r="A92" s="1">
        <v>4.6554673475366265E-2</v>
      </c>
      <c r="F92" s="5"/>
    </row>
    <row r="93" spans="1:6" x14ac:dyDescent="0.15">
      <c r="A93" s="1">
        <v>-1.8733330202510123E-2</v>
      </c>
      <c r="F93" s="5"/>
    </row>
    <row r="94" spans="1:6" x14ac:dyDescent="0.15">
      <c r="A94" s="1">
        <v>1.1795197568608437E-2</v>
      </c>
      <c r="F94" s="5"/>
    </row>
    <row r="95" spans="1:6" x14ac:dyDescent="0.15">
      <c r="A95" s="1">
        <v>2.9271883323406418E-3</v>
      </c>
      <c r="F95" s="5"/>
    </row>
    <row r="96" spans="1:6" x14ac:dyDescent="0.15">
      <c r="A96" s="1">
        <v>-4.0270967842009836E-3</v>
      </c>
      <c r="F96" s="5"/>
    </row>
    <row r="97" spans="1:6" x14ac:dyDescent="0.15">
      <c r="A97" s="1">
        <v>-8.1031750936234291E-3</v>
      </c>
      <c r="F97" s="5"/>
    </row>
    <row r="98" spans="1:6" x14ac:dyDescent="0.15">
      <c r="A98" s="1">
        <v>-2.3953241022492758E-2</v>
      </c>
      <c r="F98" s="5"/>
    </row>
    <row r="99" spans="1:6" x14ac:dyDescent="0.15">
      <c r="A99" s="1">
        <v>1.5410942095597532E-2</v>
      </c>
      <c r="F99" s="5"/>
    </row>
    <row r="100" spans="1:6" x14ac:dyDescent="0.15">
      <c r="A100" s="1">
        <v>-4.9312493771278929E-2</v>
      </c>
      <c r="F100" s="5"/>
    </row>
    <row r="101" spans="1:6" x14ac:dyDescent="0.15">
      <c r="A101" s="1">
        <v>-6.6837284393968703E-3</v>
      </c>
      <c r="F101" s="5"/>
    </row>
    <row r="102" spans="1:6" x14ac:dyDescent="0.15">
      <c r="A102" s="1">
        <v>-4.766653532180061E-2</v>
      </c>
      <c r="F102" s="5"/>
    </row>
    <row r="103" spans="1:6" x14ac:dyDescent="0.15">
      <c r="A103" s="1">
        <v>-3.4515210600485298E-2</v>
      </c>
      <c r="F103" s="5"/>
    </row>
    <row r="104" spans="1:6" x14ac:dyDescent="0.15">
      <c r="A104" s="1">
        <v>1.1073366982515315E-2</v>
      </c>
      <c r="F104" s="5"/>
    </row>
    <row r="105" spans="1:6" x14ac:dyDescent="0.15">
      <c r="A105" s="1">
        <v>2.8394391916659566E-2</v>
      </c>
      <c r="F105" s="5"/>
    </row>
    <row r="106" spans="1:6" x14ac:dyDescent="0.15">
      <c r="A106" s="1">
        <v>-2.6701628076139142E-2</v>
      </c>
      <c r="F106" s="5"/>
    </row>
    <row r="107" spans="1:6" x14ac:dyDescent="0.15">
      <c r="A107" s="1">
        <v>-2.1164029063776126E-3</v>
      </c>
      <c r="F107" s="5"/>
    </row>
    <row r="108" spans="1:6" x14ac:dyDescent="0.15">
      <c r="A108" s="1">
        <v>-2.4448998198970538E-2</v>
      </c>
      <c r="F108" s="5"/>
    </row>
    <row r="109" spans="1:6" x14ac:dyDescent="0.15">
      <c r="A109" s="1">
        <v>-1.3034979034442058E-3</v>
      </c>
      <c r="F109" s="5"/>
    </row>
    <row r="110" spans="1:6" x14ac:dyDescent="0.15">
      <c r="A110" s="1">
        <v>2.8291642621090997E-2</v>
      </c>
      <c r="F110" s="5"/>
    </row>
    <row r="111" spans="1:6" x14ac:dyDescent="0.15">
      <c r="A111" s="1">
        <v>-9.3418938414288367E-3</v>
      </c>
      <c r="F111" s="5"/>
    </row>
    <row r="112" spans="1:6" x14ac:dyDescent="0.15">
      <c r="A112" s="1">
        <v>2.3609865639133667E-2</v>
      </c>
      <c r="F112" s="5"/>
    </row>
    <row r="113" spans="1:6" x14ac:dyDescent="0.15">
      <c r="A113" s="1">
        <v>-3.2609283565627749E-2</v>
      </c>
      <c r="F113" s="5"/>
    </row>
    <row r="114" spans="1:6" x14ac:dyDescent="0.15">
      <c r="A114" s="1">
        <v>3.2192530069285387E-2</v>
      </c>
      <c r="F114" s="5"/>
    </row>
    <row r="115" spans="1:6" x14ac:dyDescent="0.15">
      <c r="A115" s="1">
        <v>1.6126047201522394E-2</v>
      </c>
      <c r="F115" s="5"/>
    </row>
    <row r="116" spans="1:6" x14ac:dyDescent="0.15">
      <c r="A116" s="1">
        <v>-2.4077543375696515E-2</v>
      </c>
      <c r="F116" s="5"/>
    </row>
    <row r="117" spans="1:6" x14ac:dyDescent="0.15">
      <c r="A117" s="1">
        <v>4.5182222793232973E-2</v>
      </c>
      <c r="F117" s="5"/>
    </row>
    <row r="118" spans="1:6" x14ac:dyDescent="0.15">
      <c r="A118" s="1">
        <v>0</v>
      </c>
      <c r="F118" s="5"/>
    </row>
    <row r="119" spans="1:6" x14ac:dyDescent="0.15">
      <c r="A119" s="1">
        <v>1.4750117929440977E-2</v>
      </c>
      <c r="F119" s="5"/>
    </row>
    <row r="120" spans="1:6" x14ac:dyDescent="0.15">
      <c r="A120" s="1">
        <v>-1.0742096531902069E-2</v>
      </c>
      <c r="F120" s="5"/>
    </row>
    <row r="121" spans="1:6" x14ac:dyDescent="0.15">
      <c r="A121" s="1">
        <v>2.5277807184268392E-2</v>
      </c>
      <c r="F121" s="5"/>
    </row>
    <row r="122" spans="1:6" x14ac:dyDescent="0.15">
      <c r="A122" s="1">
        <v>2.3131332023418927E-2</v>
      </c>
      <c r="F122" s="5"/>
    </row>
    <row r="123" spans="1:6" x14ac:dyDescent="0.15">
      <c r="A123" s="1">
        <v>-3.1748698314580298E-2</v>
      </c>
      <c r="F123" s="5"/>
    </row>
    <row r="124" spans="1:6" x14ac:dyDescent="0.15">
      <c r="A124" s="1">
        <v>-4.731870027833365E-3</v>
      </c>
      <c r="F124" s="5"/>
    </row>
    <row r="125" spans="1:6" x14ac:dyDescent="0.15">
      <c r="A125" s="1">
        <v>-1.1928570865273845E-2</v>
      </c>
      <c r="F125" s="5"/>
    </row>
    <row r="126" spans="1:6" x14ac:dyDescent="0.15">
      <c r="A126" s="1">
        <v>6.7769842790236694E-3</v>
      </c>
      <c r="F126" s="5"/>
    </row>
    <row r="127" spans="1:6" x14ac:dyDescent="0.15">
      <c r="A127" s="1">
        <v>-2.0470311411026246E-2</v>
      </c>
      <c r="F127" s="5"/>
    </row>
    <row r="128" spans="1:6" x14ac:dyDescent="0.15">
      <c r="A128" s="1">
        <v>-4.5207780788158569E-2</v>
      </c>
      <c r="F128" s="5"/>
    </row>
    <row r="129" spans="1:6" x14ac:dyDescent="0.15">
      <c r="A129" s="1">
        <v>2.5423742507767431E-3</v>
      </c>
      <c r="F129" s="5"/>
    </row>
    <row r="130" spans="1:6" x14ac:dyDescent="0.15">
      <c r="A130" s="1">
        <v>1.7202018468190396E-2</v>
      </c>
      <c r="F130" s="5"/>
    </row>
    <row r="131" spans="1:6" x14ac:dyDescent="0.15">
      <c r="A131" s="1">
        <v>8.565854885261362E-2</v>
      </c>
      <c r="F131" s="5"/>
    </row>
    <row r="132" spans="1:6" x14ac:dyDescent="0.15">
      <c r="A132" s="1">
        <v>-1.9665179697859921E-2</v>
      </c>
      <c r="F132" s="5"/>
    </row>
    <row r="133" spans="1:6" x14ac:dyDescent="0.15">
      <c r="A133" s="4"/>
      <c r="F133" s="5"/>
    </row>
    <row r="134" spans="1:6" x14ac:dyDescent="0.15">
      <c r="A134" s="4"/>
      <c r="F134" s="5"/>
    </row>
    <row r="135" spans="1:6" x14ac:dyDescent="0.15">
      <c r="A135" s="4"/>
      <c r="F135" s="5"/>
    </row>
    <row r="136" spans="1:6" x14ac:dyDescent="0.15">
      <c r="A136" s="4"/>
      <c r="F136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2"/>
  <sheetViews>
    <sheetView workbookViewId="0">
      <selection activeCell="I28" sqref="I28"/>
    </sheetView>
  </sheetViews>
  <sheetFormatPr baseColWidth="10" defaultRowHeight="13" x14ac:dyDescent="0.15"/>
  <cols>
    <col min="1" max="1" width="10.1640625" bestFit="1" customWidth="1"/>
    <col min="2" max="2" width="7.6640625" bestFit="1" customWidth="1"/>
    <col min="3" max="3" width="7.83203125" bestFit="1" customWidth="1"/>
    <col min="4" max="5" width="6.1640625" bestFit="1" customWidth="1"/>
    <col min="6" max="6" width="7" bestFit="1" customWidth="1"/>
    <col min="7" max="7" width="8.33203125" bestFit="1" customWidth="1"/>
  </cols>
  <sheetData>
    <row r="1" spans="1:8" x14ac:dyDescent="0.15">
      <c r="A1" s="18" t="s">
        <v>138</v>
      </c>
      <c r="B1" s="56"/>
      <c r="C1" s="58"/>
      <c r="D1" s="56"/>
      <c r="E1" s="56"/>
      <c r="F1" s="56"/>
      <c r="G1" s="56"/>
      <c r="H1" s="58"/>
    </row>
    <row r="2" spans="1:8" x14ac:dyDescent="0.15">
      <c r="A2" s="1"/>
      <c r="G2" s="5"/>
    </row>
    <row r="3" spans="1:8" x14ac:dyDescent="0.15">
      <c r="A3" s="1">
        <v>-1.1691747203148334E-2</v>
      </c>
      <c r="G3" s="5"/>
    </row>
    <row r="4" spans="1:8" x14ac:dyDescent="0.15">
      <c r="A4" s="1">
        <v>7.4607607144243169E-3</v>
      </c>
      <c r="G4" s="5"/>
    </row>
    <row r="5" spans="1:8" x14ac:dyDescent="0.15">
      <c r="A5" s="1">
        <v>-9.4139378866791266E-3</v>
      </c>
      <c r="G5" s="5"/>
    </row>
    <row r="6" spans="1:8" x14ac:dyDescent="0.15">
      <c r="A6" s="1">
        <v>-6.6801223916880979E-3</v>
      </c>
      <c r="G6" s="5"/>
    </row>
    <row r="7" spans="1:8" x14ac:dyDescent="0.15">
      <c r="A7" s="1">
        <v>-6.3502441311279068E-3</v>
      </c>
      <c r="G7" s="5"/>
    </row>
    <row r="8" spans="1:8" x14ac:dyDescent="0.15">
      <c r="A8" s="1">
        <v>5.9778145559151513E-3</v>
      </c>
      <c r="G8" s="5"/>
    </row>
    <row r="9" spans="1:8" x14ac:dyDescent="0.15">
      <c r="A9" s="1">
        <v>1.7251357643655037E-2</v>
      </c>
      <c r="G9" s="5"/>
    </row>
    <row r="10" spans="1:8" x14ac:dyDescent="0.15">
      <c r="A10" s="1">
        <v>-3.2481168540278143E-3</v>
      </c>
      <c r="G10" s="5"/>
    </row>
    <row r="11" spans="1:8" x14ac:dyDescent="0.15">
      <c r="A11" s="1">
        <v>-2.6240520762497299E-4</v>
      </c>
      <c r="G11" s="5"/>
    </row>
    <row r="12" spans="1:8" x14ac:dyDescent="0.15">
      <c r="A12" s="1">
        <v>-3.1497716675975984E-4</v>
      </c>
      <c r="G12" s="5"/>
    </row>
    <row r="13" spans="1:8" x14ac:dyDescent="0.15">
      <c r="A13" s="1">
        <v>1.2988889217727907E-2</v>
      </c>
      <c r="G13" s="5"/>
    </row>
    <row r="14" spans="1:8" x14ac:dyDescent="0.15">
      <c r="A14" s="1">
        <v>-7.3344238901545044E-3</v>
      </c>
      <c r="G14" s="5"/>
    </row>
    <row r="15" spans="1:8" x14ac:dyDescent="0.15">
      <c r="A15" s="1">
        <v>-1.9335795525463545E-3</v>
      </c>
      <c r="G15" s="5"/>
    </row>
    <row r="16" spans="1:8" x14ac:dyDescent="0.15">
      <c r="A16" s="1">
        <v>-2.7762517504402459E-3</v>
      </c>
      <c r="G16" s="5"/>
    </row>
    <row r="17" spans="1:7" x14ac:dyDescent="0.15">
      <c r="A17" s="1">
        <v>1.3105131223238569E-3</v>
      </c>
      <c r="G17" s="5"/>
    </row>
    <row r="18" spans="1:7" x14ac:dyDescent="0.15">
      <c r="A18" s="1">
        <v>-8.3853052447527992E-4</v>
      </c>
      <c r="G18" s="5"/>
    </row>
    <row r="19" spans="1:7" x14ac:dyDescent="0.15">
      <c r="A19" s="1">
        <v>-6.6808949409468445E-3</v>
      </c>
      <c r="G19" s="5"/>
    </row>
    <row r="20" spans="1:7" x14ac:dyDescent="0.15">
      <c r="A20" s="1">
        <v>1.794215778876047E-2</v>
      </c>
      <c r="G20" s="5"/>
    </row>
    <row r="21" spans="1:7" x14ac:dyDescent="0.15">
      <c r="A21" s="1">
        <v>-1.4007421034306186E-3</v>
      </c>
      <c r="G21" s="5"/>
    </row>
    <row r="22" spans="1:7" x14ac:dyDescent="0.15">
      <c r="A22" s="1">
        <v>-1.6277542553999609E-2</v>
      </c>
      <c r="G22" s="5"/>
    </row>
    <row r="23" spans="1:7" x14ac:dyDescent="0.15">
      <c r="A23" s="1">
        <v>-2.2715876536830307E-3</v>
      </c>
      <c r="G23" s="5"/>
    </row>
    <row r="24" spans="1:7" x14ac:dyDescent="0.15">
      <c r="A24" s="1">
        <v>9.4747524245704304E-3</v>
      </c>
      <c r="G24" s="5"/>
    </row>
    <row r="25" spans="1:7" x14ac:dyDescent="0.15">
      <c r="A25" s="1">
        <v>5.9024956552192432E-3</v>
      </c>
      <c r="G25" s="5"/>
    </row>
    <row r="26" spans="1:7" x14ac:dyDescent="0.15">
      <c r="A26" s="1">
        <v>-6.5313605748015865E-3</v>
      </c>
      <c r="G26" s="5"/>
    </row>
    <row r="27" spans="1:7" x14ac:dyDescent="0.15">
      <c r="A27" s="1">
        <v>4.5503360503803495E-3</v>
      </c>
      <c r="G27" s="5"/>
    </row>
    <row r="28" spans="1:7" x14ac:dyDescent="0.15">
      <c r="A28" s="1">
        <v>-1.091358751805995E-2</v>
      </c>
      <c r="G28" s="5"/>
    </row>
    <row r="29" spans="1:7" x14ac:dyDescent="0.15">
      <c r="A29" s="1">
        <v>4.0540240323584387E-3</v>
      </c>
      <c r="G29" s="5"/>
    </row>
    <row r="30" spans="1:7" x14ac:dyDescent="0.15">
      <c r="A30" s="1">
        <v>-1.1042246658615654E-2</v>
      </c>
      <c r="G30" s="5"/>
    </row>
    <row r="31" spans="1:7" x14ac:dyDescent="0.15">
      <c r="A31" s="1">
        <v>-8.5365721410484985E-3</v>
      </c>
      <c r="G31" s="5"/>
    </row>
    <row r="32" spans="1:7" x14ac:dyDescent="0.15">
      <c r="A32" s="1">
        <v>5.663618473120479E-3</v>
      </c>
      <c r="G32" s="5"/>
    </row>
    <row r="33" spans="1:7" x14ac:dyDescent="0.15">
      <c r="A33" s="1">
        <v>-4.5390300342511561E-3</v>
      </c>
      <c r="G33" s="5"/>
    </row>
    <row r="34" spans="1:7" x14ac:dyDescent="0.15">
      <c r="A34" s="1">
        <v>2.0763457796116269E-2</v>
      </c>
      <c r="G34" s="5"/>
    </row>
    <row r="35" spans="1:7" x14ac:dyDescent="0.15">
      <c r="A35" s="1">
        <v>1.5714214118386072E-3</v>
      </c>
      <c r="G35" s="5"/>
    </row>
    <row r="36" spans="1:7" x14ac:dyDescent="0.15">
      <c r="A36" s="1">
        <v>2.6597999390147928E-2</v>
      </c>
      <c r="G36" s="5"/>
    </row>
    <row r="37" spans="1:7" x14ac:dyDescent="0.15">
      <c r="A37" s="1">
        <v>-6.2372390345146848E-3</v>
      </c>
      <c r="G37" s="5"/>
    </row>
    <row r="38" spans="1:7" x14ac:dyDescent="0.15">
      <c r="A38" s="1">
        <v>1.0509228443517321E-2</v>
      </c>
      <c r="G38" s="5"/>
    </row>
    <row r="39" spans="1:7" x14ac:dyDescent="0.15">
      <c r="A39" s="1">
        <v>-2.1845717022344149E-3</v>
      </c>
      <c r="G39" s="5"/>
    </row>
    <row r="40" spans="1:7" x14ac:dyDescent="0.15">
      <c r="A40" s="1">
        <v>-1.2722971766393543E-3</v>
      </c>
      <c r="G40" s="5"/>
    </row>
    <row r="41" spans="1:7" x14ac:dyDescent="0.15">
      <c r="A41" s="1">
        <v>-8.0785795736338026E-3</v>
      </c>
      <c r="G41" s="5"/>
    </row>
    <row r="42" spans="1:7" x14ac:dyDescent="0.15">
      <c r="A42" s="1">
        <v>8.3840785576798742E-3</v>
      </c>
      <c r="G42" s="5"/>
    </row>
    <row r="43" spans="1:7" x14ac:dyDescent="0.15">
      <c r="A43" s="1">
        <v>-4.79690652415668E-3</v>
      </c>
      <c r="G43" s="5"/>
    </row>
    <row r="44" spans="1:7" x14ac:dyDescent="0.15">
      <c r="A44" s="1">
        <v>-6.0029425281111475E-3</v>
      </c>
      <c r="G44" s="5"/>
    </row>
    <row r="45" spans="1:7" x14ac:dyDescent="0.15">
      <c r="A45" s="1">
        <v>-3.1440893874317773E-3</v>
      </c>
      <c r="G45" s="5"/>
    </row>
    <row r="46" spans="1:7" x14ac:dyDescent="0.15">
      <c r="A46" s="1">
        <v>1.8309591859998039E-3</v>
      </c>
      <c r="G46" s="5"/>
    </row>
    <row r="47" spans="1:7" x14ac:dyDescent="0.15">
      <c r="A47" s="1">
        <v>-3.2774645784786126E-3</v>
      </c>
      <c r="G47" s="5"/>
    </row>
    <row r="48" spans="1:7" x14ac:dyDescent="0.15">
      <c r="A48" s="1">
        <v>1.8078050428516151E-3</v>
      </c>
      <c r="G48" s="5"/>
    </row>
    <row r="49" spans="1:7" x14ac:dyDescent="0.15">
      <c r="A49" s="1">
        <v>3.5544145599328129E-3</v>
      </c>
      <c r="G49" s="5"/>
    </row>
    <row r="50" spans="1:7" x14ac:dyDescent="0.15">
      <c r="A50" s="1">
        <v>1.743341124402141E-2</v>
      </c>
      <c r="G50" s="5"/>
    </row>
    <row r="51" spans="1:7" x14ac:dyDescent="0.15">
      <c r="A51" s="1">
        <v>-1.5161086573588629E-4</v>
      </c>
      <c r="G51" s="5"/>
    </row>
    <row r="52" spans="1:7" x14ac:dyDescent="0.15">
      <c r="A52" s="1">
        <v>-1.8717597471814074E-3</v>
      </c>
      <c r="G52" s="5"/>
    </row>
    <row r="53" spans="1:7" x14ac:dyDescent="0.15">
      <c r="A53" s="1">
        <v>-2.1651517576732619E-2</v>
      </c>
      <c r="G53" s="5"/>
    </row>
    <row r="54" spans="1:7" x14ac:dyDescent="0.15">
      <c r="A54" s="1">
        <v>1.0244356148632968E-2</v>
      </c>
      <c r="G54" s="5"/>
    </row>
    <row r="55" spans="1:7" x14ac:dyDescent="0.15">
      <c r="A55" s="1">
        <v>-1.5172135397039474E-2</v>
      </c>
      <c r="G55" s="5"/>
    </row>
    <row r="56" spans="1:7" x14ac:dyDescent="0.15">
      <c r="A56" s="1">
        <v>8.337049558193638E-3</v>
      </c>
      <c r="G56" s="5"/>
    </row>
    <row r="57" spans="1:7" x14ac:dyDescent="0.15">
      <c r="A57" s="1">
        <v>4.0142094972043475E-3</v>
      </c>
      <c r="G57" s="5"/>
    </row>
    <row r="58" spans="1:7" x14ac:dyDescent="0.15">
      <c r="A58" s="1">
        <v>-2.5683832168930986E-4</v>
      </c>
      <c r="G58" s="5"/>
    </row>
    <row r="59" spans="1:7" x14ac:dyDescent="0.15">
      <c r="A59" s="1">
        <v>1.2152927351411758E-2</v>
      </c>
      <c r="G59" s="5"/>
    </row>
    <row r="60" spans="1:7" x14ac:dyDescent="0.15">
      <c r="A60" s="1">
        <v>2.14900071028606E-2</v>
      </c>
      <c r="G60" s="5"/>
    </row>
    <row r="61" spans="1:7" x14ac:dyDescent="0.15">
      <c r="A61" s="1">
        <v>-7.178853304286561E-3</v>
      </c>
      <c r="G61" s="5"/>
    </row>
    <row r="62" spans="1:7" x14ac:dyDescent="0.15">
      <c r="A62" s="1">
        <v>-2.4770166005324969E-2</v>
      </c>
      <c r="G62" s="5"/>
    </row>
    <row r="63" spans="1:7" x14ac:dyDescent="0.15">
      <c r="A63" s="1">
        <v>1.0509764611156968E-2</v>
      </c>
      <c r="G63" s="5"/>
    </row>
    <row r="64" spans="1:7" x14ac:dyDescent="0.15">
      <c r="A64" s="1">
        <v>-1.0920147298767358E-2</v>
      </c>
      <c r="G64" s="5"/>
    </row>
    <row r="65" spans="1:7" x14ac:dyDescent="0.15">
      <c r="A65" s="1">
        <v>-1.3862862590315462E-3</v>
      </c>
      <c r="G65" s="5"/>
    </row>
    <row r="66" spans="1:7" x14ac:dyDescent="0.15">
      <c r="A66" s="1">
        <v>4.6872603951994392E-2</v>
      </c>
      <c r="G66" s="5"/>
    </row>
    <row r="67" spans="1:7" x14ac:dyDescent="0.15">
      <c r="A67" s="1">
        <v>-5.752652489449922E-3</v>
      </c>
      <c r="G67" s="5"/>
    </row>
    <row r="68" spans="1:7" x14ac:dyDescent="0.15">
      <c r="A68" s="1">
        <v>2.0208624459776555E-2</v>
      </c>
      <c r="G68" s="5"/>
    </row>
    <row r="69" spans="1:7" x14ac:dyDescent="0.15">
      <c r="A69" s="1">
        <v>-9.7604387649368116E-3</v>
      </c>
      <c r="G69" s="5"/>
    </row>
    <row r="70" spans="1:7" x14ac:dyDescent="0.15">
      <c r="A70" s="1">
        <v>-1.3905833002292398E-2</v>
      </c>
      <c r="G70" s="5"/>
    </row>
    <row r="71" spans="1:7" x14ac:dyDescent="0.15">
      <c r="A71" s="1">
        <v>-1.7318826804710984E-2</v>
      </c>
      <c r="G71" s="5"/>
    </row>
    <row r="72" spans="1:7" x14ac:dyDescent="0.15">
      <c r="A72" s="1">
        <v>-2.0139972879107981E-4</v>
      </c>
      <c r="G72" s="5"/>
    </row>
    <row r="73" spans="1:7" x14ac:dyDescent="0.15">
      <c r="A73" s="1">
        <v>-9.6643553323347495E-3</v>
      </c>
      <c r="G73" s="5"/>
    </row>
    <row r="74" spans="1:7" x14ac:dyDescent="0.15">
      <c r="A74" s="1">
        <v>5.0209310500996642E-3</v>
      </c>
      <c r="G74" s="5"/>
    </row>
    <row r="75" spans="1:7" x14ac:dyDescent="0.15">
      <c r="A75" s="1">
        <v>-6.4964954667065325E-3</v>
      </c>
      <c r="G75" s="5"/>
    </row>
    <row r="76" spans="1:7" x14ac:dyDescent="0.15">
      <c r="A76" s="1">
        <v>-4.3375160496065485E-3</v>
      </c>
      <c r="G76" s="5"/>
    </row>
    <row r="77" spans="1:7" x14ac:dyDescent="0.15">
      <c r="A77" s="1">
        <v>-1.5564917642616529E-2</v>
      </c>
      <c r="G77" s="5"/>
    </row>
    <row r="78" spans="1:7" x14ac:dyDescent="0.15">
      <c r="A78" s="1">
        <v>-4.0597567860581104E-3</v>
      </c>
      <c r="G78" s="5"/>
    </row>
    <row r="79" spans="1:7" x14ac:dyDescent="0.15">
      <c r="A79" s="1">
        <v>-1.3018556568763955E-2</v>
      </c>
      <c r="G79" s="5"/>
    </row>
    <row r="80" spans="1:7" x14ac:dyDescent="0.15">
      <c r="A80" s="1">
        <v>-1.2227040849484156E-2</v>
      </c>
      <c r="G80" s="5"/>
    </row>
    <row r="81" spans="1:7" x14ac:dyDescent="0.15">
      <c r="A81" s="1">
        <v>-1.5904586272319551E-2</v>
      </c>
      <c r="G81" s="5"/>
    </row>
    <row r="82" spans="1:7" x14ac:dyDescent="0.15">
      <c r="A82" s="1">
        <v>-3.4841343972097376E-3</v>
      </c>
      <c r="G82" s="5"/>
    </row>
    <row r="83" spans="1:7" x14ac:dyDescent="0.15">
      <c r="A83" s="1">
        <v>-3.9342163197816403E-3</v>
      </c>
      <c r="G83" s="5"/>
    </row>
    <row r="84" spans="1:7" x14ac:dyDescent="0.15">
      <c r="A84" s="1">
        <v>8.2331917322809745E-3</v>
      </c>
      <c r="G84" s="5"/>
    </row>
    <row r="85" spans="1:7" x14ac:dyDescent="0.15">
      <c r="A85" s="1">
        <v>-5.4302082498197099E-5</v>
      </c>
      <c r="G85" s="5"/>
    </row>
    <row r="86" spans="1:7" x14ac:dyDescent="0.15">
      <c r="A86" s="1">
        <v>1.1939651912250089E-3</v>
      </c>
      <c r="G86" s="5"/>
    </row>
    <row r="87" spans="1:7" x14ac:dyDescent="0.15">
      <c r="A87" s="1">
        <v>-6.7483249294422428E-3</v>
      </c>
      <c r="G87" s="5"/>
    </row>
    <row r="88" spans="1:7" x14ac:dyDescent="0.15">
      <c r="A88" s="1">
        <v>1.200611364477697E-3</v>
      </c>
      <c r="G88" s="5"/>
    </row>
    <row r="89" spans="1:7" x14ac:dyDescent="0.15">
      <c r="A89" s="1">
        <v>9.2832023035491623E-3</v>
      </c>
      <c r="G89" s="5"/>
    </row>
    <row r="90" spans="1:7" x14ac:dyDescent="0.15">
      <c r="A90" s="1">
        <v>-8.8469734946247762E-3</v>
      </c>
      <c r="G90" s="5"/>
    </row>
    <row r="91" spans="1:7" x14ac:dyDescent="0.15">
      <c r="A91" s="1">
        <v>-9.9715925958522317E-3</v>
      </c>
      <c r="G91" s="5"/>
    </row>
    <row r="92" spans="1:7" x14ac:dyDescent="0.15">
      <c r="A92" s="1">
        <v>-1.581740666515638E-2</v>
      </c>
      <c r="G92" s="5"/>
    </row>
    <row r="93" spans="1:7" x14ac:dyDescent="0.15">
      <c r="A93" s="1">
        <v>1.3557269543628259E-2</v>
      </c>
      <c r="G93" s="5"/>
    </row>
    <row r="94" spans="1:7" x14ac:dyDescent="0.15">
      <c r="A94" s="1">
        <v>-5.5895438701559878E-3</v>
      </c>
      <c r="G94" s="5"/>
    </row>
    <row r="95" spans="1:7" x14ac:dyDescent="0.15">
      <c r="A95" s="1">
        <v>1.021459340971842E-2</v>
      </c>
      <c r="G95" s="5"/>
    </row>
    <row r="96" spans="1:7" x14ac:dyDescent="0.15">
      <c r="A96" s="1">
        <v>-1.1214038245828121E-2</v>
      </c>
      <c r="G96" s="5"/>
    </row>
    <row r="97" spans="1:7" x14ac:dyDescent="0.15">
      <c r="A97" s="1">
        <v>-8.892347609802566E-4</v>
      </c>
      <c r="G97" s="5"/>
    </row>
    <row r="98" spans="1:7" x14ac:dyDescent="0.15">
      <c r="A98" s="1">
        <v>-5.6316187758530013E-3</v>
      </c>
      <c r="G98" s="5"/>
    </row>
    <row r="99" spans="1:7" x14ac:dyDescent="0.15">
      <c r="A99" s="1">
        <v>2.3457145634355634E-3</v>
      </c>
      <c r="G99" s="5"/>
    </row>
    <row r="100" spans="1:7" x14ac:dyDescent="0.15">
      <c r="A100" s="1">
        <v>2.5071746147152449E-3</v>
      </c>
      <c r="G100" s="5"/>
    </row>
    <row r="101" spans="1:7" x14ac:dyDescent="0.15">
      <c r="A101" s="1">
        <v>-8.6062898480521507E-3</v>
      </c>
      <c r="G101" s="5"/>
    </row>
    <row r="102" spans="1:7" x14ac:dyDescent="0.15">
      <c r="A102" s="1">
        <v>-7.3796915482895985E-3</v>
      </c>
      <c r="G102" s="5"/>
    </row>
    <row r="103" spans="1:7" x14ac:dyDescent="0.15">
      <c r="A103" s="1">
        <v>-1.1773205800593831E-2</v>
      </c>
      <c r="G103" s="5"/>
    </row>
    <row r="104" spans="1:7" x14ac:dyDescent="0.15">
      <c r="A104" s="1">
        <v>3.1416928134443615E-3</v>
      </c>
      <c r="G104" s="5"/>
    </row>
    <row r="105" spans="1:7" x14ac:dyDescent="0.15">
      <c r="A105" s="1">
        <v>5.7015794919331082E-4</v>
      </c>
      <c r="G105" s="5"/>
    </row>
    <row r="106" spans="1:7" x14ac:dyDescent="0.15">
      <c r="A106" s="1">
        <v>-5.4296706994941303E-3</v>
      </c>
      <c r="G106" s="5"/>
    </row>
    <row r="107" spans="1:7" x14ac:dyDescent="0.15">
      <c r="A107" s="1">
        <v>5.88556311678139E-3</v>
      </c>
      <c r="G107" s="5"/>
    </row>
    <row r="108" spans="1:7" x14ac:dyDescent="0.15">
      <c r="A108" s="1">
        <v>1.3664315494345757E-3</v>
      </c>
      <c r="G108" s="5"/>
    </row>
    <row r="109" spans="1:7" x14ac:dyDescent="0.15">
      <c r="A109" s="1">
        <v>-1.0639006716117333E-2</v>
      </c>
      <c r="G109" s="5"/>
    </row>
    <row r="110" spans="1:7" x14ac:dyDescent="0.15">
      <c r="A110" s="1">
        <v>7.4727678584525709E-4</v>
      </c>
      <c r="G110" s="5"/>
    </row>
    <row r="111" spans="1:7" x14ac:dyDescent="0.15">
      <c r="A111" s="1">
        <v>-9.526355926829478E-3</v>
      </c>
      <c r="G111" s="5"/>
    </row>
    <row r="112" spans="1:7" x14ac:dyDescent="0.15">
      <c r="A112" s="1">
        <v>-1.2785882212667569E-2</v>
      </c>
      <c r="G112" s="5"/>
    </row>
    <row r="113" spans="1:7" x14ac:dyDescent="0.15">
      <c r="A113" s="1">
        <v>2.5811252235102979E-2</v>
      </c>
      <c r="G113" s="5"/>
    </row>
    <row r="114" spans="1:7" x14ac:dyDescent="0.15">
      <c r="A114" s="1">
        <v>-1.3199419278814101E-2</v>
      </c>
      <c r="G114" s="5"/>
    </row>
    <row r="115" spans="1:7" x14ac:dyDescent="0.15">
      <c r="A115" s="1">
        <v>1.5087237693654044E-2</v>
      </c>
      <c r="G115" s="5"/>
    </row>
    <row r="116" spans="1:7" x14ac:dyDescent="0.15">
      <c r="A116" s="1">
        <v>7.969530425744796E-3</v>
      </c>
      <c r="G116" s="5"/>
    </row>
    <row r="117" spans="1:7" x14ac:dyDescent="0.15">
      <c r="A117" s="1">
        <v>1.1333372324335651E-3</v>
      </c>
      <c r="G117" s="5"/>
    </row>
    <row r="118" spans="1:7" x14ac:dyDescent="0.15">
      <c r="A118" s="1">
        <v>-1.3111577642156041E-2</v>
      </c>
      <c r="G118" s="5"/>
    </row>
    <row r="119" spans="1:7" x14ac:dyDescent="0.15">
      <c r="A119" s="1">
        <v>-1.2632064151029561E-3</v>
      </c>
      <c r="G119" s="5"/>
    </row>
    <row r="120" spans="1:7" x14ac:dyDescent="0.15">
      <c r="A120" s="1">
        <v>0</v>
      </c>
      <c r="G120" s="5"/>
    </row>
    <row r="121" spans="1:7" x14ac:dyDescent="0.15">
      <c r="A121" s="1">
        <v>-7.7866291048149603E-3</v>
      </c>
      <c r="G121" s="5"/>
    </row>
    <row r="122" spans="1:7" x14ac:dyDescent="0.15">
      <c r="A122" s="1">
        <v>2.1112613224589126E-3</v>
      </c>
      <c r="G122" s="5"/>
    </row>
    <row r="123" spans="1:7" x14ac:dyDescent="0.15">
      <c r="A123" s="1">
        <v>1.9993515473389172E-2</v>
      </c>
      <c r="G123" s="5"/>
    </row>
    <row r="124" spans="1:7" x14ac:dyDescent="0.15">
      <c r="A124" s="1">
        <v>-8.6462427148644352E-3</v>
      </c>
      <c r="G124" s="5"/>
    </row>
    <row r="125" spans="1:7" x14ac:dyDescent="0.15">
      <c r="A125" s="1">
        <v>1.7723631462262225E-2</v>
      </c>
      <c r="G125" s="5"/>
    </row>
    <row r="126" spans="1:7" x14ac:dyDescent="0.15">
      <c r="A126" s="1">
        <v>-4.6693567440175571E-3</v>
      </c>
      <c r="G126" s="5"/>
    </row>
    <row r="127" spans="1:7" x14ac:dyDescent="0.15">
      <c r="A127" s="1">
        <v>-7.2439479191009817E-3</v>
      </c>
      <c r="G127" s="5"/>
    </row>
    <row r="128" spans="1:7" x14ac:dyDescent="0.15">
      <c r="A128" s="1">
        <v>1.022810035462594E-2</v>
      </c>
      <c r="G128" s="5"/>
    </row>
    <row r="129" spans="1:7" x14ac:dyDescent="0.15">
      <c r="A129" s="1">
        <v>-9.4332328853069108E-3</v>
      </c>
      <c r="G129" s="5"/>
    </row>
    <row r="130" spans="1:7" x14ac:dyDescent="0.15">
      <c r="A130" s="1">
        <v>-1.4117343596270997E-2</v>
      </c>
      <c r="G130" s="5"/>
    </row>
    <row r="131" spans="1:7" x14ac:dyDescent="0.15">
      <c r="A131" s="1">
        <v>-5.3675135358528933E-3</v>
      </c>
      <c r="G131" s="5"/>
    </row>
    <row r="132" spans="1:7" x14ac:dyDescent="0.15">
      <c r="A132" s="1">
        <v>-4.1172605931355773E-3</v>
      </c>
      <c r="G132" s="5"/>
    </row>
    <row r="133" spans="1:7" x14ac:dyDescent="0.15">
      <c r="A133" s="1">
        <v>8.2752707417992396E-3</v>
      </c>
      <c r="G133" s="5"/>
    </row>
    <row r="134" spans="1:7" x14ac:dyDescent="0.15">
      <c r="A134" s="4"/>
      <c r="G134" s="5"/>
    </row>
    <row r="135" spans="1:7" x14ac:dyDescent="0.15">
      <c r="A135" s="4"/>
      <c r="G135" s="5"/>
    </row>
    <row r="136" spans="1:7" x14ac:dyDescent="0.15">
      <c r="A136" s="4"/>
      <c r="G136" s="5"/>
    </row>
    <row r="137" spans="1:7" x14ac:dyDescent="0.15">
      <c r="A137" s="4"/>
      <c r="G137" s="5"/>
    </row>
    <row r="138" spans="1:7" x14ac:dyDescent="0.15">
      <c r="A138" s="4"/>
      <c r="G138" s="5"/>
    </row>
    <row r="139" spans="1:7" x14ac:dyDescent="0.15">
      <c r="A139" s="4"/>
      <c r="G139" s="5"/>
    </row>
    <row r="140" spans="1:7" x14ac:dyDescent="0.15">
      <c r="A140" s="4"/>
      <c r="G140" s="5"/>
    </row>
    <row r="141" spans="1:7" x14ac:dyDescent="0.15">
      <c r="A141" s="4"/>
      <c r="G141" s="5"/>
    </row>
    <row r="142" spans="1:7" x14ac:dyDescent="0.15">
      <c r="A142" s="4"/>
      <c r="G142" s="5"/>
    </row>
    <row r="143" spans="1:7" x14ac:dyDescent="0.15">
      <c r="A143" s="4"/>
      <c r="G143" s="5"/>
    </row>
    <row r="144" spans="1:7" x14ac:dyDescent="0.15">
      <c r="A144" s="4"/>
      <c r="G144" s="5"/>
    </row>
    <row r="145" spans="1:7" x14ac:dyDescent="0.15">
      <c r="A145" s="4"/>
      <c r="G145" s="5"/>
    </row>
    <row r="146" spans="1:7" x14ac:dyDescent="0.15">
      <c r="A146" s="4"/>
      <c r="G146" s="5"/>
    </row>
    <row r="147" spans="1:7" x14ac:dyDescent="0.15">
      <c r="A147" s="4"/>
      <c r="G147" s="5"/>
    </row>
    <row r="148" spans="1:7" x14ac:dyDescent="0.15">
      <c r="A148" s="4"/>
      <c r="G148" s="5"/>
    </row>
    <row r="149" spans="1:7" x14ac:dyDescent="0.15">
      <c r="A149" s="4"/>
      <c r="G149" s="5"/>
    </row>
    <row r="150" spans="1:7" x14ac:dyDescent="0.15">
      <c r="A150" s="4"/>
      <c r="G150" s="5"/>
    </row>
    <row r="151" spans="1:7" x14ac:dyDescent="0.15">
      <c r="A151" s="4"/>
      <c r="G151" s="5"/>
    </row>
    <row r="152" spans="1:7" x14ac:dyDescent="0.15">
      <c r="A152" s="4"/>
      <c r="G152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33"/>
  <sheetViews>
    <sheetView workbookViewId="0">
      <selection activeCell="E24" sqref="E24"/>
    </sheetView>
  </sheetViews>
  <sheetFormatPr baseColWidth="10" defaultRowHeight="13" x14ac:dyDescent="0.15"/>
  <sheetData>
    <row r="1" spans="1:1" x14ac:dyDescent="0.15">
      <c r="A1" s="20" t="s">
        <v>140</v>
      </c>
    </row>
    <row r="2" spans="1:1" x14ac:dyDescent="0.15">
      <c r="A2" s="1"/>
    </row>
    <row r="3" spans="1:1" x14ac:dyDescent="0.15">
      <c r="A3" s="1">
        <v>-2.6589454189239609E-2</v>
      </c>
    </row>
    <row r="4" spans="1:1" x14ac:dyDescent="0.15">
      <c r="A4" s="1">
        <v>-1.7365479793794776E-2</v>
      </c>
    </row>
    <row r="5" spans="1:1" x14ac:dyDescent="0.15">
      <c r="A5" s="1">
        <v>-3.9220713153281385E-2</v>
      </c>
    </row>
    <row r="6" spans="1:1" x14ac:dyDescent="0.15">
      <c r="A6" s="1">
        <v>1.3766195764147971E-2</v>
      </c>
    </row>
    <row r="7" spans="1:1" x14ac:dyDescent="0.15">
      <c r="A7" s="1">
        <v>2.7356743566684442E-2</v>
      </c>
    </row>
    <row r="8" spans="1:1" x14ac:dyDescent="0.15">
      <c r="A8" s="1">
        <v>5.1122242130669258E-2</v>
      </c>
    </row>
    <row r="9" spans="1:1" x14ac:dyDescent="0.15">
      <c r="A9" s="1">
        <v>-2.1168673672296388E-2</v>
      </c>
    </row>
    <row r="10" spans="1:1" x14ac:dyDescent="0.15">
      <c r="A10" s="1">
        <v>2.8006922381748973E-2</v>
      </c>
    </row>
    <row r="11" spans="1:1" x14ac:dyDescent="0.15">
      <c r="A11" s="1">
        <v>2.2345317032257585E-2</v>
      </c>
    </row>
    <row r="12" spans="1:1" x14ac:dyDescent="0.15">
      <c r="A12" s="1">
        <v>-1.4485326584880541E-2</v>
      </c>
    </row>
    <row r="13" spans="1:1" x14ac:dyDescent="0.15">
      <c r="A13" s="1">
        <v>3.3248906958220213E-2</v>
      </c>
    </row>
    <row r="14" spans="1:1" x14ac:dyDescent="0.15">
      <c r="A14" s="1">
        <v>-1.5961476963699782E-2</v>
      </c>
    </row>
    <row r="15" spans="1:1" x14ac:dyDescent="0.15">
      <c r="A15" s="1">
        <v>4.5367378458029198E-3</v>
      </c>
    </row>
    <row r="16" spans="1:1" x14ac:dyDescent="0.15">
      <c r="A16" s="1">
        <v>7.6309770233144751E-3</v>
      </c>
    </row>
    <row r="17" spans="1:1" x14ac:dyDescent="0.15">
      <c r="A17" s="1">
        <v>1.3812156891984332E-3</v>
      </c>
    </row>
    <row r="18" spans="1:1" x14ac:dyDescent="0.15">
      <c r="A18" s="1">
        <v>-1.8106344230829994E-2</v>
      </c>
    </row>
    <row r="19" spans="1:1" x14ac:dyDescent="0.15">
      <c r="A19" s="1">
        <v>-1.3798202287915201E-2</v>
      </c>
    </row>
    <row r="20" spans="1:1" x14ac:dyDescent="0.15">
      <c r="A20" s="1">
        <v>2.1847239619482223E-2</v>
      </c>
    </row>
    <row r="21" spans="1:1" x14ac:dyDescent="0.15">
      <c r="A21" s="1">
        <v>0</v>
      </c>
    </row>
    <row r="22" spans="1:1" x14ac:dyDescent="0.15">
      <c r="A22" s="1">
        <v>1.5563170773785282E-2</v>
      </c>
    </row>
    <row r="23" spans="1:1" x14ac:dyDescent="0.15">
      <c r="A23" s="1">
        <v>-2.6074830282178958E-2</v>
      </c>
    </row>
    <row r="24" spans="1:1" x14ac:dyDescent="0.15">
      <c r="A24" s="1">
        <v>0</v>
      </c>
    </row>
    <row r="25" spans="1:1" x14ac:dyDescent="0.15">
      <c r="A25" s="1">
        <v>-1.6335590527794468E-2</v>
      </c>
    </row>
    <row r="26" spans="1:1" x14ac:dyDescent="0.15">
      <c r="A26" s="1">
        <v>-5.8233104969714039E-2</v>
      </c>
    </row>
    <row r="27" spans="1:1" x14ac:dyDescent="0.15">
      <c r="A27" s="1">
        <v>0</v>
      </c>
    </row>
    <row r="28" spans="1:1" x14ac:dyDescent="0.15">
      <c r="A28" s="1">
        <v>0</v>
      </c>
    </row>
    <row r="29" spans="1:1" x14ac:dyDescent="0.15">
      <c r="A29" s="1">
        <v>4.3081299949111772E-2</v>
      </c>
    </row>
    <row r="30" spans="1:1" x14ac:dyDescent="0.15">
      <c r="A30" s="1">
        <v>2.7958810376992507E-2</v>
      </c>
    </row>
    <row r="31" spans="1:1" x14ac:dyDescent="0.15">
      <c r="A31" s="1">
        <v>-2.1075972120182977E-2</v>
      </c>
    </row>
    <row r="32" spans="1:1" x14ac:dyDescent="0.15">
      <c r="A32" s="1">
        <v>3.5116216799980664E-2</v>
      </c>
    </row>
    <row r="33" spans="1:1" x14ac:dyDescent="0.15">
      <c r="A33" s="1">
        <v>-1.1921599819512315E-2</v>
      </c>
    </row>
    <row r="34" spans="1:1" x14ac:dyDescent="0.15">
      <c r="A34" s="1">
        <v>0</v>
      </c>
    </row>
    <row r="35" spans="1:1" x14ac:dyDescent="0.15">
      <c r="A35" s="1">
        <v>0</v>
      </c>
    </row>
    <row r="36" spans="1:1" x14ac:dyDescent="0.15">
      <c r="A36" s="1">
        <v>5.2770571008438193E-3</v>
      </c>
    </row>
    <row r="37" spans="1:1" x14ac:dyDescent="0.15">
      <c r="A37" s="1">
        <v>-1.6628722097907937E-2</v>
      </c>
    </row>
    <row r="38" spans="1:1" x14ac:dyDescent="0.15">
      <c r="A38" s="1">
        <v>4.9822167115844244E-3</v>
      </c>
    </row>
    <row r="39" spans="1:1" x14ac:dyDescent="0.15">
      <c r="A39" s="1">
        <v>4.250803425194568E-3</v>
      </c>
    </row>
    <row r="40" spans="1:1" x14ac:dyDescent="0.15">
      <c r="A40" s="1">
        <v>2.6854272828660913E-2</v>
      </c>
    </row>
    <row r="41" spans="1:1" x14ac:dyDescent="0.15">
      <c r="A41" s="1">
        <v>5.8329209810178756E-3</v>
      </c>
    </row>
    <row r="42" spans="1:1" x14ac:dyDescent="0.15">
      <c r="A42" s="1">
        <v>-1.8298456357579231E-2</v>
      </c>
    </row>
    <row r="43" spans="1:1" x14ac:dyDescent="0.15">
      <c r="A43" s="1">
        <v>-4.1984109700432481E-2</v>
      </c>
    </row>
    <row r="44" spans="1:1" x14ac:dyDescent="0.15">
      <c r="A44" s="1">
        <v>-2.1300842082924966E-2</v>
      </c>
    </row>
    <row r="45" spans="1:1" x14ac:dyDescent="0.15">
      <c r="A45" s="1">
        <v>3.705080192545424E-3</v>
      </c>
    </row>
    <row r="46" spans="1:1" x14ac:dyDescent="0.15">
      <c r="A46" s="1">
        <v>0</v>
      </c>
    </row>
    <row r="47" spans="1:1" x14ac:dyDescent="0.15">
      <c r="A47" s="1">
        <v>-9.2885676182459208E-3</v>
      </c>
    </row>
    <row r="48" spans="1:1" x14ac:dyDescent="0.15">
      <c r="A48" s="1">
        <v>2.2879226758177017E-2</v>
      </c>
    </row>
    <row r="49" spans="1:1" x14ac:dyDescent="0.15">
      <c r="A49" s="1">
        <v>-2.4373436972678918E-2</v>
      </c>
    </row>
    <row r="50" spans="1:1" x14ac:dyDescent="0.15">
      <c r="A50" s="1">
        <v>6.3720429582565186E-2</v>
      </c>
    </row>
    <row r="51" spans="1:1" x14ac:dyDescent="0.15">
      <c r="A51" s="1">
        <v>3.8869897503305571E-2</v>
      </c>
    </row>
    <row r="52" spans="1:1" x14ac:dyDescent="0.15">
      <c r="A52" s="1">
        <v>7.3949916831580927E-3</v>
      </c>
    </row>
    <row r="53" spans="1:1" x14ac:dyDescent="0.15">
      <c r="A53" s="1">
        <v>2.4806960846276867E-2</v>
      </c>
    </row>
    <row r="54" spans="1:1" x14ac:dyDescent="0.15">
      <c r="A54" s="1">
        <v>-9.8055245640489086E-4</v>
      </c>
    </row>
    <row r="55" spans="1:1" x14ac:dyDescent="0.15">
      <c r="A55" s="1">
        <v>4.5677077785551872E-3</v>
      </c>
    </row>
    <row r="56" spans="1:1" x14ac:dyDescent="0.15">
      <c r="A56" s="1">
        <v>0</v>
      </c>
    </row>
    <row r="57" spans="1:1" x14ac:dyDescent="0.15">
      <c r="A57" s="1">
        <v>-1.6289301533112144E-3</v>
      </c>
    </row>
    <row r="58" spans="1:1" x14ac:dyDescent="0.15">
      <c r="A58" s="1">
        <v>8.4416085708180315E-3</v>
      </c>
    </row>
    <row r="59" spans="1:1" x14ac:dyDescent="0.15">
      <c r="A59" s="1">
        <v>-3.2336297775701451E-4</v>
      </c>
    </row>
    <row r="60" spans="1:1" x14ac:dyDescent="0.15">
      <c r="A60" s="1">
        <v>-1.8606706213713967E-2</v>
      </c>
    </row>
    <row r="61" spans="1:1" x14ac:dyDescent="0.15">
      <c r="A61" s="1">
        <v>-5.6170641658044897E-3</v>
      </c>
    </row>
    <row r="62" spans="1:1" x14ac:dyDescent="0.15">
      <c r="A62" s="1">
        <v>0</v>
      </c>
    </row>
    <row r="63" spans="1:1" x14ac:dyDescent="0.15">
      <c r="A63" s="1">
        <v>1.120275307655345E-2</v>
      </c>
    </row>
    <row r="64" spans="1:1" x14ac:dyDescent="0.15">
      <c r="A64" s="1">
        <v>4.5766670274118935E-3</v>
      </c>
    </row>
    <row r="65" spans="1:1" x14ac:dyDescent="0.15">
      <c r="A65" s="1">
        <v>-1.958864485332923E-3</v>
      </c>
    </row>
    <row r="66" spans="1:1" x14ac:dyDescent="0.15">
      <c r="A66" s="1">
        <v>5.5401803756153509E-3</v>
      </c>
    </row>
    <row r="67" spans="1:1" x14ac:dyDescent="0.15">
      <c r="A67" s="1">
        <v>-1.4402867633460782E-2</v>
      </c>
    </row>
    <row r="68" spans="1:1" x14ac:dyDescent="0.15">
      <c r="A68" s="1">
        <v>2.3052867116861941E-3</v>
      </c>
    </row>
    <row r="69" spans="1:1" x14ac:dyDescent="0.15">
      <c r="A69" s="1">
        <v>5.249355886143745E-3</v>
      </c>
    </row>
    <row r="70" spans="1:1" x14ac:dyDescent="0.15">
      <c r="A70" s="1">
        <v>-2.451265496172729E-2</v>
      </c>
    </row>
    <row r="71" spans="1:1" x14ac:dyDescent="0.15">
      <c r="A71" s="1">
        <v>1.1337233803163002E-2</v>
      </c>
    </row>
    <row r="72" spans="1:1" x14ac:dyDescent="0.15">
      <c r="A72" s="1">
        <v>-1.0331703301144236E-2</v>
      </c>
    </row>
    <row r="73" spans="1:1" x14ac:dyDescent="0.15">
      <c r="A73" s="1">
        <v>0</v>
      </c>
    </row>
    <row r="74" spans="1:1" x14ac:dyDescent="0.15">
      <c r="A74" s="1">
        <v>0</v>
      </c>
    </row>
    <row r="75" spans="1:1" x14ac:dyDescent="0.15">
      <c r="A75" s="1">
        <v>1.0994613501091596E-2</v>
      </c>
    </row>
    <row r="76" spans="1:1" x14ac:dyDescent="0.15">
      <c r="A76" s="1">
        <v>1.6553554516639216E-3</v>
      </c>
    </row>
    <row r="77" spans="1:1" x14ac:dyDescent="0.15">
      <c r="A77" s="1">
        <v>-1.4997781535503758E-2</v>
      </c>
    </row>
    <row r="78" spans="1:1" x14ac:dyDescent="0.15">
      <c r="A78" s="1">
        <v>-1.4885254541027335E-2</v>
      </c>
    </row>
    <row r="79" spans="1:1" x14ac:dyDescent="0.15">
      <c r="A79" s="1">
        <v>-9.2450581440510493E-3</v>
      </c>
    </row>
    <row r="80" spans="1:1" x14ac:dyDescent="0.15">
      <c r="A80" s="1">
        <v>0</v>
      </c>
    </row>
    <row r="81" spans="1:1" x14ac:dyDescent="0.15">
      <c r="A81" s="1">
        <v>-4.8275955827408344E-3</v>
      </c>
    </row>
    <row r="82" spans="1:1" x14ac:dyDescent="0.15">
      <c r="A82" s="1">
        <v>2.1881214876342148E-2</v>
      </c>
    </row>
    <row r="83" spans="1:1" x14ac:dyDescent="0.15">
      <c r="A83" s="1">
        <v>-7.4677875902803437E-3</v>
      </c>
    </row>
    <row r="84" spans="1:1" x14ac:dyDescent="0.15">
      <c r="A84" s="1">
        <v>1.2527673575452774E-2</v>
      </c>
    </row>
    <row r="85" spans="1:1" x14ac:dyDescent="0.15">
      <c r="A85" s="1">
        <v>-9.4659259888828628E-3</v>
      </c>
    </row>
    <row r="86" spans="1:1" x14ac:dyDescent="0.15">
      <c r="A86" s="1">
        <v>0</v>
      </c>
    </row>
    <row r="87" spans="1:1" x14ac:dyDescent="0.15">
      <c r="A87" s="1">
        <v>0</v>
      </c>
    </row>
    <row r="88" spans="1:1" x14ac:dyDescent="0.15">
      <c r="A88" s="1">
        <v>-1.0195412947718828E-3</v>
      </c>
    </row>
    <row r="89" spans="1:1" x14ac:dyDescent="0.15">
      <c r="A89" s="1">
        <v>1.1494379425735212E-2</v>
      </c>
    </row>
    <row r="90" spans="1:1" x14ac:dyDescent="0.15">
      <c r="A90" s="1">
        <v>-1.0089121420803694E-3</v>
      </c>
    </row>
    <row r="91" spans="1:1" x14ac:dyDescent="0.15">
      <c r="A91" s="1">
        <v>-2.0394996521073086E-2</v>
      </c>
    </row>
    <row r="92" spans="1:1" x14ac:dyDescent="0.15">
      <c r="A92" s="1">
        <v>-6.870491510383883E-4</v>
      </c>
    </row>
    <row r="93" spans="1:1" x14ac:dyDescent="0.15">
      <c r="A93" s="1">
        <v>2.0597329630105622E-3</v>
      </c>
    </row>
    <row r="94" spans="1:1" x14ac:dyDescent="0.15">
      <c r="A94" s="1">
        <v>4.4482536991846816E-3</v>
      </c>
    </row>
    <row r="95" spans="1:1" x14ac:dyDescent="0.15">
      <c r="A95" s="1">
        <v>-1.4096846815016611E-2</v>
      </c>
    </row>
    <row r="96" spans="1:1" x14ac:dyDescent="0.15">
      <c r="A96" s="1">
        <v>-1.3245226750020567E-2</v>
      </c>
    </row>
    <row r="97" spans="1:1" x14ac:dyDescent="0.15">
      <c r="A97" s="1">
        <v>1.8425690761933781E-2</v>
      </c>
    </row>
    <row r="98" spans="1:1" x14ac:dyDescent="0.15">
      <c r="A98" s="1">
        <v>0</v>
      </c>
    </row>
    <row r="99" spans="1:1" x14ac:dyDescent="0.15">
      <c r="A99" s="1">
        <v>0</v>
      </c>
    </row>
    <row r="100" spans="1:1" x14ac:dyDescent="0.15">
      <c r="A100" s="1">
        <v>-2.1588582170441968E-2</v>
      </c>
    </row>
    <row r="101" spans="1:1" x14ac:dyDescent="0.15">
      <c r="A101" s="1">
        <v>2.674234722854292E-2</v>
      </c>
    </row>
    <row r="102" spans="1:1" x14ac:dyDescent="0.15">
      <c r="A102" s="1">
        <v>-1.3455438470555083E-2</v>
      </c>
    </row>
    <row r="103" spans="1:1" x14ac:dyDescent="0.15">
      <c r="A103" s="1">
        <v>5.8874628934311212E-3</v>
      </c>
    </row>
    <row r="104" spans="1:1" x14ac:dyDescent="0.15">
      <c r="A104" s="1">
        <v>-7.2778002741562004E-3</v>
      </c>
    </row>
    <row r="105" spans="1:1" x14ac:dyDescent="0.15">
      <c r="A105" s="1">
        <v>0</v>
      </c>
    </row>
    <row r="106" spans="1:1" x14ac:dyDescent="0.15">
      <c r="A106" s="1">
        <v>0</v>
      </c>
    </row>
    <row r="107" spans="1:1" x14ac:dyDescent="0.15">
      <c r="A107" s="1">
        <v>-1.4010737069598333E-2</v>
      </c>
    </row>
    <row r="108" spans="1:1" x14ac:dyDescent="0.15">
      <c r="A108" s="1">
        <v>-1.0281955499446297E-2</v>
      </c>
    </row>
    <row r="109" spans="1:1" x14ac:dyDescent="0.15">
      <c r="A109" s="1">
        <v>7.456097031184202E-3</v>
      </c>
    </row>
    <row r="110" spans="1:1" x14ac:dyDescent="0.15">
      <c r="A110" s="1">
        <v>-3.2719078951149214E-2</v>
      </c>
    </row>
    <row r="111" spans="1:1" x14ac:dyDescent="0.15">
      <c r="A111" s="1">
        <v>2.0977261074466201E-2</v>
      </c>
    </row>
    <row r="112" spans="1:1" x14ac:dyDescent="0.15">
      <c r="A112" s="1">
        <v>-2.5005832719562766E-2</v>
      </c>
    </row>
    <row r="113" spans="1:1" x14ac:dyDescent="0.15">
      <c r="A113" s="1">
        <v>5.2540223070770241E-2</v>
      </c>
    </row>
    <row r="114" spans="1:1" x14ac:dyDescent="0.15">
      <c r="A114" s="1">
        <v>9.012192712512971E-3</v>
      </c>
    </row>
    <row r="115" spans="1:1" x14ac:dyDescent="0.15">
      <c r="A115" s="1">
        <v>-2.6220694627138316E-2</v>
      </c>
    </row>
    <row r="116" spans="1:1" x14ac:dyDescent="0.15">
      <c r="A116" s="1">
        <v>-1.211704062600035E-2</v>
      </c>
    </row>
    <row r="117" spans="1:1" x14ac:dyDescent="0.15">
      <c r="A117" s="1">
        <v>-2.2114368664136172E-2</v>
      </c>
    </row>
    <row r="118" spans="1:1" x14ac:dyDescent="0.15">
      <c r="A118" s="1">
        <v>1.3110165924207785E-2</v>
      </c>
    </row>
    <row r="119" spans="1:1" x14ac:dyDescent="0.15">
      <c r="A119" s="1">
        <v>-2.4168148119859279E-2</v>
      </c>
    </row>
    <row r="120" spans="1:1" x14ac:dyDescent="0.15">
      <c r="A120" s="1">
        <v>-2.0596122163412011E-2</v>
      </c>
    </row>
    <row r="121" spans="1:1" x14ac:dyDescent="0.15">
      <c r="A121" s="1">
        <v>-2.6520189818914266E-3</v>
      </c>
    </row>
    <row r="122" spans="1:1" x14ac:dyDescent="0.15">
      <c r="A122" s="1">
        <v>7.5597216028601921E-2</v>
      </c>
    </row>
    <row r="123" spans="1:1" x14ac:dyDescent="0.15">
      <c r="A123" s="1">
        <v>-3.5180299395372051E-4</v>
      </c>
    </row>
    <row r="124" spans="1:1" x14ac:dyDescent="0.15">
      <c r="A124" s="1">
        <v>-1.7608738481946042E-3</v>
      </c>
    </row>
    <row r="125" spans="1:1" x14ac:dyDescent="0.15">
      <c r="A125" s="1">
        <v>1.7470744854083786E-2</v>
      </c>
    </row>
    <row r="126" spans="1:1" x14ac:dyDescent="0.15">
      <c r="A126" s="1">
        <v>0</v>
      </c>
    </row>
    <row r="127" spans="1:1" x14ac:dyDescent="0.15">
      <c r="A127" s="1">
        <v>-4.8616989002318187E-2</v>
      </c>
    </row>
    <row r="128" spans="1:1" x14ac:dyDescent="0.15">
      <c r="A128" s="1">
        <v>-1.3914541600330699E-2</v>
      </c>
    </row>
    <row r="129" spans="1:1" x14ac:dyDescent="0.15">
      <c r="A129" s="1">
        <v>-1.8453594459850173E-3</v>
      </c>
    </row>
    <row r="130" spans="1:1" x14ac:dyDescent="0.15">
      <c r="A130" s="1">
        <v>-3.1903625290656108E-2</v>
      </c>
    </row>
    <row r="131" spans="1:1" x14ac:dyDescent="0.15">
      <c r="A131" s="1">
        <v>-1.3052008702853926E-2</v>
      </c>
    </row>
    <row r="132" spans="1:1" x14ac:dyDescent="0.15">
      <c r="A132" s="1">
        <v>-3.3395364189016855E-2</v>
      </c>
    </row>
    <row r="133" spans="1:1" x14ac:dyDescent="0.15">
      <c r="A133" s="1">
        <v>-1.1992805754821268E-3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3"/>
  <sheetViews>
    <sheetView workbookViewId="0">
      <selection activeCell="E24" sqref="E24"/>
    </sheetView>
  </sheetViews>
  <sheetFormatPr baseColWidth="10" defaultRowHeight="13" x14ac:dyDescent="0.15"/>
  <sheetData>
    <row r="1" spans="1:1" x14ac:dyDescent="0.15">
      <c r="A1" s="39" t="s">
        <v>165</v>
      </c>
    </row>
    <row r="2" spans="1:1" x14ac:dyDescent="0.15">
      <c r="A2" s="1"/>
    </row>
    <row r="3" spans="1:1" x14ac:dyDescent="0.15">
      <c r="A3" s="1">
        <v>2.5875715237848791E-3</v>
      </c>
    </row>
    <row r="4" spans="1:1" x14ac:dyDescent="0.15">
      <c r="A4" s="1">
        <v>-1.9144251996835437E-4</v>
      </c>
    </row>
    <row r="5" spans="1:1" x14ac:dyDescent="0.15">
      <c r="A5" s="1">
        <v>2.3904012912180348E-3</v>
      </c>
    </row>
    <row r="6" spans="1:1" x14ac:dyDescent="0.15">
      <c r="A6" s="1">
        <v>-6.6873659048205384E-4</v>
      </c>
    </row>
    <row r="7" spans="1:1" x14ac:dyDescent="0.15">
      <c r="A7" s="1">
        <v>-2.8673835321913605E-4</v>
      </c>
    </row>
    <row r="8" spans="1:1" x14ac:dyDescent="0.15">
      <c r="A8" s="1">
        <v>-3.0636692225479351E-3</v>
      </c>
    </row>
    <row r="9" spans="1:1" x14ac:dyDescent="0.15">
      <c r="A9" s="1">
        <v>1.054195315416877E-3</v>
      </c>
    </row>
    <row r="10" spans="1:1" x14ac:dyDescent="0.15">
      <c r="A10" s="1">
        <v>4.0149179254817318E-3</v>
      </c>
    </row>
    <row r="11" spans="1:1" x14ac:dyDescent="0.15">
      <c r="A11" s="1">
        <v>-1.2409910427566124E-3</v>
      </c>
    </row>
    <row r="12" spans="1:1" x14ac:dyDescent="0.15">
      <c r="A12" s="1">
        <v>1.2409910427565608E-3</v>
      </c>
    </row>
    <row r="13" spans="1:1" x14ac:dyDescent="0.15">
      <c r="A13" s="1">
        <v>-2.4835240580535663E-3</v>
      </c>
    </row>
    <row r="14" spans="1:1" x14ac:dyDescent="0.15">
      <c r="A14" s="1">
        <v>8.8550923777507909E-3</v>
      </c>
    </row>
    <row r="15" spans="1:1" x14ac:dyDescent="0.15">
      <c r="A15" s="1">
        <v>-6.6379026665651093E-4</v>
      </c>
    </row>
    <row r="16" spans="1:1" x14ac:dyDescent="0.15">
      <c r="A16" s="1">
        <v>-1.8973531979888823E-4</v>
      </c>
    </row>
    <row r="17" spans="1:1" x14ac:dyDescent="0.15">
      <c r="A17" s="1">
        <v>3.7943464693501418E-4</v>
      </c>
    </row>
    <row r="18" spans="1:1" x14ac:dyDescent="0.15">
      <c r="A18" s="1">
        <v>-2.7541686054882277E-3</v>
      </c>
    </row>
    <row r="19" spans="1:1" x14ac:dyDescent="0.15">
      <c r="A19" s="1">
        <v>3.0386501398140899E-3</v>
      </c>
    </row>
    <row r="20" spans="1:1" x14ac:dyDescent="0.15">
      <c r="A20" s="1">
        <v>-1.613133148593095E-3</v>
      </c>
    </row>
    <row r="21" spans="1:1" x14ac:dyDescent="0.15">
      <c r="A21" s="1">
        <v>2.75025067849323E-3</v>
      </c>
    </row>
    <row r="22" spans="1:1" x14ac:dyDescent="0.15">
      <c r="A22" s="1">
        <v>3.9697594665832276E-3</v>
      </c>
    </row>
    <row r="23" spans="1:1" x14ac:dyDescent="0.15">
      <c r="A23" s="1">
        <v>-4.7176488113749332E-4</v>
      </c>
    </row>
    <row r="24" spans="1:1" x14ac:dyDescent="0.15">
      <c r="A24" s="1">
        <v>-3.2139171250817082E-3</v>
      </c>
    </row>
    <row r="25" spans="1:1" x14ac:dyDescent="0.15">
      <c r="A25" s="1">
        <v>9.4634245730135767E-4</v>
      </c>
    </row>
    <row r="26" spans="1:1" x14ac:dyDescent="0.15">
      <c r="A26" s="1">
        <v>-3.6958108876378633E-3</v>
      </c>
    </row>
    <row r="27" spans="1:1" x14ac:dyDescent="0.15">
      <c r="A27" s="1">
        <v>1.6126740676705865E-3</v>
      </c>
    </row>
    <row r="28" spans="1:1" x14ac:dyDescent="0.15">
      <c r="A28" s="1">
        <v>-4.7404599133753336E-4</v>
      </c>
    </row>
    <row r="29" spans="1:1" x14ac:dyDescent="0.15">
      <c r="A29" s="1">
        <v>1.8001805041478473E-3</v>
      </c>
    </row>
    <row r="30" spans="1:1" x14ac:dyDescent="0.15">
      <c r="A30" s="1">
        <v>-1.420925735214092E-3</v>
      </c>
    </row>
    <row r="31" spans="1:1" x14ac:dyDescent="0.15">
      <c r="A31" s="1">
        <v>1.04220957844359E-3</v>
      </c>
    </row>
    <row r="32" spans="1:1" x14ac:dyDescent="0.15">
      <c r="A32" s="1">
        <v>-1.8957351648990896E-3</v>
      </c>
    </row>
    <row r="33" spans="1:1" x14ac:dyDescent="0.15">
      <c r="A33" s="1">
        <v>-2.8467049582568059E-4</v>
      </c>
    </row>
    <row r="34" spans="1:1" x14ac:dyDescent="0.15">
      <c r="A34" s="1">
        <v>-4.3751258680421838E-3</v>
      </c>
    </row>
    <row r="35" spans="1:1" x14ac:dyDescent="0.15">
      <c r="A35" s="1">
        <v>-2.576952034505526E-3</v>
      </c>
    </row>
    <row r="36" spans="1:1" x14ac:dyDescent="0.15">
      <c r="A36" s="1">
        <v>-8.6046183424601827E-4</v>
      </c>
    </row>
    <row r="37" spans="1:1" x14ac:dyDescent="0.15">
      <c r="A37" s="1">
        <v>1.720183910411763E-3</v>
      </c>
    </row>
    <row r="38" spans="1:1" x14ac:dyDescent="0.15">
      <c r="A38" s="1">
        <v>2.0031484735113514E-3</v>
      </c>
    </row>
    <row r="39" spans="1:1" x14ac:dyDescent="0.15">
      <c r="A39" s="1">
        <v>4.6584673302927232E-3</v>
      </c>
    </row>
    <row r="40" spans="1:1" x14ac:dyDescent="0.15">
      <c r="A40" s="1">
        <v>2.7468641472300831E-3</v>
      </c>
    </row>
    <row r="41" spans="1:1" x14ac:dyDescent="0.15">
      <c r="A41" s="1">
        <v>3.9648876636605547E-3</v>
      </c>
    </row>
    <row r="42" spans="1:1" x14ac:dyDescent="0.15">
      <c r="A42" s="1">
        <v>-9.4219626017874773E-5</v>
      </c>
    </row>
    <row r="43" spans="1:1" x14ac:dyDescent="0.15">
      <c r="A43" s="1">
        <v>3.7682525175065939E-4</v>
      </c>
    </row>
    <row r="44" spans="1:1" x14ac:dyDescent="0.15">
      <c r="A44" s="1">
        <v>-1.5081537404753173E-3</v>
      </c>
    </row>
    <row r="45" spans="1:1" x14ac:dyDescent="0.15">
      <c r="A45" s="1">
        <v>2.261378519519879E-3</v>
      </c>
    </row>
    <row r="46" spans="1:1" x14ac:dyDescent="0.15">
      <c r="A46" s="1">
        <v>-1.882530126041072E-4</v>
      </c>
    </row>
    <row r="47" spans="1:1" x14ac:dyDescent="0.15">
      <c r="A47" s="1">
        <v>-5.6497176644036598E-4</v>
      </c>
    </row>
    <row r="48" spans="1:1" x14ac:dyDescent="0.15">
      <c r="A48" s="1">
        <v>9.4184130043710302E-5</v>
      </c>
    </row>
    <row r="49" spans="1:1" x14ac:dyDescent="0.15">
      <c r="A49" s="1">
        <v>-2.1684824412173953E-3</v>
      </c>
    </row>
    <row r="50" spans="1:1" x14ac:dyDescent="0.15">
      <c r="A50" s="1">
        <v>-5.6646527194507469E-4</v>
      </c>
    </row>
    <row r="51" spans="1:1" x14ac:dyDescent="0.15">
      <c r="A51" s="1">
        <v>-5.2076053871198151E-3</v>
      </c>
    </row>
    <row r="52" spans="1:1" x14ac:dyDescent="0.15">
      <c r="A52" s="1">
        <v>1.1421144489382784E-2</v>
      </c>
    </row>
    <row r="53" spans="1:1" x14ac:dyDescent="0.15">
      <c r="A53" s="1">
        <v>-5.3639614800100347E-3</v>
      </c>
    </row>
    <row r="54" spans="1:1" x14ac:dyDescent="0.15">
      <c r="A54" s="1">
        <v>3.5791693102029602E-3</v>
      </c>
    </row>
    <row r="55" spans="1:1" x14ac:dyDescent="0.15">
      <c r="A55" s="1">
        <v>-3.6735311880744478E-3</v>
      </c>
    </row>
    <row r="56" spans="1:1" x14ac:dyDescent="0.15">
      <c r="A56" s="1">
        <v>-1.7945695489107473E-3</v>
      </c>
    </row>
    <row r="57" spans="1:1" x14ac:dyDescent="0.15">
      <c r="A57" s="1">
        <v>9.4531360849480552E-5</v>
      </c>
    </row>
    <row r="58" spans="1:1" x14ac:dyDescent="0.15">
      <c r="A58" s="1">
        <v>2.9260486212541012E-3</v>
      </c>
    </row>
    <row r="59" spans="1:1" x14ac:dyDescent="0.15">
      <c r="A59" s="1">
        <v>-6.4296741928765852E-3</v>
      </c>
    </row>
    <row r="60" spans="1:1" x14ac:dyDescent="0.15">
      <c r="A60" s="1">
        <v>5.3923786121025542E-3</v>
      </c>
    </row>
    <row r="61" spans="1:1" x14ac:dyDescent="0.15">
      <c r="A61" s="1">
        <v>5.6449486618819055E-3</v>
      </c>
    </row>
    <row r="62" spans="1:1" x14ac:dyDescent="0.15">
      <c r="A62" s="1">
        <v>3.0911925696728796E-3</v>
      </c>
    </row>
    <row r="63" spans="1:1" x14ac:dyDescent="0.15">
      <c r="A63" s="1">
        <v>-2.8062298486385151E-4</v>
      </c>
    </row>
    <row r="64" spans="1:1" x14ac:dyDescent="0.15">
      <c r="A64" s="1">
        <v>-3.8430941989981158E-3</v>
      </c>
    </row>
    <row r="65" spans="1:1" x14ac:dyDescent="0.15">
      <c r="A65" s="1">
        <v>-4.9898893725480861E-3</v>
      </c>
    </row>
    <row r="66" spans="1:1" x14ac:dyDescent="0.15">
      <c r="A66" s="1">
        <v>-1.8878610590325806E-4</v>
      </c>
    </row>
    <row r="67" spans="1:1" x14ac:dyDescent="0.15">
      <c r="A67" s="1">
        <v>-3.5937243140751703E-3</v>
      </c>
    </row>
    <row r="68" spans="1:1" x14ac:dyDescent="0.15">
      <c r="A68" s="1">
        <v>2.8418510114064491E-4</v>
      </c>
    </row>
    <row r="69" spans="1:1" x14ac:dyDescent="0.15">
      <c r="A69" s="1">
        <v>1.3251303406183717E-3</v>
      </c>
    </row>
    <row r="70" spans="1:1" x14ac:dyDescent="0.15">
      <c r="A70" s="1">
        <v>2.2675746677805605E-3</v>
      </c>
    </row>
    <row r="71" spans="1:1" x14ac:dyDescent="0.15">
      <c r="A71" s="1">
        <v>-6.6084496150577154E-4</v>
      </c>
    </row>
    <row r="72" spans="1:1" x14ac:dyDescent="0.15">
      <c r="A72" s="1">
        <v>-1.0919730591021505E-2</v>
      </c>
    </row>
    <row r="73" spans="1:1" x14ac:dyDescent="0.15">
      <c r="A73" s="1">
        <v>1.7170661473313062E-3</v>
      </c>
    </row>
    <row r="74" spans="1:1" x14ac:dyDescent="0.15">
      <c r="A74" s="1">
        <v>1.6189708788321741E-3</v>
      </c>
    </row>
    <row r="75" spans="1:1" x14ac:dyDescent="0.15">
      <c r="A75" s="1">
        <v>2.7557389036345823E-3</v>
      </c>
    </row>
    <row r="76" spans="1:1" x14ac:dyDescent="0.15">
      <c r="A76" s="1">
        <v>7.1861126186091506E-3</v>
      </c>
    </row>
    <row r="77" spans="1:1" x14ac:dyDescent="0.15">
      <c r="A77" s="1">
        <v>6.7605891298762842E-3</v>
      </c>
    </row>
    <row r="78" spans="1:1" x14ac:dyDescent="0.15">
      <c r="A78" s="1">
        <v>2.7101553899607244E-3</v>
      </c>
    </row>
    <row r="79" spans="1:1" x14ac:dyDescent="0.15">
      <c r="A79" s="1">
        <v>-3.4590788475459232E-3</v>
      </c>
    </row>
    <row r="80" spans="1:1" x14ac:dyDescent="0.15">
      <c r="A80" s="1">
        <v>4.3919147360862269E-3</v>
      </c>
    </row>
    <row r="81" spans="1:1" x14ac:dyDescent="0.15">
      <c r="A81" s="1">
        <v>-2.3337233462202116E-3</v>
      </c>
    </row>
    <row r="82" spans="1:1" x14ac:dyDescent="0.15">
      <c r="A82" s="1">
        <v>2.5201861474316157E-3</v>
      </c>
    </row>
    <row r="83" spans="1:1" x14ac:dyDescent="0.15">
      <c r="A83" s="1">
        <v>-3.0810910887523212E-3</v>
      </c>
    </row>
    <row r="84" spans="1:1" x14ac:dyDescent="0.15">
      <c r="A84" s="1">
        <v>2.8946282875407614E-3</v>
      </c>
    </row>
    <row r="85" spans="1:1" x14ac:dyDescent="0.15">
      <c r="A85" s="1">
        <v>2.7968116529668188E-4</v>
      </c>
    </row>
    <row r="86" spans="1:1" x14ac:dyDescent="0.15">
      <c r="A86" s="1">
        <v>-3.5484209424234475E-3</v>
      </c>
    </row>
    <row r="87" spans="1:1" x14ac:dyDescent="0.15">
      <c r="A87" s="1">
        <v>2.8957098371487971E-3</v>
      </c>
    </row>
    <row r="88" spans="1:1" x14ac:dyDescent="0.15">
      <c r="A88" s="1">
        <v>4.6626568663090144E-4</v>
      </c>
    </row>
    <row r="89" spans="1:1" x14ac:dyDescent="0.15">
      <c r="A89" s="1">
        <v>2.4210832200601794E-3</v>
      </c>
    </row>
    <row r="90" spans="1:1" x14ac:dyDescent="0.15">
      <c r="A90" s="1">
        <v>-1.4892035514677455E-3</v>
      </c>
    </row>
    <row r="91" spans="1:1" x14ac:dyDescent="0.15">
      <c r="A91" s="1">
        <v>1.3961932737649725E-3</v>
      </c>
    </row>
    <row r="92" spans="1:1" x14ac:dyDescent="0.15">
      <c r="A92" s="1">
        <v>-9.3018929419283868E-5</v>
      </c>
    </row>
    <row r="93" spans="1:1" x14ac:dyDescent="0.15">
      <c r="A93" s="1">
        <v>-2.7910871465556479E-4</v>
      </c>
    </row>
    <row r="94" spans="1:1" x14ac:dyDescent="0.15">
      <c r="A94" s="1">
        <v>4.2711299841930372E-3</v>
      </c>
    </row>
    <row r="95" spans="1:1" x14ac:dyDescent="0.15">
      <c r="A95" s="1">
        <v>-3.3410703933410418E-3</v>
      </c>
    </row>
    <row r="96" spans="1:1" x14ac:dyDescent="0.15">
      <c r="A96" s="1">
        <v>-3.2590000445223534E-3</v>
      </c>
    </row>
    <row r="97" spans="1:1" x14ac:dyDescent="0.15">
      <c r="A97" s="1">
        <v>-1.8654976268998264E-4</v>
      </c>
    </row>
    <row r="98" spans="1:1" x14ac:dyDescent="0.15">
      <c r="A98" s="1">
        <v>-1.4936522567832536E-3</v>
      </c>
    </row>
    <row r="99" spans="1:1" x14ac:dyDescent="0.15">
      <c r="A99" s="1">
        <v>-4.7759607568121859E-3</v>
      </c>
    </row>
    <row r="100" spans="1:1" x14ac:dyDescent="0.15">
      <c r="A100" s="1">
        <v>3.3736326627481139E-3</v>
      </c>
    </row>
    <row r="101" spans="1:1" x14ac:dyDescent="0.15">
      <c r="A101" s="1">
        <v>0</v>
      </c>
    </row>
    <row r="102" spans="1:1" x14ac:dyDescent="0.15">
      <c r="A102" s="1">
        <v>7.4815303218499847E-4</v>
      </c>
    </row>
    <row r="103" spans="1:1" x14ac:dyDescent="0.15">
      <c r="A103" s="1">
        <v>2.8041314386677551E-4</v>
      </c>
    </row>
    <row r="104" spans="1:1" x14ac:dyDescent="0.15">
      <c r="A104" s="1">
        <v>3.0793660315267825E-3</v>
      </c>
    </row>
    <row r="105" spans="1:1" x14ac:dyDescent="0.15">
      <c r="A105" s="1">
        <v>-9.317493600971727E-5</v>
      </c>
    </row>
    <row r="106" spans="1:1" x14ac:dyDescent="0.15">
      <c r="A106" s="1">
        <v>3.7264766594827676E-4</v>
      </c>
    </row>
    <row r="107" spans="1:1" x14ac:dyDescent="0.15">
      <c r="A107" s="1">
        <v>-4.6681066937463303E-3</v>
      </c>
    </row>
    <row r="108" spans="1:1" x14ac:dyDescent="0.15">
      <c r="A108" s="1">
        <v>2.3367772469130043E-3</v>
      </c>
    </row>
    <row r="109" spans="1:1" x14ac:dyDescent="0.15">
      <c r="A109" s="1">
        <v>5.8645734758493925E-3</v>
      </c>
    </row>
    <row r="110" spans="1:1" x14ac:dyDescent="0.15">
      <c r="A110" s="1">
        <v>6.3838862317029711E-3</v>
      </c>
    </row>
    <row r="111" spans="1:1" x14ac:dyDescent="0.15">
      <c r="A111" s="1">
        <v>1.0641325991210263E-2</v>
      </c>
    </row>
    <row r="112" spans="1:1" x14ac:dyDescent="0.15">
      <c r="A112" s="1">
        <v>-4.1146677172150025E-3</v>
      </c>
    </row>
    <row r="113" spans="1:1" x14ac:dyDescent="0.15">
      <c r="A113" s="1">
        <v>-2.2014318191710602E-3</v>
      </c>
    </row>
    <row r="114" spans="1:1" x14ac:dyDescent="0.15">
      <c r="A114" s="1">
        <v>-2.022245380767809E-3</v>
      </c>
    </row>
    <row r="115" spans="1:1" x14ac:dyDescent="0.15">
      <c r="A115" s="1">
        <v>-1.0080077952329179E-2</v>
      </c>
    </row>
    <row r="116" spans="1:1" x14ac:dyDescent="0.15">
      <c r="A116" s="1">
        <v>1.8571831877192109E-3</v>
      </c>
    </row>
    <row r="117" spans="1:1" x14ac:dyDescent="0.15">
      <c r="A117" s="1">
        <v>-1.3925639348320736E-3</v>
      </c>
    </row>
    <row r="118" spans="1:1" x14ac:dyDescent="0.15">
      <c r="A118" s="1">
        <v>7.4294208469299992E-4</v>
      </c>
    </row>
    <row r="119" spans="1:1" x14ac:dyDescent="0.15">
      <c r="A119" s="1">
        <v>-1.6723965618660314E-3</v>
      </c>
    </row>
    <row r="120" spans="1:1" x14ac:dyDescent="0.15">
      <c r="A120" s="1">
        <v>1.5795589811467123E-3</v>
      </c>
    </row>
    <row r="121" spans="1:1" x14ac:dyDescent="0.15">
      <c r="A121" s="1">
        <v>-7.430110864719918E-4</v>
      </c>
    </row>
    <row r="122" spans="1:1" x14ac:dyDescent="0.15">
      <c r="A122" s="1">
        <v>-9.2915214933210309E-5</v>
      </c>
    </row>
    <row r="123" spans="1:1" x14ac:dyDescent="0.15">
      <c r="A123" s="1">
        <v>-8.3662565883870833E-4</v>
      </c>
    </row>
    <row r="124" spans="1:1" x14ac:dyDescent="0.15">
      <c r="A124" s="1">
        <v>1.6725519602439401E-3</v>
      </c>
    </row>
    <row r="125" spans="1:1" x14ac:dyDescent="0.15">
      <c r="A125" s="1">
        <v>-3.347906037888751E-3</v>
      </c>
    </row>
    <row r="126" spans="1:1" x14ac:dyDescent="0.15">
      <c r="A126" s="1">
        <v>-2.8919279448716122E-3</v>
      </c>
    </row>
    <row r="127" spans="1:1" x14ac:dyDescent="0.15">
      <c r="A127" s="1">
        <v>1.9599614282079696E-3</v>
      </c>
    </row>
    <row r="128" spans="1:1" x14ac:dyDescent="0.15">
      <c r="A128" s="1">
        <v>-2.0533888118420846E-3</v>
      </c>
    </row>
    <row r="129" spans="1:1" x14ac:dyDescent="0.15">
      <c r="A129" s="1">
        <v>1.0272214565300948E-3</v>
      </c>
    </row>
    <row r="130" spans="1:1" x14ac:dyDescent="0.15">
      <c r="A130" s="1">
        <v>5.0274754436034977E-3</v>
      </c>
    </row>
    <row r="131" spans="1:1" x14ac:dyDescent="0.15">
      <c r="A131" s="1">
        <v>-9.4239092590262911E-3</v>
      </c>
    </row>
    <row r="132" spans="1:1" x14ac:dyDescent="0.15">
      <c r="A132" s="1">
        <v>-3.5687490919011026E-3</v>
      </c>
    </row>
    <row r="133" spans="1:1" x14ac:dyDescent="0.15">
      <c r="A133" s="1">
        <v>-1.3180193962252327E-3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89A0-0197-F34F-B2C2-8E4550E7CF27}">
  <dimension ref="C7:O34"/>
  <sheetViews>
    <sheetView workbookViewId="0">
      <selection activeCell="J23" sqref="J23"/>
    </sheetView>
  </sheetViews>
  <sheetFormatPr baseColWidth="10" defaultRowHeight="13" x14ac:dyDescent="0.15"/>
  <cols>
    <col min="6" max="6" width="15.6640625" bestFit="1" customWidth="1"/>
    <col min="10" max="10" width="14.6640625" bestFit="1" customWidth="1"/>
    <col min="12" max="12" width="18.5" bestFit="1" customWidth="1"/>
  </cols>
  <sheetData>
    <row r="7" spans="3:7" x14ac:dyDescent="0.15">
      <c r="D7" s="44" t="s">
        <v>179</v>
      </c>
      <c r="F7" s="44" t="s">
        <v>180</v>
      </c>
      <c r="G7" t="s">
        <v>183</v>
      </c>
    </row>
    <row r="8" spans="3:7" x14ac:dyDescent="0.15">
      <c r="C8">
        <v>1000</v>
      </c>
      <c r="D8" s="44">
        <f>C8/$C$12</f>
        <v>0.1</v>
      </c>
      <c r="F8" s="45">
        <v>0.08</v>
      </c>
      <c r="G8">
        <v>0.8</v>
      </c>
    </row>
    <row r="9" spans="3:7" x14ac:dyDescent="0.15">
      <c r="C9">
        <v>2000</v>
      </c>
      <c r="D9" s="44">
        <f t="shared" ref="D9:D11" si="0">C9/$C$12</f>
        <v>0.2</v>
      </c>
      <c r="F9" s="45">
        <v>0.12</v>
      </c>
      <c r="G9">
        <v>0.95</v>
      </c>
    </row>
    <row r="10" spans="3:7" x14ac:dyDescent="0.15">
      <c r="C10">
        <v>3000</v>
      </c>
      <c r="D10" s="44">
        <f t="shared" si="0"/>
        <v>0.3</v>
      </c>
      <c r="F10" s="45">
        <v>0.15</v>
      </c>
      <c r="G10">
        <v>1.1000000000000001</v>
      </c>
    </row>
    <row r="11" spans="3:7" x14ac:dyDescent="0.15">
      <c r="C11">
        <v>4000</v>
      </c>
      <c r="D11" s="44">
        <f t="shared" si="0"/>
        <v>0.4</v>
      </c>
      <c r="F11" s="45">
        <v>0.18</v>
      </c>
      <c r="G11">
        <v>1.4</v>
      </c>
    </row>
    <row r="12" spans="3:7" x14ac:dyDescent="0.15">
      <c r="C12">
        <v>10000</v>
      </c>
      <c r="F12" s="44"/>
    </row>
    <row r="15" spans="3:7" x14ac:dyDescent="0.15">
      <c r="C15" t="s">
        <v>181</v>
      </c>
      <c r="D15" s="1">
        <f>D8*F8+D9*F9+D10*F10+D11*F11</f>
        <v>0.14899999999999999</v>
      </c>
    </row>
    <row r="16" spans="3:7" x14ac:dyDescent="0.15">
      <c r="C16" t="s">
        <v>182</v>
      </c>
      <c r="D16">
        <f>D8*G8+D9*G9+D10*G10+D11*G11</f>
        <v>1.1600000000000001</v>
      </c>
    </row>
    <row r="20" spans="10:15" x14ac:dyDescent="0.15">
      <c r="J20" t="s">
        <v>196</v>
      </c>
      <c r="K20" t="s">
        <v>184</v>
      </c>
      <c r="L20" t="s">
        <v>185</v>
      </c>
      <c r="M20" t="s">
        <v>186</v>
      </c>
    </row>
    <row r="21" spans="10:15" x14ac:dyDescent="0.15">
      <c r="K21" s="43">
        <v>0.13</v>
      </c>
      <c r="L21" s="43">
        <v>7.0000000000000007E-2</v>
      </c>
      <c r="M21" s="43">
        <v>0.08</v>
      </c>
      <c r="O21">
        <v>0.75</v>
      </c>
    </row>
    <row r="24" spans="10:15" x14ac:dyDescent="0.15">
      <c r="J24" t="s">
        <v>188</v>
      </c>
      <c r="K24" s="43">
        <v>0.22</v>
      </c>
      <c r="L24" t="s">
        <v>187</v>
      </c>
      <c r="M24">
        <v>1.6</v>
      </c>
      <c r="N24">
        <v>0.16</v>
      </c>
      <c r="O24" s="43">
        <v>0.06</v>
      </c>
    </row>
    <row r="28" spans="10:15" x14ac:dyDescent="0.15">
      <c r="J28" t="s">
        <v>189</v>
      </c>
    </row>
    <row r="31" spans="10:15" x14ac:dyDescent="0.15">
      <c r="J31" t="s">
        <v>190</v>
      </c>
    </row>
    <row r="32" spans="10:15" x14ac:dyDescent="0.15">
      <c r="M32" t="s">
        <v>192</v>
      </c>
      <c r="N32">
        <v>9.34</v>
      </c>
    </row>
    <row r="33" spans="9:13" x14ac:dyDescent="0.15">
      <c r="I33" t="s">
        <v>195</v>
      </c>
      <c r="J33" t="s">
        <v>191</v>
      </c>
      <c r="K33" s="46">
        <f>(((10000-9910)/10000)*(365/35))</f>
        <v>9.3857142857142847E-2</v>
      </c>
      <c r="M33" t="s">
        <v>193</v>
      </c>
    </row>
    <row r="34" spans="9:13" x14ac:dyDescent="0.15">
      <c r="J34" t="s">
        <v>194</v>
      </c>
      <c r="K34" s="47">
        <f>(K33/9910)*(360/35)*100</f>
        <v>9.7415515146522767E-3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Nazwane zakresy</vt:lpstr>
      </vt:variant>
      <vt:variant>
        <vt:i4>2</vt:i4>
      </vt:variant>
    </vt:vector>
  </HeadingPairs>
  <TitlesOfParts>
    <vt:vector size="10" baseType="lpstr">
      <vt:lpstr>Statystyki opisowe</vt:lpstr>
      <vt:lpstr>Arkusz roboczy</vt:lpstr>
      <vt:lpstr>korelacja</vt:lpstr>
      <vt:lpstr>KGHM</vt:lpstr>
      <vt:lpstr>GOLD</vt:lpstr>
      <vt:lpstr>USO</vt:lpstr>
      <vt:lpstr>USD.JPY</vt:lpstr>
      <vt:lpstr>Arkusz2</vt:lpstr>
      <vt:lpstr>KGHM!Dane_historyczne_dla_USD_JPY</vt:lpstr>
      <vt:lpstr>GOLD!Historyczne_dane_USO_1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2020-11-05T11:46:59Z</dcterms:created>
  <dcterms:modified xsi:type="dcterms:W3CDTF">2022-09-06T08:27:42Z</dcterms:modified>
</cp:coreProperties>
</file>