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xl/comments1.xml" ContentType="application/vnd.openxmlformats-officedocument.spreadsheetml.comments+xml"/>
  <Override PartName="/xl/customProperty2.bin" ContentType="application/vnd.openxmlformats-officedocument.spreadsheetml.customProperty"/>
  <Override PartName="/xl/customProperty3.bin" ContentType="application/vnd.openxmlformats-officedocument.spreadsheetml.customProperty"/>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24226"/>
  <mc:AlternateContent xmlns:mc="http://schemas.openxmlformats.org/markup-compatibility/2006">
    <mc:Choice Requires="x15">
      <x15ac:absPath xmlns:x15ac="http://schemas.microsoft.com/office/spreadsheetml/2010/11/ac" url="C:\Users\emila\OneDrive\Skrivebord\"/>
    </mc:Choice>
  </mc:AlternateContent>
  <xr:revisionPtr revIDLastSave="0" documentId="13_ncr:1_{806288AA-731E-4402-9611-72B7EE4F70E6}" xr6:coauthVersionLast="47" xr6:coauthVersionMax="47" xr10:uidLastSave="{00000000-0000-0000-0000-000000000000}"/>
  <bookViews>
    <workbookView xWindow="-108" yWindow="-108" windowWidth="23256" windowHeight="12456" tabRatio="632" xr2:uid="{00000000-000D-0000-FFFF-FFFF00000000}"/>
  </bookViews>
  <sheets>
    <sheet name="Risikoanalyse" sheetId="4" r:id="rId1"/>
    <sheet name="Vejledning til formler" sheetId="20" state="hidden" r:id="rId2"/>
    <sheet name="Styringsgrundlag" sheetId="14" state="hidden" r:id="rId3"/>
    <sheet name="Lister" sheetId="5" state="hidden" r:id="rId4"/>
    <sheet name="Data til matrix" sheetId="13" state="hidden" r:id="rId5"/>
    <sheet name="Data graf" sheetId="12" state="hidden" r:id="rId6"/>
    <sheet name="Versionshistorik Mads" sheetId="6" state="hidden" r:id="rId7"/>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1</definedName>
    <definedName name="_AtRisk_SimSetting_StdRecalcWithoutRiskStaticPercentile" hidden="1">0.5</definedName>
    <definedName name="_xlnm._FilterDatabase" localSheetId="0" hidden="1">Risikoanalyse!$B$12:$E$112</definedName>
    <definedName name="Eskalation">Lister!$E$2:$E$5</definedName>
    <definedName name="janej">Lister!#REF!</definedName>
    <definedName name="Pal_Workbook_GUID" hidden="1">"14F4CWHJQ9SEDHA3FJTZTHWN"</definedName>
    <definedName name="Primaert_formaal">Lister!$G$2:$G$5</definedName>
    <definedName name="_xlnm.Print_Area" localSheetId="0">Risikoanalyse!$A$1:$K$45</definedName>
    <definedName name="Risikokvartal">Lister!$M$30:$M$82</definedName>
    <definedName name="Risikotype">Lister!$A$2:$A$6</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1800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0</definedName>
    <definedName name="RiskUpdateDisplay" hidden="1">FALSE</definedName>
    <definedName name="RiskUseDifferentSeedForEachSim" hidden="1">FALSE</definedName>
    <definedName name="RiskUseFixedSeed" hidden="1">FALSE</definedName>
    <definedName name="RiskUseMultipleCPUs" hidden="1">TRUE</definedName>
    <definedName name="Skala">Lister!$B$2:$B$6</definedName>
    <definedName name="Startkvartal">Lister!$H$2:$H$30</definedName>
    <definedName name="Status">Lister!$C$2:$C$4</definedName>
    <definedName name="Tiltag">Lister!$F$2:$F$3</definedName>
    <definedName name="Vaelg_haandtering">Lister!$D$2:$D$14</definedName>
    <definedName name="Vaelgfase">Lister!$D$2:$D$14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 i="5" l="1"/>
  <c r="H4" i="5"/>
  <c r="H5" i="5"/>
  <c r="H6" i="5"/>
  <c r="H7" i="5"/>
  <c r="H8" i="5"/>
  <c r="H9" i="5"/>
  <c r="H10" i="5"/>
  <c r="H11" i="5"/>
  <c r="H12" i="5"/>
  <c r="H13" i="5"/>
  <c r="H14" i="5"/>
  <c r="H15" i="5"/>
  <c r="H16" i="5"/>
  <c r="H17" i="5"/>
  <c r="L2" i="5" s="1"/>
  <c r="H18" i="5"/>
  <c r="H19" i="5"/>
  <c r="H20" i="5"/>
  <c r="H21" i="5"/>
  <c r="H22" i="5"/>
  <c r="H23" i="5"/>
  <c r="H24" i="5"/>
  <c r="H25" i="5"/>
  <c r="H26" i="5"/>
  <c r="H27" i="5"/>
  <c r="H28" i="5"/>
  <c r="H29" i="5"/>
  <c r="H30" i="5"/>
  <c r="H31" i="5"/>
  <c r="I112" i="4" l="1"/>
  <c r="I111" i="4"/>
  <c r="I110" i="4"/>
  <c r="I109" i="4"/>
  <c r="I108" i="4"/>
  <c r="I107" i="4"/>
  <c r="I106" i="4"/>
  <c r="I105" i="4"/>
  <c r="I104" i="4"/>
  <c r="I103" i="4"/>
  <c r="I102" i="4"/>
  <c r="I101" i="4"/>
  <c r="I100" i="4"/>
  <c r="I99" i="4"/>
  <c r="I98" i="4"/>
  <c r="I97" i="4"/>
  <c r="I96" i="4"/>
  <c r="I95" i="4"/>
  <c r="I94" i="4"/>
  <c r="I93" i="4"/>
  <c r="I92" i="4"/>
  <c r="I91" i="4"/>
  <c r="I90" i="4"/>
  <c r="I89" i="4"/>
  <c r="I88" i="4"/>
  <c r="I87" i="4"/>
  <c r="I86" i="4"/>
  <c r="I85" i="4"/>
  <c r="I84" i="4"/>
  <c r="I83" i="4"/>
  <c r="I82" i="4"/>
  <c r="I81" i="4"/>
  <c r="I80" i="4"/>
  <c r="I79" i="4"/>
  <c r="I78" i="4"/>
  <c r="I77" i="4"/>
  <c r="I76" i="4"/>
  <c r="I75" i="4"/>
  <c r="I74" i="4"/>
  <c r="I73" i="4"/>
  <c r="I72" i="4"/>
  <c r="I71" i="4"/>
  <c r="I70" i="4"/>
  <c r="I69" i="4"/>
  <c r="I68" i="4"/>
  <c r="I67" i="4"/>
  <c r="I66" i="4"/>
  <c r="I65" i="4"/>
  <c r="I64" i="4"/>
  <c r="I63" i="4"/>
  <c r="I62" i="4"/>
  <c r="I61" i="4"/>
  <c r="I60" i="4"/>
  <c r="I59" i="4"/>
  <c r="I58" i="4"/>
  <c r="I57" i="4"/>
  <c r="I56" i="4"/>
  <c r="I55" i="4"/>
  <c r="I54" i="4"/>
  <c r="I53" i="4"/>
  <c r="C5" i="14" l="1" a="1"/>
  <c r="C5" i="14" s="1"/>
  <c r="C6" i="14" a="1"/>
  <c r="C6" i="14" s="1"/>
  <c r="C7" i="14" a="1"/>
  <c r="C7" i="14" s="1"/>
  <c r="C8" i="14" a="1"/>
  <c r="C8" i="14" s="1"/>
  <c r="C9" i="14" a="1"/>
  <c r="C9" i="14" s="1"/>
  <c r="C10" i="14" a="1"/>
  <c r="C10" i="14" s="1"/>
  <c r="C11" i="14" a="1"/>
  <c r="C11" i="14" s="1"/>
  <c r="C12" i="14" a="1"/>
  <c r="C12" i="14" s="1"/>
  <c r="C13" i="14" a="1"/>
  <c r="C13" i="14" s="1"/>
  <c r="C14" i="14" a="1"/>
  <c r="C14" i="14" s="1"/>
  <c r="C15" i="14" a="1"/>
  <c r="C15" i="14" s="1"/>
  <c r="C16" i="14" a="1"/>
  <c r="C16" i="14" s="1"/>
  <c r="C17" i="14" a="1"/>
  <c r="C17" i="14" s="1"/>
  <c r="C18" i="14" a="1"/>
  <c r="C18" i="14" s="1"/>
  <c r="C19" i="14" a="1"/>
  <c r="C19" i="14" s="1"/>
  <c r="C20" i="14" a="1"/>
  <c r="C20" i="14" s="1"/>
  <c r="C21" i="14" a="1"/>
  <c r="C21" i="14" s="1"/>
  <c r="C22" i="14" a="1"/>
  <c r="C22" i="14" s="1"/>
  <c r="C23" i="14" a="1"/>
  <c r="C23" i="14" s="1"/>
  <c r="C24" i="14" a="1"/>
  <c r="C24" i="14" s="1"/>
  <c r="C25" i="14" a="1"/>
  <c r="C25" i="14" s="1"/>
  <c r="C26" i="14" a="1"/>
  <c r="C26" i="14" s="1"/>
  <c r="C27" i="14" a="1"/>
  <c r="C27" i="14" s="1"/>
  <c r="C28" i="14" a="1"/>
  <c r="C28" i="14" s="1"/>
  <c r="C29" i="14" a="1"/>
  <c r="C29" i="14" s="1"/>
  <c r="C30" i="14" a="1"/>
  <c r="C30" i="14" s="1"/>
  <c r="C31" i="14" a="1"/>
  <c r="C31" i="14" s="1"/>
  <c r="C32" i="14" a="1"/>
  <c r="C32" i="14" s="1"/>
  <c r="C33" i="14" a="1"/>
  <c r="C33" i="14" s="1"/>
  <c r="C34" i="14" a="1"/>
  <c r="C34" i="14" s="1"/>
  <c r="C35" i="14" a="1"/>
  <c r="C35" i="14" s="1"/>
  <c r="C36" i="14" a="1"/>
  <c r="C36" i="14" s="1"/>
  <c r="C37" i="14" a="1"/>
  <c r="C37" i="14" s="1"/>
  <c r="C38" i="14" a="1"/>
  <c r="C38" i="14" s="1"/>
  <c r="C39" i="14" a="1"/>
  <c r="C39" i="14" s="1"/>
  <c r="C40" i="14" a="1"/>
  <c r="C40" i="14" s="1"/>
  <c r="C41" i="14" a="1"/>
  <c r="C41" i="14" s="1"/>
  <c r="C42" i="14" a="1"/>
  <c r="C42" i="14" s="1"/>
  <c r="C43" i="14" a="1"/>
  <c r="C43" i="14" s="1"/>
  <c r="C44" i="14" a="1"/>
  <c r="C44" i="14" s="1"/>
  <c r="C45" i="14" a="1"/>
  <c r="C45" i="14" s="1"/>
  <c r="C46" i="14" a="1"/>
  <c r="C46" i="14" s="1"/>
  <c r="C47" i="14" a="1"/>
  <c r="C47" i="14" s="1"/>
  <c r="C48" i="14" a="1"/>
  <c r="C48" i="14" s="1"/>
  <c r="C49" i="14" a="1"/>
  <c r="C49" i="14" s="1"/>
  <c r="C50" i="14" a="1"/>
  <c r="C50" i="14" s="1"/>
  <c r="C51" i="14" a="1"/>
  <c r="C51" i="14" s="1"/>
  <c r="C52" i="14" a="1"/>
  <c r="C52" i="14" s="1"/>
  <c r="C53" i="14" a="1"/>
  <c r="C53" i="14" s="1"/>
  <c r="C54" i="14" a="1"/>
  <c r="C54" i="14" s="1"/>
  <c r="C55" i="14" a="1"/>
  <c r="C55" i="14" s="1"/>
  <c r="C56" i="14" a="1"/>
  <c r="C56" i="14" s="1"/>
  <c r="C57" i="14" a="1"/>
  <c r="C57" i="14" s="1"/>
  <c r="C58" i="14" a="1"/>
  <c r="C58" i="14" s="1"/>
  <c r="C59" i="14" a="1"/>
  <c r="C59" i="14" s="1"/>
  <c r="C60" i="14" a="1"/>
  <c r="C60" i="14" s="1"/>
  <c r="C61" i="14" a="1"/>
  <c r="C61" i="14" s="1"/>
  <c r="C62" i="14" a="1"/>
  <c r="C62" i="14" s="1"/>
  <c r="C63" i="14" a="1"/>
  <c r="C63" i="14" s="1"/>
  <c r="C64" i="14" a="1"/>
  <c r="C64" i="14" s="1"/>
  <c r="C65" i="14" a="1"/>
  <c r="C65" i="14" s="1"/>
  <c r="C66" i="14" a="1"/>
  <c r="C66" i="14" s="1"/>
  <c r="C67" i="14" a="1"/>
  <c r="C67" i="14" s="1"/>
  <c r="C68" i="14" a="1"/>
  <c r="C68" i="14" s="1"/>
  <c r="C69" i="14" a="1"/>
  <c r="C69" i="14" s="1"/>
  <c r="C70" i="14" a="1"/>
  <c r="C70" i="14" s="1"/>
  <c r="C71" i="14" a="1"/>
  <c r="C71" i="14" s="1"/>
  <c r="C72" i="14" a="1"/>
  <c r="C72" i="14" s="1"/>
  <c r="C73" i="14" a="1"/>
  <c r="C73" i="14" s="1"/>
  <c r="C74" i="14" a="1"/>
  <c r="C74" i="14" s="1"/>
  <c r="C75" i="14" a="1"/>
  <c r="C75" i="14" s="1"/>
  <c r="C76" i="14" a="1"/>
  <c r="C76" i="14" s="1"/>
  <c r="C77" i="14" a="1"/>
  <c r="C77" i="14" s="1"/>
  <c r="C78" i="14" a="1"/>
  <c r="C78" i="14" s="1"/>
  <c r="C79" i="14" a="1"/>
  <c r="C79" i="14" s="1"/>
  <c r="C80" i="14" a="1"/>
  <c r="C80" i="14" s="1"/>
  <c r="C81" i="14" a="1"/>
  <c r="C81" i="14" s="1"/>
  <c r="C82" i="14" a="1"/>
  <c r="C82" i="14" s="1"/>
  <c r="C83" i="14" a="1"/>
  <c r="C83" i="14" s="1"/>
  <c r="C84" i="14" a="1"/>
  <c r="C84" i="14" s="1"/>
  <c r="C85" i="14" a="1"/>
  <c r="C85" i="14" s="1"/>
  <c r="C86" i="14" a="1"/>
  <c r="C86" i="14" s="1"/>
  <c r="C87" i="14" a="1"/>
  <c r="C87" i="14" s="1"/>
  <c r="C88" i="14" a="1"/>
  <c r="C88" i="14" s="1"/>
  <c r="C89" i="14" a="1"/>
  <c r="C89" i="14" s="1"/>
  <c r="C90" i="14" a="1"/>
  <c r="C90" i="14" s="1"/>
  <c r="C91" i="14" a="1"/>
  <c r="C91" i="14" s="1"/>
  <c r="C92" i="14" a="1"/>
  <c r="C92" i="14" s="1"/>
  <c r="C93" i="14" a="1"/>
  <c r="C93" i="14" s="1"/>
  <c r="C94" i="14" a="1"/>
  <c r="C94" i="14" s="1"/>
  <c r="C95" i="14" a="1"/>
  <c r="C95" i="14" s="1"/>
  <c r="C96" i="14" a="1"/>
  <c r="C96" i="14" s="1"/>
  <c r="C97" i="14" a="1"/>
  <c r="C97" i="14" s="1"/>
  <c r="C98" i="14" a="1"/>
  <c r="C98" i="14" s="1"/>
  <c r="C99" i="14" a="1"/>
  <c r="C99" i="14" s="1"/>
  <c r="C100" i="14" a="1"/>
  <c r="C100" i="14" s="1"/>
  <c r="C4" i="14" a="1"/>
  <c r="C4" i="14" s="1"/>
  <c r="J5" i="14" a="1"/>
  <c r="J5" i="14" s="1"/>
  <c r="J6" i="14" a="1"/>
  <c r="J6" i="14" s="1"/>
  <c r="J7" i="14" a="1"/>
  <c r="J7" i="14" s="1"/>
  <c r="J8" i="14" a="1"/>
  <c r="J8" i="14" s="1"/>
  <c r="J9" i="14" a="1"/>
  <c r="J9" i="14" s="1"/>
  <c r="J10" i="14" a="1"/>
  <c r="J10" i="14" s="1"/>
  <c r="J11" i="14" a="1"/>
  <c r="J11" i="14" s="1"/>
  <c r="J12" i="14" a="1"/>
  <c r="J12" i="14" s="1"/>
  <c r="J13" i="14" a="1"/>
  <c r="J13" i="14" s="1"/>
  <c r="J14" i="14" a="1"/>
  <c r="J14" i="14" s="1"/>
  <c r="J15" i="14" a="1"/>
  <c r="J15" i="14" s="1"/>
  <c r="J16" i="14" a="1"/>
  <c r="J16" i="14" s="1"/>
  <c r="J17" i="14" a="1"/>
  <c r="J17" i="14" s="1"/>
  <c r="J18" i="14" a="1"/>
  <c r="J18" i="14" s="1"/>
  <c r="J19" i="14" a="1"/>
  <c r="J19" i="14" s="1"/>
  <c r="J20" i="14" a="1"/>
  <c r="J20" i="14" s="1"/>
  <c r="J21" i="14" a="1"/>
  <c r="J21" i="14" s="1"/>
  <c r="J22" i="14" a="1"/>
  <c r="J22" i="14" s="1"/>
  <c r="J23" i="14" a="1"/>
  <c r="J23" i="14" s="1"/>
  <c r="J24" i="14" a="1"/>
  <c r="J24" i="14" s="1"/>
  <c r="J25" i="14" a="1"/>
  <c r="J25" i="14" s="1"/>
  <c r="J26" i="14" a="1"/>
  <c r="J26" i="14" s="1"/>
  <c r="J27" i="14" a="1"/>
  <c r="J27" i="14" s="1"/>
  <c r="J28" i="14" a="1"/>
  <c r="J28" i="14" s="1"/>
  <c r="J29" i="14" a="1"/>
  <c r="J29" i="14" s="1"/>
  <c r="J30" i="14" a="1"/>
  <c r="J30" i="14" s="1"/>
  <c r="J31" i="14" a="1"/>
  <c r="J31" i="14" s="1"/>
  <c r="J32" i="14" a="1"/>
  <c r="J32" i="14" s="1"/>
  <c r="J33" i="14" a="1"/>
  <c r="J33" i="14" s="1"/>
  <c r="J34" i="14" a="1"/>
  <c r="J34" i="14" s="1"/>
  <c r="J35" i="14" a="1"/>
  <c r="J35" i="14" s="1"/>
  <c r="J36" i="14" a="1"/>
  <c r="J36" i="14" s="1"/>
  <c r="J37" i="14" a="1"/>
  <c r="J37" i="14" s="1"/>
  <c r="J38" i="14" a="1"/>
  <c r="J38" i="14" s="1"/>
  <c r="J39" i="14" a="1"/>
  <c r="J39" i="14" s="1"/>
  <c r="J40" i="14" a="1"/>
  <c r="J40" i="14" s="1"/>
  <c r="J41" i="14" a="1"/>
  <c r="J41" i="14" s="1"/>
  <c r="J42" i="14" a="1"/>
  <c r="J42" i="14" s="1"/>
  <c r="J43" i="14" a="1"/>
  <c r="J43" i="14" s="1"/>
  <c r="J44" i="14" a="1"/>
  <c r="J44" i="14" s="1"/>
  <c r="J45" i="14" a="1"/>
  <c r="J45" i="14" s="1"/>
  <c r="J46" i="14" a="1"/>
  <c r="J46" i="14" s="1"/>
  <c r="J47" i="14" a="1"/>
  <c r="J47" i="14" s="1"/>
  <c r="J48" i="14" a="1"/>
  <c r="J48" i="14" s="1"/>
  <c r="J49" i="14" a="1"/>
  <c r="J49" i="14" s="1"/>
  <c r="J50" i="14" a="1"/>
  <c r="J50" i="14" s="1"/>
  <c r="J51" i="14" a="1"/>
  <c r="J51" i="14" s="1"/>
  <c r="J52" i="14" a="1"/>
  <c r="J52" i="14" s="1"/>
  <c r="J53" i="14" a="1"/>
  <c r="J53" i="14" s="1"/>
  <c r="J54" i="14" a="1"/>
  <c r="J54" i="14" s="1"/>
  <c r="J55" i="14" a="1"/>
  <c r="J55" i="14" s="1"/>
  <c r="J56" i="14" a="1"/>
  <c r="J56" i="14" s="1"/>
  <c r="J57" i="14" a="1"/>
  <c r="J57" i="14" s="1"/>
  <c r="J58" i="14" a="1"/>
  <c r="J58" i="14" s="1"/>
  <c r="J59" i="14" a="1"/>
  <c r="J59" i="14" s="1"/>
  <c r="J60" i="14" a="1"/>
  <c r="J60" i="14" s="1"/>
  <c r="J61" i="14" a="1"/>
  <c r="J61" i="14" s="1"/>
  <c r="J62" i="14" a="1"/>
  <c r="J62" i="14" s="1"/>
  <c r="J63" i="14" a="1"/>
  <c r="J63" i="14" s="1"/>
  <c r="J64" i="14" a="1"/>
  <c r="J64" i="14" s="1"/>
  <c r="J65" i="14" a="1"/>
  <c r="J65" i="14" s="1"/>
  <c r="J66" i="14" a="1"/>
  <c r="J66" i="14" s="1"/>
  <c r="J67" i="14" a="1"/>
  <c r="J67" i="14" s="1"/>
  <c r="J68" i="14" a="1"/>
  <c r="J68" i="14" s="1"/>
  <c r="J69" i="14" a="1"/>
  <c r="J69" i="14" s="1"/>
  <c r="J70" i="14" a="1"/>
  <c r="J70" i="14" s="1"/>
  <c r="J71" i="14" a="1"/>
  <c r="J71" i="14" s="1"/>
  <c r="J72" i="14" a="1"/>
  <c r="J72" i="14" s="1"/>
  <c r="J73" i="14" a="1"/>
  <c r="J73" i="14" s="1"/>
  <c r="J74" i="14" a="1"/>
  <c r="J74" i="14" s="1"/>
  <c r="J75" i="14" a="1"/>
  <c r="J75" i="14" s="1"/>
  <c r="J76" i="14" a="1"/>
  <c r="J76" i="14" s="1"/>
  <c r="J77" i="14" a="1"/>
  <c r="J77" i="14" s="1"/>
  <c r="J78" i="14" a="1"/>
  <c r="J78" i="14" s="1"/>
  <c r="J79" i="14" a="1"/>
  <c r="J79" i="14" s="1"/>
  <c r="J80" i="14" a="1"/>
  <c r="J80" i="14" s="1"/>
  <c r="J81" i="14" a="1"/>
  <c r="J81" i="14" s="1"/>
  <c r="J82" i="14" a="1"/>
  <c r="J82" i="14" s="1"/>
  <c r="J83" i="14" a="1"/>
  <c r="J83" i="14" s="1"/>
  <c r="J84" i="14" a="1"/>
  <c r="J84" i="14" s="1"/>
  <c r="J85" i="14" a="1"/>
  <c r="J85" i="14" s="1"/>
  <c r="J86" i="14" a="1"/>
  <c r="J86" i="14" s="1"/>
  <c r="J87" i="14" a="1"/>
  <c r="J87" i="14" s="1"/>
  <c r="J88" i="14" a="1"/>
  <c r="J88" i="14" s="1"/>
  <c r="J89" i="14" a="1"/>
  <c r="J89" i="14" s="1"/>
  <c r="J90" i="14" a="1"/>
  <c r="J90" i="14" s="1"/>
  <c r="J91" i="14" a="1"/>
  <c r="J91" i="14" s="1"/>
  <c r="J92" i="14" a="1"/>
  <c r="J92" i="14" s="1"/>
  <c r="J93" i="14" a="1"/>
  <c r="J93" i="14" s="1"/>
  <c r="J94" i="14" a="1"/>
  <c r="J94" i="14" s="1"/>
  <c r="J95" i="14" a="1"/>
  <c r="J95" i="14" s="1"/>
  <c r="J96" i="14" a="1"/>
  <c r="J96" i="14" s="1"/>
  <c r="J97" i="14" a="1"/>
  <c r="J97" i="14" s="1"/>
  <c r="J98" i="14" a="1"/>
  <c r="J98" i="14" s="1"/>
  <c r="J99" i="14" a="1"/>
  <c r="J99" i="14" s="1"/>
  <c r="J100" i="14" a="1"/>
  <c r="J100" i="14" s="1"/>
  <c r="J4" i="14" a="1"/>
  <c r="J4" i="14" s="1"/>
  <c r="C2" i="13"/>
  <c r="E2" i="13" s="1"/>
  <c r="C3" i="13"/>
  <c r="E3" i="13" s="1"/>
  <c r="C4" i="13"/>
  <c r="E4" i="13" s="1"/>
  <c r="C5" i="13"/>
  <c r="E5" i="13" s="1"/>
  <c r="C6" i="13"/>
  <c r="E6" i="13" s="1"/>
  <c r="C7" i="13"/>
  <c r="E7" i="13" s="1"/>
  <c r="C8" i="13"/>
  <c r="E8" i="13" s="1"/>
  <c r="C9" i="13"/>
  <c r="E9" i="13" s="1"/>
  <c r="C10" i="13"/>
  <c r="E10" i="13" s="1"/>
  <c r="C11" i="13"/>
  <c r="E11" i="13" s="1"/>
  <c r="C12" i="13"/>
  <c r="E12" i="13" s="1"/>
  <c r="C13" i="13"/>
  <c r="E13" i="13" s="1"/>
  <c r="C14" i="13"/>
  <c r="E14" i="13" s="1"/>
  <c r="C15" i="13"/>
  <c r="E15" i="13" s="1"/>
  <c r="C16" i="13"/>
  <c r="E16" i="13" s="1"/>
  <c r="C17" i="13"/>
  <c r="E17" i="13" s="1"/>
  <c r="C18" i="13"/>
  <c r="E18" i="13" s="1"/>
  <c r="C19" i="13"/>
  <c r="E19" i="13" s="1"/>
  <c r="C20" i="13"/>
  <c r="E20" i="13" s="1"/>
  <c r="C21" i="13"/>
  <c r="E21" i="13" s="1"/>
  <c r="C22" i="13"/>
  <c r="E22" i="13" s="1"/>
  <c r="C23" i="13"/>
  <c r="E23" i="13" s="1"/>
  <c r="C24" i="13"/>
  <c r="E24" i="13" s="1"/>
  <c r="C25" i="13"/>
  <c r="E25" i="13" s="1"/>
  <c r="C26" i="13"/>
  <c r="E26" i="13" s="1"/>
  <c r="C27" i="13"/>
  <c r="E27" i="13" s="1"/>
  <c r="C28" i="13"/>
  <c r="E28" i="13" s="1"/>
  <c r="C29" i="13"/>
  <c r="E29" i="13" s="1"/>
  <c r="C30" i="13"/>
  <c r="E30" i="13" s="1"/>
  <c r="C31" i="13"/>
  <c r="E31" i="13" s="1"/>
  <c r="C32" i="13"/>
  <c r="E32" i="13" s="1"/>
  <c r="C33" i="13"/>
  <c r="E33" i="13" s="1"/>
  <c r="C34" i="13"/>
  <c r="E34" i="13" s="1"/>
  <c r="C35" i="13"/>
  <c r="E35" i="13" s="1"/>
  <c r="C36" i="13"/>
  <c r="E36" i="13" s="1"/>
  <c r="C37" i="13"/>
  <c r="E37" i="13" s="1"/>
  <c r="C38" i="13"/>
  <c r="E38" i="13" s="1"/>
  <c r="C39" i="13"/>
  <c r="E39" i="13" s="1"/>
  <c r="C40" i="13"/>
  <c r="E40" i="13" s="1"/>
  <c r="C41" i="13"/>
  <c r="E41" i="13" s="1"/>
  <c r="C42" i="13"/>
  <c r="E42" i="13" s="1"/>
  <c r="C43" i="13"/>
  <c r="E43" i="13" s="1"/>
  <c r="C44" i="13"/>
  <c r="E44" i="13" s="1"/>
  <c r="C45" i="13"/>
  <c r="E45" i="13" s="1"/>
  <c r="C46" i="13"/>
  <c r="E46" i="13" s="1"/>
  <c r="C47" i="13"/>
  <c r="E47" i="13" s="1"/>
  <c r="C48" i="13"/>
  <c r="E48" i="13" s="1"/>
  <c r="C49" i="13"/>
  <c r="E49" i="13" s="1"/>
  <c r="C50" i="13"/>
  <c r="E50" i="13" s="1"/>
  <c r="I49" i="4"/>
  <c r="I50" i="4"/>
  <c r="I45" i="4"/>
  <c r="I46" i="4"/>
  <c r="I47" i="4"/>
  <c r="I42" i="4"/>
  <c r="I43" i="4"/>
  <c r="I44" i="4"/>
  <c r="I52" i="4"/>
  <c r="I51" i="4"/>
  <c r="I48" i="4"/>
  <c r="I41" i="4"/>
  <c r="I40" i="4"/>
  <c r="I39" i="4"/>
  <c r="I38" i="4"/>
  <c r="I37" i="4"/>
  <c r="I36" i="4"/>
  <c r="I35" i="4"/>
  <c r="I34" i="4"/>
  <c r="I33" i="4"/>
  <c r="I32" i="4"/>
  <c r="I31" i="4"/>
  <c r="I30" i="4"/>
  <c r="I29" i="4"/>
  <c r="I28" i="4"/>
  <c r="I27" i="4"/>
  <c r="I26" i="4"/>
  <c r="I25" i="4"/>
  <c r="I24" i="4"/>
  <c r="I23" i="4"/>
  <c r="I22" i="4"/>
  <c r="I21" i="4"/>
  <c r="I20" i="4"/>
  <c r="I19" i="4"/>
  <c r="I18" i="4"/>
  <c r="I17" i="4"/>
  <c r="I16" i="4"/>
  <c r="I15" i="4"/>
  <c r="I14" i="4"/>
  <c r="I13" i="4"/>
  <c r="D34" i="13"/>
  <c r="D35" i="13"/>
  <c r="D36" i="13"/>
  <c r="D37" i="13"/>
  <c r="D38" i="13"/>
  <c r="D39" i="13"/>
  <c r="D40" i="13"/>
  <c r="D41" i="13"/>
  <c r="D42" i="13"/>
  <c r="D43" i="13"/>
  <c r="D44" i="13"/>
  <c r="D45" i="13"/>
  <c r="D46" i="13"/>
  <c r="D47" i="13"/>
  <c r="D48" i="13"/>
  <c r="D49" i="13"/>
  <c r="D50" i="13"/>
  <c r="C3" i="12" l="1"/>
  <c r="E97" i="14" a="1"/>
  <c r="E97" i="14" s="1"/>
  <c r="E65" i="14" a="1"/>
  <c r="E65" i="14" s="1"/>
  <c r="E57" i="14" a="1"/>
  <c r="E57" i="14" s="1"/>
  <c r="E49" i="14" a="1"/>
  <c r="E49" i="14" s="1"/>
  <c r="L9" i="14" a="1"/>
  <c r="L9" i="14" s="1"/>
  <c r="E81" i="14" a="1"/>
  <c r="E81" i="14" s="1"/>
  <c r="E93" i="14" a="1"/>
  <c r="E93" i="14" s="1"/>
  <c r="E77" i="14" a="1"/>
  <c r="E77" i="14" s="1"/>
  <c r="E61" i="14" a="1"/>
  <c r="E61" i="14" s="1"/>
  <c r="E45" i="14" a="1"/>
  <c r="E45" i="14" s="1"/>
  <c r="E89" i="14" a="1"/>
  <c r="E89" i="14" s="1"/>
  <c r="E73" i="14" a="1"/>
  <c r="E73" i="14" s="1"/>
  <c r="E16" i="14" a="1"/>
  <c r="E16" i="14" s="1"/>
  <c r="E28" i="14" a="1"/>
  <c r="E28" i="14" s="1"/>
  <c r="E36" i="14" a="1"/>
  <c r="E36" i="14" s="1"/>
  <c r="E52" i="14" a="1"/>
  <c r="E52" i="14" s="1"/>
  <c r="E64" i="14" a="1"/>
  <c r="E64" i="14" s="1"/>
  <c r="E72" i="14" a="1"/>
  <c r="E72" i="14" s="1"/>
  <c r="E84" i="14" a="1"/>
  <c r="E84" i="14" s="1"/>
  <c r="E100" i="14" a="1"/>
  <c r="E100" i="14" s="1"/>
  <c r="L11" i="14" a="1"/>
  <c r="L11" i="14" s="1"/>
  <c r="L22" i="14" a="1"/>
  <c r="L22" i="14" s="1"/>
  <c r="L35" i="14" a="1"/>
  <c r="L35" i="14" s="1"/>
  <c r="L51" i="14" a="1"/>
  <c r="L51" i="14" s="1"/>
  <c r="L62" i="14" a="1"/>
  <c r="L62" i="14" s="1"/>
  <c r="L75" i="14" a="1"/>
  <c r="L75" i="14" s="1"/>
  <c r="L86" i="14" a="1"/>
  <c r="L86" i="14" s="1"/>
  <c r="L99" i="14" a="1"/>
  <c r="L99" i="14" s="1"/>
  <c r="E14" i="14" a="1"/>
  <c r="E14" i="14" s="1"/>
  <c r="E25" i="14" a="1"/>
  <c r="E25" i="14" s="1"/>
  <c r="E37" i="14" a="1"/>
  <c r="E37" i="14" s="1"/>
  <c r="E13" i="14" a="1"/>
  <c r="E13" i="14" s="1"/>
  <c r="E24" i="14" a="1"/>
  <c r="E24" i="14" s="1"/>
  <c r="E40" i="14" a="1"/>
  <c r="E40" i="14" s="1"/>
  <c r="E48" i="14" a="1"/>
  <c r="E48" i="14" s="1"/>
  <c r="E60" i="14" a="1"/>
  <c r="E60" i="14" s="1"/>
  <c r="E76" i="14" a="1"/>
  <c r="E76" i="14" s="1"/>
  <c r="E88" i="14" a="1"/>
  <c r="E88" i="14" s="1"/>
  <c r="E96" i="14" a="1"/>
  <c r="E96" i="14" s="1"/>
  <c r="L14" i="14" a="1"/>
  <c r="L14" i="14" s="1"/>
  <c r="L27" i="14" a="1"/>
  <c r="L27" i="14" s="1"/>
  <c r="L38" i="14" a="1"/>
  <c r="L38" i="14" s="1"/>
  <c r="L46" i="14" a="1"/>
  <c r="L46" i="14" s="1"/>
  <c r="L59" i="14" a="1"/>
  <c r="L59" i="14" s="1"/>
  <c r="L70" i="14" a="1"/>
  <c r="L70" i="14" s="1"/>
  <c r="L83" i="14" a="1"/>
  <c r="L83" i="14" s="1"/>
  <c r="L94" i="14" a="1"/>
  <c r="L94" i="14" s="1"/>
  <c r="E11" i="14" a="1"/>
  <c r="E11" i="14" s="1"/>
  <c r="E21" i="14" a="1"/>
  <c r="E21" i="14" s="1"/>
  <c r="E33" i="14" a="1"/>
  <c r="E33" i="14" s="1"/>
  <c r="E20" i="14" a="1"/>
  <c r="E20" i="14" s="1"/>
  <c r="E32" i="14" a="1"/>
  <c r="E32" i="14" s="1"/>
  <c r="E44" i="14" a="1"/>
  <c r="E44" i="14" s="1"/>
  <c r="E56" i="14" a="1"/>
  <c r="E56" i="14" s="1"/>
  <c r="E68" i="14" a="1"/>
  <c r="E68" i="14" s="1"/>
  <c r="E80" i="14" a="1"/>
  <c r="E80" i="14" s="1"/>
  <c r="E92" i="14" a="1"/>
  <c r="E92" i="14" s="1"/>
  <c r="E7" i="14" a="1"/>
  <c r="E7" i="14" s="1"/>
  <c r="L6" i="14" a="1"/>
  <c r="L6" i="14" s="1"/>
  <c r="L19" i="14" a="1"/>
  <c r="L19" i="14" s="1"/>
  <c r="L30" i="14" a="1"/>
  <c r="L30" i="14" s="1"/>
  <c r="L43" i="14" a="1"/>
  <c r="L43" i="14" s="1"/>
  <c r="L54" i="14" a="1"/>
  <c r="L54" i="14" s="1"/>
  <c r="L67" i="14" a="1"/>
  <c r="L67" i="14" s="1"/>
  <c r="L78" i="14" a="1"/>
  <c r="L78" i="14" s="1"/>
  <c r="L91" i="14" a="1"/>
  <c r="L91" i="14" s="1"/>
  <c r="E8" i="14" a="1"/>
  <c r="E8" i="14" s="1"/>
  <c r="E17" i="14" a="1"/>
  <c r="E17" i="14" s="1"/>
  <c r="E29" i="14" a="1"/>
  <c r="E29" i="14" s="1"/>
  <c r="E41" i="14" a="1"/>
  <c r="E41" i="14" s="1"/>
  <c r="E4" i="14" a="1"/>
  <c r="E4" i="14" s="1"/>
  <c r="E85" i="14" a="1"/>
  <c r="E85" i="14" s="1"/>
  <c r="E69" i="14" a="1"/>
  <c r="E69" i="14" s="1"/>
  <c r="E53" i="14" a="1"/>
  <c r="E53" i="14" s="1"/>
  <c r="E10" i="14" a="1"/>
  <c r="E10" i="14" s="1"/>
  <c r="L4" i="14" a="1"/>
  <c r="L4" i="14" s="1"/>
  <c r="L96" i="14" a="1"/>
  <c r="L96" i="14" s="1"/>
  <c r="L93" i="14" a="1"/>
  <c r="L93" i="14" s="1"/>
  <c r="L88" i="14" a="1"/>
  <c r="L88" i="14" s="1"/>
  <c r="L85" i="14" a="1"/>
  <c r="L85" i="14" s="1"/>
  <c r="L80" i="14" a="1"/>
  <c r="L80" i="14" s="1"/>
  <c r="L77" i="14" a="1"/>
  <c r="L77" i="14" s="1"/>
  <c r="L72" i="14" a="1"/>
  <c r="L72" i="14" s="1"/>
  <c r="L69" i="14" a="1"/>
  <c r="L69" i="14" s="1"/>
  <c r="L64" i="14" a="1"/>
  <c r="L64" i="14" s="1"/>
  <c r="L61" i="14" a="1"/>
  <c r="L61" i="14" s="1"/>
  <c r="L56" i="14" a="1"/>
  <c r="L56" i="14" s="1"/>
  <c r="L53" i="14" a="1"/>
  <c r="L53" i="14" s="1"/>
  <c r="L48" i="14" a="1"/>
  <c r="L48" i="14" s="1"/>
  <c r="L45" i="14" a="1"/>
  <c r="L45" i="14" s="1"/>
  <c r="L40" i="14" a="1"/>
  <c r="L40" i="14" s="1"/>
  <c r="L37" i="14" a="1"/>
  <c r="L37" i="14" s="1"/>
  <c r="L32" i="14" a="1"/>
  <c r="L32" i="14" s="1"/>
  <c r="L29" i="14" a="1"/>
  <c r="L29" i="14" s="1"/>
  <c r="L24" i="14" a="1"/>
  <c r="L24" i="14" s="1"/>
  <c r="L21" i="14" a="1"/>
  <c r="L21" i="14" s="1"/>
  <c r="L16" i="14" a="1"/>
  <c r="L16" i="14" s="1"/>
  <c r="L13" i="14" a="1"/>
  <c r="L13" i="14" s="1"/>
  <c r="L8" i="14" a="1"/>
  <c r="L8" i="14" s="1"/>
  <c r="L5" i="14" a="1"/>
  <c r="L5" i="14" s="1"/>
  <c r="E6" i="14" a="1"/>
  <c r="E6" i="14" s="1"/>
  <c r="E99" i="14" a="1"/>
  <c r="E99" i="14" s="1"/>
  <c r="E95" i="14" a="1"/>
  <c r="E95" i="14" s="1"/>
  <c r="E91" i="14" a="1"/>
  <c r="E91" i="14" s="1"/>
  <c r="E87" i="14" a="1"/>
  <c r="E87" i="14" s="1"/>
  <c r="E83" i="14" a="1"/>
  <c r="E83" i="14" s="1"/>
  <c r="E79" i="14" a="1"/>
  <c r="E79" i="14" s="1"/>
  <c r="E75" i="14" a="1"/>
  <c r="E75" i="14" s="1"/>
  <c r="E71" i="14" a="1"/>
  <c r="E71" i="14" s="1"/>
  <c r="E67" i="14" a="1"/>
  <c r="E67" i="14" s="1"/>
  <c r="E63" i="14" a="1"/>
  <c r="E63" i="14" s="1"/>
  <c r="E59" i="14" a="1"/>
  <c r="E59" i="14" s="1"/>
  <c r="E55" i="14" a="1"/>
  <c r="E55" i="14" s="1"/>
  <c r="E51" i="14" a="1"/>
  <c r="E51" i="14" s="1"/>
  <c r="E47" i="14" a="1"/>
  <c r="E47" i="14" s="1"/>
  <c r="E43" i="14" a="1"/>
  <c r="E43" i="14" s="1"/>
  <c r="E39" i="14" a="1"/>
  <c r="E39" i="14" s="1"/>
  <c r="E35" i="14" a="1"/>
  <c r="E35" i="14" s="1"/>
  <c r="E31" i="14" a="1"/>
  <c r="E31" i="14" s="1"/>
  <c r="E27" i="14" a="1"/>
  <c r="E27" i="14" s="1"/>
  <c r="E23" i="14" a="1"/>
  <c r="E23" i="14" s="1"/>
  <c r="E19" i="14" a="1"/>
  <c r="E19" i="14" s="1"/>
  <c r="E12" i="14" a="1"/>
  <c r="E12" i="14" s="1"/>
  <c r="L98" i="14" a="1"/>
  <c r="L98" i="14" s="1"/>
  <c r="L95" i="14" a="1"/>
  <c r="L95" i="14" s="1"/>
  <c r="L90" i="14" a="1"/>
  <c r="L90" i="14" s="1"/>
  <c r="L87" i="14" a="1"/>
  <c r="L87" i="14" s="1"/>
  <c r="L82" i="14" a="1"/>
  <c r="L82" i="14" s="1"/>
  <c r="L79" i="14" a="1"/>
  <c r="L79" i="14" s="1"/>
  <c r="L74" i="14" a="1"/>
  <c r="L74" i="14" s="1"/>
  <c r="L71" i="14" a="1"/>
  <c r="L71" i="14" s="1"/>
  <c r="L66" i="14" a="1"/>
  <c r="L66" i="14" s="1"/>
  <c r="L63" i="14" a="1"/>
  <c r="L63" i="14" s="1"/>
  <c r="L58" i="14" a="1"/>
  <c r="L58" i="14" s="1"/>
  <c r="L55" i="14" a="1"/>
  <c r="L55" i="14" s="1"/>
  <c r="L50" i="14" a="1"/>
  <c r="L50" i="14" s="1"/>
  <c r="L47" i="14" a="1"/>
  <c r="L47" i="14" s="1"/>
  <c r="L42" i="14" a="1"/>
  <c r="L42" i="14" s="1"/>
  <c r="L39" i="14" a="1"/>
  <c r="L39" i="14" s="1"/>
  <c r="L34" i="14" a="1"/>
  <c r="L34" i="14" s="1"/>
  <c r="L31" i="14" a="1"/>
  <c r="L31" i="14" s="1"/>
  <c r="L26" i="14" a="1"/>
  <c r="L26" i="14" s="1"/>
  <c r="L23" i="14" a="1"/>
  <c r="L23" i="14" s="1"/>
  <c r="L18" i="14" a="1"/>
  <c r="L18" i="14" s="1"/>
  <c r="L15" i="14" a="1"/>
  <c r="L15" i="14" s="1"/>
  <c r="L10" i="14" a="1"/>
  <c r="L10" i="14" s="1"/>
  <c r="L7" i="14" a="1"/>
  <c r="L7" i="14" s="1"/>
  <c r="E5" i="14" a="1"/>
  <c r="E5" i="14" s="1"/>
  <c r="E98" i="14" a="1"/>
  <c r="E98" i="14" s="1"/>
  <c r="E94" i="14" a="1"/>
  <c r="E94" i="14" s="1"/>
  <c r="E90" i="14" a="1"/>
  <c r="E90" i="14" s="1"/>
  <c r="E86" i="14" a="1"/>
  <c r="E86" i="14" s="1"/>
  <c r="E82" i="14" a="1"/>
  <c r="E82" i="14" s="1"/>
  <c r="E78" i="14" a="1"/>
  <c r="E78" i="14" s="1"/>
  <c r="E74" i="14" a="1"/>
  <c r="E74" i="14" s="1"/>
  <c r="E70" i="14" a="1"/>
  <c r="E70" i="14" s="1"/>
  <c r="E66" i="14" a="1"/>
  <c r="E66" i="14" s="1"/>
  <c r="E62" i="14" a="1"/>
  <c r="E62" i="14" s="1"/>
  <c r="E58" i="14" a="1"/>
  <c r="E58" i="14" s="1"/>
  <c r="E54" i="14" a="1"/>
  <c r="E54" i="14" s="1"/>
  <c r="E50" i="14" a="1"/>
  <c r="E50" i="14" s="1"/>
  <c r="E46" i="14" a="1"/>
  <c r="E46" i="14" s="1"/>
  <c r="E42" i="14" a="1"/>
  <c r="E42" i="14" s="1"/>
  <c r="E38" i="14" a="1"/>
  <c r="E38" i="14" s="1"/>
  <c r="E34" i="14" a="1"/>
  <c r="E34" i="14" s="1"/>
  <c r="E30" i="14" a="1"/>
  <c r="E30" i="14" s="1"/>
  <c r="E26" i="14" a="1"/>
  <c r="E26" i="14" s="1"/>
  <c r="E22" i="14" a="1"/>
  <c r="E22" i="14" s="1"/>
  <c r="E18" i="14" a="1"/>
  <c r="E18" i="14" s="1"/>
  <c r="E15" i="14" a="1"/>
  <c r="E15" i="14" s="1"/>
  <c r="E9" i="14" a="1"/>
  <c r="E9" i="14" s="1"/>
  <c r="L100" i="14" a="1"/>
  <c r="L100" i="14" s="1"/>
  <c r="L97" i="14" a="1"/>
  <c r="L97" i="14" s="1"/>
  <c r="L92" i="14" a="1"/>
  <c r="L92" i="14" s="1"/>
  <c r="L89" i="14" a="1"/>
  <c r="L89" i="14" s="1"/>
  <c r="L84" i="14" a="1"/>
  <c r="L84" i="14" s="1"/>
  <c r="L81" i="14" a="1"/>
  <c r="L81" i="14" s="1"/>
  <c r="L76" i="14" a="1"/>
  <c r="L76" i="14" s="1"/>
  <c r="L73" i="14" a="1"/>
  <c r="L73" i="14" s="1"/>
  <c r="L68" i="14" a="1"/>
  <c r="L68" i="14" s="1"/>
  <c r="L65" i="14" a="1"/>
  <c r="L65" i="14" s="1"/>
  <c r="L60" i="14" a="1"/>
  <c r="L60" i="14" s="1"/>
  <c r="L57" i="14" a="1"/>
  <c r="L57" i="14" s="1"/>
  <c r="L52" i="14" a="1"/>
  <c r="L52" i="14" s="1"/>
  <c r="L49" i="14" a="1"/>
  <c r="L49" i="14" s="1"/>
  <c r="L44" i="14" a="1"/>
  <c r="L44" i="14" s="1"/>
  <c r="L41" i="14" a="1"/>
  <c r="L41" i="14" s="1"/>
  <c r="L36" i="14" a="1"/>
  <c r="L36" i="14" s="1"/>
  <c r="L33" i="14" a="1"/>
  <c r="L33" i="14" s="1"/>
  <c r="L28" i="14" a="1"/>
  <c r="L28" i="14" s="1"/>
  <c r="L25" i="14" a="1"/>
  <c r="L25" i="14" s="1"/>
  <c r="L20" i="14" a="1"/>
  <c r="L20" i="14" s="1"/>
  <c r="L17" i="14" a="1"/>
  <c r="L17" i="14" s="1"/>
  <c r="L12" i="14" a="1"/>
  <c r="L12" i="14" s="1"/>
  <c r="M30" i="5" l="1"/>
  <c r="I13" i="14" a="1"/>
  <c r="I13" i="14" s="1"/>
  <c r="I14" i="14" a="1"/>
  <c r="I14" i="14" s="1"/>
  <c r="I15" i="14" a="1"/>
  <c r="I15" i="14" s="1"/>
  <c r="I16" i="14" a="1"/>
  <c r="I16" i="14" s="1"/>
  <c r="I17" i="14" a="1"/>
  <c r="I17" i="14" s="1"/>
  <c r="I18" i="14" a="1"/>
  <c r="I18" i="14" s="1"/>
  <c r="I19" i="14" a="1"/>
  <c r="I19" i="14" s="1"/>
  <c r="I20" i="14" a="1"/>
  <c r="I20" i="14" s="1"/>
  <c r="I21" i="14" a="1"/>
  <c r="I21" i="14" s="1"/>
  <c r="I22" i="14" a="1"/>
  <c r="I22" i="14" s="1"/>
  <c r="I23" i="14" a="1"/>
  <c r="I23" i="14" s="1"/>
  <c r="I24" i="14" a="1"/>
  <c r="I24" i="14" s="1"/>
  <c r="I26" i="14" a="1"/>
  <c r="I26" i="14" s="1"/>
  <c r="I27" i="14" a="1"/>
  <c r="I27" i="14" s="1"/>
  <c r="I28" i="14" a="1"/>
  <c r="I28" i="14" s="1"/>
  <c r="I29" i="14" a="1"/>
  <c r="I29" i="14" s="1"/>
  <c r="I30" i="14" a="1"/>
  <c r="I30" i="14" s="1"/>
  <c r="I31" i="14" a="1"/>
  <c r="I31" i="14" s="1"/>
  <c r="I32" i="14" a="1"/>
  <c r="I32" i="14" s="1"/>
  <c r="I33" i="14" a="1"/>
  <c r="I33" i="14" s="1"/>
  <c r="I34" i="14" a="1"/>
  <c r="I34" i="14" s="1"/>
  <c r="I35" i="14" a="1"/>
  <c r="I35" i="14" s="1"/>
  <c r="I36" i="14" a="1"/>
  <c r="I36" i="14" s="1"/>
  <c r="I37" i="14" a="1"/>
  <c r="I37" i="14" s="1"/>
  <c r="I38" i="14" a="1"/>
  <c r="I38" i="14" s="1"/>
  <c r="I39" i="14" a="1"/>
  <c r="I39" i="14" s="1"/>
  <c r="I40" i="14" a="1"/>
  <c r="I40" i="14" s="1"/>
  <c r="I42" i="14" a="1"/>
  <c r="I42" i="14" s="1"/>
  <c r="I43" i="14" a="1"/>
  <c r="I43" i="14" s="1"/>
  <c r="I44" i="14" a="1"/>
  <c r="I44" i="14" s="1"/>
  <c r="I45" i="14" a="1"/>
  <c r="I45" i="14" s="1"/>
  <c r="I46" i="14" a="1"/>
  <c r="I46" i="14" s="1"/>
  <c r="I47" i="14" a="1"/>
  <c r="I47" i="14" s="1"/>
  <c r="I48" i="14" a="1"/>
  <c r="I48" i="14" s="1"/>
  <c r="I49" i="14" a="1"/>
  <c r="I49" i="14" s="1"/>
  <c r="I50" i="14" a="1"/>
  <c r="I50" i="14" s="1"/>
  <c r="I51" i="14" a="1"/>
  <c r="I51" i="14" s="1"/>
  <c r="I52" i="14" a="1"/>
  <c r="I52" i="14" s="1"/>
  <c r="I53" i="14" a="1"/>
  <c r="I53" i="14" s="1"/>
  <c r="I54" i="14" a="1"/>
  <c r="I54" i="14" s="1"/>
  <c r="I55" i="14" a="1"/>
  <c r="I55" i="14" s="1"/>
  <c r="I56" i="14" a="1"/>
  <c r="I56" i="14" s="1"/>
  <c r="I57" i="14" a="1"/>
  <c r="I57" i="14" s="1"/>
  <c r="I58" i="14" a="1"/>
  <c r="I58" i="14" s="1"/>
  <c r="I59" i="14" a="1"/>
  <c r="I59" i="14" s="1"/>
  <c r="I60" i="14" a="1"/>
  <c r="I60" i="14" s="1"/>
  <c r="I61" i="14" a="1"/>
  <c r="I61" i="14" s="1"/>
  <c r="I62" i="14" a="1"/>
  <c r="I62" i="14" s="1"/>
  <c r="I63" i="14" a="1"/>
  <c r="I63" i="14" s="1"/>
  <c r="I64" i="14" a="1"/>
  <c r="I64" i="14" s="1"/>
  <c r="I65" i="14" a="1"/>
  <c r="I65" i="14" s="1"/>
  <c r="I66" i="14" a="1"/>
  <c r="I66" i="14" s="1"/>
  <c r="I67" i="14" a="1"/>
  <c r="I67" i="14" s="1"/>
  <c r="I68" i="14" a="1"/>
  <c r="I68" i="14" s="1"/>
  <c r="I69" i="14" a="1"/>
  <c r="I69" i="14" s="1"/>
  <c r="I70" i="14" a="1"/>
  <c r="I70" i="14" s="1"/>
  <c r="I71" i="14" a="1"/>
  <c r="I71" i="14" s="1"/>
  <c r="I72" i="14" a="1"/>
  <c r="I72" i="14" s="1"/>
  <c r="I73" i="14" a="1"/>
  <c r="I73" i="14" s="1"/>
  <c r="I74" i="14" a="1"/>
  <c r="I74" i="14" s="1"/>
  <c r="I75" i="14" a="1"/>
  <c r="I75" i="14" s="1"/>
  <c r="I76" i="14" a="1"/>
  <c r="I76" i="14" s="1"/>
  <c r="I77" i="14" a="1"/>
  <c r="I77" i="14" s="1"/>
  <c r="I78" i="14" a="1"/>
  <c r="I78" i="14" s="1"/>
  <c r="I79" i="14" a="1"/>
  <c r="I79" i="14" s="1"/>
  <c r="I80" i="14" a="1"/>
  <c r="I80" i="14" s="1"/>
  <c r="I81" i="14" a="1"/>
  <c r="I81" i="14" s="1"/>
  <c r="I82" i="14" a="1"/>
  <c r="I82" i="14" s="1"/>
  <c r="I83" i="14" a="1"/>
  <c r="I83" i="14" s="1"/>
  <c r="I84" i="14" a="1"/>
  <c r="I84" i="14" s="1"/>
  <c r="I85" i="14" a="1"/>
  <c r="I85" i="14" s="1"/>
  <c r="I86" i="14" a="1"/>
  <c r="I86" i="14" s="1"/>
  <c r="I87" i="14" a="1"/>
  <c r="I87" i="14" s="1"/>
  <c r="I88" i="14" a="1"/>
  <c r="I88" i="14" s="1"/>
  <c r="I89" i="14" a="1"/>
  <c r="I89" i="14" s="1"/>
  <c r="I90" i="14" a="1"/>
  <c r="I90" i="14" s="1"/>
  <c r="I91" i="14" a="1"/>
  <c r="I91" i="14" s="1"/>
  <c r="I92" i="14" a="1"/>
  <c r="I92" i="14" s="1"/>
  <c r="I93" i="14" a="1"/>
  <c r="I93" i="14" s="1"/>
  <c r="I94" i="14" a="1"/>
  <c r="I94" i="14" s="1"/>
  <c r="I95" i="14" a="1"/>
  <c r="I95" i="14" s="1"/>
  <c r="I96" i="14" a="1"/>
  <c r="I96" i="14" s="1"/>
  <c r="I97" i="14" a="1"/>
  <c r="I97" i="14" s="1"/>
  <c r="I98" i="14" a="1"/>
  <c r="I98" i="14" s="1"/>
  <c r="I99" i="14" a="1"/>
  <c r="I99" i="14" s="1"/>
  <c r="I100" i="14" a="1"/>
  <c r="I100" i="14" s="1"/>
  <c r="I41" i="14" a="1"/>
  <c r="I41" i="14" s="1"/>
  <c r="I25" i="14" a="1"/>
  <c r="I25" i="14" s="1"/>
  <c r="B24" i="14" a="1"/>
  <c r="B24" i="14" s="1"/>
  <c r="B25" i="14" a="1"/>
  <c r="B25" i="14" s="1"/>
  <c r="B26" i="14" a="1"/>
  <c r="B26" i="14" s="1"/>
  <c r="B27" i="14" a="1"/>
  <c r="B27" i="14" s="1"/>
  <c r="B28" i="14" a="1"/>
  <c r="B28" i="14" s="1"/>
  <c r="B29" i="14" a="1"/>
  <c r="B29" i="14" s="1"/>
  <c r="B30" i="14" a="1"/>
  <c r="B30" i="14" s="1"/>
  <c r="B31" i="14" a="1"/>
  <c r="B31" i="14" s="1"/>
  <c r="B32" i="14" a="1"/>
  <c r="B32" i="14" s="1"/>
  <c r="B33" i="14" a="1"/>
  <c r="B33" i="14" s="1"/>
  <c r="B34" i="14" a="1"/>
  <c r="B34" i="14" s="1"/>
  <c r="B35" i="14" a="1"/>
  <c r="B35" i="14" s="1"/>
  <c r="B36" i="14" a="1"/>
  <c r="B36" i="14" s="1"/>
  <c r="B37" i="14" a="1"/>
  <c r="B37" i="14" s="1"/>
  <c r="B38" i="14" a="1"/>
  <c r="B38" i="14" s="1"/>
  <c r="B39" i="14" a="1"/>
  <c r="B39" i="14" s="1"/>
  <c r="B40" i="14" a="1"/>
  <c r="B40" i="14" s="1"/>
  <c r="B41" i="14" a="1"/>
  <c r="B41" i="14" s="1"/>
  <c r="B42" i="14" a="1"/>
  <c r="B42" i="14" s="1"/>
  <c r="B43" i="14" a="1"/>
  <c r="B43" i="14" s="1"/>
  <c r="B44" i="14" a="1"/>
  <c r="B44" i="14" s="1"/>
  <c r="B45" i="14" a="1"/>
  <c r="B45" i="14" s="1"/>
  <c r="B46" i="14" a="1"/>
  <c r="B46" i="14" s="1"/>
  <c r="B47" i="14" a="1"/>
  <c r="B47" i="14" s="1"/>
  <c r="B48" i="14" a="1"/>
  <c r="B48" i="14" s="1"/>
  <c r="B49" i="14" a="1"/>
  <c r="B49" i="14" s="1"/>
  <c r="B50" i="14" a="1"/>
  <c r="B50" i="14" s="1"/>
  <c r="B51" i="14" a="1"/>
  <c r="B51" i="14" s="1"/>
  <c r="B52" i="14" a="1"/>
  <c r="B52" i="14" s="1"/>
  <c r="B53" i="14" a="1"/>
  <c r="B53" i="14" s="1"/>
  <c r="B54" i="14" a="1"/>
  <c r="B54" i="14" s="1"/>
  <c r="B55" i="14" a="1"/>
  <c r="B55" i="14" s="1"/>
  <c r="B56" i="14" a="1"/>
  <c r="B56" i="14" s="1"/>
  <c r="B57" i="14" a="1"/>
  <c r="B57" i="14" s="1"/>
  <c r="B58" i="14" a="1"/>
  <c r="B58" i="14" s="1"/>
  <c r="B59" i="14" a="1"/>
  <c r="B59" i="14" s="1"/>
  <c r="B60" i="14" a="1"/>
  <c r="B60" i="14" s="1"/>
  <c r="B61" i="14" a="1"/>
  <c r="B61" i="14" s="1"/>
  <c r="B62" i="14" a="1"/>
  <c r="B62" i="14" s="1"/>
  <c r="B63" i="14" a="1"/>
  <c r="B63" i="14" s="1"/>
  <c r="B64" i="14" a="1"/>
  <c r="B64" i="14" s="1"/>
  <c r="B65" i="14" a="1"/>
  <c r="B65" i="14" s="1"/>
  <c r="B66" i="14" a="1"/>
  <c r="B66" i="14" s="1"/>
  <c r="B67" i="14" a="1"/>
  <c r="B67" i="14" s="1"/>
  <c r="B68" i="14" a="1"/>
  <c r="B68" i="14" s="1"/>
  <c r="B69" i="14" a="1"/>
  <c r="B69" i="14" s="1"/>
  <c r="B70" i="14" a="1"/>
  <c r="B70" i="14" s="1"/>
  <c r="B71" i="14" a="1"/>
  <c r="B71" i="14" s="1"/>
  <c r="B72" i="14" a="1"/>
  <c r="B72" i="14" s="1"/>
  <c r="B73" i="14" a="1"/>
  <c r="B73" i="14" s="1"/>
  <c r="B74" i="14" a="1"/>
  <c r="B74" i="14" s="1"/>
  <c r="B75" i="14" a="1"/>
  <c r="B75" i="14" s="1"/>
  <c r="B76" i="14" a="1"/>
  <c r="B76" i="14" s="1"/>
  <c r="B77" i="14" a="1"/>
  <c r="B77" i="14" s="1"/>
  <c r="B78" i="14" a="1"/>
  <c r="B78" i="14" s="1"/>
  <c r="B79" i="14" a="1"/>
  <c r="B79" i="14" s="1"/>
  <c r="B80" i="14" a="1"/>
  <c r="B80" i="14" s="1"/>
  <c r="B81" i="14" a="1"/>
  <c r="B81" i="14" s="1"/>
  <c r="B82" i="14" a="1"/>
  <c r="B82" i="14" s="1"/>
  <c r="B83" i="14" a="1"/>
  <c r="B83" i="14" s="1"/>
  <c r="B84" i="14" a="1"/>
  <c r="B84" i="14" s="1"/>
  <c r="B85" i="14" a="1"/>
  <c r="B85" i="14" s="1"/>
  <c r="B86" i="14" a="1"/>
  <c r="B86" i="14" s="1"/>
  <c r="B87" i="14" a="1"/>
  <c r="B87" i="14" s="1"/>
  <c r="B88" i="14" a="1"/>
  <c r="B88" i="14" s="1"/>
  <c r="B89" i="14" a="1"/>
  <c r="B89" i="14" s="1"/>
  <c r="B90" i="14" a="1"/>
  <c r="B90" i="14" s="1"/>
  <c r="B91" i="14" a="1"/>
  <c r="B91" i="14" s="1"/>
  <c r="B92" i="14" a="1"/>
  <c r="B92" i="14" s="1"/>
  <c r="B93" i="14" a="1"/>
  <c r="B93" i="14" s="1"/>
  <c r="B94" i="14" a="1"/>
  <c r="B94" i="14" s="1"/>
  <c r="B95" i="14" a="1"/>
  <c r="B95" i="14" s="1"/>
  <c r="B96" i="14" a="1"/>
  <c r="B96" i="14" s="1"/>
  <c r="B97" i="14" a="1"/>
  <c r="B97" i="14" s="1"/>
  <c r="B98" i="14" a="1"/>
  <c r="B98" i="14" s="1"/>
  <c r="B99" i="14" a="1"/>
  <c r="B99" i="14" s="1"/>
  <c r="B100" i="14" a="1"/>
  <c r="B100" i="14" s="1"/>
  <c r="B14" i="14" a="1"/>
  <c r="B14" i="14" s="1"/>
  <c r="B15" i="14" a="1"/>
  <c r="B15" i="14" s="1"/>
  <c r="B16" i="14" a="1"/>
  <c r="B16" i="14" s="1"/>
  <c r="B17" i="14" a="1"/>
  <c r="B17" i="14" s="1"/>
  <c r="B18" i="14" a="1"/>
  <c r="B18" i="14" s="1"/>
  <c r="B19" i="14" a="1"/>
  <c r="B19" i="14" s="1"/>
  <c r="B20" i="14" a="1"/>
  <c r="B20" i="14" s="1"/>
  <c r="B21" i="14" a="1"/>
  <c r="B21" i="14" s="1"/>
  <c r="B22" i="14" a="1"/>
  <c r="B22" i="14" s="1"/>
  <c r="B23" i="14" a="1"/>
  <c r="B23" i="14" s="1"/>
  <c r="B8" i="14" a="1"/>
  <c r="B8" i="14" s="1"/>
  <c r="L3" i="5" l="1"/>
  <c r="L4" i="5" s="1"/>
  <c r="I7" i="14" a="1"/>
  <c r="I7" i="14" s="1"/>
  <c r="M31" i="5" l="1"/>
  <c r="M32" i="5"/>
  <c r="L5" i="5"/>
  <c r="L6" i="5" l="1"/>
  <c r="M33" i="5"/>
  <c r="M34" i="5" l="1"/>
  <c r="L7" i="5"/>
  <c r="L8" i="5" l="1"/>
  <c r="M35" i="5"/>
  <c r="H2" i="13"/>
  <c r="I6" i="13"/>
  <c r="H6" i="13"/>
  <c r="L5" i="13"/>
  <c r="K5" i="13"/>
  <c r="J5" i="13"/>
  <c r="I5" i="13"/>
  <c r="H5" i="13"/>
  <c r="L4" i="13"/>
  <c r="K4" i="13"/>
  <c r="J4" i="13"/>
  <c r="I4" i="13"/>
  <c r="H4" i="13"/>
  <c r="L3" i="13"/>
  <c r="K3" i="13"/>
  <c r="J3" i="13"/>
  <c r="I3" i="13"/>
  <c r="H3" i="13"/>
  <c r="L2" i="13"/>
  <c r="K2" i="13"/>
  <c r="J2" i="13"/>
  <c r="I2" i="13"/>
  <c r="D2" i="13"/>
  <c r="D3" i="13"/>
  <c r="D4" i="13"/>
  <c r="D5" i="13"/>
  <c r="D6" i="13"/>
  <c r="D7" i="13"/>
  <c r="D8" i="13"/>
  <c r="D9" i="13"/>
  <c r="D10" i="13"/>
  <c r="D11" i="13"/>
  <c r="D12" i="13"/>
  <c r="D13" i="13"/>
  <c r="D14" i="13"/>
  <c r="D15" i="13"/>
  <c r="D16" i="13"/>
  <c r="D17" i="13"/>
  <c r="D18" i="13"/>
  <c r="D19" i="13"/>
  <c r="D20" i="13"/>
  <c r="D21" i="13"/>
  <c r="D22" i="13"/>
  <c r="D23" i="13"/>
  <c r="D24" i="13"/>
  <c r="D25" i="13"/>
  <c r="D26" i="13"/>
  <c r="D27" i="13"/>
  <c r="D28" i="13"/>
  <c r="D29" i="13"/>
  <c r="D30" i="13"/>
  <c r="D31" i="13"/>
  <c r="D32" i="13"/>
  <c r="D33" i="13"/>
  <c r="D1" i="13"/>
  <c r="C1" i="13"/>
  <c r="E1" i="13" s="1"/>
  <c r="M36" i="5" l="1"/>
  <c r="L9" i="5"/>
  <c r="A19" i="13"/>
  <c r="A12" i="13"/>
  <c r="A13" i="13"/>
  <c r="A33" i="13"/>
  <c r="A9" i="13"/>
  <c r="A50" i="13"/>
  <c r="A42" i="13"/>
  <c r="A38" i="13"/>
  <c r="A30" i="13"/>
  <c r="A18" i="13"/>
  <c r="A39" i="13"/>
  <c r="A31" i="13"/>
  <c r="A15" i="13"/>
  <c r="A7" i="13"/>
  <c r="A3" i="13"/>
  <c r="A44" i="13"/>
  <c r="A28" i="13"/>
  <c r="A14" i="13"/>
  <c r="A10" i="13"/>
  <c r="A2" i="13"/>
  <c r="A46" i="13"/>
  <c r="A34" i="13"/>
  <c r="A26" i="13"/>
  <c r="A22" i="13"/>
  <c r="A47" i="13"/>
  <c r="A43" i="13"/>
  <c r="A35" i="13"/>
  <c r="A27" i="13"/>
  <c r="A23" i="13"/>
  <c r="A11" i="13"/>
  <c r="A6" i="13"/>
  <c r="A48" i="13"/>
  <c r="A40" i="13"/>
  <c r="A36" i="13"/>
  <c r="A32" i="13"/>
  <c r="A24" i="13"/>
  <c r="A20" i="13"/>
  <c r="A16" i="13"/>
  <c r="A8" i="13"/>
  <c r="A4" i="13"/>
  <c r="A49" i="13"/>
  <c r="A45" i="13"/>
  <c r="A41" i="13"/>
  <c r="A37" i="13"/>
  <c r="A29" i="13"/>
  <c r="A25" i="13"/>
  <c r="A21" i="13"/>
  <c r="A17" i="13"/>
  <c r="A5" i="13"/>
  <c r="A1" i="13"/>
  <c r="L10" i="5" l="1"/>
  <c r="M37" i="5"/>
  <c r="K11" i="13" a="1"/>
  <c r="K11" i="13" s="1"/>
  <c r="K12" i="13" a="1"/>
  <c r="K12" i="13" s="1"/>
  <c r="H12" i="13" a="1"/>
  <c r="H12" i="13" s="1"/>
  <c r="H13" i="13" a="1"/>
  <c r="H13" i="13" s="1"/>
  <c r="J14" i="13" a="1"/>
  <c r="J14" i="13" s="1"/>
  <c r="J15" i="13" a="1"/>
  <c r="J15" i="13" s="1"/>
  <c r="G15" i="13" a="1"/>
  <c r="G15" i="13" s="1"/>
  <c r="G16" i="13" a="1"/>
  <c r="G16" i="13" s="1"/>
  <c r="I17" i="13" a="1"/>
  <c r="I17" i="13" s="1"/>
  <c r="I18" i="13" a="1"/>
  <c r="I18" i="13" s="1"/>
  <c r="K19" i="13" a="1"/>
  <c r="K19" i="13" s="1"/>
  <c r="I11" i="13" a="1"/>
  <c r="I11" i="13" s="1"/>
  <c r="H15" i="13" a="1"/>
  <c r="H15" i="13" s="1"/>
  <c r="G17" i="13" a="1"/>
  <c r="G17" i="13" s="1"/>
  <c r="G11" i="13" a="1"/>
  <c r="G11" i="13" s="1"/>
  <c r="J12" i="13" a="1"/>
  <c r="J12" i="13" s="1"/>
  <c r="J13" i="13" a="1"/>
  <c r="J13" i="13" s="1"/>
  <c r="G13" i="13" a="1"/>
  <c r="G13" i="13" s="1"/>
  <c r="G14" i="13" a="1"/>
  <c r="G14" i="13" s="1"/>
  <c r="I15" i="13" a="1"/>
  <c r="I15" i="13" s="1"/>
  <c r="I16" i="13" a="1"/>
  <c r="I16" i="13" s="1"/>
  <c r="K17" i="13" a="1"/>
  <c r="K17" i="13" s="1"/>
  <c r="K18" i="13" a="1"/>
  <c r="K18" i="13" s="1"/>
  <c r="H18" i="13" a="1"/>
  <c r="H18" i="13" s="1"/>
  <c r="H19" i="13" a="1"/>
  <c r="H19" i="13" s="1"/>
  <c r="H11" i="13" a="1"/>
  <c r="H11" i="13" s="1"/>
  <c r="K13" i="13" a="1"/>
  <c r="K13" i="13" s="1"/>
  <c r="H14" i="13" a="1"/>
  <c r="H14" i="13" s="1"/>
  <c r="J17" i="13" a="1"/>
  <c r="J17" i="13" s="1"/>
  <c r="I19" i="13" a="1"/>
  <c r="I19" i="13" s="1"/>
  <c r="G12" i="13" a="1"/>
  <c r="G12" i="13" s="1"/>
  <c r="I13" i="13" a="1"/>
  <c r="I13" i="13" s="1"/>
  <c r="I14" i="13" a="1"/>
  <c r="I14" i="13" s="1"/>
  <c r="K15" i="13" a="1"/>
  <c r="K15" i="13" s="1"/>
  <c r="K16" i="13" a="1"/>
  <c r="K16" i="13" s="1"/>
  <c r="H16" i="13" a="1"/>
  <c r="H16" i="13" s="1"/>
  <c r="H17" i="13" a="1"/>
  <c r="H17" i="13" s="1"/>
  <c r="J18" i="13" a="1"/>
  <c r="J18" i="13" s="1"/>
  <c r="J19" i="13" a="1"/>
  <c r="J19" i="13" s="1"/>
  <c r="G19" i="13" a="1"/>
  <c r="G19" i="13" s="1"/>
  <c r="I12" i="13" a="1"/>
  <c r="I12" i="13" s="1"/>
  <c r="K14" i="13" a="1"/>
  <c r="K14" i="13" s="1"/>
  <c r="J16" i="13" a="1"/>
  <c r="J16" i="13" s="1"/>
  <c r="G18" i="13" a="1"/>
  <c r="G18" i="13" s="1"/>
  <c r="J11" i="13" a="1"/>
  <c r="J11" i="13" s="1"/>
  <c r="K41" i="13" a="1"/>
  <c r="K41" i="13" s="1"/>
  <c r="G41" i="13" a="1"/>
  <c r="G41" i="13" s="1"/>
  <c r="H40" i="13" a="1"/>
  <c r="H40" i="13" s="1"/>
  <c r="J39" i="13" a="1"/>
  <c r="J39" i="13" s="1"/>
  <c r="K38" i="13" a="1"/>
  <c r="K38" i="13" s="1"/>
  <c r="H38" i="13" a="1"/>
  <c r="H38" i="13" s="1"/>
  <c r="I37" i="13" a="1"/>
  <c r="I37" i="13" s="1"/>
  <c r="G36" i="13" a="1"/>
  <c r="G36" i="13" s="1"/>
  <c r="H35" i="13" a="1"/>
  <c r="H35" i="13" s="1"/>
  <c r="J34" i="13" a="1"/>
  <c r="J34" i="13" s="1"/>
  <c r="K33" i="13" a="1"/>
  <c r="K33" i="13" s="1"/>
  <c r="H33" i="13" a="1"/>
  <c r="H33" i="13" s="1"/>
  <c r="O30" i="13" a="1"/>
  <c r="O30" i="13" s="1"/>
  <c r="K30" i="13" a="1"/>
  <c r="K30" i="13" s="1"/>
  <c r="G30" i="13" a="1"/>
  <c r="G30" i="13" s="1"/>
  <c r="J29" i="13" a="1"/>
  <c r="J29" i="13" s="1"/>
  <c r="Q28" i="13" a="1"/>
  <c r="Q28" i="13" s="1"/>
  <c r="N28" i="13" a="1"/>
  <c r="N28" i="13" s="1"/>
  <c r="I28" i="13" a="1"/>
  <c r="I28" i="13" s="1"/>
  <c r="Q27" i="13" a="1"/>
  <c r="Q27" i="13" s="1"/>
  <c r="M27" i="13" a="1"/>
  <c r="M27" i="13" s="1"/>
  <c r="I27" i="13" a="1"/>
  <c r="I27" i="13" s="1"/>
  <c r="O26" i="13" a="1"/>
  <c r="O26" i="13" s="1"/>
  <c r="G26" i="13" a="1"/>
  <c r="G26" i="13" s="1"/>
  <c r="N25" i="13" a="1"/>
  <c r="N25" i="13" s="1"/>
  <c r="J25" i="13" a="1"/>
  <c r="J25" i="13" s="1"/>
  <c r="Q24" i="13" a="1"/>
  <c r="Q24" i="13" s="1"/>
  <c r="N24" i="13" a="1"/>
  <c r="N24" i="13" s="1"/>
  <c r="I24" i="13" a="1"/>
  <c r="I24" i="13" s="1"/>
  <c r="Q23" i="13" a="1"/>
  <c r="Q23" i="13" s="1"/>
  <c r="M23" i="13" a="1"/>
  <c r="M23" i="13" s="1"/>
  <c r="P22" i="13" a="1"/>
  <c r="P22" i="13" s="1"/>
  <c r="K22" i="13" a="1"/>
  <c r="K22" i="13" s="1"/>
  <c r="H22" i="13" a="1"/>
  <c r="H22" i="13" s="1"/>
  <c r="O19" i="13" a="1"/>
  <c r="O19" i="13" s="1"/>
  <c r="O18" i="13" a="1"/>
  <c r="O18" i="13" s="1"/>
  <c r="N17" i="13" a="1"/>
  <c r="N17" i="13" s="1"/>
  <c r="Q16" i="13" a="1"/>
  <c r="Q16" i="13" s="1"/>
  <c r="N16" i="13" a="1"/>
  <c r="N16" i="13" s="1"/>
  <c r="P15" i="13" a="1"/>
  <c r="P15" i="13" s="1"/>
  <c r="M14" i="13" a="1"/>
  <c r="M14" i="13" s="1"/>
  <c r="P13" i="13" a="1"/>
  <c r="P13" i="13" s="1"/>
  <c r="N12" i="13" a="1"/>
  <c r="N12" i="13" s="1"/>
  <c r="P11" i="13" a="1"/>
  <c r="P11" i="13" s="1"/>
  <c r="J41" i="13" a="1"/>
  <c r="J41" i="13" s="1"/>
  <c r="K40" i="13" a="1"/>
  <c r="K40" i="13" s="1"/>
  <c r="G40" i="13" a="1"/>
  <c r="G40" i="13" s="1"/>
  <c r="I39" i="13" a="1"/>
  <c r="I39" i="13" s="1"/>
  <c r="J38" i="13" a="1"/>
  <c r="J38" i="13" s="1"/>
  <c r="G38" i="13" a="1"/>
  <c r="G38" i="13" s="1"/>
  <c r="H37" i="13" a="1"/>
  <c r="H37" i="13" s="1"/>
  <c r="J36" i="13" a="1"/>
  <c r="J36" i="13" s="1"/>
  <c r="K35" i="13" a="1"/>
  <c r="K35" i="13" s="1"/>
  <c r="I34" i="13" a="1"/>
  <c r="I34" i="13" s="1"/>
  <c r="J33" i="13" a="1"/>
  <c r="J33" i="13" s="1"/>
  <c r="G33" i="13" a="1"/>
  <c r="G33" i="13" s="1"/>
  <c r="N30" i="13" a="1"/>
  <c r="N30" i="13" s="1"/>
  <c r="J30" i="13" a="1"/>
  <c r="J30" i="13" s="1"/>
  <c r="Q29" i="13" a="1"/>
  <c r="Q29" i="13" s="1"/>
  <c r="N29" i="13" a="1"/>
  <c r="N29" i="13" s="1"/>
  <c r="I29" i="13" a="1"/>
  <c r="I29" i="13" s="1"/>
  <c r="M28" i="13" a="1"/>
  <c r="M28" i="13" s="1"/>
  <c r="H28" i="13" a="1"/>
  <c r="H28" i="13" s="1"/>
  <c r="P27" i="13" a="1"/>
  <c r="P27" i="13" s="1"/>
  <c r="K27" i="13" a="1"/>
  <c r="K27" i="13" s="1"/>
  <c r="H27" i="13" a="1"/>
  <c r="H27" i="13" s="1"/>
  <c r="N26" i="13" a="1"/>
  <c r="N26" i="13" s="1"/>
  <c r="J26" i="13" a="1"/>
  <c r="J26" i="13" s="1"/>
  <c r="Q25" i="13" a="1"/>
  <c r="Q25" i="13" s="1"/>
  <c r="I25" i="13" a="1"/>
  <c r="I25" i="13" s="1"/>
  <c r="P24" i="13" a="1"/>
  <c r="P24" i="13" s="1"/>
  <c r="M24" i="13" a="1"/>
  <c r="M24" i="13" s="1"/>
  <c r="H24" i="13" a="1"/>
  <c r="H24" i="13" s="1"/>
  <c r="P23" i="13" a="1"/>
  <c r="P23" i="13" s="1"/>
  <c r="K23" i="13" a="1"/>
  <c r="K23" i="13" s="1"/>
  <c r="H23" i="13" a="1"/>
  <c r="H23" i="13" s="1"/>
  <c r="O22" i="13" a="1"/>
  <c r="O22" i="13" s="1"/>
  <c r="G22" i="13" a="1"/>
  <c r="G22" i="13" s="1"/>
  <c r="N19" i="13" a="1"/>
  <c r="N19" i="13" s="1"/>
  <c r="I41" i="13" a="1"/>
  <c r="I41" i="13" s="1"/>
  <c r="J40" i="13" a="1"/>
  <c r="J40" i="13" s="1"/>
  <c r="H39" i="13" a="1"/>
  <c r="H39" i="13" s="1"/>
  <c r="I38" i="13" a="1"/>
  <c r="I38" i="13" s="1"/>
  <c r="K37" i="13" a="1"/>
  <c r="K37" i="13" s="1"/>
  <c r="G37" i="13" a="1"/>
  <c r="G37" i="13" s="1"/>
  <c r="I36" i="13" a="1"/>
  <c r="I36" i="13" s="1"/>
  <c r="J35" i="13" a="1"/>
  <c r="J35" i="13" s="1"/>
  <c r="G35" i="13" a="1"/>
  <c r="G35" i="13" s="1"/>
  <c r="H34" i="13" a="1"/>
  <c r="H34" i="13" s="1"/>
  <c r="Q30" i="13" a="1"/>
  <c r="Q30" i="13" s="1"/>
  <c r="M30" i="13" a="1"/>
  <c r="M30" i="13" s="1"/>
  <c r="I30" i="13" a="1"/>
  <c r="I30" i="13" s="1"/>
  <c r="P29" i="13" a="1"/>
  <c r="P29" i="13" s="1"/>
  <c r="M29" i="13" a="1"/>
  <c r="M29" i="13" s="1"/>
  <c r="H29" i="13" a="1"/>
  <c r="H29" i="13" s="1"/>
  <c r="P28" i="13" a="1"/>
  <c r="P28" i="13" s="1"/>
  <c r="K28" i="13" a="1"/>
  <c r="K28" i="13" s="1"/>
  <c r="O27" i="13" a="1"/>
  <c r="O27" i="13" s="1"/>
  <c r="J27" i="13" a="1"/>
  <c r="J27" i="13" s="1"/>
  <c r="Q26" i="13" a="1"/>
  <c r="Q26" i="13" s="1"/>
  <c r="M26" i="13" a="1"/>
  <c r="M26" i="13" s="1"/>
  <c r="I26" i="13" a="1"/>
  <c r="I26" i="13" s="1"/>
  <c r="P25" i="13" a="1"/>
  <c r="P25" i="13" s="1"/>
  <c r="M25" i="13" a="1"/>
  <c r="M25" i="13" s="1"/>
  <c r="H25" i="13" a="1"/>
  <c r="H25" i="13" s="1"/>
  <c r="K24" i="13" a="1"/>
  <c r="K24" i="13" s="1"/>
  <c r="G24" i="13" a="1"/>
  <c r="G24" i="13" s="1"/>
  <c r="O23" i="13" a="1"/>
  <c r="O23" i="13" s="1"/>
  <c r="J23" i="13" a="1"/>
  <c r="J23" i="13" s="1"/>
  <c r="G23" i="13" a="1"/>
  <c r="G23" i="13" s="1"/>
  <c r="N22" i="13" a="1"/>
  <c r="N22" i="13" s="1"/>
  <c r="J22" i="13" a="1"/>
  <c r="J22" i="13" s="1"/>
  <c r="Q19" i="13" a="1"/>
  <c r="Q19" i="13" s="1"/>
  <c r="P18" i="13" a="1"/>
  <c r="P18" i="13" s="1"/>
  <c r="M18" i="13" a="1"/>
  <c r="M18" i="13" s="1"/>
  <c r="P17" i="13" a="1"/>
  <c r="P17" i="13" s="1"/>
  <c r="O15" i="13" a="1"/>
  <c r="O15" i="13" s="1"/>
  <c r="Q14" i="13" a="1"/>
  <c r="Q14" i="13" s="1"/>
  <c r="N14" i="13" a="1"/>
  <c r="N14" i="13" s="1"/>
  <c r="N13" i="13" a="1"/>
  <c r="N13" i="13" s="1"/>
  <c r="P12" i="13" a="1"/>
  <c r="P12" i="13" s="1"/>
  <c r="N11" i="13" a="1"/>
  <c r="N11" i="13" s="1"/>
  <c r="H41" i="13" a="1"/>
  <c r="H41" i="13" s="1"/>
  <c r="I40" i="13" a="1"/>
  <c r="I40" i="13" s="1"/>
  <c r="K39" i="13" a="1"/>
  <c r="K39" i="13" s="1"/>
  <c r="G39" i="13" a="1"/>
  <c r="G39" i="13" s="1"/>
  <c r="H36" i="13" a="1"/>
  <c r="H36" i="13" s="1"/>
  <c r="I33" i="13" a="1"/>
  <c r="I33" i="13" s="1"/>
  <c r="O29" i="13" a="1"/>
  <c r="O29" i="13" s="1"/>
  <c r="J28" i="13" a="1"/>
  <c r="J28" i="13" s="1"/>
  <c r="P26" i="13" a="1"/>
  <c r="P26" i="13" s="1"/>
  <c r="K25" i="13" a="1"/>
  <c r="K25" i="13" s="1"/>
  <c r="M22" i="13" a="1"/>
  <c r="M22" i="13" s="1"/>
  <c r="O17" i="13" a="1"/>
  <c r="O17" i="13" s="1"/>
  <c r="Q15" i="13" a="1"/>
  <c r="Q15" i="13" s="1"/>
  <c r="P14" i="13" a="1"/>
  <c r="P14" i="13" s="1"/>
  <c r="M13" i="13" a="1"/>
  <c r="M13" i="13" s="1"/>
  <c r="O12" i="13" a="1"/>
  <c r="O12" i="13" s="1"/>
  <c r="Q11" i="13" a="1"/>
  <c r="Q11" i="13" s="1"/>
  <c r="K34" i="13" a="1"/>
  <c r="K34" i="13" s="1"/>
  <c r="N27" i="13" a="1"/>
  <c r="N27" i="13" s="1"/>
  <c r="O24" i="13" a="1"/>
  <c r="O24" i="13" s="1"/>
  <c r="P19" i="13" a="1"/>
  <c r="P19" i="13" s="1"/>
  <c r="N15" i="13" a="1"/>
  <c r="N15" i="13" s="1"/>
  <c r="Q13" i="13" a="1"/>
  <c r="Q13" i="13" s="1"/>
  <c r="K36" i="13" a="1"/>
  <c r="K36" i="13" s="1"/>
  <c r="G34" i="13" a="1"/>
  <c r="G34" i="13" s="1"/>
  <c r="O28" i="13" a="1"/>
  <c r="O28" i="13" s="1"/>
  <c r="J24" i="13" a="1"/>
  <c r="J24" i="13" s="1"/>
  <c r="M19" i="13" a="1"/>
  <c r="M19" i="13" s="1"/>
  <c r="Q17" i="13" a="1"/>
  <c r="Q17" i="13" s="1"/>
  <c r="M15" i="13" a="1"/>
  <c r="M15" i="13" s="1"/>
  <c r="O13" i="13" a="1"/>
  <c r="O13" i="13" s="1"/>
  <c r="Q12" i="13" a="1"/>
  <c r="Q12" i="13" s="1"/>
  <c r="I35" i="13" a="1"/>
  <c r="I35" i="13" s="1"/>
  <c r="P30" i="13" a="1"/>
  <c r="P30" i="13" s="1"/>
  <c r="K29" i="13" a="1"/>
  <c r="K29" i="13" s="1"/>
  <c r="G28" i="13" a="1"/>
  <c r="G28" i="13" s="1"/>
  <c r="K26" i="13" a="1"/>
  <c r="K26" i="13" s="1"/>
  <c r="G25" i="13" a="1"/>
  <c r="G25" i="13" s="1"/>
  <c r="N23" i="13" a="1"/>
  <c r="N23" i="13" s="1"/>
  <c r="I22" i="13" a="1"/>
  <c r="I22" i="13" s="1"/>
  <c r="Q18" i="13" a="1"/>
  <c r="Q18" i="13" s="1"/>
  <c r="M17" i="13" a="1"/>
  <c r="M17" i="13" s="1"/>
  <c r="P16" i="13" a="1"/>
  <c r="P16" i="13" s="1"/>
  <c r="O14" i="13" a="1"/>
  <c r="O14" i="13" s="1"/>
  <c r="M12" i="13" a="1"/>
  <c r="M12" i="13" s="1"/>
  <c r="O11" i="13" a="1"/>
  <c r="O11" i="13" s="1"/>
  <c r="J37" i="13" a="1"/>
  <c r="J37" i="13" s="1"/>
  <c r="G29" i="13" a="1"/>
  <c r="G29" i="13" s="1"/>
  <c r="H26" i="13" a="1"/>
  <c r="H26" i="13" s="1"/>
  <c r="I23" i="13" a="1"/>
  <c r="I23" i="13" s="1"/>
  <c r="O16" i="13" a="1"/>
  <c r="O16" i="13" s="1"/>
  <c r="M11" i="13" a="1"/>
  <c r="M11" i="13" s="1"/>
  <c r="H30" i="13" a="1"/>
  <c r="H30" i="13" s="1"/>
  <c r="O25" i="13" a="1"/>
  <c r="O25" i="13" s="1"/>
  <c r="Q22" i="13" a="1"/>
  <c r="Q22" i="13" s="1"/>
  <c r="N18" i="13" a="1"/>
  <c r="N18" i="13" s="1"/>
  <c r="M16" i="13" a="1"/>
  <c r="M16" i="13" s="1"/>
  <c r="M38" i="5" l="1"/>
  <c r="L11" i="5"/>
  <c r="R4" i="13"/>
  <c r="T2" i="13"/>
  <c r="P2" i="13"/>
  <c r="P6" i="13"/>
  <c r="R6" i="13"/>
  <c r="S6" i="13"/>
  <c r="Q6" i="13"/>
  <c r="T6" i="13"/>
  <c r="Q5" i="13"/>
  <c r="R2" i="13"/>
  <c r="P3" i="13"/>
  <c r="P5" i="13"/>
  <c r="S5" i="13"/>
  <c r="T5" i="13"/>
  <c r="R5" i="13"/>
  <c r="S4" i="13"/>
  <c r="T4" i="13"/>
  <c r="Q4" i="13"/>
  <c r="P4" i="13"/>
  <c r="S3" i="13"/>
  <c r="R3" i="13"/>
  <c r="Q3" i="13"/>
  <c r="T3" i="13"/>
  <c r="S2" i="13"/>
  <c r="Q2" i="13"/>
  <c r="M39" i="5" l="1"/>
  <c r="L12" i="5"/>
  <c r="C4" i="12"/>
  <c r="C5" i="12"/>
  <c r="M40" i="5" l="1"/>
  <c r="L13" i="5"/>
  <c r="M15" i="14"/>
  <c r="M19" i="14"/>
  <c r="M23" i="14"/>
  <c r="M27" i="14"/>
  <c r="M31" i="14"/>
  <c r="M35" i="14"/>
  <c r="M39" i="14"/>
  <c r="M43" i="14"/>
  <c r="M47" i="14"/>
  <c r="M51" i="14"/>
  <c r="M55" i="14"/>
  <c r="M59" i="14"/>
  <c r="M63" i="14"/>
  <c r="M67" i="14"/>
  <c r="M71" i="14"/>
  <c r="M75" i="14"/>
  <c r="M79" i="14"/>
  <c r="M83" i="14"/>
  <c r="M87" i="14"/>
  <c r="M91" i="14"/>
  <c r="M95" i="14"/>
  <c r="M99" i="14"/>
  <c r="F24" i="14"/>
  <c r="F67" i="14"/>
  <c r="F77" i="14"/>
  <c r="F78" i="14"/>
  <c r="F80" i="14"/>
  <c r="F88" i="14"/>
  <c r="F89" i="14"/>
  <c r="F93" i="14"/>
  <c r="F95" i="14"/>
  <c r="F99" i="14"/>
  <c r="M16" i="14"/>
  <c r="M20" i="14"/>
  <c r="M24" i="14"/>
  <c r="M28" i="14"/>
  <c r="M32" i="14"/>
  <c r="M36" i="14"/>
  <c r="M40" i="14"/>
  <c r="M44" i="14"/>
  <c r="M48" i="14"/>
  <c r="M52" i="14"/>
  <c r="M56" i="14"/>
  <c r="M60" i="14"/>
  <c r="M64" i="14"/>
  <c r="M68" i="14"/>
  <c r="M72" i="14"/>
  <c r="M76" i="14"/>
  <c r="M80" i="14"/>
  <c r="M84" i="14"/>
  <c r="M88" i="14"/>
  <c r="M92" i="14"/>
  <c r="M96" i="14"/>
  <c r="M100" i="14"/>
  <c r="M17" i="14"/>
  <c r="M21" i="14"/>
  <c r="M25" i="14"/>
  <c r="M29" i="14"/>
  <c r="M33" i="14"/>
  <c r="M37" i="14"/>
  <c r="M41" i="14"/>
  <c r="M45" i="14"/>
  <c r="M49" i="14"/>
  <c r="M53" i="14"/>
  <c r="M57" i="14"/>
  <c r="M61" i="14"/>
  <c r="M65" i="14"/>
  <c r="M69" i="14"/>
  <c r="M73" i="14"/>
  <c r="M77" i="14"/>
  <c r="M81" i="14"/>
  <c r="M85" i="14"/>
  <c r="M89" i="14"/>
  <c r="M93" i="14"/>
  <c r="M97" i="14"/>
  <c r="M14" i="14"/>
  <c r="M18" i="14"/>
  <c r="M22" i="14"/>
  <c r="M26" i="14"/>
  <c r="M30" i="14"/>
  <c r="M34" i="14"/>
  <c r="M38" i="14"/>
  <c r="M42" i="14"/>
  <c r="M46" i="14"/>
  <c r="M50" i="14"/>
  <c r="M54" i="14"/>
  <c r="M58" i="14"/>
  <c r="M62" i="14"/>
  <c r="M66" i="14"/>
  <c r="M70" i="14"/>
  <c r="M74" i="14"/>
  <c r="M78" i="14"/>
  <c r="M82" i="14"/>
  <c r="M86" i="14"/>
  <c r="M90" i="14"/>
  <c r="M94" i="14"/>
  <c r="M98" i="14"/>
  <c r="F27" i="14"/>
  <c r="F28" i="14"/>
  <c r="F31" i="14"/>
  <c r="F32" i="14"/>
  <c r="F35" i="14"/>
  <c r="F36" i="14"/>
  <c r="F39" i="14"/>
  <c r="F40" i="14"/>
  <c r="F43" i="14"/>
  <c r="F44" i="14"/>
  <c r="F47" i="14"/>
  <c r="F48" i="14"/>
  <c r="F51" i="14"/>
  <c r="F52" i="14"/>
  <c r="F53" i="14"/>
  <c r="F54" i="14"/>
  <c r="F41" i="14"/>
  <c r="F49" i="14"/>
  <c r="F57" i="14"/>
  <c r="F62" i="14"/>
  <c r="F84" i="14"/>
  <c r="F29" i="14"/>
  <c r="F33" i="14"/>
  <c r="F38" i="14"/>
  <c r="F46" i="14"/>
  <c r="F55" i="14"/>
  <c r="F60" i="14"/>
  <c r="F61" i="14"/>
  <c r="F64" i="14"/>
  <c r="F73" i="14"/>
  <c r="F79" i="14"/>
  <c r="F81" i="14"/>
  <c r="F87" i="14"/>
  <c r="F92" i="14"/>
  <c r="F94" i="14"/>
  <c r="F96" i="14"/>
  <c r="F14" i="14"/>
  <c r="F19" i="14"/>
  <c r="F22" i="14"/>
  <c r="F25" i="14"/>
  <c r="F26" i="14"/>
  <c r="F34" i="14"/>
  <c r="F42" i="14"/>
  <c r="F56" i="14"/>
  <c r="F58" i="14"/>
  <c r="F65" i="14"/>
  <c r="F98" i="14"/>
  <c r="F15" i="14"/>
  <c r="F71" i="14"/>
  <c r="F74" i="14"/>
  <c r="F90" i="14"/>
  <c r="F97" i="14"/>
  <c r="F37" i="14"/>
  <c r="F45" i="14"/>
  <c r="F59" i="14"/>
  <c r="F63" i="14"/>
  <c r="F68" i="14"/>
  <c r="F69" i="14"/>
  <c r="F72" i="14"/>
  <c r="F76" i="14"/>
  <c r="F83" i="14"/>
  <c r="F86" i="14"/>
  <c r="F91" i="14"/>
  <c r="F17" i="14"/>
  <c r="F20" i="14"/>
  <c r="F23" i="14"/>
  <c r="F30" i="14"/>
  <c r="F50" i="14"/>
  <c r="F66" i="14"/>
  <c r="F75" i="14"/>
  <c r="F85" i="14"/>
  <c r="F18" i="14"/>
  <c r="F70" i="14"/>
  <c r="F82" i="14"/>
  <c r="F100" i="14"/>
  <c r="F21" i="14"/>
  <c r="F16" i="14"/>
  <c r="B4" i="14" a="1"/>
  <c r="B4" i="14" s="1"/>
  <c r="B9" i="14" a="1"/>
  <c r="B9" i="14" s="1"/>
  <c r="I8" i="14" a="1"/>
  <c r="I8" i="14" s="1"/>
  <c r="B13" i="14" a="1"/>
  <c r="B13" i="14" s="1"/>
  <c r="I12" i="14" a="1"/>
  <c r="I12" i="14" s="1"/>
  <c r="B5" i="14" a="1"/>
  <c r="B5" i="14" s="1"/>
  <c r="I4" i="14" a="1"/>
  <c r="I4" i="14" s="1"/>
  <c r="B10" i="14" a="1"/>
  <c r="B10" i="14" s="1"/>
  <c r="I9" i="14" a="1"/>
  <c r="I9" i="14" s="1"/>
  <c r="B6" i="14" a="1"/>
  <c r="B6" i="14" s="1"/>
  <c r="I5" i="14" a="1"/>
  <c r="I5" i="14" s="1"/>
  <c r="B11" i="14" a="1"/>
  <c r="B11" i="14" s="1"/>
  <c r="I10" i="14" a="1"/>
  <c r="I10" i="14" s="1"/>
  <c r="I6" i="14" a="1"/>
  <c r="I6" i="14" s="1"/>
  <c r="B7" i="14" a="1"/>
  <c r="B7" i="14" s="1"/>
  <c r="B12" i="14" a="1"/>
  <c r="B12" i="14" s="1"/>
  <c r="I11" i="14" a="1"/>
  <c r="I11" i="14" s="1"/>
  <c r="M41" i="5" l="1"/>
  <c r="L14" i="5"/>
  <c r="M13" i="14"/>
  <c r="F12" i="14"/>
  <c r="F6" i="14"/>
  <c r="M6" i="14"/>
  <c r="M9" i="14"/>
  <c r="M12" i="14"/>
  <c r="F5" i="14"/>
  <c r="F9" i="14"/>
  <c r="F4" i="14"/>
  <c r="M4" i="14"/>
  <c r="M5" i="14"/>
  <c r="M8" i="14"/>
  <c r="F8" i="14"/>
  <c r="M11" i="14"/>
  <c r="F13" i="14"/>
  <c r="F10" i="14"/>
  <c r="F7" i="14"/>
  <c r="F11" i="14"/>
  <c r="M10" i="14"/>
  <c r="M7" i="14"/>
  <c r="L15" i="5" l="1"/>
  <c r="M42" i="5"/>
  <c r="M43" i="5" l="1"/>
  <c r="L16" i="5"/>
  <c r="M44" i="5" l="1"/>
  <c r="L17" i="5"/>
  <c r="L18" i="5" l="1"/>
  <c r="M45" i="5"/>
  <c r="M46" i="5" l="1"/>
  <c r="L19" i="5"/>
  <c r="L20" i="5" l="1"/>
  <c r="M47" i="5"/>
  <c r="M48" i="5" l="1"/>
  <c r="L21" i="5"/>
  <c r="L22" i="5" l="1"/>
  <c r="M49" i="5"/>
  <c r="M50" i="5" l="1"/>
  <c r="L23" i="5"/>
  <c r="M51" i="5" l="1"/>
  <c r="L24" i="5"/>
  <c r="M52" i="5" l="1"/>
  <c r="L25" i="5"/>
  <c r="L26" i="5" l="1"/>
  <c r="M53" i="5"/>
  <c r="M54" i="5" l="1"/>
  <c r="L27" i="5"/>
  <c r="L28" i="5" l="1"/>
  <c r="M55" i="5"/>
  <c r="M56" i="5" l="1"/>
  <c r="L29" i="5"/>
  <c r="M57" i="5" l="1"/>
  <c r="L30" i="5"/>
  <c r="M58" i="5" l="1"/>
  <c r="L31" i="5"/>
  <c r="L32" i="5" l="1"/>
  <c r="M59" i="5"/>
  <c r="L33" i="5" l="1"/>
  <c r="M60" i="5"/>
  <c r="L34" i="5" l="1"/>
  <c r="M61" i="5"/>
  <c r="M62" i="5" l="1"/>
  <c r="L35" i="5"/>
  <c r="M63" i="5" l="1"/>
  <c r="L36" i="5"/>
  <c r="M64" i="5" l="1"/>
  <c r="L37" i="5"/>
  <c r="M65" i="5" l="1"/>
  <c r="L38" i="5"/>
  <c r="M66" i="5" l="1"/>
  <c r="L39" i="5"/>
  <c r="L40" i="5" l="1"/>
  <c r="M67" i="5"/>
  <c r="M68" i="5" l="1"/>
  <c r="L41" i="5"/>
  <c r="L42" i="5" l="1"/>
  <c r="M69" i="5"/>
  <c r="M70" i="5" l="1"/>
  <c r="L43" i="5"/>
  <c r="L44" i="5" l="1"/>
  <c r="M71" i="5"/>
  <c r="M72" i="5" l="1"/>
  <c r="L45" i="5"/>
  <c r="L46" i="5" l="1"/>
  <c r="M73" i="5"/>
  <c r="L47" i="5" l="1"/>
  <c r="M74" i="5"/>
  <c r="L48" i="5" l="1"/>
  <c r="M75" i="5"/>
  <c r="M76" i="5" l="1"/>
  <c r="L49" i="5"/>
  <c r="L50" i="5" l="1"/>
  <c r="M77" i="5"/>
  <c r="M78" i="5" l="1"/>
  <c r="L51" i="5"/>
  <c r="L52" i="5" l="1"/>
  <c r="M79" i="5"/>
  <c r="M80" i="5" l="1"/>
  <c r="L53" i="5"/>
  <c r="M81" i="5" l="1"/>
  <c r="L54" i="5"/>
  <c r="M82" i="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Christian Sommer Jensen</author>
  </authors>
  <commentList>
    <comment ref="B12" authorId="0" shapeId="0" xr:uid="{00000000-0006-0000-0100-000001000000}">
      <text>
        <r>
          <rPr>
            <b/>
            <sz val="9"/>
            <color indexed="81"/>
            <rFont val="Calibri"/>
            <family val="2"/>
            <scheme val="minor"/>
          </rPr>
          <t>Fortløbende nummerering af risici af hensyn til identifikation.</t>
        </r>
        <r>
          <rPr>
            <sz val="9"/>
            <color indexed="81"/>
            <rFont val="Calibri"/>
            <family val="2"/>
            <scheme val="minor"/>
          </rPr>
          <t xml:space="preserve">
</t>
        </r>
      </text>
    </comment>
    <comment ref="C12" authorId="0" shapeId="0" xr:uid="{00000000-0006-0000-0100-000002000000}">
      <text>
        <r>
          <rPr>
            <b/>
            <sz val="9"/>
            <color indexed="81"/>
            <rFont val="Calibri"/>
            <family val="2"/>
            <scheme val="minor"/>
          </rPr>
          <t>Dato for registrering eller opdatering af risiko.</t>
        </r>
        <r>
          <rPr>
            <sz val="9"/>
            <color indexed="81"/>
            <rFont val="Tahoma"/>
            <family val="2"/>
          </rPr>
          <t xml:space="preserve">
</t>
        </r>
      </text>
    </comment>
    <comment ref="D12" authorId="0" shapeId="0" xr:uid="{00000000-0006-0000-0100-000003000000}">
      <text>
        <r>
          <rPr>
            <b/>
            <sz val="9"/>
            <color indexed="81"/>
            <rFont val="Calibri"/>
            <family val="2"/>
            <scheme val="minor"/>
          </rPr>
          <t>Angiv initialer på forfatter til tilføjelsen/opdateringen af risikoen.</t>
        </r>
        <r>
          <rPr>
            <sz val="9"/>
            <color indexed="81"/>
            <rFont val="Tahoma"/>
            <family val="2"/>
          </rPr>
          <t xml:space="preserve">
</t>
        </r>
      </text>
    </comment>
    <comment ref="E12" authorId="0" shapeId="0" xr:uid="{00000000-0006-0000-0100-000005000000}">
      <text>
        <r>
          <rPr>
            <b/>
            <sz val="9"/>
            <color indexed="81"/>
            <rFont val="Calibri"/>
            <family val="2"/>
            <scheme val="minor"/>
          </rPr>
          <t>Kort og præcis beskrivelse af årsagen til den pågældende risiko, dvs. den begivenhed eller situation, som er kilden til risikoen, samt beskrivelse af den pågældende hændelse.</t>
        </r>
        <r>
          <rPr>
            <sz val="9"/>
            <color indexed="81"/>
            <rFont val="Tahoma"/>
            <family val="2"/>
          </rPr>
          <t xml:space="preserve">
</t>
        </r>
      </text>
    </comment>
    <comment ref="F12" authorId="0" shapeId="0" xr:uid="{00000000-0006-0000-0100-000006000000}">
      <text>
        <r>
          <rPr>
            <b/>
            <sz val="9"/>
            <color indexed="81"/>
            <rFont val="Calibri"/>
            <family val="2"/>
            <scheme val="minor"/>
          </rPr>
          <t>Kort og præcis beskrivelse af den pågældende risikos konsekvens.</t>
        </r>
        <r>
          <rPr>
            <sz val="9"/>
            <color indexed="81"/>
            <rFont val="Calibri"/>
            <family val="2"/>
            <scheme val="minor"/>
          </rPr>
          <t xml:space="preserve">
</t>
        </r>
      </text>
    </comment>
    <comment ref="G12" authorId="0" shapeId="0" xr:uid="{00000000-0006-0000-0100-000007000000}">
      <text>
        <r>
          <rPr>
            <b/>
            <sz val="9"/>
            <color indexed="81"/>
            <rFont val="Calibri"/>
            <family val="2"/>
            <scheme val="minor"/>
          </rPr>
          <t>Vælg fra listen et tal fra 1-5 sandsynligheden for at risikoen indtræffer:</t>
        </r>
        <r>
          <rPr>
            <sz val="9"/>
            <color indexed="81"/>
            <rFont val="Tahoma"/>
            <family val="2"/>
          </rPr>
          <t xml:space="preserve">
</t>
        </r>
      </text>
    </comment>
    <comment ref="H12" authorId="0" shapeId="0" xr:uid="{00000000-0006-0000-0100-000008000000}">
      <text>
        <r>
          <rPr>
            <b/>
            <sz val="9"/>
            <color indexed="81"/>
            <rFont val="Calibri"/>
            <family val="2"/>
            <scheme val="minor"/>
          </rPr>
          <t xml:space="preserve">Vælg fra listen en værdi fra 1-5 for de negative konsekvenser hvis risikoen indtræffer: </t>
        </r>
      </text>
    </comment>
    <comment ref="I12" authorId="0" shapeId="0" xr:uid="{00000000-0006-0000-0100-000009000000}">
      <text>
        <r>
          <rPr>
            <b/>
            <sz val="9"/>
            <color indexed="81"/>
            <rFont val="Calibri"/>
            <family val="2"/>
            <scheme val="minor"/>
          </rPr>
          <t>Udregnes automatisk som sandsynlighed gange konsekvens.</t>
        </r>
        <r>
          <rPr>
            <sz val="9"/>
            <color indexed="81"/>
            <rFont val="Calibri"/>
            <family val="2"/>
            <scheme val="minor"/>
          </rPr>
          <t xml:space="preserve">
</t>
        </r>
      </text>
    </comment>
    <comment ref="J12" authorId="0" shapeId="0" xr:uid="{00000000-0006-0000-0100-00000C000000}">
      <text>
        <r>
          <rPr>
            <b/>
            <sz val="9"/>
            <color indexed="81"/>
            <rFont val="Calibri"/>
            <family val="2"/>
            <scheme val="minor"/>
          </rPr>
          <t>Angiv hvilke mitigerende handlinger der er planlagt for at imødegå risikoen.</t>
        </r>
      </text>
    </comment>
    <comment ref="K12" authorId="0" shapeId="0" xr:uid="{00000000-0006-0000-0100-000013000000}">
      <text>
        <r>
          <rPr>
            <b/>
            <sz val="9"/>
            <color indexed="81"/>
            <rFont val="Calibri"/>
            <family val="2"/>
            <scheme val="minor"/>
          </rPr>
          <t>Angiv hvordan projektet vil håndtere risikoen hvis den indtræffer. Det kan for eksempel være ved at bruge ekstra midler på ekstern bistand eller ved at forlænge udviklingsperioden.</t>
        </r>
        <r>
          <rPr>
            <sz val="9"/>
            <color indexed="81"/>
            <rFont val="Tahoma"/>
            <family val="2"/>
          </rPr>
          <t xml:space="preserve">
</t>
        </r>
      </text>
    </comment>
  </commentList>
</comments>
</file>

<file path=xl/sharedStrings.xml><?xml version="1.0" encoding="utf-8"?>
<sst xmlns="http://schemas.openxmlformats.org/spreadsheetml/2006/main" count="220" uniqueCount="192">
  <si>
    <t xml:space="preserve"> </t>
  </si>
  <si>
    <t>Risikoanalyse</t>
  </si>
  <si>
    <t>STAMDATA</t>
  </si>
  <si>
    <t>Nuværende fase</t>
  </si>
  <si>
    <t>Risikobeskrivelse (identificering)</t>
  </si>
  <si>
    <t>Risiko-id</t>
  </si>
  <si>
    <t>Dato</t>
  </si>
  <si>
    <t>Forfatter</t>
  </si>
  <si>
    <t>Risiko</t>
  </si>
  <si>
    <t>Risikokonsekvens</t>
  </si>
  <si>
    <t>Sand-synlig-hed</t>
  </si>
  <si>
    <t>Konse-kvens</t>
  </si>
  <si>
    <t>Risiko-værdi</t>
  </si>
  <si>
    <t>Mitigerende tiltag</t>
  </si>
  <si>
    <t>Beredskabsplan hvis risiko indtræffer</t>
  </si>
  <si>
    <t>Vejledning til formler</t>
  </si>
  <si>
    <t>Fane</t>
  </si>
  <si>
    <t>Felt</t>
  </si>
  <si>
    <t>Eksempel på formel</t>
  </si>
  <si>
    <t>Forklaring</t>
  </si>
  <si>
    <t>Risikoværdi</t>
  </si>
  <si>
    <t>IF([@[Sand-synlig-hed]]*[@Konsekvens]=0;"";[@[Sand-synlig-hed]]*[@Konsekvens]+[@[Risiko-id]]/10^8)</t>
  </si>
  <si>
    <t>Formlen udregner risikoværdien for risikoen, hvis resultatet vil være højere end 0. Der tillægges en lille unik residual, for at sikre at alle risici har forskellige værdier. Det gør det muligt at sortere i risici i rapporteringsfanerne</t>
  </si>
  <si>
    <t>Forventet tidspunkt for indtræffen</t>
  </si>
  <si>
    <t>Drop-down menu der bruger en liste fra fanen "lister", der består af de 53 kvartaler fra startdatoen på projektet (som angivet i stamdato)</t>
  </si>
  <si>
    <t>Nærhed</t>
  </si>
  <si>
    <t>IFERROR((VLOOKUP([@[Forventet tidspunkt for indtræffen ]];Lister!L$2:M$55;2)-TODAY())/30+[@[Risiko-id]]/10^8;"")</t>
  </si>
  <si>
    <t>Formlen estimerer hvor mange måneder "Forventet tidspunkt for indtræffen" er fra dags dato ved en gennemsnitlig månedslænge på 30 dage. Der tillægges en lille unik residual, for at sikre at alle risici har forskellige værdier. Det gør det muligt at sortere i risici i rapporteringsfanerne</t>
  </si>
  <si>
    <t>Overblik</t>
  </si>
  <si>
    <t>Risikomatrix</t>
  </si>
  <si>
    <t>Risikomatrix beregnes via fanen "Data til matrix", som strukturerer data via en række operationer</t>
  </si>
  <si>
    <t>Graf</t>
  </si>
  <si>
    <t>Grafen fungerer som en normal excelgraf der henter data fra risikoanalyse for at vise fordelingen mellem risici</t>
  </si>
  <si>
    <t>Åbne risici fordelt på risikotype</t>
  </si>
  <si>
    <t xml:space="preserve">Tabellen bruger funktionen tæl.hviser til at optælle hvor mange (kritiske) risici, der har den enkelte type. </t>
  </si>
  <si>
    <t>Rapporteringsfaner</t>
  </si>
  <si>
    <t>Sorteringskolonne</t>
  </si>
  <si>
    <t>IFERROR(SMALL(IF(Risikolog[Status]="Risiko";IF(Risikolog[Risiko-værdi]&gt;1;Risikolog[Nærhed]));1);"N/A")</t>
  </si>
  <si>
    <t>Hver rapporteringsfane har en sorteringskolonne, der danner grundlag for alt det andet data. I Nærmeste risici er det nærhed, i top 5 er det risikoværdi osv. Sorteringskolonnen benytter SMALL-funktionen til at sortere værdier fra et datasæt (i dette eksempel den allermindste værdi, da der bruges 1. Den næste række vil så have 2 osv.)
Datasættet definerer ved brug af IF-funktionen på en kolonne (i eksemplet Nærhed), hvor de værdier af Nærhed, hvor Status=Risiko og Risiko-værdi&gt;1</t>
  </si>
  <si>
    <t>Datasæt i Excel</t>
  </si>
  <si>
    <t>For at lave beregninger med datasæt (arrays) i formler, skal man trykke Ctrl-Shift-Enter i stedet for Enter for at beregne cellerne. Når det er gjort korrekt, vil formlen blive omgivet af { }</t>
  </si>
  <si>
    <t>Vopslag og Index:Match</t>
  </si>
  <si>
    <t xml:space="preserve">For at finde de resterende kolonner i tabellerne, bruges vopslag eller index:match til at finde værdierne i Risikoanalyse-tabellen. </t>
  </si>
  <si>
    <t>Data til Matrix</t>
  </si>
  <si>
    <t>Kolonne A-E</t>
  </si>
  <si>
    <t>I disse kolonner gives alle risici (som fortsat er risici med en værdi over 0) et unikt ID, der knytter deres risiko-id og deres risikokonsekvens/sandsynlighed til én placering i grafen.</t>
  </si>
  <si>
    <t>De blå kasser</t>
  </si>
  <si>
    <t>Her placeres de enkelte risici i forhold til et felt i risikomatricen. Hver blå kasse svarer til en konsekvensværdi fra 1-5, hver kolonne i en blå kasse svarer til en sandsynlighedsværdi fra 1-5. Der er plads til 5 værdier i hver felt i risikomatrixen.</t>
  </si>
  <si>
    <t>Matrice i kolonne N-T</t>
  </si>
  <si>
    <t>Felterne fra de blå kasser sættes sammen i risikomatricen, sådan at det hele passer i ét felt.</t>
  </si>
  <si>
    <t>Lister</t>
  </si>
  <si>
    <t>Lister til datavalidering</t>
  </si>
  <si>
    <t>Listerne fungerer som datavalidering til risikoanalysen</t>
  </si>
  <si>
    <t>Startkvartal</t>
  </si>
  <si>
    <t>Angiver det kvartal projektet starter i. Dette bruges til at lave en liste over forventet tidspunkt for indtræffen</t>
  </si>
  <si>
    <t>Startmåned</t>
  </si>
  <si>
    <t>Bruges til at omdanne ovenstående kvartal til en dato, som kan bruges til beregning.</t>
  </si>
  <si>
    <t>Risikodato</t>
  </si>
  <si>
    <t>VLOOKUP(Risikoanalyse!E10;Lister!H2:I30;2)</t>
  </si>
  <si>
    <t>Første celle L2 tager Startkvartal fra Risikoanalyse-fanen, omdanner denne til en dato ved hjælp af opslag i Startmåned-Startkvartal. Der bruges første dag i hvert kvartal. Følgende celler angiver startdatoen for de næste kvartaler ved at lægge tre måneder til cellen ovenover.</t>
  </si>
  <si>
    <t>Risikokvartal</t>
  </si>
  <si>
    <t>YEAR(L2)&amp;" Q"&amp;ROUNDUP(MONTH(L2)/3;0)</t>
  </si>
  <si>
    <t>Omdanner ovenstående til kvartaler ved at bruge ÅR( og MÅNED(-funktionerne.</t>
  </si>
  <si>
    <t>I risikopulje</t>
  </si>
  <si>
    <t>I projektplan</t>
  </si>
  <si>
    <t>ID</t>
  </si>
  <si>
    <t>Score</t>
  </si>
  <si>
    <t>RisikoID</t>
  </si>
  <si>
    <t>Risikotype</t>
  </si>
  <si>
    <t>Skala</t>
  </si>
  <si>
    <t>Status</t>
  </si>
  <si>
    <t>Vælg fase</t>
  </si>
  <si>
    <t>Eskalation</t>
  </si>
  <si>
    <t>Tiltag</t>
  </si>
  <si>
    <t>Primært formål</t>
  </si>
  <si>
    <t>Startdatoer</t>
  </si>
  <si>
    <t>Måneder</t>
  </si>
  <si>
    <t>Forretningsmæssige forhold</t>
  </si>
  <si>
    <t>Vælg projektfase</t>
  </si>
  <si>
    <t>Projektleder</t>
  </si>
  <si>
    <t>X</t>
  </si>
  <si>
    <t>Vælg primært formål</t>
  </si>
  <si>
    <t>Vælg startkvartal</t>
  </si>
  <si>
    <t>2018 Q1</t>
  </si>
  <si>
    <t>Projektets tilrettelæggelse</t>
  </si>
  <si>
    <t>Indtraf ikke</t>
  </si>
  <si>
    <t>Idé</t>
  </si>
  <si>
    <t>Projektejer</t>
  </si>
  <si>
    <t>Effektivisering</t>
  </si>
  <si>
    <t>2018 Q2</t>
  </si>
  <si>
    <t>Markedsafklaring og teknisk løsning</t>
  </si>
  <si>
    <t>Indtraf</t>
  </si>
  <si>
    <t>Analyse</t>
  </si>
  <si>
    <t>Projektstyregruppe</t>
  </si>
  <si>
    <t>Kvalitetsløft</t>
  </si>
  <si>
    <t>2018 Q3</t>
  </si>
  <si>
    <t>Interessenter</t>
  </si>
  <si>
    <t>Gennemførsel</t>
  </si>
  <si>
    <t>Direktion</t>
  </si>
  <si>
    <t>Lovgivning</t>
  </si>
  <si>
    <t>2018 Q4</t>
  </si>
  <si>
    <t>Slutbrugere og slutprodukt</t>
  </si>
  <si>
    <t>Realisering</t>
  </si>
  <si>
    <t>2019 Q1</t>
  </si>
  <si>
    <t>2019 Q2</t>
  </si>
  <si>
    <t>2019 Q3</t>
  </si>
  <si>
    <t>2019 Q4</t>
  </si>
  <si>
    <t>2020 Q1</t>
  </si>
  <si>
    <t>2020 Q2</t>
  </si>
  <si>
    <t>2020 Q3</t>
  </si>
  <si>
    <t>2020 Q4</t>
  </si>
  <si>
    <t>2021 Q1</t>
  </si>
  <si>
    <t>2021 Q2</t>
  </si>
  <si>
    <t>2021 Q3</t>
  </si>
  <si>
    <t>2021 Q4</t>
  </si>
  <si>
    <t>2022 Q1</t>
  </si>
  <si>
    <t>2022 Q2</t>
  </si>
  <si>
    <t>2022 Q3</t>
  </si>
  <si>
    <t>2022 Q4</t>
  </si>
  <si>
    <t>2023 Q1</t>
  </si>
  <si>
    <t>2023 Q2</t>
  </si>
  <si>
    <t>2023 Q3</t>
  </si>
  <si>
    <t>2023 Q4</t>
  </si>
  <si>
    <t>2024 Q1</t>
  </si>
  <si>
    <t>2024 Q2</t>
  </si>
  <si>
    <t>2024 Q3</t>
  </si>
  <si>
    <t>2024 Q4</t>
  </si>
  <si>
    <t>2038 Q2</t>
  </si>
  <si>
    <t>2038 Q3</t>
  </si>
  <si>
    <t>2038 Q4</t>
  </si>
  <si>
    <t>Konsekvens</t>
  </si>
  <si>
    <t>Sandsynlighed</t>
  </si>
  <si>
    <t>Antal</t>
  </si>
  <si>
    <t>Kategorierne for økonomiske konsekvenser ændres til worst case, best case og middel estimat</t>
  </si>
  <si>
    <t>Typografi</t>
  </si>
  <si>
    <t>Farve på overskrifter, hvid kant af celler, farvning af omkringliggende celler</t>
  </si>
  <si>
    <t>Indsat ekstra kolonne til konsekvenser af gevinstrealisering</t>
  </si>
  <si>
    <t>Kommentar til økonomi ændret så der ikke refereres til BC</t>
  </si>
  <si>
    <t>Kommentar til risikoværdi ændret så det hedder produktet i stedet for gennemsnittet</t>
  </si>
  <si>
    <t>Kommentar til leverance/kvalitet redigeret ("estimeres" slettet)</t>
  </si>
  <si>
    <t>Ny kommentar til konsekvenser for gevinstrealisering</t>
  </si>
  <si>
    <t>Vejledningboks indsat</t>
  </si>
  <si>
    <t>Før reducerende tiltag fjernet</t>
  </si>
  <si>
    <t>Sandsynlighed og konsekvens gjort til 5-punktsskala</t>
  </si>
  <si>
    <t>reducerende tiltag fjernes. Det er et tiltag der først kan tages stilling til efter risikoscoren og da arket opdateres løbende vil ssh og konsekvens blive opdateret alligevel</t>
  </si>
  <si>
    <t>Early Warning tilføjet, jf. Rambøll-rapport</t>
  </si>
  <si>
    <t>Forfatter tilføjet, jf. Rambøll-rapport</t>
  </si>
  <si>
    <t>Risikotype udvidet ift. terminologi benyttet af statens it-projektråd</t>
  </si>
  <si>
    <t>status for risiko før seneste opdatering tilføjet som halvskjulte celler (ssh, konsekvens, risikoværdi, tiltag)</t>
  </si>
  <si>
    <t>Konsekvensscorene ændret så muligt at blive negativ til positive risici (muligheder), jf. Rambøll-rapport</t>
  </si>
  <si>
    <t>Tilføjet status over udvikling i risikoværdi</t>
  </si>
  <si>
    <t>Proximity specificeret ved at flytte tidspunktet (fase), ændre navnet, kommentar samt tilføje farvekode til id af nære risici</t>
  </si>
  <si>
    <t>Præcise konsekvenser for økonomi og gevinstrealisering tilføjet som halvskjulte celler til kopering fra bc</t>
  </si>
  <si>
    <t>Farve for halvskjulte celler lidt mørkere</t>
  </si>
  <si>
    <t>linjer adskilt af matte farveændringer</t>
  </si>
  <si>
    <t>Version 2.02</t>
  </si>
  <si>
    <t>Ændring af lovgivningskategorie</t>
  </si>
  <si>
    <t>MEA</t>
  </si>
  <si>
    <t>Wishlist</t>
  </si>
  <si>
    <t>Emil Azizi</t>
  </si>
  <si>
    <t>Projektet bliver ikke færdig</t>
  </si>
  <si>
    <t>Opdatering af opgavebesrkivelse</t>
  </si>
  <si>
    <t>Overarbejde</t>
  </si>
  <si>
    <t>Ændring I krav</t>
  </si>
  <si>
    <t>Fejlestimering af tid brugt</t>
  </si>
  <si>
    <t>Når ikke deadline</t>
  </si>
  <si>
    <t>Planning poker</t>
  </si>
  <si>
    <t>Spørg om mere tid</t>
  </si>
  <si>
    <t>Sygdom blandt teamet</t>
  </si>
  <si>
    <t>Ingen møder</t>
  </si>
  <si>
    <t>Intet at gøre</t>
  </si>
  <si>
    <t>Arbejde hjemme</t>
  </si>
  <si>
    <t>Utilstrækkelig testing</t>
  </si>
  <si>
    <t>Ufungerende projekt</t>
  </si>
  <si>
    <t>Unit test, manual testing</t>
  </si>
  <si>
    <t>Tekopper</t>
  </si>
  <si>
    <t>Intet virker</t>
  </si>
  <si>
    <t>Consistent push</t>
  </si>
  <si>
    <t>Revert til gamle branch</t>
  </si>
  <si>
    <t>Fejl merge</t>
  </si>
  <si>
    <t>Master branch bliver til en ikke opdateret branch</t>
  </si>
  <si>
    <t>Dobbelt tjekke, aftale merging</t>
  </si>
  <si>
    <t>Mist af data/internet</t>
  </si>
  <si>
    <t>Kommunikation</t>
  </si>
  <si>
    <t>Lån af telefon, offentlig wifi sted</t>
  </si>
  <si>
    <t>Send en brevdue</t>
  </si>
  <si>
    <t>MySQL snakker ikke sammen med projekt</t>
  </si>
  <si>
    <t>Ingen database</t>
  </si>
  <si>
    <t>Se whiteboard, gamle slides, YT videoer, spørg professor</t>
  </si>
  <si>
    <t>Mitigerende tiltag til mySQL ikke virker</t>
  </si>
  <si>
    <t>Hardcode database I Intellij</t>
  </si>
  <si>
    <t>Lavere vurdering af projekt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</si>
</sst>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0\);#,##0.00_)"/>
    <numFmt numFmtId="165" formatCode="#,##0;\(#,##0\);0;@"/>
    <numFmt numFmtId="166" formatCode="\(#,##0\);#,##0;0;@"/>
    <numFmt numFmtId="167" formatCode="#,##0,;\(#,##0,\);0;@"/>
    <numFmt numFmtId="168" formatCode="\(#,##0,\);#,##0,;0;@"/>
    <numFmt numFmtId="169" formatCode="0_)%;\(0\)%"/>
    <numFmt numFmtId="170" formatCode="[$-406]mmmm\ yy;@"/>
  </numFmts>
  <fonts count="23" x14ac:knownFonts="1">
    <font>
      <sz val="11"/>
      <name val="Arial"/>
      <family val="2"/>
    </font>
    <font>
      <sz val="11"/>
      <name val="Arial"/>
      <family val="2"/>
    </font>
    <font>
      <b/>
      <sz val="11"/>
      <name val="Arial"/>
      <family val="2"/>
    </font>
    <font>
      <sz val="11"/>
      <color indexed="12"/>
      <name val="Times New Roman"/>
      <family val="1"/>
    </font>
    <font>
      <b/>
      <sz val="11"/>
      <name val="Times New Roman"/>
      <family val="1"/>
    </font>
    <font>
      <b/>
      <sz val="13"/>
      <name val="Times New Roman"/>
      <family val="1"/>
    </font>
    <font>
      <b/>
      <sz val="15"/>
      <name val="Times New Roman"/>
      <family val="1"/>
    </font>
    <font>
      <b/>
      <sz val="11"/>
      <color indexed="10"/>
      <name val="Times New Roman"/>
      <family val="1"/>
    </font>
    <font>
      <sz val="10"/>
      <name val="Arial"/>
      <family val="2"/>
    </font>
    <font>
      <b/>
      <sz val="10"/>
      <name val="Arial"/>
      <family val="2"/>
    </font>
    <font>
      <sz val="8"/>
      <name val="Arial"/>
      <family val="2"/>
    </font>
    <font>
      <sz val="10"/>
      <color theme="0" tint="-0.34998626667073579"/>
      <name val="Arial"/>
      <family val="2"/>
    </font>
    <font>
      <b/>
      <sz val="10"/>
      <color theme="0"/>
      <name val="Arial"/>
      <family val="2"/>
    </font>
    <font>
      <b/>
      <sz val="30"/>
      <name val="Garamond"/>
      <family val="1"/>
    </font>
    <font>
      <i/>
      <sz val="11"/>
      <name val="Arial"/>
      <family val="2"/>
    </font>
    <font>
      <b/>
      <sz val="11"/>
      <color theme="1"/>
      <name val="Calibri"/>
      <family val="2"/>
      <scheme val="minor"/>
    </font>
    <font>
      <sz val="11"/>
      <name val="Calibri"/>
      <family val="2"/>
      <scheme val="minor"/>
    </font>
    <font>
      <sz val="9"/>
      <color indexed="81"/>
      <name val="Tahoma"/>
      <family val="2"/>
    </font>
    <font>
      <b/>
      <sz val="9"/>
      <color indexed="81"/>
      <name val="Calibri"/>
      <family val="2"/>
      <scheme val="minor"/>
    </font>
    <font>
      <sz val="9"/>
      <color indexed="81"/>
      <name val="Calibri"/>
      <family val="2"/>
      <scheme val="minor"/>
    </font>
    <font>
      <b/>
      <sz val="14"/>
      <name val="Arial"/>
      <family val="2"/>
    </font>
    <font>
      <b/>
      <sz val="12"/>
      <name val="Arial"/>
      <family val="2"/>
    </font>
    <font>
      <b/>
      <sz val="30"/>
      <name val="Calibri"/>
      <family val="2"/>
      <scheme val="minor"/>
    </font>
  </fonts>
  <fills count="8">
    <fill>
      <patternFill patternType="none"/>
    </fill>
    <fill>
      <patternFill patternType="gray125"/>
    </fill>
    <fill>
      <patternFill patternType="solid">
        <fgColor indexed="13"/>
        <bgColor indexed="64"/>
      </patternFill>
    </fill>
    <fill>
      <patternFill patternType="solid">
        <fgColor theme="0"/>
        <bgColor indexed="64"/>
      </patternFill>
    </fill>
    <fill>
      <patternFill patternType="solid">
        <fgColor rgb="FFFFFF00"/>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theme="0" tint="-0.249977111117893"/>
        <bgColor indexed="64"/>
      </patternFill>
    </fill>
  </fills>
  <borders count="23">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thin">
        <color indexed="64"/>
      </bottom>
      <diagonal/>
    </border>
    <border>
      <left/>
      <right style="thin">
        <color indexed="64"/>
      </right>
      <top/>
      <bottom style="thin">
        <color indexed="64"/>
      </bottom>
      <diagonal/>
    </border>
    <border>
      <left/>
      <right style="thin">
        <color rgb="FF000000"/>
      </right>
      <top/>
      <bottom/>
      <diagonal/>
    </border>
    <border>
      <left style="thin">
        <color theme="1"/>
      </left>
      <right style="thin">
        <color theme="1"/>
      </right>
      <top style="thin">
        <color theme="1"/>
      </top>
      <bottom style="thin">
        <color theme="1"/>
      </bottom>
      <diagonal/>
    </border>
    <border>
      <left/>
      <right style="thin">
        <color theme="1"/>
      </right>
      <top/>
      <bottom style="thin">
        <color theme="1"/>
      </bottom>
      <diagonal/>
    </border>
    <border>
      <left style="thin">
        <color theme="1"/>
      </left>
      <right style="thin">
        <color theme="1"/>
      </right>
      <top/>
      <bottom style="thin">
        <color theme="1"/>
      </bottom>
      <diagonal/>
    </border>
    <border>
      <left/>
      <right style="thin">
        <color theme="1"/>
      </right>
      <top style="thin">
        <color theme="1"/>
      </top>
      <bottom style="thin">
        <color theme="1"/>
      </bottom>
      <diagonal/>
    </border>
    <border>
      <left/>
      <right style="thin">
        <color theme="1"/>
      </right>
      <top style="thin">
        <color theme="1"/>
      </top>
      <bottom/>
      <diagonal/>
    </border>
    <border>
      <left style="thin">
        <color theme="1"/>
      </left>
      <right style="thin">
        <color theme="1"/>
      </right>
      <top style="thin">
        <color theme="1"/>
      </top>
      <bottom/>
      <diagonal/>
    </border>
    <border>
      <left/>
      <right/>
      <top/>
      <bottom style="thin">
        <color rgb="FF000000"/>
      </bottom>
      <diagonal/>
    </border>
    <border>
      <left style="thin">
        <color rgb="FF000000"/>
      </left>
      <right style="thin">
        <color rgb="FF000000"/>
      </right>
      <top/>
      <bottom/>
      <diagonal/>
    </border>
    <border>
      <left style="medium">
        <color indexed="64"/>
      </left>
      <right/>
      <top/>
      <bottom style="thin">
        <color indexed="64"/>
      </bottom>
      <diagonal/>
    </border>
    <border>
      <left/>
      <right style="thin">
        <color indexed="64"/>
      </right>
      <top style="medium">
        <color indexed="64"/>
      </top>
      <bottom style="medium">
        <color indexed="64"/>
      </bottom>
      <diagonal/>
    </border>
    <border>
      <left/>
      <right style="thin">
        <color indexed="64"/>
      </right>
      <top style="medium">
        <color indexed="64"/>
      </top>
      <bottom/>
      <diagonal/>
    </border>
  </borders>
  <cellStyleXfs count="16">
    <xf numFmtId="0" fontId="0" fillId="0" borderId="0"/>
    <xf numFmtId="165" fontId="3" fillId="0" borderId="0" applyFill="0" applyBorder="0" applyProtection="0">
      <alignment horizontal="right"/>
    </xf>
    <xf numFmtId="166" fontId="3" fillId="0" borderId="0" applyFill="0" applyBorder="0" applyProtection="0">
      <alignment horizontal="right"/>
    </xf>
    <xf numFmtId="167" fontId="3" fillId="0" borderId="0" applyFill="0" applyBorder="0" applyProtection="0">
      <alignment horizontal="right"/>
    </xf>
    <xf numFmtId="168" fontId="3" fillId="0" borderId="0" applyFill="0" applyBorder="0" applyProtection="0">
      <alignment horizontal="right"/>
    </xf>
    <xf numFmtId="39" fontId="1" fillId="0" borderId="0" applyFont="0" applyFill="0" applyBorder="0" applyAlignment="0" applyProtection="0"/>
    <xf numFmtId="164" fontId="1" fillId="0" borderId="0" applyFont="0" applyFill="0" applyBorder="0" applyAlignment="0" applyProtection="0"/>
    <xf numFmtId="0" fontId="4" fillId="2" borderId="0" applyNumberFormat="0" applyFill="0" applyBorder="0" applyAlignment="0" applyProtection="0"/>
    <xf numFmtId="0" fontId="5" fillId="2" borderId="0" applyNumberFormat="0" applyFill="0" applyBorder="0" applyAlignment="0" applyProtection="0"/>
    <xf numFmtId="0" fontId="6" fillId="2" borderId="0" applyNumberFormat="0" applyFill="0" applyBorder="0" applyAlignment="0" applyProtection="0"/>
    <xf numFmtId="1" fontId="4" fillId="0" borderId="0" applyFill="0" applyBorder="0" applyProtection="0">
      <alignment horizontal="center"/>
    </xf>
    <xf numFmtId="169" fontId="2" fillId="0" borderId="0" applyFont="0" applyFill="0" applyBorder="0" applyAlignment="0" applyProtection="0"/>
    <xf numFmtId="165" fontId="7" fillId="0" borderId="0"/>
    <xf numFmtId="166" fontId="7" fillId="0" borderId="0" applyFill="0" applyBorder="0" applyProtection="0">
      <alignment horizontal="right"/>
    </xf>
    <xf numFmtId="167" fontId="7" fillId="0" borderId="0" applyFill="0" applyBorder="0" applyProtection="0">
      <alignment horizontal="right"/>
    </xf>
    <xf numFmtId="168" fontId="7" fillId="0" borderId="0" applyFill="0" applyBorder="0" applyProtection="0">
      <alignment horizontal="right"/>
    </xf>
  </cellStyleXfs>
  <cellXfs count="78">
    <xf numFmtId="0" fontId="0" fillId="0" borderId="0" xfId="0"/>
    <xf numFmtId="0" fontId="8" fillId="0" borderId="0" xfId="0" applyFont="1"/>
    <xf numFmtId="0" fontId="8" fillId="0" borderId="0" xfId="0" applyFont="1" applyAlignment="1">
      <alignment horizontal="center"/>
    </xf>
    <xf numFmtId="0" fontId="8" fillId="3" borderId="0" xfId="0" applyFont="1" applyFill="1" applyAlignment="1">
      <alignment horizontal="center"/>
    </xf>
    <xf numFmtId="0" fontId="8" fillId="3" borderId="0" xfId="0" applyFont="1" applyFill="1"/>
    <xf numFmtId="0" fontId="9" fillId="3" borderId="0" xfId="0" applyFont="1" applyFill="1" applyAlignment="1">
      <alignment horizontal="center"/>
    </xf>
    <xf numFmtId="0" fontId="2" fillId="0" borderId="0" xfId="0" applyFont="1" applyAlignment="1">
      <alignment wrapText="1"/>
    </xf>
    <xf numFmtId="0" fontId="2" fillId="0" borderId="0" xfId="0" applyFont="1" applyAlignment="1">
      <alignment horizontal="center" wrapText="1"/>
    </xf>
    <xf numFmtId="0" fontId="0" fillId="0" borderId="0" xfId="0" applyAlignment="1">
      <alignment wrapText="1"/>
    </xf>
    <xf numFmtId="0" fontId="0" fillId="0" borderId="0" xfId="0" applyAlignment="1">
      <alignment horizontal="center" wrapText="1"/>
    </xf>
    <xf numFmtId="0" fontId="0" fillId="3" borderId="0" xfId="0" applyFill="1"/>
    <xf numFmtId="0" fontId="12" fillId="3" borderId="0" xfId="0" applyFont="1" applyFill="1"/>
    <xf numFmtId="0" fontId="11" fillId="3" borderId="0" xfId="0" applyFont="1" applyFill="1"/>
    <xf numFmtId="0" fontId="13" fillId="3" borderId="0" xfId="0" applyFont="1" applyFill="1" applyAlignment="1">
      <alignment horizontal="left"/>
    </xf>
    <xf numFmtId="0" fontId="14" fillId="0" borderId="0" xfId="0" applyFont="1" applyAlignment="1">
      <alignment wrapText="1"/>
    </xf>
    <xf numFmtId="0" fontId="14" fillId="0" borderId="0" xfId="0" quotePrefix="1" applyFont="1" applyAlignment="1">
      <alignment wrapText="1"/>
    </xf>
    <xf numFmtId="0" fontId="8" fillId="3" borderId="0" xfId="0" applyFont="1" applyFill="1" applyAlignment="1">
      <alignment horizontal="left"/>
    </xf>
    <xf numFmtId="0" fontId="9" fillId="3" borderId="5" xfId="0" applyFont="1" applyFill="1" applyBorder="1" applyAlignment="1">
      <alignment horizontal="center"/>
    </xf>
    <xf numFmtId="1" fontId="0" fillId="0" borderId="0" xfId="0" applyNumberFormat="1" applyAlignment="1">
      <alignment horizontal="center" wrapText="1"/>
    </xf>
    <xf numFmtId="170" fontId="0" fillId="0" borderId="0" xfId="0" applyNumberFormat="1" applyAlignment="1">
      <alignment wrapText="1"/>
    </xf>
    <xf numFmtId="0" fontId="9" fillId="3" borderId="5" xfId="0" applyFont="1" applyFill="1" applyBorder="1"/>
    <xf numFmtId="0" fontId="0" fillId="4" borderId="0" xfId="0" applyFill="1"/>
    <xf numFmtId="0" fontId="0" fillId="5" borderId="0" xfId="0" applyFill="1"/>
    <xf numFmtId="0" fontId="0" fillId="6" borderId="0" xfId="0" applyFill="1"/>
    <xf numFmtId="49" fontId="15" fillId="0" borderId="0" xfId="0" applyNumberFormat="1" applyFont="1" applyAlignment="1">
      <alignment horizontal="center" vertical="center"/>
    </xf>
    <xf numFmtId="0" fontId="15" fillId="0" borderId="0" xfId="0" applyFont="1" applyAlignment="1">
      <alignment horizontal="center" vertical="center"/>
    </xf>
    <xf numFmtId="0" fontId="12" fillId="7" borderId="8" xfId="0" applyFont="1" applyFill="1" applyBorder="1" applyAlignment="1">
      <alignment horizontal="left"/>
    </xf>
    <xf numFmtId="0" fontId="9" fillId="7" borderId="7" xfId="0" applyFont="1" applyFill="1" applyBorder="1" applyAlignment="1">
      <alignment horizontal="left"/>
    </xf>
    <xf numFmtId="0" fontId="9" fillId="3" borderId="0" xfId="0" applyFont="1" applyFill="1"/>
    <xf numFmtId="0" fontId="9" fillId="3" borderId="0" xfId="0" applyFont="1" applyFill="1" applyAlignment="1">
      <alignment horizontal="left"/>
    </xf>
    <xf numFmtId="1" fontId="0" fillId="3" borderId="0" xfId="0" applyNumberFormat="1" applyFill="1"/>
    <xf numFmtId="14" fontId="0" fillId="0" borderId="0" xfId="0" applyNumberFormat="1" applyAlignment="1">
      <alignment wrapText="1"/>
    </xf>
    <xf numFmtId="0" fontId="8" fillId="3" borderId="0" xfId="0" applyFont="1" applyFill="1" applyAlignment="1">
      <alignment wrapText="1"/>
    </xf>
    <xf numFmtId="0" fontId="0" fillId="3" borderId="0" xfId="0" applyFill="1" applyAlignment="1">
      <alignment wrapText="1"/>
    </xf>
    <xf numFmtId="0" fontId="16" fillId="0" borderId="13" xfId="0" applyFont="1" applyBorder="1" applyAlignment="1" applyProtection="1">
      <alignment horizontal="right" vertical="center" wrapText="1"/>
      <protection locked="0"/>
    </xf>
    <xf numFmtId="14" fontId="16" fillId="0" borderId="14" xfId="0" applyNumberFormat="1" applyFont="1" applyBorder="1" applyAlignment="1" applyProtection="1">
      <alignment horizontal="left" vertical="center" wrapText="1"/>
      <protection locked="0"/>
    </xf>
    <xf numFmtId="0" fontId="16" fillId="0" borderId="14" xfId="0" applyFont="1" applyBorder="1" applyAlignment="1" applyProtection="1">
      <alignment horizontal="left" vertical="center" wrapText="1"/>
      <protection locked="0"/>
    </xf>
    <xf numFmtId="0" fontId="16" fillId="0" borderId="14" xfId="0" applyFont="1" applyBorder="1" applyAlignment="1">
      <alignment vertical="center" wrapText="1"/>
    </xf>
    <xf numFmtId="0" fontId="16" fillId="0" borderId="14" xfId="0" applyFont="1" applyBorder="1" applyAlignment="1" applyProtection="1">
      <alignment vertical="center" wrapText="1"/>
      <protection locked="0"/>
    </xf>
    <xf numFmtId="0" fontId="16" fillId="0" borderId="15" xfId="0" applyFont="1" applyBorder="1" applyAlignment="1" applyProtection="1">
      <alignment horizontal="right" vertical="top" wrapText="1"/>
      <protection locked="0"/>
    </xf>
    <xf numFmtId="14" fontId="16" fillId="0" borderId="12" xfId="0" applyNumberFormat="1" applyFont="1" applyBorder="1" applyAlignment="1" applyProtection="1">
      <alignment horizontal="left" vertical="center" wrapText="1"/>
      <protection locked="0"/>
    </xf>
    <xf numFmtId="0" fontId="16" fillId="0" borderId="12" xfId="0" applyFont="1" applyBorder="1" applyAlignment="1" applyProtection="1">
      <alignment horizontal="left" vertical="center" wrapText="1"/>
      <protection locked="0"/>
    </xf>
    <xf numFmtId="0" fontId="16" fillId="0" borderId="12" xfId="0" applyFont="1" applyBorder="1" applyAlignment="1">
      <alignment vertical="center" wrapText="1"/>
    </xf>
    <xf numFmtId="0" fontId="16" fillId="0" borderId="12" xfId="0" applyFont="1" applyBorder="1" applyAlignment="1" applyProtection="1">
      <alignment vertical="center" wrapText="1"/>
      <protection locked="0"/>
    </xf>
    <xf numFmtId="0" fontId="16" fillId="0" borderId="15" xfId="0" applyFont="1" applyBorder="1" applyAlignment="1" applyProtection="1">
      <alignment wrapText="1"/>
      <protection locked="0"/>
    </xf>
    <xf numFmtId="14" fontId="16" fillId="0" borderId="12" xfId="0" applyNumberFormat="1" applyFont="1" applyBorder="1" applyAlignment="1" applyProtection="1">
      <alignment wrapText="1"/>
      <protection locked="0"/>
    </xf>
    <xf numFmtId="0" fontId="16" fillId="0" borderId="12" xfId="0" applyFont="1" applyBorder="1" applyAlignment="1" applyProtection="1">
      <alignment wrapText="1"/>
      <protection locked="0"/>
    </xf>
    <xf numFmtId="0" fontId="16" fillId="0" borderId="12" xfId="0" applyFont="1" applyBorder="1" applyAlignment="1">
      <alignment wrapText="1"/>
    </xf>
    <xf numFmtId="0" fontId="16" fillId="0" borderId="16" xfId="0" applyFont="1" applyBorder="1" applyAlignment="1" applyProtection="1">
      <alignment wrapText="1"/>
      <protection locked="0"/>
    </xf>
    <xf numFmtId="14" fontId="16" fillId="0" borderId="17" xfId="0" applyNumberFormat="1" applyFont="1" applyBorder="1" applyAlignment="1" applyProtection="1">
      <alignment wrapText="1"/>
      <protection locked="0"/>
    </xf>
    <xf numFmtId="0" fontId="16" fillId="0" borderId="17" xfId="0" applyFont="1" applyBorder="1" applyAlignment="1" applyProtection="1">
      <alignment wrapText="1"/>
      <protection locked="0"/>
    </xf>
    <xf numFmtId="0" fontId="16" fillId="0" borderId="17" xfId="0" applyFont="1" applyBorder="1" applyAlignment="1" applyProtection="1">
      <alignment horizontal="left" vertical="center" wrapText="1"/>
      <protection locked="0"/>
    </xf>
    <xf numFmtId="0" fontId="16" fillId="0" borderId="17" xfId="0" applyFont="1" applyBorder="1" applyAlignment="1">
      <alignment wrapText="1"/>
    </xf>
    <xf numFmtId="0" fontId="16" fillId="0" borderId="12" xfId="0" applyFont="1" applyBorder="1" applyAlignment="1" applyProtection="1">
      <alignment horizontal="center" wrapText="1"/>
      <protection locked="0"/>
    </xf>
    <xf numFmtId="0" fontId="16" fillId="0" borderId="12" xfId="0" applyFont="1" applyBorder="1" applyAlignment="1">
      <alignment horizontal="center" wrapText="1"/>
    </xf>
    <xf numFmtId="0" fontId="20" fillId="3" borderId="0" xfId="0" applyFont="1" applyFill="1"/>
    <xf numFmtId="0" fontId="21" fillId="3" borderId="0" xfId="0" applyFont="1" applyFill="1"/>
    <xf numFmtId="0" fontId="20" fillId="3" borderId="18" xfId="0" applyFont="1" applyFill="1" applyBorder="1"/>
    <xf numFmtId="0" fontId="20" fillId="3" borderId="18" xfId="0" applyFont="1" applyFill="1" applyBorder="1" applyAlignment="1">
      <alignment wrapText="1"/>
    </xf>
    <xf numFmtId="0" fontId="15" fillId="7" borderId="11" xfId="0" applyFont="1" applyFill="1" applyBorder="1" applyAlignment="1">
      <alignment vertical="center" wrapText="1"/>
    </xf>
    <xf numFmtId="0" fontId="15" fillId="7" borderId="19" xfId="0" applyFont="1" applyFill="1" applyBorder="1" applyAlignment="1">
      <alignment vertical="center" wrapText="1"/>
    </xf>
    <xf numFmtId="0" fontId="15" fillId="7" borderId="19" xfId="0" applyFont="1" applyFill="1" applyBorder="1" applyAlignment="1">
      <alignment vertical="center"/>
    </xf>
    <xf numFmtId="0" fontId="22" fillId="3" borderId="0" xfId="0" applyFont="1" applyFill="1" applyAlignment="1">
      <alignment horizontal="left"/>
    </xf>
    <xf numFmtId="0" fontId="12" fillId="7" borderId="21" xfId="0" applyFont="1" applyFill="1" applyBorder="1" applyAlignment="1">
      <alignment horizontal="left"/>
    </xf>
    <xf numFmtId="0" fontId="8" fillId="3" borderId="6" xfId="0" applyFont="1" applyFill="1" applyBorder="1" applyAlignment="1">
      <alignment horizontal="center"/>
    </xf>
    <xf numFmtId="0" fontId="8" fillId="0" borderId="4" xfId="0" applyFont="1" applyBorder="1" applyAlignment="1">
      <alignment horizontal="right"/>
    </xf>
    <xf numFmtId="0" fontId="8" fillId="0" borderId="5" xfId="0" applyFont="1" applyBorder="1" applyAlignment="1">
      <alignment horizontal="right"/>
    </xf>
    <xf numFmtId="0" fontId="8" fillId="0" borderId="1" xfId="0" applyFont="1" applyBorder="1" applyAlignment="1">
      <alignment horizontal="right"/>
    </xf>
    <xf numFmtId="0" fontId="8" fillId="0" borderId="2" xfId="0" applyFont="1" applyBorder="1" applyAlignment="1">
      <alignment horizontal="right"/>
    </xf>
    <xf numFmtId="0" fontId="8" fillId="0" borderId="22" xfId="0" applyFont="1" applyBorder="1" applyAlignment="1">
      <alignment horizontal="right"/>
    </xf>
    <xf numFmtId="0" fontId="8" fillId="0" borderId="3" xfId="0" applyFont="1" applyBorder="1" applyAlignment="1">
      <alignment horizontal="right"/>
    </xf>
    <xf numFmtId="0" fontId="8" fillId="0" borderId="0" xfId="0" applyFont="1" applyAlignment="1">
      <alignment horizontal="right"/>
    </xf>
    <xf numFmtId="0" fontId="8" fillId="0" borderId="6" xfId="0" applyFont="1" applyBorder="1" applyAlignment="1">
      <alignment horizontal="right"/>
    </xf>
    <xf numFmtId="0" fontId="8" fillId="0" borderId="20" xfId="0" applyFont="1" applyBorder="1" applyAlignment="1">
      <alignment horizontal="right" vertical="center"/>
    </xf>
    <xf numFmtId="0" fontId="8" fillId="0" borderId="9" xfId="0" applyFont="1" applyBorder="1" applyAlignment="1">
      <alignment horizontal="right" vertical="center"/>
    </xf>
    <xf numFmtId="0" fontId="8" fillId="0" borderId="10" xfId="0" applyFont="1" applyBorder="1" applyAlignment="1">
      <alignment horizontal="right" vertical="center"/>
    </xf>
    <xf numFmtId="0" fontId="0" fillId="0" borderId="0" xfId="0" applyAlignment="1">
      <alignment horizontal="center" vertical="center" textRotation="90"/>
    </xf>
    <xf numFmtId="0" fontId="0" fillId="0" borderId="0" xfId="0" applyAlignment="1">
      <alignment horizontal="center"/>
    </xf>
  </cellXfs>
  <cellStyles count="16">
    <cellStyle name="Beløb" xfId="1" xr:uid="{00000000-0005-0000-0000-000000000000}"/>
    <cellStyle name="Beløb (negative)" xfId="2" xr:uid="{00000000-0005-0000-0000-000001000000}"/>
    <cellStyle name="Beløb 1000" xfId="3" xr:uid="{00000000-0005-0000-0000-000002000000}"/>
    <cellStyle name="Beløb 1000 (negative)" xfId="4" xr:uid="{00000000-0005-0000-0000-000003000000}"/>
    <cellStyle name="Decimal" xfId="5" xr:uid="{00000000-0005-0000-0000-000004000000}"/>
    <cellStyle name="Decimal (negative)" xfId="6" xr:uid="{00000000-0005-0000-0000-000005000000}"/>
    <cellStyle name="Font11" xfId="7" xr:uid="{00000000-0005-0000-0000-000006000000}"/>
    <cellStyle name="Font13" xfId="8" xr:uid="{00000000-0005-0000-0000-000007000000}"/>
    <cellStyle name="Font15" xfId="9" xr:uid="{00000000-0005-0000-0000-000008000000}"/>
    <cellStyle name="Normal" xfId="0" builtinId="0"/>
    <cellStyle name="Overskrift" xfId="10" xr:uid="{00000000-0005-0000-0000-00000A000000}"/>
    <cellStyle name="Percent %" xfId="11" xr:uid="{00000000-0005-0000-0000-00000B000000}"/>
    <cellStyle name="Total" xfId="12" builtinId="25" customBuiltin="1"/>
    <cellStyle name="Total (negative)" xfId="13" xr:uid="{00000000-0005-0000-0000-00000D000000}"/>
    <cellStyle name="Total 1000" xfId="14" xr:uid="{00000000-0005-0000-0000-00000E000000}"/>
    <cellStyle name="Total 1000 (negative)" xfId="15" xr:uid="{00000000-0005-0000-0000-00000F000000}"/>
  </cellStyles>
  <dxfs count="16">
    <dxf>
      <font>
        <color rgb="FF9C0006"/>
      </font>
      <fill>
        <patternFill>
          <bgColor rgb="FFFFC7CE"/>
        </patternFill>
      </fill>
    </dxf>
    <dxf>
      <font>
        <color rgb="FF9C5700"/>
      </font>
      <fill>
        <patternFill>
          <bgColor rgb="FFFFEB9C"/>
        </patternFill>
      </fill>
    </dxf>
    <dxf>
      <font>
        <color theme="6" tint="-0.24994659260841701"/>
      </font>
      <fill>
        <patternFill>
          <bgColor theme="6" tint="0.59996337778862885"/>
        </patternFill>
      </fill>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numFmt numFmtId="0" formatCode="General"/>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1"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right style="thin">
          <color theme="1"/>
        </right>
        <top style="thin">
          <color theme="1"/>
        </top>
        <bottom style="thin">
          <color theme="1"/>
        </bottom>
        <vertical style="thin">
          <color theme="1"/>
        </vertical>
        <horizontal style="thin">
          <color theme="1"/>
        </horizontal>
      </border>
      <protection locked="0" hidden="0"/>
    </dxf>
    <dxf>
      <border diagonalUp="0" diagonalDown="0">
        <left style="medium">
          <color indexed="64"/>
        </left>
        <right style="medium">
          <color indexed="64"/>
        </right>
        <top style="medium">
          <color indexed="64"/>
        </top>
        <bottom style="medium">
          <color indexed="64"/>
        </bottom>
      </border>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protection locked="0" hidden="0"/>
    </dxf>
    <dxf>
      <font>
        <b/>
        <i val="0"/>
        <strike val="0"/>
        <condense val="0"/>
        <extend val="0"/>
        <outline val="0"/>
        <shadow val="0"/>
        <u val="none"/>
        <vertAlign val="baseline"/>
        <sz val="11"/>
        <color theme="1"/>
        <name val="Calibri"/>
        <scheme val="minor"/>
      </font>
      <fill>
        <patternFill patternType="solid">
          <fgColor indexed="64"/>
          <bgColor theme="0" tint="-0.249977111117893"/>
        </patternFill>
      </fill>
      <alignment horizontal="general" vertical="center" textRotation="0" wrapText="1" indent="0" justifyLastLine="0" shrinkToFit="0" readingOrder="0"/>
      <border diagonalUp="0" diagonalDown="0" outline="0">
        <left style="thin">
          <color theme="5" tint="0.39997558519241921"/>
        </left>
        <right style="thin">
          <color theme="5" tint="0.39997558519241921"/>
        </right>
        <top/>
        <bottom/>
      </border>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66"/>
      <rgbColor rgb="00FFFFFF"/>
      <rgbColor rgb="00CC3300"/>
      <rgbColor rgb="00336600"/>
      <rgbColor rgb="000000FF"/>
      <rgbColor rgb="00FFCC00"/>
      <rgbColor rgb="00FF00FF"/>
      <rgbColor rgb="0099CC00"/>
      <rgbColor rgb="00003399"/>
      <rgbColor rgb="0099CCFF"/>
      <rgbColor rgb="00FFFFFF"/>
      <rgbColor rgb="00B2B2B2"/>
      <rgbColor rgb="00800080"/>
      <rgbColor rgb="00008080"/>
      <rgbColor rgb="00EDE8CB"/>
      <rgbColor rgb="00808080"/>
      <rgbColor rgb="00CC3300"/>
      <rgbColor rgb="00003399"/>
      <rgbColor rgb="00FFCC00"/>
      <rgbColor rgb="00336600"/>
      <rgbColor rgb="00330066"/>
      <rgbColor rgb="00009999"/>
      <rgbColor rgb="00CCCCFF"/>
      <rgbColor rgb="00336699"/>
      <rgbColor rgb="00CC3300"/>
      <rgbColor rgb="00003399"/>
      <rgbColor rgb="00FFCC00"/>
      <rgbColor rgb="00336600"/>
      <rgbColor rgb="00330066"/>
      <rgbColor rgb="00009999"/>
      <rgbColor rgb="00CCCCFF"/>
      <rgbColor rgb="00336699"/>
      <rgbColor rgb="0000CCFF"/>
      <rgbColor rgb="00CCFFFF"/>
      <rgbColor rgb="00CCFFCC"/>
      <rgbColor rgb="00FFFF99"/>
      <rgbColor rgb="0099CCFF"/>
      <rgbColor rgb="00FF99CC"/>
      <rgbColor rgb="00CC99FF"/>
      <rgbColor rgb="00FFCC99"/>
      <rgbColor rgb="000066CC"/>
      <rgbColor rgb="0099CCFF"/>
      <rgbColor rgb="00CCFFFF"/>
      <rgbColor rgb="00CC99FF"/>
      <rgbColor rgb="006E6699"/>
      <rgbColor rgb="0099CCFF"/>
      <rgbColor rgb="00666699"/>
      <rgbColor rgb="00B2B2B2"/>
      <rgbColor rgb="00003366"/>
      <rgbColor rgb="00339966"/>
      <rgbColor rgb="00003300"/>
      <rgbColor rgb="00333300"/>
      <rgbColor rgb="00993300"/>
      <rgbColor rgb="00993366"/>
      <rgbColor rgb="00333399"/>
      <rgbColor rgb="00DDDDDD"/>
    </indexedColors>
    <mruColors>
      <color rgb="FFC4BD97"/>
      <color rgb="FFFF3300"/>
      <color rgb="FFFF5050"/>
      <color rgb="FF940027"/>
      <color rgb="FFFFFF66"/>
      <color rgb="FFFFFF99"/>
      <color rgb="FFFF660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Risikolog" displayName="Risikolog" ref="B12:K112" totalsRowShown="0" headerRowDxfId="15" dataDxfId="14" tableBorderDxfId="13">
  <autoFilter ref="B12:K112" xr:uid="{00000000-0009-0000-0100-000001000000}"/>
  <tableColumns count="10">
    <tableColumn id="1" xr3:uid="{00000000-0010-0000-0000-000001000000}" name="Risiko-id" dataDxfId="12"/>
    <tableColumn id="2" xr3:uid="{00000000-0010-0000-0000-000002000000}" name="Dato" dataDxfId="11"/>
    <tableColumn id="3" xr3:uid="{00000000-0010-0000-0000-000003000000}" name="Forfatter" dataDxfId="10"/>
    <tableColumn id="5" xr3:uid="{00000000-0010-0000-0000-000005000000}" name="Risiko" dataDxfId="9"/>
    <tableColumn id="6" xr3:uid="{00000000-0010-0000-0000-000006000000}" name="Risikokonsekvens" dataDxfId="8"/>
    <tableColumn id="7" xr3:uid="{00000000-0010-0000-0000-000007000000}" name="Sand-synlig-hed" dataDxfId="7"/>
    <tableColumn id="8" xr3:uid="{00000000-0010-0000-0000-000008000000}" name="Konse-kvens" dataDxfId="6"/>
    <tableColumn id="9" xr3:uid="{00000000-0010-0000-0000-000009000000}" name="Risiko-værdi" dataDxfId="5">
      <calculatedColumnFormula>IF(Risikolog[[#This Row],[Sand-synlig-hed]]*Risikolog[[#This Row],[Konse-kvens]]=0,"",Risikolog[[#This Row],[Sand-synlig-hed]]*Risikolog[[#This Row],[Konse-kvens]]+Risikolog[[#This Row],[Risiko-id]]/10^8)</calculatedColumnFormula>
    </tableColumn>
    <tableColumn id="12" xr3:uid="{00000000-0010-0000-0000-00000C000000}" name="Mitigerende tiltag" dataDxfId="4"/>
    <tableColumn id="18" xr3:uid="{00000000-0010-0000-0000-000012000000}" name="Beredskabsplan hvis risiko indtræffer" dataDxfId="3"/>
  </tableColumns>
  <tableStyleInfo name="TableStyleLight15"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customProperty" Target="../customProperty1.bin"/><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Ark1">
    <tabColor rgb="FF92D050"/>
    <pageSetUpPr fitToPage="1"/>
  </sheetPr>
  <dimension ref="B1:L136"/>
  <sheetViews>
    <sheetView tabSelected="1" zoomScale="78" zoomScaleNormal="133" zoomScaleSheetLayoutView="100" workbookViewId="0">
      <selection activeCell="Q31" sqref="Q29:Q31"/>
    </sheetView>
  </sheetViews>
  <sheetFormatPr defaultColWidth="9" defaultRowHeight="14.25" customHeight="1" zeroHeight="1" x14ac:dyDescent="0.25"/>
  <cols>
    <col min="1" max="1" width="1.5" style="4" customWidth="1"/>
    <col min="2" max="2" width="8.8984375" style="2" customWidth="1"/>
    <col min="3" max="3" width="9.8984375" style="2" customWidth="1"/>
    <col min="4" max="4" width="14.8984375" style="2" customWidth="1"/>
    <col min="5" max="5" width="32.09765625" style="2" customWidth="1"/>
    <col min="6" max="6" width="25.3984375" style="1" bestFit="1" customWidth="1"/>
    <col min="7" max="7" width="7.8984375" style="2" customWidth="1" collapsed="1"/>
    <col min="8" max="8" width="7.19921875" style="2" customWidth="1"/>
    <col min="9" max="9" width="7.8984375" style="2" customWidth="1"/>
    <col min="10" max="10" width="29" style="2" customWidth="1"/>
    <col min="11" max="11" width="12.8984375" style="2" customWidth="1"/>
    <col min="12" max="12" width="9" style="10"/>
    <col min="13" max="16384" width="9" style="4"/>
  </cols>
  <sheetData>
    <row r="1" spans="2:12" ht="13.2" x14ac:dyDescent="0.25">
      <c r="B1" s="3"/>
      <c r="C1" s="3"/>
      <c r="D1" s="3"/>
      <c r="E1" s="3"/>
      <c r="F1" s="4"/>
      <c r="G1" s="3"/>
      <c r="H1" s="3"/>
      <c r="I1" s="3"/>
      <c r="J1" s="3"/>
      <c r="K1" s="3"/>
      <c r="L1" s="4" t="s">
        <v>0</v>
      </c>
    </row>
    <row r="2" spans="2:12" ht="38.4" x14ac:dyDescent="0.7">
      <c r="B2" s="62" t="s">
        <v>1</v>
      </c>
      <c r="C2" s="3"/>
      <c r="D2" s="3"/>
      <c r="E2" s="3"/>
      <c r="F2" s="4"/>
      <c r="G2" s="3"/>
      <c r="H2" s="3"/>
      <c r="I2" s="3"/>
      <c r="J2" s="3"/>
      <c r="K2" s="3"/>
      <c r="L2" s="4"/>
    </row>
    <row r="3" spans="2:12" ht="13.2" x14ac:dyDescent="0.25">
      <c r="B3" s="3"/>
      <c r="C3" s="3"/>
      <c r="D3" s="3"/>
      <c r="E3" s="3"/>
      <c r="F3" s="3"/>
      <c r="G3" s="3"/>
      <c r="H3" s="3"/>
      <c r="I3" s="3"/>
      <c r="J3" s="3"/>
      <c r="K3" s="3"/>
      <c r="L3" s="4"/>
    </row>
    <row r="4" spans="2:12" ht="13.2" x14ac:dyDescent="0.25">
      <c r="B4" s="27" t="s">
        <v>2</v>
      </c>
      <c r="C4" s="26"/>
      <c r="D4" s="63"/>
      <c r="E4" s="3"/>
      <c r="G4" s="3"/>
      <c r="H4" s="3"/>
      <c r="I4" s="11"/>
      <c r="J4" s="3"/>
      <c r="K4" s="3"/>
      <c r="L4" s="4"/>
    </row>
    <row r="5" spans="2:12" ht="13.2" x14ac:dyDescent="0.25">
      <c r="B5" s="67" t="s">
        <v>158</v>
      </c>
      <c r="C5" s="68"/>
      <c r="D5" s="69"/>
      <c r="E5" s="3"/>
      <c r="F5" s="3"/>
      <c r="G5" s="3"/>
      <c r="H5" s="3"/>
      <c r="I5" s="3"/>
      <c r="J5" s="3"/>
      <c r="K5" s="3"/>
      <c r="L5" s="4"/>
    </row>
    <row r="6" spans="2:12" ht="13.2" hidden="1" x14ac:dyDescent="0.25">
      <c r="B6" s="3"/>
      <c r="C6" s="3"/>
      <c r="D6" s="64"/>
      <c r="E6" s="4"/>
      <c r="F6" s="4"/>
      <c r="G6" s="4"/>
      <c r="H6" s="3"/>
      <c r="I6" s="3"/>
      <c r="J6" s="3"/>
      <c r="K6" s="4"/>
      <c r="L6" s="4"/>
    </row>
    <row r="7" spans="2:12" ht="13.2" x14ac:dyDescent="0.25">
      <c r="B7" s="70" t="s">
        <v>157</v>
      </c>
      <c r="C7" s="71"/>
      <c r="D7" s="72"/>
      <c r="E7" s="3"/>
      <c r="F7" s="3"/>
      <c r="G7" s="3"/>
      <c r="H7" s="3"/>
      <c r="I7" s="4"/>
      <c r="J7" s="3"/>
      <c r="K7" s="3"/>
      <c r="L7" s="4"/>
    </row>
    <row r="8" spans="2:12" ht="13.2" x14ac:dyDescent="0.25">
      <c r="B8" s="73" t="s">
        <v>159</v>
      </c>
      <c r="C8" s="74"/>
      <c r="D8" s="75"/>
      <c r="E8" s="3"/>
      <c r="F8" s="3"/>
      <c r="G8" s="3"/>
      <c r="H8" s="3"/>
      <c r="I8" s="12"/>
      <c r="J8" s="3"/>
      <c r="K8" s="3"/>
      <c r="L8" s="4"/>
    </row>
    <row r="9" spans="2:12" ht="13.2" hidden="1" x14ac:dyDescent="0.25">
      <c r="B9" s="65" t="s">
        <v>3</v>
      </c>
      <c r="C9" s="66"/>
      <c r="D9" s="66"/>
      <c r="E9" s="3"/>
      <c r="G9" s="3"/>
      <c r="H9" s="3"/>
      <c r="I9" s="12"/>
      <c r="J9" s="3"/>
      <c r="K9" s="3"/>
      <c r="L9" s="4"/>
    </row>
    <row r="10" spans="2:12" ht="13.8" x14ac:dyDescent="0.25">
      <c r="C10" s="16"/>
      <c r="D10" s="16"/>
      <c r="E10" s="16"/>
      <c r="F10" s="16"/>
      <c r="G10" s="3"/>
      <c r="H10" s="3"/>
      <c r="I10" s="3"/>
      <c r="J10" s="3"/>
      <c r="K10" s="3"/>
    </row>
    <row r="11" spans="2:12" ht="13.8" x14ac:dyDescent="0.25">
      <c r="B11" s="29" t="s">
        <v>4</v>
      </c>
      <c r="C11" s="17"/>
      <c r="D11" s="17"/>
      <c r="E11" s="17"/>
      <c r="F11" s="17"/>
      <c r="G11" s="20"/>
      <c r="H11" s="20"/>
      <c r="I11" s="20"/>
      <c r="J11" s="28"/>
      <c r="K11" s="3"/>
    </row>
    <row r="12" spans="2:12" s="5" customFormat="1" ht="43.2" x14ac:dyDescent="0.25">
      <c r="B12" s="59" t="s">
        <v>5</v>
      </c>
      <c r="C12" s="60" t="s">
        <v>6</v>
      </c>
      <c r="D12" s="60" t="s">
        <v>7</v>
      </c>
      <c r="E12" s="60" t="s">
        <v>8</v>
      </c>
      <c r="F12" s="60" t="s">
        <v>9</v>
      </c>
      <c r="G12" s="60" t="s">
        <v>10</v>
      </c>
      <c r="H12" s="60" t="s">
        <v>11</v>
      </c>
      <c r="I12" s="60" t="s">
        <v>12</v>
      </c>
      <c r="J12" s="61" t="s">
        <v>13</v>
      </c>
      <c r="K12" s="60" t="s">
        <v>14</v>
      </c>
      <c r="L12" s="10"/>
    </row>
    <row r="13" spans="2:12" s="32" customFormat="1" ht="14.4" x14ac:dyDescent="0.25">
      <c r="B13" s="34">
        <v>1</v>
      </c>
      <c r="C13" s="35">
        <v>45386</v>
      </c>
      <c r="D13" s="36" t="s">
        <v>157</v>
      </c>
      <c r="E13" s="36" t="s">
        <v>163</v>
      </c>
      <c r="F13" s="36" t="s">
        <v>160</v>
      </c>
      <c r="G13" s="36">
        <v>1</v>
      </c>
      <c r="H13" s="36">
        <v>3</v>
      </c>
      <c r="I13" s="37">
        <f>IF(Risikolog[[#This Row],[Sand-synlig-hed]]*Risikolog[[#This Row],[Konse-kvens]]=0,"",Risikolog[[#This Row],[Sand-synlig-hed]]*Risikolog[[#This Row],[Konse-kvens]]+Risikolog[[#This Row],[Risiko-id]]/10^8)</f>
        <v>3.0000000099999999</v>
      </c>
      <c r="J13" s="36" t="s">
        <v>161</v>
      </c>
      <c r="K13" s="38" t="s">
        <v>162</v>
      </c>
      <c r="L13" s="33"/>
    </row>
    <row r="14" spans="2:12" s="32" customFormat="1" ht="28.8" x14ac:dyDescent="0.25">
      <c r="B14" s="39">
        <v>2</v>
      </c>
      <c r="C14" s="40">
        <v>45386</v>
      </c>
      <c r="D14" s="41" t="s">
        <v>157</v>
      </c>
      <c r="E14" s="41" t="s">
        <v>164</v>
      </c>
      <c r="F14" s="41" t="s">
        <v>165</v>
      </c>
      <c r="G14" s="41">
        <v>2</v>
      </c>
      <c r="H14" s="41">
        <v>4</v>
      </c>
      <c r="I14" s="42">
        <f>IF(Risikolog[[#This Row],[Sand-synlig-hed]]*Risikolog[[#This Row],[Konse-kvens]]=0,"",Risikolog[[#This Row],[Sand-synlig-hed]]*Risikolog[[#This Row],[Konse-kvens]]+Risikolog[[#This Row],[Risiko-id]]/10^8)</f>
        <v>8.0000000199999999</v>
      </c>
      <c r="J14" s="41" t="s">
        <v>166</v>
      </c>
      <c r="K14" s="43" t="s">
        <v>167</v>
      </c>
      <c r="L14" s="33"/>
    </row>
    <row r="15" spans="2:12" s="32" customFormat="1" ht="14.4" x14ac:dyDescent="0.25">
      <c r="B15" s="39">
        <v>3</v>
      </c>
      <c r="C15" s="40">
        <v>45386</v>
      </c>
      <c r="D15" s="41" t="s">
        <v>157</v>
      </c>
      <c r="E15" s="41" t="s">
        <v>168</v>
      </c>
      <c r="F15" s="41" t="s">
        <v>169</v>
      </c>
      <c r="G15" s="41">
        <v>4</v>
      </c>
      <c r="H15" s="41">
        <v>1</v>
      </c>
      <c r="I15" s="42">
        <f>IF(Risikolog[[#This Row],[Sand-synlig-hed]]*Risikolog[[#This Row],[Konse-kvens]]=0,"",Risikolog[[#This Row],[Sand-synlig-hed]]*Risikolog[[#This Row],[Konse-kvens]]+Risikolog[[#This Row],[Risiko-id]]/10^8)</f>
        <v>4.0000000299999998</v>
      </c>
      <c r="J15" s="41" t="s">
        <v>170</v>
      </c>
      <c r="K15" s="43" t="s">
        <v>171</v>
      </c>
      <c r="L15" s="33"/>
    </row>
    <row r="16" spans="2:12" s="32" customFormat="1" ht="14.4" x14ac:dyDescent="0.25">
      <c r="B16" s="39">
        <v>4</v>
      </c>
      <c r="C16" s="40">
        <v>45386</v>
      </c>
      <c r="D16" s="41" t="s">
        <v>157</v>
      </c>
      <c r="E16" s="41" t="s">
        <v>172</v>
      </c>
      <c r="F16" s="41" t="s">
        <v>173</v>
      </c>
      <c r="G16" s="41">
        <v>3</v>
      </c>
      <c r="H16" s="41">
        <v>4</v>
      </c>
      <c r="I16" s="42">
        <f>IF(Risikolog[[#This Row],[Sand-synlig-hed]]*Risikolog[[#This Row],[Konse-kvens]]=0,"",Risikolog[[#This Row],[Sand-synlig-hed]]*Risikolog[[#This Row],[Konse-kvens]]+Risikolog[[#This Row],[Risiko-id]]/10^8)</f>
        <v>12.00000004</v>
      </c>
      <c r="J16" s="41" t="s">
        <v>174</v>
      </c>
      <c r="K16" s="43" t="s">
        <v>162</v>
      </c>
      <c r="L16" s="33"/>
    </row>
    <row r="17" spans="2:12" s="32" customFormat="1" ht="28.8" x14ac:dyDescent="0.25">
      <c r="B17" s="39">
        <v>5</v>
      </c>
      <c r="C17" s="40">
        <v>45386</v>
      </c>
      <c r="D17" s="41" t="s">
        <v>157</v>
      </c>
      <c r="E17" s="41" t="s">
        <v>175</v>
      </c>
      <c r="F17" s="41" t="s">
        <v>176</v>
      </c>
      <c r="G17" s="41">
        <v>3</v>
      </c>
      <c r="H17" s="41">
        <v>4</v>
      </c>
      <c r="I17" s="42">
        <f>IF(Risikolog[[#This Row],[Sand-synlig-hed]]*Risikolog[[#This Row],[Konse-kvens]]=0,"",Risikolog[[#This Row],[Sand-synlig-hed]]*Risikolog[[#This Row],[Konse-kvens]]+Risikolog[[#This Row],[Risiko-id]]/10^8)</f>
        <v>12.000000050000001</v>
      </c>
      <c r="J17" s="41" t="s">
        <v>177</v>
      </c>
      <c r="K17" s="43" t="s">
        <v>178</v>
      </c>
      <c r="L17" s="33"/>
    </row>
    <row r="18" spans="2:12" s="32" customFormat="1" ht="28.8" x14ac:dyDescent="0.25">
      <c r="B18" s="39">
        <v>6</v>
      </c>
      <c r="C18" s="40">
        <v>45386</v>
      </c>
      <c r="D18" s="41" t="s">
        <v>157</v>
      </c>
      <c r="E18" s="41" t="s">
        <v>179</v>
      </c>
      <c r="F18" s="41" t="s">
        <v>180</v>
      </c>
      <c r="G18" s="41">
        <v>2</v>
      </c>
      <c r="H18" s="41">
        <v>4</v>
      </c>
      <c r="I18" s="42">
        <f>IF(Risikolog[[#This Row],[Sand-synlig-hed]]*Risikolog[[#This Row],[Konse-kvens]]=0,"",Risikolog[[#This Row],[Sand-synlig-hed]]*Risikolog[[#This Row],[Konse-kvens]]+Risikolog[[#This Row],[Risiko-id]]/10^8)</f>
        <v>8.0000000599999996</v>
      </c>
      <c r="J18" s="41" t="s">
        <v>181</v>
      </c>
      <c r="K18" s="43" t="s">
        <v>178</v>
      </c>
      <c r="L18" s="33"/>
    </row>
    <row r="19" spans="2:12" s="32" customFormat="1" ht="28.8" x14ac:dyDescent="0.25">
      <c r="B19" s="39">
        <v>7</v>
      </c>
      <c r="C19" s="40">
        <v>45386</v>
      </c>
      <c r="D19" s="41" t="s">
        <v>157</v>
      </c>
      <c r="E19" s="41" t="s">
        <v>182</v>
      </c>
      <c r="F19" s="41" t="s">
        <v>183</v>
      </c>
      <c r="G19" s="41">
        <v>1</v>
      </c>
      <c r="H19" s="41">
        <v>5</v>
      </c>
      <c r="I19" s="42">
        <f>IF(Risikolog[[#This Row],[Sand-synlig-hed]]*Risikolog[[#This Row],[Konse-kvens]]=0,"",Risikolog[[#This Row],[Sand-synlig-hed]]*Risikolog[[#This Row],[Konse-kvens]]+Risikolog[[#This Row],[Risiko-id]]/10^8)</f>
        <v>5.0000000699999996</v>
      </c>
      <c r="J19" s="41" t="s">
        <v>184</v>
      </c>
      <c r="K19" s="43" t="s">
        <v>185</v>
      </c>
      <c r="L19" s="33"/>
    </row>
    <row r="20" spans="2:12" s="32" customFormat="1" ht="28.8" x14ac:dyDescent="0.25">
      <c r="B20" s="39">
        <v>8</v>
      </c>
      <c r="C20" s="40">
        <v>45387</v>
      </c>
      <c r="D20" s="41" t="s">
        <v>157</v>
      </c>
      <c r="E20" s="41" t="s">
        <v>186</v>
      </c>
      <c r="F20" s="41" t="s">
        <v>187</v>
      </c>
      <c r="G20" s="41">
        <v>3</v>
      </c>
      <c r="H20" s="41">
        <v>4</v>
      </c>
      <c r="I20" s="42">
        <f>IF(Risikolog[[#This Row],[Sand-synlig-hed]]*Risikolog[[#This Row],[Konse-kvens]]=0,"",Risikolog[[#This Row],[Sand-synlig-hed]]*Risikolog[[#This Row],[Konse-kvens]]+Risikolog[[#This Row],[Risiko-id]]/10^8)</f>
        <v>12.00000008</v>
      </c>
      <c r="J20" s="41" t="s">
        <v>188</v>
      </c>
      <c r="K20" s="43" t="s">
        <v>162</v>
      </c>
      <c r="L20" s="33"/>
    </row>
    <row r="21" spans="2:12" s="32" customFormat="1" ht="43.2" x14ac:dyDescent="0.25">
      <c r="B21" s="39">
        <v>9</v>
      </c>
      <c r="C21" s="40">
        <v>45392</v>
      </c>
      <c r="D21" s="41" t="s">
        <v>157</v>
      </c>
      <c r="E21" s="41" t="s">
        <v>189</v>
      </c>
      <c r="F21" s="41" t="s">
        <v>187</v>
      </c>
      <c r="G21" s="41">
        <v>3</v>
      </c>
      <c r="H21" s="41">
        <v>2</v>
      </c>
      <c r="I21" s="42">
        <f>IF(Risikolog[[#This Row],[Sand-synlig-hed]]*Risikolog[[#This Row],[Konse-kvens]]=0,"",Risikolog[[#This Row],[Sand-synlig-hed]]*Risikolog[[#This Row],[Konse-kvens]]+Risikolog[[#This Row],[Risiko-id]]/10^8)</f>
        <v>6.0000000900000003</v>
      </c>
      <c r="J21" s="41" t="s">
        <v>190</v>
      </c>
      <c r="K21" s="43" t="s">
        <v>191</v>
      </c>
      <c r="L21" s="33"/>
    </row>
    <row r="22" spans="2:12" s="32" customFormat="1" ht="14.4" x14ac:dyDescent="0.25">
      <c r="B22" s="39">
        <v>10</v>
      </c>
      <c r="C22" s="40"/>
      <c r="D22" s="41"/>
      <c r="E22" s="41"/>
      <c r="F22" s="41"/>
      <c r="G22" s="41"/>
      <c r="H22" s="41"/>
      <c r="I22" s="42" t="str">
        <f>IF(Risikolog[[#This Row],[Sand-synlig-hed]]*Risikolog[[#This Row],[Konse-kvens]]=0,"",Risikolog[[#This Row],[Sand-synlig-hed]]*Risikolog[[#This Row],[Konse-kvens]]+Risikolog[[#This Row],[Risiko-id]]/10^8)</f>
        <v/>
      </c>
      <c r="J22" s="41"/>
      <c r="K22" s="43"/>
      <c r="L22" s="33"/>
    </row>
    <row r="23" spans="2:12" s="32" customFormat="1" ht="14.4" x14ac:dyDescent="0.25">
      <c r="B23" s="39">
        <v>11</v>
      </c>
      <c r="C23" s="40"/>
      <c r="D23" s="41"/>
      <c r="E23" s="41"/>
      <c r="F23" s="41"/>
      <c r="G23" s="41"/>
      <c r="H23" s="41"/>
      <c r="I23" s="42" t="str">
        <f>IF(Risikolog[[#This Row],[Sand-synlig-hed]]*Risikolog[[#This Row],[Konse-kvens]]=0,"",Risikolog[[#This Row],[Sand-synlig-hed]]*Risikolog[[#This Row],[Konse-kvens]]+Risikolog[[#This Row],[Risiko-id]]/10^8)</f>
        <v/>
      </c>
      <c r="J23" s="41"/>
      <c r="K23" s="43"/>
      <c r="L23" s="33"/>
    </row>
    <row r="24" spans="2:12" s="32" customFormat="1" ht="14.4" x14ac:dyDescent="0.25">
      <c r="B24" s="39">
        <v>12</v>
      </c>
      <c r="C24" s="40"/>
      <c r="D24" s="41"/>
      <c r="E24" s="41"/>
      <c r="F24" s="41"/>
      <c r="G24" s="41"/>
      <c r="H24" s="41"/>
      <c r="I24" s="42" t="str">
        <f>IF(Risikolog[[#This Row],[Sand-synlig-hed]]*Risikolog[[#This Row],[Konse-kvens]]=0,"",Risikolog[[#This Row],[Sand-synlig-hed]]*Risikolog[[#This Row],[Konse-kvens]]+Risikolog[[#This Row],[Risiko-id]]/10^8)</f>
        <v/>
      </c>
      <c r="J24" s="41"/>
      <c r="K24" s="43"/>
      <c r="L24" s="33"/>
    </row>
    <row r="25" spans="2:12" s="32" customFormat="1" ht="14.4" x14ac:dyDescent="0.25">
      <c r="B25" s="39">
        <v>13</v>
      </c>
      <c r="C25" s="40"/>
      <c r="D25" s="41"/>
      <c r="E25" s="41"/>
      <c r="F25" s="41"/>
      <c r="G25" s="41"/>
      <c r="H25" s="41"/>
      <c r="I25" s="42" t="str">
        <f>IF(Risikolog[[#This Row],[Sand-synlig-hed]]*Risikolog[[#This Row],[Konse-kvens]]=0,"",Risikolog[[#This Row],[Sand-synlig-hed]]*Risikolog[[#This Row],[Konse-kvens]]+Risikolog[[#This Row],[Risiko-id]]/10^8)</f>
        <v/>
      </c>
      <c r="J25" s="41"/>
      <c r="K25" s="43"/>
      <c r="L25" s="33"/>
    </row>
    <row r="26" spans="2:12" s="32" customFormat="1" ht="14.4" x14ac:dyDescent="0.25">
      <c r="B26" s="39">
        <v>14</v>
      </c>
      <c r="C26" s="40"/>
      <c r="D26" s="41"/>
      <c r="E26" s="41"/>
      <c r="F26" s="41"/>
      <c r="G26" s="41"/>
      <c r="H26" s="41"/>
      <c r="I26" s="42" t="str">
        <f>IF(Risikolog[[#This Row],[Sand-synlig-hed]]*Risikolog[[#This Row],[Konse-kvens]]=0,"",Risikolog[[#This Row],[Sand-synlig-hed]]*Risikolog[[#This Row],[Konse-kvens]]+Risikolog[[#This Row],[Risiko-id]]/10^8)</f>
        <v/>
      </c>
      <c r="J26" s="41"/>
      <c r="K26" s="43"/>
      <c r="L26" s="33"/>
    </row>
    <row r="27" spans="2:12" s="32" customFormat="1" ht="14.4" x14ac:dyDescent="0.25">
      <c r="B27" s="39">
        <v>15</v>
      </c>
      <c r="C27" s="40"/>
      <c r="D27" s="41"/>
      <c r="E27" s="41"/>
      <c r="F27" s="41"/>
      <c r="G27" s="41"/>
      <c r="H27" s="41"/>
      <c r="I27" s="42" t="str">
        <f>IF(Risikolog[[#This Row],[Sand-synlig-hed]]*Risikolog[[#This Row],[Konse-kvens]]=0,"",Risikolog[[#This Row],[Sand-synlig-hed]]*Risikolog[[#This Row],[Konse-kvens]]+Risikolog[[#This Row],[Risiko-id]]/10^8)</f>
        <v/>
      </c>
      <c r="J27" s="41"/>
      <c r="K27" s="43"/>
      <c r="L27" s="33"/>
    </row>
    <row r="28" spans="2:12" s="32" customFormat="1" ht="14.4" x14ac:dyDescent="0.25">
      <c r="B28" s="39">
        <v>16</v>
      </c>
      <c r="C28" s="40"/>
      <c r="D28" s="41"/>
      <c r="E28" s="41"/>
      <c r="F28" s="41"/>
      <c r="G28" s="41"/>
      <c r="H28" s="41"/>
      <c r="I28" s="42" t="str">
        <f>IF(Risikolog[[#This Row],[Sand-synlig-hed]]*Risikolog[[#This Row],[Konse-kvens]]=0,"",Risikolog[[#This Row],[Sand-synlig-hed]]*Risikolog[[#This Row],[Konse-kvens]]+Risikolog[[#This Row],[Risiko-id]]/10^8)</f>
        <v/>
      </c>
      <c r="J28" s="41"/>
      <c r="K28" s="43"/>
      <c r="L28" s="33"/>
    </row>
    <row r="29" spans="2:12" s="32" customFormat="1" ht="14.4" x14ac:dyDescent="0.25">
      <c r="B29" s="39">
        <v>17</v>
      </c>
      <c r="C29" s="40"/>
      <c r="D29" s="41"/>
      <c r="E29" s="41"/>
      <c r="F29" s="41"/>
      <c r="G29" s="41"/>
      <c r="H29" s="41"/>
      <c r="I29" s="42" t="str">
        <f>IF(Risikolog[[#This Row],[Sand-synlig-hed]]*Risikolog[[#This Row],[Konse-kvens]]=0,"",Risikolog[[#This Row],[Sand-synlig-hed]]*Risikolog[[#This Row],[Konse-kvens]]+Risikolog[[#This Row],[Risiko-id]]/10^8)</f>
        <v/>
      </c>
      <c r="J29" s="41"/>
      <c r="K29" s="43"/>
      <c r="L29" s="33"/>
    </row>
    <row r="30" spans="2:12" s="32" customFormat="1" ht="14.4" x14ac:dyDescent="0.25">
      <c r="B30" s="39">
        <v>18</v>
      </c>
      <c r="C30" s="40"/>
      <c r="D30" s="41"/>
      <c r="E30" s="41"/>
      <c r="F30" s="41"/>
      <c r="G30" s="41"/>
      <c r="H30" s="41"/>
      <c r="I30" s="42" t="str">
        <f>IF(Risikolog[[#This Row],[Sand-synlig-hed]]*Risikolog[[#This Row],[Konse-kvens]]=0,"",Risikolog[[#This Row],[Sand-synlig-hed]]*Risikolog[[#This Row],[Konse-kvens]]+Risikolog[[#This Row],[Risiko-id]]/10^8)</f>
        <v/>
      </c>
      <c r="J30" s="41"/>
      <c r="K30" s="43"/>
      <c r="L30" s="33"/>
    </row>
    <row r="31" spans="2:12" s="32" customFormat="1" ht="14.4" x14ac:dyDescent="0.25">
      <c r="B31" s="39">
        <v>19</v>
      </c>
      <c r="C31" s="40"/>
      <c r="D31" s="41"/>
      <c r="E31" s="41"/>
      <c r="F31" s="41"/>
      <c r="G31" s="41"/>
      <c r="H31" s="41"/>
      <c r="I31" s="42" t="str">
        <f>IF(Risikolog[[#This Row],[Sand-synlig-hed]]*Risikolog[[#This Row],[Konse-kvens]]=0,"",Risikolog[[#This Row],[Sand-synlig-hed]]*Risikolog[[#This Row],[Konse-kvens]]+Risikolog[[#This Row],[Risiko-id]]/10^8)</f>
        <v/>
      </c>
      <c r="J31" s="41"/>
      <c r="K31" s="43"/>
      <c r="L31" s="33"/>
    </row>
    <row r="32" spans="2:12" s="32" customFormat="1" ht="14.4" x14ac:dyDescent="0.25">
      <c r="B32" s="39">
        <v>20</v>
      </c>
      <c r="C32" s="40"/>
      <c r="D32" s="41"/>
      <c r="E32" s="41"/>
      <c r="F32" s="41"/>
      <c r="G32" s="41"/>
      <c r="H32" s="41"/>
      <c r="I32" s="42" t="str">
        <f>IF(Risikolog[[#This Row],[Sand-synlig-hed]]*Risikolog[[#This Row],[Konse-kvens]]=0,"",Risikolog[[#This Row],[Sand-synlig-hed]]*Risikolog[[#This Row],[Konse-kvens]]+Risikolog[[#This Row],[Risiko-id]]/10^8)</f>
        <v/>
      </c>
      <c r="J32" s="41"/>
      <c r="K32" s="43"/>
      <c r="L32" s="33"/>
    </row>
    <row r="33" spans="2:12" s="32" customFormat="1" ht="14.4" x14ac:dyDescent="0.25">
      <c r="B33" s="39">
        <v>21</v>
      </c>
      <c r="C33" s="40"/>
      <c r="D33" s="41"/>
      <c r="E33" s="41"/>
      <c r="F33" s="41"/>
      <c r="G33" s="41"/>
      <c r="H33" s="41"/>
      <c r="I33" s="42" t="str">
        <f>IF(Risikolog[[#This Row],[Sand-synlig-hed]]*Risikolog[[#This Row],[Konse-kvens]]=0,"",Risikolog[[#This Row],[Sand-synlig-hed]]*Risikolog[[#This Row],[Konse-kvens]]+Risikolog[[#This Row],[Risiko-id]]/10^8)</f>
        <v/>
      </c>
      <c r="J33" s="41"/>
      <c r="K33" s="43"/>
      <c r="L33" s="33"/>
    </row>
    <row r="34" spans="2:12" s="32" customFormat="1" ht="14.4" x14ac:dyDescent="0.25">
      <c r="B34" s="39">
        <v>22</v>
      </c>
      <c r="C34" s="40"/>
      <c r="D34" s="41"/>
      <c r="E34" s="41"/>
      <c r="F34" s="41"/>
      <c r="G34" s="41"/>
      <c r="H34" s="41"/>
      <c r="I34" s="42" t="str">
        <f>IF(Risikolog[[#This Row],[Sand-synlig-hed]]*Risikolog[[#This Row],[Konse-kvens]]=0,"",Risikolog[[#This Row],[Sand-synlig-hed]]*Risikolog[[#This Row],[Konse-kvens]]+Risikolog[[#This Row],[Risiko-id]]/10^8)</f>
        <v/>
      </c>
      <c r="J34" s="41"/>
      <c r="K34" s="43"/>
      <c r="L34" s="33"/>
    </row>
    <row r="35" spans="2:12" s="32" customFormat="1" ht="14.4" x14ac:dyDescent="0.25">
      <c r="B35" s="39">
        <v>23</v>
      </c>
      <c r="C35" s="40"/>
      <c r="D35" s="41"/>
      <c r="E35" s="41"/>
      <c r="F35" s="41"/>
      <c r="G35" s="41"/>
      <c r="H35" s="41"/>
      <c r="I35" s="42" t="str">
        <f>IF(Risikolog[[#This Row],[Sand-synlig-hed]]*Risikolog[[#This Row],[Konse-kvens]]=0,"",Risikolog[[#This Row],[Sand-synlig-hed]]*Risikolog[[#This Row],[Konse-kvens]]+Risikolog[[#This Row],[Risiko-id]]/10^8)</f>
        <v/>
      </c>
      <c r="J35" s="41"/>
      <c r="K35" s="43"/>
      <c r="L35" s="33"/>
    </row>
    <row r="36" spans="2:12" s="32" customFormat="1" ht="14.4" x14ac:dyDescent="0.3">
      <c r="B36" s="44">
        <v>24</v>
      </c>
      <c r="C36" s="45"/>
      <c r="D36" s="46"/>
      <c r="E36" s="46"/>
      <c r="F36" s="46"/>
      <c r="G36" s="41"/>
      <c r="H36" s="41"/>
      <c r="I36" s="47" t="str">
        <f>IF(Risikolog[[#This Row],[Sand-synlig-hed]]*Risikolog[[#This Row],[Konse-kvens]]=0,"",Risikolog[[#This Row],[Sand-synlig-hed]]*Risikolog[[#This Row],[Konse-kvens]]+Risikolog[[#This Row],[Risiko-id]]/10^8)</f>
        <v/>
      </c>
      <c r="J36" s="46"/>
      <c r="K36" s="46"/>
      <c r="L36" s="33"/>
    </row>
    <row r="37" spans="2:12" s="32" customFormat="1" ht="14.4" x14ac:dyDescent="0.3">
      <c r="B37" s="44">
        <v>25</v>
      </c>
      <c r="C37" s="45"/>
      <c r="D37" s="46"/>
      <c r="E37" s="46"/>
      <c r="F37" s="46"/>
      <c r="G37" s="41"/>
      <c r="H37" s="41"/>
      <c r="I37" s="47" t="str">
        <f>IF(Risikolog[[#This Row],[Sand-synlig-hed]]*Risikolog[[#This Row],[Konse-kvens]]=0,"",Risikolog[[#This Row],[Sand-synlig-hed]]*Risikolog[[#This Row],[Konse-kvens]]+Risikolog[[#This Row],[Risiko-id]]/10^8)</f>
        <v/>
      </c>
      <c r="J37" s="46"/>
      <c r="K37" s="46"/>
      <c r="L37" s="33"/>
    </row>
    <row r="38" spans="2:12" s="32" customFormat="1" ht="14.4" x14ac:dyDescent="0.3">
      <c r="B38" s="44">
        <v>26</v>
      </c>
      <c r="C38" s="45"/>
      <c r="D38" s="46"/>
      <c r="E38" s="46"/>
      <c r="F38" s="46"/>
      <c r="G38" s="41"/>
      <c r="H38" s="41"/>
      <c r="I38" s="47" t="str">
        <f>IF(Risikolog[[#This Row],[Sand-synlig-hed]]*Risikolog[[#This Row],[Konse-kvens]]=0,"",Risikolog[[#This Row],[Sand-synlig-hed]]*Risikolog[[#This Row],[Konse-kvens]]+Risikolog[[#This Row],[Risiko-id]]/10^8)</f>
        <v/>
      </c>
      <c r="J38" s="46"/>
      <c r="K38" s="46"/>
      <c r="L38" s="33"/>
    </row>
    <row r="39" spans="2:12" s="32" customFormat="1" ht="14.4" x14ac:dyDescent="0.3">
      <c r="B39" s="44">
        <v>27</v>
      </c>
      <c r="C39" s="45"/>
      <c r="D39" s="46"/>
      <c r="E39" s="46"/>
      <c r="F39" s="46"/>
      <c r="G39" s="41"/>
      <c r="H39" s="41"/>
      <c r="I39" s="47" t="str">
        <f>IF(Risikolog[[#This Row],[Sand-synlig-hed]]*Risikolog[[#This Row],[Konse-kvens]]=0,"",Risikolog[[#This Row],[Sand-synlig-hed]]*Risikolog[[#This Row],[Konse-kvens]]+Risikolog[[#This Row],[Risiko-id]]/10^8)</f>
        <v/>
      </c>
      <c r="J39" s="46"/>
      <c r="K39" s="46"/>
      <c r="L39" s="33"/>
    </row>
    <row r="40" spans="2:12" s="32" customFormat="1" ht="14.4" x14ac:dyDescent="0.3">
      <c r="B40" s="44">
        <v>28</v>
      </c>
      <c r="C40" s="45"/>
      <c r="D40" s="46"/>
      <c r="E40" s="46"/>
      <c r="F40" s="46"/>
      <c r="G40" s="41"/>
      <c r="H40" s="41"/>
      <c r="I40" s="47" t="str">
        <f>IF(Risikolog[[#This Row],[Sand-synlig-hed]]*Risikolog[[#This Row],[Konse-kvens]]=0,"",Risikolog[[#This Row],[Sand-synlig-hed]]*Risikolog[[#This Row],[Konse-kvens]]+Risikolog[[#This Row],[Risiko-id]]/10^8)</f>
        <v/>
      </c>
      <c r="J40" s="46"/>
      <c r="K40" s="46"/>
      <c r="L40" s="33"/>
    </row>
    <row r="41" spans="2:12" s="32" customFormat="1" ht="14.4" x14ac:dyDescent="0.3">
      <c r="B41" s="44">
        <v>29</v>
      </c>
      <c r="C41" s="45"/>
      <c r="D41" s="46"/>
      <c r="E41" s="46"/>
      <c r="F41" s="46"/>
      <c r="G41" s="41"/>
      <c r="H41" s="41"/>
      <c r="I41" s="47" t="str">
        <f>IF(Risikolog[[#This Row],[Sand-synlig-hed]]*Risikolog[[#This Row],[Konse-kvens]]=0,"",Risikolog[[#This Row],[Sand-synlig-hed]]*Risikolog[[#This Row],[Konse-kvens]]+Risikolog[[#This Row],[Risiko-id]]/10^8)</f>
        <v/>
      </c>
      <c r="J41" s="46"/>
      <c r="K41" s="46"/>
      <c r="L41" s="33"/>
    </row>
    <row r="42" spans="2:12" s="32" customFormat="1" ht="14.4" x14ac:dyDescent="0.3">
      <c r="B42" s="44">
        <v>30</v>
      </c>
      <c r="C42" s="45"/>
      <c r="D42" s="46"/>
      <c r="E42" s="46"/>
      <c r="F42" s="46"/>
      <c r="G42" s="41"/>
      <c r="H42" s="41"/>
      <c r="I42" s="47" t="str">
        <f>IF(Risikolog[[#This Row],[Sand-synlig-hed]]*Risikolog[[#This Row],[Konse-kvens]]=0,"",Risikolog[[#This Row],[Sand-synlig-hed]]*Risikolog[[#This Row],[Konse-kvens]]+Risikolog[[#This Row],[Risiko-id]]/10^8)</f>
        <v/>
      </c>
      <c r="J42" s="46"/>
      <c r="K42" s="46"/>
      <c r="L42" s="33"/>
    </row>
    <row r="43" spans="2:12" s="32" customFormat="1" ht="14.4" x14ac:dyDescent="0.3">
      <c r="B43" s="44">
        <v>31</v>
      </c>
      <c r="C43" s="45"/>
      <c r="D43" s="46"/>
      <c r="E43" s="46"/>
      <c r="F43" s="46"/>
      <c r="G43" s="41"/>
      <c r="H43" s="41"/>
      <c r="I43" s="47" t="str">
        <f>IF(Risikolog[[#This Row],[Sand-synlig-hed]]*Risikolog[[#This Row],[Konse-kvens]]=0,"",Risikolog[[#This Row],[Sand-synlig-hed]]*Risikolog[[#This Row],[Konse-kvens]]+Risikolog[[#This Row],[Risiko-id]]/10^8)</f>
        <v/>
      </c>
      <c r="J43" s="46"/>
      <c r="K43" s="46"/>
      <c r="L43" s="33"/>
    </row>
    <row r="44" spans="2:12" s="32" customFormat="1" ht="14.4" x14ac:dyDescent="0.3">
      <c r="B44" s="44">
        <v>32</v>
      </c>
      <c r="C44" s="45"/>
      <c r="D44" s="46"/>
      <c r="E44" s="46"/>
      <c r="F44" s="46"/>
      <c r="G44" s="41"/>
      <c r="H44" s="41"/>
      <c r="I44" s="47" t="str">
        <f>IF(Risikolog[[#This Row],[Sand-synlig-hed]]*Risikolog[[#This Row],[Konse-kvens]]=0,"",Risikolog[[#This Row],[Sand-synlig-hed]]*Risikolog[[#This Row],[Konse-kvens]]+Risikolog[[#This Row],[Risiko-id]]/10^8)</f>
        <v/>
      </c>
      <c r="J44" s="46"/>
      <c r="K44" s="46"/>
      <c r="L44" s="33"/>
    </row>
    <row r="45" spans="2:12" s="32" customFormat="1" ht="14.4" x14ac:dyDescent="0.3">
      <c r="B45" s="44">
        <v>33</v>
      </c>
      <c r="C45" s="45"/>
      <c r="D45" s="46"/>
      <c r="E45" s="46"/>
      <c r="F45" s="46"/>
      <c r="G45" s="41"/>
      <c r="H45" s="41"/>
      <c r="I45" s="47" t="str">
        <f>IF(Risikolog[[#This Row],[Sand-synlig-hed]]*Risikolog[[#This Row],[Konse-kvens]]=0,"",Risikolog[[#This Row],[Sand-synlig-hed]]*Risikolog[[#This Row],[Konse-kvens]]+Risikolog[[#This Row],[Risiko-id]]/10^8)</f>
        <v/>
      </c>
      <c r="J45" s="46"/>
      <c r="K45" s="46"/>
      <c r="L45" s="33"/>
    </row>
    <row r="46" spans="2:12" s="32" customFormat="1" ht="14.4" x14ac:dyDescent="0.3">
      <c r="B46" s="44">
        <v>34</v>
      </c>
      <c r="C46" s="45"/>
      <c r="D46" s="46"/>
      <c r="E46" s="46"/>
      <c r="F46" s="46"/>
      <c r="G46" s="41"/>
      <c r="H46" s="41"/>
      <c r="I46" s="47" t="str">
        <f>IF(Risikolog[[#This Row],[Sand-synlig-hed]]*Risikolog[[#This Row],[Konse-kvens]]=0,"",Risikolog[[#This Row],[Sand-synlig-hed]]*Risikolog[[#This Row],[Konse-kvens]]+Risikolog[[#This Row],[Risiko-id]]/10^8)</f>
        <v/>
      </c>
      <c r="J46" s="46"/>
      <c r="K46" s="46"/>
      <c r="L46" s="33"/>
    </row>
    <row r="47" spans="2:12" s="32" customFormat="1" ht="14.4" x14ac:dyDescent="0.3">
      <c r="B47" s="44">
        <v>35</v>
      </c>
      <c r="C47" s="45"/>
      <c r="D47" s="46"/>
      <c r="E47" s="46"/>
      <c r="F47" s="46"/>
      <c r="G47" s="41"/>
      <c r="H47" s="41"/>
      <c r="I47" s="47" t="str">
        <f>IF(Risikolog[[#This Row],[Sand-synlig-hed]]*Risikolog[[#This Row],[Konse-kvens]]=0,"",Risikolog[[#This Row],[Sand-synlig-hed]]*Risikolog[[#This Row],[Konse-kvens]]+Risikolog[[#This Row],[Risiko-id]]/10^8)</f>
        <v/>
      </c>
      <c r="J47" s="46"/>
      <c r="K47" s="46"/>
      <c r="L47" s="33"/>
    </row>
    <row r="48" spans="2:12" s="32" customFormat="1" ht="14.4" x14ac:dyDescent="0.3">
      <c r="B48" s="44">
        <v>36</v>
      </c>
      <c r="C48" s="45"/>
      <c r="D48" s="46"/>
      <c r="E48" s="46"/>
      <c r="F48" s="46"/>
      <c r="G48" s="41"/>
      <c r="H48" s="41"/>
      <c r="I48" s="47" t="str">
        <f>IF(Risikolog[[#This Row],[Sand-synlig-hed]]*Risikolog[[#This Row],[Konse-kvens]]=0,"",Risikolog[[#This Row],[Sand-synlig-hed]]*Risikolog[[#This Row],[Konse-kvens]]+Risikolog[[#This Row],[Risiko-id]]/10^8)</f>
        <v/>
      </c>
      <c r="J48" s="46"/>
      <c r="K48" s="46"/>
      <c r="L48" s="33"/>
    </row>
    <row r="49" spans="2:12" s="32" customFormat="1" ht="14.4" x14ac:dyDescent="0.3">
      <c r="B49" s="44">
        <v>37</v>
      </c>
      <c r="C49" s="45"/>
      <c r="D49" s="46"/>
      <c r="E49" s="46"/>
      <c r="F49" s="46"/>
      <c r="G49" s="41"/>
      <c r="H49" s="41"/>
      <c r="I49" s="47" t="str">
        <f>IF(Risikolog[[#This Row],[Sand-synlig-hed]]*Risikolog[[#This Row],[Konse-kvens]]=0,"",Risikolog[[#This Row],[Sand-synlig-hed]]*Risikolog[[#This Row],[Konse-kvens]]+Risikolog[[#This Row],[Risiko-id]]/10^8)</f>
        <v/>
      </c>
      <c r="J49" s="46"/>
      <c r="K49" s="46"/>
      <c r="L49" s="33"/>
    </row>
    <row r="50" spans="2:12" s="32" customFormat="1" ht="14.4" x14ac:dyDescent="0.3">
      <c r="B50" s="44">
        <v>38</v>
      </c>
      <c r="C50" s="45"/>
      <c r="D50" s="46"/>
      <c r="E50" s="46"/>
      <c r="F50" s="46"/>
      <c r="G50" s="41"/>
      <c r="H50" s="41"/>
      <c r="I50" s="47" t="str">
        <f>IF(Risikolog[[#This Row],[Sand-synlig-hed]]*Risikolog[[#This Row],[Konse-kvens]]=0,"",Risikolog[[#This Row],[Sand-synlig-hed]]*Risikolog[[#This Row],[Konse-kvens]]+Risikolog[[#This Row],[Risiko-id]]/10^8)</f>
        <v/>
      </c>
      <c r="J50" s="46"/>
      <c r="K50" s="46"/>
      <c r="L50" s="33"/>
    </row>
    <row r="51" spans="2:12" s="32" customFormat="1" ht="14.4" x14ac:dyDescent="0.3">
      <c r="B51" s="44">
        <v>39</v>
      </c>
      <c r="C51" s="45"/>
      <c r="D51" s="46"/>
      <c r="E51" s="46"/>
      <c r="F51" s="46"/>
      <c r="G51" s="41"/>
      <c r="H51" s="41"/>
      <c r="I51" s="47" t="str">
        <f>IF(Risikolog[[#This Row],[Sand-synlig-hed]]*Risikolog[[#This Row],[Konse-kvens]]=0,"",Risikolog[[#This Row],[Sand-synlig-hed]]*Risikolog[[#This Row],[Konse-kvens]]+Risikolog[[#This Row],[Risiko-id]]/10^8)</f>
        <v/>
      </c>
      <c r="J51" s="46"/>
      <c r="K51" s="46"/>
      <c r="L51" s="33"/>
    </row>
    <row r="52" spans="2:12" s="32" customFormat="1" ht="14.4" x14ac:dyDescent="0.3">
      <c r="B52" s="48">
        <v>40</v>
      </c>
      <c r="C52" s="49"/>
      <c r="D52" s="50"/>
      <c r="E52" s="50"/>
      <c r="F52" s="50"/>
      <c r="G52" s="51"/>
      <c r="H52" s="51"/>
      <c r="I52" s="52" t="str">
        <f>IF(Risikolog[[#This Row],[Sand-synlig-hed]]*Risikolog[[#This Row],[Konse-kvens]]=0,"",Risikolog[[#This Row],[Sand-synlig-hed]]*Risikolog[[#This Row],[Konse-kvens]]+Risikolog[[#This Row],[Risiko-id]]/10^8)</f>
        <v/>
      </c>
      <c r="J52" s="50"/>
      <c r="K52" s="50"/>
      <c r="L52" s="33"/>
    </row>
    <row r="53" spans="2:12" ht="14.4" x14ac:dyDescent="0.3">
      <c r="B53" s="44">
        <v>41</v>
      </c>
      <c r="C53" s="53"/>
      <c r="D53" s="53"/>
      <c r="E53" s="53"/>
      <c r="F53" s="46"/>
      <c r="G53" s="53"/>
      <c r="H53" s="53"/>
      <c r="I53" s="54" t="str">
        <f>IF(Risikolog[[#This Row],[Sand-synlig-hed]]*Risikolog[[#This Row],[Konse-kvens]]=0,"",Risikolog[[#This Row],[Sand-synlig-hed]]*Risikolog[[#This Row],[Konse-kvens]]+Risikolog[[#This Row],[Risiko-id]]/10^8)</f>
        <v/>
      </c>
      <c r="J53" s="53"/>
      <c r="K53" s="53"/>
    </row>
    <row r="54" spans="2:12" ht="14.4" x14ac:dyDescent="0.3">
      <c r="B54" s="44">
        <v>42</v>
      </c>
      <c r="C54" s="53"/>
      <c r="D54" s="53"/>
      <c r="E54" s="53"/>
      <c r="F54" s="46"/>
      <c r="G54" s="53"/>
      <c r="H54" s="53"/>
      <c r="I54" s="54" t="str">
        <f>IF(Risikolog[[#This Row],[Sand-synlig-hed]]*Risikolog[[#This Row],[Konse-kvens]]=0,"",Risikolog[[#This Row],[Sand-synlig-hed]]*Risikolog[[#This Row],[Konse-kvens]]+Risikolog[[#This Row],[Risiko-id]]/10^8)</f>
        <v/>
      </c>
      <c r="J54" s="53"/>
      <c r="K54" s="53"/>
    </row>
    <row r="55" spans="2:12" ht="14.4" x14ac:dyDescent="0.3">
      <c r="B55" s="44">
        <v>43</v>
      </c>
      <c r="C55" s="53"/>
      <c r="D55" s="53"/>
      <c r="E55" s="53"/>
      <c r="F55" s="46"/>
      <c r="G55" s="53"/>
      <c r="H55" s="53"/>
      <c r="I55" s="54" t="str">
        <f>IF(Risikolog[[#This Row],[Sand-synlig-hed]]*Risikolog[[#This Row],[Konse-kvens]]=0,"",Risikolog[[#This Row],[Sand-synlig-hed]]*Risikolog[[#This Row],[Konse-kvens]]+Risikolog[[#This Row],[Risiko-id]]/10^8)</f>
        <v/>
      </c>
      <c r="J55" s="53"/>
      <c r="K55" s="53"/>
    </row>
    <row r="56" spans="2:12" ht="14.4" x14ac:dyDescent="0.3">
      <c r="B56" s="48">
        <v>44</v>
      </c>
      <c r="C56" s="53"/>
      <c r="D56" s="53"/>
      <c r="E56" s="53"/>
      <c r="F56" s="46"/>
      <c r="G56" s="53"/>
      <c r="H56" s="53"/>
      <c r="I56" s="54" t="str">
        <f>IF(Risikolog[[#This Row],[Sand-synlig-hed]]*Risikolog[[#This Row],[Konse-kvens]]=0,"",Risikolog[[#This Row],[Sand-synlig-hed]]*Risikolog[[#This Row],[Konse-kvens]]+Risikolog[[#This Row],[Risiko-id]]/10^8)</f>
        <v/>
      </c>
      <c r="J56" s="53"/>
      <c r="K56" s="53"/>
    </row>
    <row r="57" spans="2:12" ht="14.4" x14ac:dyDescent="0.3">
      <c r="B57" s="44">
        <v>45</v>
      </c>
      <c r="C57" s="53"/>
      <c r="D57" s="53"/>
      <c r="E57" s="53"/>
      <c r="F57" s="46"/>
      <c r="G57" s="53"/>
      <c r="H57" s="53"/>
      <c r="I57" s="54" t="str">
        <f>IF(Risikolog[[#This Row],[Sand-synlig-hed]]*Risikolog[[#This Row],[Konse-kvens]]=0,"",Risikolog[[#This Row],[Sand-synlig-hed]]*Risikolog[[#This Row],[Konse-kvens]]+Risikolog[[#This Row],[Risiko-id]]/10^8)</f>
        <v/>
      </c>
      <c r="J57" s="53"/>
      <c r="K57" s="53"/>
    </row>
    <row r="58" spans="2:12" ht="14.4" x14ac:dyDescent="0.3">
      <c r="B58" s="44">
        <v>46</v>
      </c>
      <c r="C58" s="53"/>
      <c r="D58" s="53"/>
      <c r="E58" s="53"/>
      <c r="F58" s="46"/>
      <c r="G58" s="53"/>
      <c r="H58" s="53"/>
      <c r="I58" s="54" t="str">
        <f>IF(Risikolog[[#This Row],[Sand-synlig-hed]]*Risikolog[[#This Row],[Konse-kvens]]=0,"",Risikolog[[#This Row],[Sand-synlig-hed]]*Risikolog[[#This Row],[Konse-kvens]]+Risikolog[[#This Row],[Risiko-id]]/10^8)</f>
        <v/>
      </c>
      <c r="J58" s="53"/>
      <c r="K58" s="53"/>
    </row>
    <row r="59" spans="2:12" ht="14.4" x14ac:dyDescent="0.3">
      <c r="B59" s="44">
        <v>47</v>
      </c>
      <c r="C59" s="53"/>
      <c r="D59" s="53"/>
      <c r="E59" s="53"/>
      <c r="F59" s="46"/>
      <c r="G59" s="53"/>
      <c r="H59" s="53"/>
      <c r="I59" s="54" t="str">
        <f>IF(Risikolog[[#This Row],[Sand-synlig-hed]]*Risikolog[[#This Row],[Konse-kvens]]=0,"",Risikolog[[#This Row],[Sand-synlig-hed]]*Risikolog[[#This Row],[Konse-kvens]]+Risikolog[[#This Row],[Risiko-id]]/10^8)</f>
        <v/>
      </c>
      <c r="J59" s="53"/>
      <c r="K59" s="53"/>
    </row>
    <row r="60" spans="2:12" ht="14.4" x14ac:dyDescent="0.3">
      <c r="B60" s="48">
        <v>48</v>
      </c>
      <c r="C60" s="53"/>
      <c r="D60" s="53"/>
      <c r="E60" s="53"/>
      <c r="F60" s="46"/>
      <c r="G60" s="53"/>
      <c r="H60" s="53"/>
      <c r="I60" s="54" t="str">
        <f>IF(Risikolog[[#This Row],[Sand-synlig-hed]]*Risikolog[[#This Row],[Konse-kvens]]=0,"",Risikolog[[#This Row],[Sand-synlig-hed]]*Risikolog[[#This Row],[Konse-kvens]]+Risikolog[[#This Row],[Risiko-id]]/10^8)</f>
        <v/>
      </c>
      <c r="J60" s="53"/>
      <c r="K60" s="53"/>
    </row>
    <row r="61" spans="2:12" ht="14.4" x14ac:dyDescent="0.3">
      <c r="B61" s="44">
        <v>49</v>
      </c>
      <c r="C61" s="53"/>
      <c r="D61" s="53"/>
      <c r="E61" s="53"/>
      <c r="F61" s="46"/>
      <c r="G61" s="53"/>
      <c r="H61" s="53"/>
      <c r="I61" s="54" t="str">
        <f>IF(Risikolog[[#This Row],[Sand-synlig-hed]]*Risikolog[[#This Row],[Konse-kvens]]=0,"",Risikolog[[#This Row],[Sand-synlig-hed]]*Risikolog[[#This Row],[Konse-kvens]]+Risikolog[[#This Row],[Risiko-id]]/10^8)</f>
        <v/>
      </c>
      <c r="J61" s="53"/>
      <c r="K61" s="53"/>
    </row>
    <row r="62" spans="2:12" ht="14.4" x14ac:dyDescent="0.3">
      <c r="B62" s="44">
        <v>50</v>
      </c>
      <c r="C62" s="53"/>
      <c r="D62" s="53"/>
      <c r="E62" s="53"/>
      <c r="F62" s="46"/>
      <c r="G62" s="53"/>
      <c r="H62" s="53"/>
      <c r="I62" s="54" t="str">
        <f>IF(Risikolog[[#This Row],[Sand-synlig-hed]]*Risikolog[[#This Row],[Konse-kvens]]=0,"",Risikolog[[#This Row],[Sand-synlig-hed]]*Risikolog[[#This Row],[Konse-kvens]]+Risikolog[[#This Row],[Risiko-id]]/10^8)</f>
        <v/>
      </c>
      <c r="J62" s="53"/>
      <c r="K62" s="53"/>
    </row>
    <row r="63" spans="2:12" ht="14.4" x14ac:dyDescent="0.3">
      <c r="B63" s="44">
        <v>51</v>
      </c>
      <c r="C63" s="53"/>
      <c r="D63" s="53"/>
      <c r="E63" s="53"/>
      <c r="F63" s="46"/>
      <c r="G63" s="53"/>
      <c r="H63" s="53"/>
      <c r="I63" s="54" t="str">
        <f>IF(Risikolog[[#This Row],[Sand-synlig-hed]]*Risikolog[[#This Row],[Konse-kvens]]=0,"",Risikolog[[#This Row],[Sand-synlig-hed]]*Risikolog[[#This Row],[Konse-kvens]]+Risikolog[[#This Row],[Risiko-id]]/10^8)</f>
        <v/>
      </c>
      <c r="J63" s="53"/>
      <c r="K63" s="53"/>
    </row>
    <row r="64" spans="2:12" ht="14.4" x14ac:dyDescent="0.3">
      <c r="B64" s="48">
        <v>52</v>
      </c>
      <c r="C64" s="53"/>
      <c r="D64" s="53"/>
      <c r="E64" s="53"/>
      <c r="F64" s="46"/>
      <c r="G64" s="53"/>
      <c r="H64" s="53"/>
      <c r="I64" s="54" t="str">
        <f>IF(Risikolog[[#This Row],[Sand-synlig-hed]]*Risikolog[[#This Row],[Konse-kvens]]=0,"",Risikolog[[#This Row],[Sand-synlig-hed]]*Risikolog[[#This Row],[Konse-kvens]]+Risikolog[[#This Row],[Risiko-id]]/10^8)</f>
        <v/>
      </c>
      <c r="J64" s="53"/>
      <c r="K64" s="53"/>
    </row>
    <row r="65" spans="2:11" ht="14.4" x14ac:dyDescent="0.3">
      <c r="B65" s="44">
        <v>53</v>
      </c>
      <c r="C65" s="53"/>
      <c r="D65" s="53"/>
      <c r="E65" s="53"/>
      <c r="F65" s="46"/>
      <c r="G65" s="53"/>
      <c r="H65" s="53"/>
      <c r="I65" s="54" t="str">
        <f>IF(Risikolog[[#This Row],[Sand-synlig-hed]]*Risikolog[[#This Row],[Konse-kvens]]=0,"",Risikolog[[#This Row],[Sand-synlig-hed]]*Risikolog[[#This Row],[Konse-kvens]]+Risikolog[[#This Row],[Risiko-id]]/10^8)</f>
        <v/>
      </c>
      <c r="J65" s="53"/>
      <c r="K65" s="53"/>
    </row>
    <row r="66" spans="2:11" ht="14.4" x14ac:dyDescent="0.3">
      <c r="B66" s="44">
        <v>54</v>
      </c>
      <c r="C66" s="53"/>
      <c r="D66" s="53"/>
      <c r="E66" s="53"/>
      <c r="F66" s="46"/>
      <c r="G66" s="53"/>
      <c r="H66" s="53"/>
      <c r="I66" s="54" t="str">
        <f>IF(Risikolog[[#This Row],[Sand-synlig-hed]]*Risikolog[[#This Row],[Konse-kvens]]=0,"",Risikolog[[#This Row],[Sand-synlig-hed]]*Risikolog[[#This Row],[Konse-kvens]]+Risikolog[[#This Row],[Risiko-id]]/10^8)</f>
        <v/>
      </c>
      <c r="J66" s="53"/>
      <c r="K66" s="53"/>
    </row>
    <row r="67" spans="2:11" ht="14.4" x14ac:dyDescent="0.3">
      <c r="B67" s="44">
        <v>55</v>
      </c>
      <c r="C67" s="53"/>
      <c r="D67" s="53"/>
      <c r="E67" s="53"/>
      <c r="F67" s="46"/>
      <c r="G67" s="53"/>
      <c r="H67" s="53"/>
      <c r="I67" s="54" t="str">
        <f>IF(Risikolog[[#This Row],[Sand-synlig-hed]]*Risikolog[[#This Row],[Konse-kvens]]=0,"",Risikolog[[#This Row],[Sand-synlig-hed]]*Risikolog[[#This Row],[Konse-kvens]]+Risikolog[[#This Row],[Risiko-id]]/10^8)</f>
        <v/>
      </c>
      <c r="J67" s="53"/>
      <c r="K67" s="53"/>
    </row>
    <row r="68" spans="2:11" ht="14.4" x14ac:dyDescent="0.3">
      <c r="B68" s="48">
        <v>56</v>
      </c>
      <c r="C68" s="53"/>
      <c r="D68" s="53"/>
      <c r="E68" s="53"/>
      <c r="F68" s="46"/>
      <c r="G68" s="53"/>
      <c r="H68" s="53"/>
      <c r="I68" s="54" t="str">
        <f>IF(Risikolog[[#This Row],[Sand-synlig-hed]]*Risikolog[[#This Row],[Konse-kvens]]=0,"",Risikolog[[#This Row],[Sand-synlig-hed]]*Risikolog[[#This Row],[Konse-kvens]]+Risikolog[[#This Row],[Risiko-id]]/10^8)</f>
        <v/>
      </c>
      <c r="J68" s="53"/>
      <c r="K68" s="53"/>
    </row>
    <row r="69" spans="2:11" ht="14.4" x14ac:dyDescent="0.3">
      <c r="B69" s="44">
        <v>57</v>
      </c>
      <c r="C69" s="53"/>
      <c r="D69" s="53"/>
      <c r="E69" s="53"/>
      <c r="F69" s="46"/>
      <c r="G69" s="53"/>
      <c r="H69" s="53"/>
      <c r="I69" s="54" t="str">
        <f>IF(Risikolog[[#This Row],[Sand-synlig-hed]]*Risikolog[[#This Row],[Konse-kvens]]=0,"",Risikolog[[#This Row],[Sand-synlig-hed]]*Risikolog[[#This Row],[Konse-kvens]]+Risikolog[[#This Row],[Risiko-id]]/10^8)</f>
        <v/>
      </c>
      <c r="J69" s="53"/>
      <c r="K69" s="53"/>
    </row>
    <row r="70" spans="2:11" ht="14.4" x14ac:dyDescent="0.3">
      <c r="B70" s="44">
        <v>58</v>
      </c>
      <c r="C70" s="53"/>
      <c r="D70" s="53"/>
      <c r="E70" s="53"/>
      <c r="F70" s="46"/>
      <c r="G70" s="53"/>
      <c r="H70" s="53"/>
      <c r="I70" s="54" t="str">
        <f>IF(Risikolog[[#This Row],[Sand-synlig-hed]]*Risikolog[[#This Row],[Konse-kvens]]=0,"",Risikolog[[#This Row],[Sand-synlig-hed]]*Risikolog[[#This Row],[Konse-kvens]]+Risikolog[[#This Row],[Risiko-id]]/10^8)</f>
        <v/>
      </c>
      <c r="J70" s="53"/>
      <c r="K70" s="53"/>
    </row>
    <row r="71" spans="2:11" ht="14.4" x14ac:dyDescent="0.3">
      <c r="B71" s="44">
        <v>59</v>
      </c>
      <c r="C71" s="53"/>
      <c r="D71" s="53"/>
      <c r="E71" s="53"/>
      <c r="F71" s="46"/>
      <c r="G71" s="53"/>
      <c r="H71" s="53"/>
      <c r="I71" s="54" t="str">
        <f>IF(Risikolog[[#This Row],[Sand-synlig-hed]]*Risikolog[[#This Row],[Konse-kvens]]=0,"",Risikolog[[#This Row],[Sand-synlig-hed]]*Risikolog[[#This Row],[Konse-kvens]]+Risikolog[[#This Row],[Risiko-id]]/10^8)</f>
        <v/>
      </c>
      <c r="J71" s="53"/>
      <c r="K71" s="53"/>
    </row>
    <row r="72" spans="2:11" ht="14.4" x14ac:dyDescent="0.3">
      <c r="B72" s="48">
        <v>60</v>
      </c>
      <c r="C72" s="53"/>
      <c r="D72" s="53"/>
      <c r="E72" s="53"/>
      <c r="F72" s="46"/>
      <c r="G72" s="53"/>
      <c r="H72" s="53"/>
      <c r="I72" s="54" t="str">
        <f>IF(Risikolog[[#This Row],[Sand-synlig-hed]]*Risikolog[[#This Row],[Konse-kvens]]=0,"",Risikolog[[#This Row],[Sand-synlig-hed]]*Risikolog[[#This Row],[Konse-kvens]]+Risikolog[[#This Row],[Risiko-id]]/10^8)</f>
        <v/>
      </c>
      <c r="J72" s="53"/>
      <c r="K72" s="53"/>
    </row>
    <row r="73" spans="2:11" ht="14.4" x14ac:dyDescent="0.3">
      <c r="B73" s="44">
        <v>61</v>
      </c>
      <c r="C73" s="53"/>
      <c r="D73" s="53"/>
      <c r="E73" s="53"/>
      <c r="F73" s="46"/>
      <c r="G73" s="53"/>
      <c r="H73" s="53"/>
      <c r="I73" s="54" t="str">
        <f>IF(Risikolog[[#This Row],[Sand-synlig-hed]]*Risikolog[[#This Row],[Konse-kvens]]=0,"",Risikolog[[#This Row],[Sand-synlig-hed]]*Risikolog[[#This Row],[Konse-kvens]]+Risikolog[[#This Row],[Risiko-id]]/10^8)</f>
        <v/>
      </c>
      <c r="J73" s="53"/>
      <c r="K73" s="53"/>
    </row>
    <row r="74" spans="2:11" ht="14.4" x14ac:dyDescent="0.3">
      <c r="B74" s="44">
        <v>62</v>
      </c>
      <c r="C74" s="53"/>
      <c r="D74" s="53"/>
      <c r="E74" s="53"/>
      <c r="F74" s="46"/>
      <c r="G74" s="53"/>
      <c r="H74" s="53"/>
      <c r="I74" s="54" t="str">
        <f>IF(Risikolog[[#This Row],[Sand-synlig-hed]]*Risikolog[[#This Row],[Konse-kvens]]=0,"",Risikolog[[#This Row],[Sand-synlig-hed]]*Risikolog[[#This Row],[Konse-kvens]]+Risikolog[[#This Row],[Risiko-id]]/10^8)</f>
        <v/>
      </c>
      <c r="J74" s="53"/>
      <c r="K74" s="53"/>
    </row>
    <row r="75" spans="2:11" ht="14.4" x14ac:dyDescent="0.3">
      <c r="B75" s="44">
        <v>63</v>
      </c>
      <c r="C75" s="53"/>
      <c r="D75" s="53"/>
      <c r="E75" s="53"/>
      <c r="F75" s="46"/>
      <c r="G75" s="53"/>
      <c r="H75" s="53"/>
      <c r="I75" s="54" t="str">
        <f>IF(Risikolog[[#This Row],[Sand-synlig-hed]]*Risikolog[[#This Row],[Konse-kvens]]=0,"",Risikolog[[#This Row],[Sand-synlig-hed]]*Risikolog[[#This Row],[Konse-kvens]]+Risikolog[[#This Row],[Risiko-id]]/10^8)</f>
        <v/>
      </c>
      <c r="J75" s="53"/>
      <c r="K75" s="53"/>
    </row>
    <row r="76" spans="2:11" ht="14.4" x14ac:dyDescent="0.3">
      <c r="B76" s="48">
        <v>64</v>
      </c>
      <c r="C76" s="53"/>
      <c r="D76" s="53"/>
      <c r="E76" s="53"/>
      <c r="F76" s="46"/>
      <c r="G76" s="53"/>
      <c r="H76" s="53"/>
      <c r="I76" s="54" t="str">
        <f>IF(Risikolog[[#This Row],[Sand-synlig-hed]]*Risikolog[[#This Row],[Konse-kvens]]=0,"",Risikolog[[#This Row],[Sand-synlig-hed]]*Risikolog[[#This Row],[Konse-kvens]]+Risikolog[[#This Row],[Risiko-id]]/10^8)</f>
        <v/>
      </c>
      <c r="J76" s="53"/>
      <c r="K76" s="53"/>
    </row>
    <row r="77" spans="2:11" ht="14.4" x14ac:dyDescent="0.3">
      <c r="B77" s="44">
        <v>65</v>
      </c>
      <c r="C77" s="53"/>
      <c r="D77" s="53"/>
      <c r="E77" s="53"/>
      <c r="F77" s="46"/>
      <c r="G77" s="53"/>
      <c r="H77" s="53"/>
      <c r="I77" s="54" t="str">
        <f>IF(Risikolog[[#This Row],[Sand-synlig-hed]]*Risikolog[[#This Row],[Konse-kvens]]=0,"",Risikolog[[#This Row],[Sand-synlig-hed]]*Risikolog[[#This Row],[Konse-kvens]]+Risikolog[[#This Row],[Risiko-id]]/10^8)</f>
        <v/>
      </c>
      <c r="J77" s="53"/>
      <c r="K77" s="53"/>
    </row>
    <row r="78" spans="2:11" ht="14.4" x14ac:dyDescent="0.3">
      <c r="B78" s="44">
        <v>66</v>
      </c>
      <c r="C78" s="53"/>
      <c r="D78" s="53"/>
      <c r="E78" s="53"/>
      <c r="F78" s="46"/>
      <c r="G78" s="53"/>
      <c r="H78" s="53"/>
      <c r="I78" s="54" t="str">
        <f>IF(Risikolog[[#This Row],[Sand-synlig-hed]]*Risikolog[[#This Row],[Konse-kvens]]=0,"",Risikolog[[#This Row],[Sand-synlig-hed]]*Risikolog[[#This Row],[Konse-kvens]]+Risikolog[[#This Row],[Risiko-id]]/10^8)</f>
        <v/>
      </c>
      <c r="J78" s="53"/>
      <c r="K78" s="53"/>
    </row>
    <row r="79" spans="2:11" ht="14.4" x14ac:dyDescent="0.3">
      <c r="B79" s="44">
        <v>67</v>
      </c>
      <c r="C79" s="53"/>
      <c r="D79" s="53"/>
      <c r="E79" s="53"/>
      <c r="F79" s="46"/>
      <c r="G79" s="53"/>
      <c r="H79" s="53"/>
      <c r="I79" s="54" t="str">
        <f>IF(Risikolog[[#This Row],[Sand-synlig-hed]]*Risikolog[[#This Row],[Konse-kvens]]=0,"",Risikolog[[#This Row],[Sand-synlig-hed]]*Risikolog[[#This Row],[Konse-kvens]]+Risikolog[[#This Row],[Risiko-id]]/10^8)</f>
        <v/>
      </c>
      <c r="J79" s="53"/>
      <c r="K79" s="53"/>
    </row>
    <row r="80" spans="2:11" ht="14.4" x14ac:dyDescent="0.3">
      <c r="B80" s="48">
        <v>68</v>
      </c>
      <c r="C80" s="53"/>
      <c r="D80" s="53"/>
      <c r="E80" s="53"/>
      <c r="F80" s="46"/>
      <c r="G80" s="53"/>
      <c r="H80" s="53"/>
      <c r="I80" s="54" t="str">
        <f>IF(Risikolog[[#This Row],[Sand-synlig-hed]]*Risikolog[[#This Row],[Konse-kvens]]=0,"",Risikolog[[#This Row],[Sand-synlig-hed]]*Risikolog[[#This Row],[Konse-kvens]]+Risikolog[[#This Row],[Risiko-id]]/10^8)</f>
        <v/>
      </c>
      <c r="J80" s="53"/>
      <c r="K80" s="53"/>
    </row>
    <row r="81" spans="2:11" ht="14.4" x14ac:dyDescent="0.3">
      <c r="B81" s="44">
        <v>69</v>
      </c>
      <c r="C81" s="53"/>
      <c r="D81" s="53"/>
      <c r="E81" s="53"/>
      <c r="F81" s="46"/>
      <c r="G81" s="53"/>
      <c r="H81" s="53"/>
      <c r="I81" s="54" t="str">
        <f>IF(Risikolog[[#This Row],[Sand-synlig-hed]]*Risikolog[[#This Row],[Konse-kvens]]=0,"",Risikolog[[#This Row],[Sand-synlig-hed]]*Risikolog[[#This Row],[Konse-kvens]]+Risikolog[[#This Row],[Risiko-id]]/10^8)</f>
        <v/>
      </c>
      <c r="J81" s="53"/>
      <c r="K81" s="53"/>
    </row>
    <row r="82" spans="2:11" ht="14.4" x14ac:dyDescent="0.3">
      <c r="B82" s="44">
        <v>70</v>
      </c>
      <c r="C82" s="53"/>
      <c r="D82" s="53"/>
      <c r="E82" s="53"/>
      <c r="F82" s="46"/>
      <c r="G82" s="53"/>
      <c r="H82" s="53"/>
      <c r="I82" s="54" t="str">
        <f>IF(Risikolog[[#This Row],[Sand-synlig-hed]]*Risikolog[[#This Row],[Konse-kvens]]=0,"",Risikolog[[#This Row],[Sand-synlig-hed]]*Risikolog[[#This Row],[Konse-kvens]]+Risikolog[[#This Row],[Risiko-id]]/10^8)</f>
        <v/>
      </c>
      <c r="J82" s="53"/>
      <c r="K82" s="53"/>
    </row>
    <row r="83" spans="2:11" ht="14.4" x14ac:dyDescent="0.3">
      <c r="B83" s="44">
        <v>71</v>
      </c>
      <c r="C83" s="53"/>
      <c r="D83" s="53"/>
      <c r="E83" s="53"/>
      <c r="F83" s="46"/>
      <c r="G83" s="53"/>
      <c r="H83" s="53"/>
      <c r="I83" s="54" t="str">
        <f>IF(Risikolog[[#This Row],[Sand-synlig-hed]]*Risikolog[[#This Row],[Konse-kvens]]=0,"",Risikolog[[#This Row],[Sand-synlig-hed]]*Risikolog[[#This Row],[Konse-kvens]]+Risikolog[[#This Row],[Risiko-id]]/10^8)</f>
        <v/>
      </c>
      <c r="J83" s="53"/>
      <c r="K83" s="53"/>
    </row>
    <row r="84" spans="2:11" ht="14.4" x14ac:dyDescent="0.3">
      <c r="B84" s="48">
        <v>72</v>
      </c>
      <c r="C84" s="53"/>
      <c r="D84" s="53"/>
      <c r="E84" s="53"/>
      <c r="F84" s="46"/>
      <c r="G84" s="53"/>
      <c r="H84" s="53"/>
      <c r="I84" s="54" t="str">
        <f>IF(Risikolog[[#This Row],[Sand-synlig-hed]]*Risikolog[[#This Row],[Konse-kvens]]=0,"",Risikolog[[#This Row],[Sand-synlig-hed]]*Risikolog[[#This Row],[Konse-kvens]]+Risikolog[[#This Row],[Risiko-id]]/10^8)</f>
        <v/>
      </c>
      <c r="J84" s="53"/>
      <c r="K84" s="53"/>
    </row>
    <row r="85" spans="2:11" ht="14.4" x14ac:dyDescent="0.3">
      <c r="B85" s="44">
        <v>73</v>
      </c>
      <c r="C85" s="53"/>
      <c r="D85" s="53"/>
      <c r="E85" s="53"/>
      <c r="F85" s="46"/>
      <c r="G85" s="53"/>
      <c r="H85" s="53"/>
      <c r="I85" s="54" t="str">
        <f>IF(Risikolog[[#This Row],[Sand-synlig-hed]]*Risikolog[[#This Row],[Konse-kvens]]=0,"",Risikolog[[#This Row],[Sand-synlig-hed]]*Risikolog[[#This Row],[Konse-kvens]]+Risikolog[[#This Row],[Risiko-id]]/10^8)</f>
        <v/>
      </c>
      <c r="J85" s="53"/>
      <c r="K85" s="53"/>
    </row>
    <row r="86" spans="2:11" ht="14.4" x14ac:dyDescent="0.3">
      <c r="B86" s="44">
        <v>74</v>
      </c>
      <c r="C86" s="53"/>
      <c r="D86" s="53"/>
      <c r="E86" s="53"/>
      <c r="F86" s="46"/>
      <c r="G86" s="53"/>
      <c r="H86" s="53"/>
      <c r="I86" s="54" t="str">
        <f>IF(Risikolog[[#This Row],[Sand-synlig-hed]]*Risikolog[[#This Row],[Konse-kvens]]=0,"",Risikolog[[#This Row],[Sand-synlig-hed]]*Risikolog[[#This Row],[Konse-kvens]]+Risikolog[[#This Row],[Risiko-id]]/10^8)</f>
        <v/>
      </c>
      <c r="J86" s="53"/>
      <c r="K86" s="53"/>
    </row>
    <row r="87" spans="2:11" ht="14.4" x14ac:dyDescent="0.3">
      <c r="B87" s="44">
        <v>75</v>
      </c>
      <c r="C87" s="53"/>
      <c r="D87" s="53"/>
      <c r="E87" s="53"/>
      <c r="F87" s="46"/>
      <c r="G87" s="53"/>
      <c r="H87" s="53"/>
      <c r="I87" s="54" t="str">
        <f>IF(Risikolog[[#This Row],[Sand-synlig-hed]]*Risikolog[[#This Row],[Konse-kvens]]=0,"",Risikolog[[#This Row],[Sand-synlig-hed]]*Risikolog[[#This Row],[Konse-kvens]]+Risikolog[[#This Row],[Risiko-id]]/10^8)</f>
        <v/>
      </c>
      <c r="J87" s="53"/>
      <c r="K87" s="53"/>
    </row>
    <row r="88" spans="2:11" ht="14.4" x14ac:dyDescent="0.3">
      <c r="B88" s="48">
        <v>76</v>
      </c>
      <c r="C88" s="53"/>
      <c r="D88" s="53"/>
      <c r="E88" s="53"/>
      <c r="F88" s="46"/>
      <c r="G88" s="53"/>
      <c r="H88" s="53"/>
      <c r="I88" s="54" t="str">
        <f>IF(Risikolog[[#This Row],[Sand-synlig-hed]]*Risikolog[[#This Row],[Konse-kvens]]=0,"",Risikolog[[#This Row],[Sand-synlig-hed]]*Risikolog[[#This Row],[Konse-kvens]]+Risikolog[[#This Row],[Risiko-id]]/10^8)</f>
        <v/>
      </c>
      <c r="J88" s="53"/>
      <c r="K88" s="53"/>
    </row>
    <row r="89" spans="2:11" ht="14.4" x14ac:dyDescent="0.3">
      <c r="B89" s="44">
        <v>77</v>
      </c>
      <c r="C89" s="53"/>
      <c r="D89" s="53"/>
      <c r="E89" s="53"/>
      <c r="F89" s="46"/>
      <c r="G89" s="53"/>
      <c r="H89" s="53"/>
      <c r="I89" s="54" t="str">
        <f>IF(Risikolog[[#This Row],[Sand-synlig-hed]]*Risikolog[[#This Row],[Konse-kvens]]=0,"",Risikolog[[#This Row],[Sand-synlig-hed]]*Risikolog[[#This Row],[Konse-kvens]]+Risikolog[[#This Row],[Risiko-id]]/10^8)</f>
        <v/>
      </c>
      <c r="J89" s="53"/>
      <c r="K89" s="53"/>
    </row>
    <row r="90" spans="2:11" ht="14.4" x14ac:dyDescent="0.3">
      <c r="B90" s="44">
        <v>78</v>
      </c>
      <c r="C90" s="53"/>
      <c r="D90" s="53"/>
      <c r="E90" s="53"/>
      <c r="F90" s="46"/>
      <c r="G90" s="53"/>
      <c r="H90" s="53"/>
      <c r="I90" s="54" t="str">
        <f>IF(Risikolog[[#This Row],[Sand-synlig-hed]]*Risikolog[[#This Row],[Konse-kvens]]=0,"",Risikolog[[#This Row],[Sand-synlig-hed]]*Risikolog[[#This Row],[Konse-kvens]]+Risikolog[[#This Row],[Risiko-id]]/10^8)</f>
        <v/>
      </c>
      <c r="J90" s="53"/>
      <c r="K90" s="53"/>
    </row>
    <row r="91" spans="2:11" ht="14.4" x14ac:dyDescent="0.3">
      <c r="B91" s="44">
        <v>79</v>
      </c>
      <c r="C91" s="53"/>
      <c r="D91" s="53"/>
      <c r="E91" s="53"/>
      <c r="F91" s="46"/>
      <c r="G91" s="53"/>
      <c r="H91" s="53"/>
      <c r="I91" s="54" t="str">
        <f>IF(Risikolog[[#This Row],[Sand-synlig-hed]]*Risikolog[[#This Row],[Konse-kvens]]=0,"",Risikolog[[#This Row],[Sand-synlig-hed]]*Risikolog[[#This Row],[Konse-kvens]]+Risikolog[[#This Row],[Risiko-id]]/10^8)</f>
        <v/>
      </c>
      <c r="J91" s="53"/>
      <c r="K91" s="53"/>
    </row>
    <row r="92" spans="2:11" ht="14.4" x14ac:dyDescent="0.3">
      <c r="B92" s="48">
        <v>80</v>
      </c>
      <c r="C92" s="53"/>
      <c r="D92" s="53"/>
      <c r="E92" s="53"/>
      <c r="F92" s="46"/>
      <c r="G92" s="53"/>
      <c r="H92" s="53"/>
      <c r="I92" s="54" t="str">
        <f>IF(Risikolog[[#This Row],[Sand-synlig-hed]]*Risikolog[[#This Row],[Konse-kvens]]=0,"",Risikolog[[#This Row],[Sand-synlig-hed]]*Risikolog[[#This Row],[Konse-kvens]]+Risikolog[[#This Row],[Risiko-id]]/10^8)</f>
        <v/>
      </c>
      <c r="J92" s="53"/>
      <c r="K92" s="53"/>
    </row>
    <row r="93" spans="2:11" ht="14.4" x14ac:dyDescent="0.3">
      <c r="B93" s="44">
        <v>81</v>
      </c>
      <c r="C93" s="53"/>
      <c r="D93" s="53"/>
      <c r="E93" s="53"/>
      <c r="F93" s="46"/>
      <c r="G93" s="53"/>
      <c r="H93" s="53"/>
      <c r="I93" s="54" t="str">
        <f>IF(Risikolog[[#This Row],[Sand-synlig-hed]]*Risikolog[[#This Row],[Konse-kvens]]=0,"",Risikolog[[#This Row],[Sand-synlig-hed]]*Risikolog[[#This Row],[Konse-kvens]]+Risikolog[[#This Row],[Risiko-id]]/10^8)</f>
        <v/>
      </c>
      <c r="J93" s="53"/>
      <c r="K93" s="53"/>
    </row>
    <row r="94" spans="2:11" ht="14.4" x14ac:dyDescent="0.3">
      <c r="B94" s="44">
        <v>82</v>
      </c>
      <c r="C94" s="53"/>
      <c r="D94" s="53"/>
      <c r="E94" s="53"/>
      <c r="F94" s="46"/>
      <c r="G94" s="53"/>
      <c r="H94" s="53"/>
      <c r="I94" s="54" t="str">
        <f>IF(Risikolog[[#This Row],[Sand-synlig-hed]]*Risikolog[[#This Row],[Konse-kvens]]=0,"",Risikolog[[#This Row],[Sand-synlig-hed]]*Risikolog[[#This Row],[Konse-kvens]]+Risikolog[[#This Row],[Risiko-id]]/10^8)</f>
        <v/>
      </c>
      <c r="J94" s="53"/>
      <c r="K94" s="53"/>
    </row>
    <row r="95" spans="2:11" ht="14.4" x14ac:dyDescent="0.3">
      <c r="B95" s="44">
        <v>83</v>
      </c>
      <c r="C95" s="53"/>
      <c r="D95" s="53"/>
      <c r="E95" s="53"/>
      <c r="F95" s="46"/>
      <c r="G95" s="53"/>
      <c r="H95" s="53"/>
      <c r="I95" s="54" t="str">
        <f>IF(Risikolog[[#This Row],[Sand-synlig-hed]]*Risikolog[[#This Row],[Konse-kvens]]=0,"",Risikolog[[#This Row],[Sand-synlig-hed]]*Risikolog[[#This Row],[Konse-kvens]]+Risikolog[[#This Row],[Risiko-id]]/10^8)</f>
        <v/>
      </c>
      <c r="J95" s="53"/>
      <c r="K95" s="53"/>
    </row>
    <row r="96" spans="2:11" ht="14.4" x14ac:dyDescent="0.3">
      <c r="B96" s="48">
        <v>84</v>
      </c>
      <c r="C96" s="53"/>
      <c r="D96" s="53"/>
      <c r="E96" s="53"/>
      <c r="F96" s="46"/>
      <c r="G96" s="53"/>
      <c r="H96" s="53"/>
      <c r="I96" s="54" t="str">
        <f>IF(Risikolog[[#This Row],[Sand-synlig-hed]]*Risikolog[[#This Row],[Konse-kvens]]=0,"",Risikolog[[#This Row],[Sand-synlig-hed]]*Risikolog[[#This Row],[Konse-kvens]]+Risikolog[[#This Row],[Risiko-id]]/10^8)</f>
        <v/>
      </c>
      <c r="J96" s="53"/>
      <c r="K96" s="53"/>
    </row>
    <row r="97" spans="2:11" ht="14.4" x14ac:dyDescent="0.3">
      <c r="B97" s="44">
        <v>85</v>
      </c>
      <c r="C97" s="53"/>
      <c r="D97" s="53"/>
      <c r="E97" s="53"/>
      <c r="F97" s="46"/>
      <c r="G97" s="53"/>
      <c r="H97" s="53"/>
      <c r="I97" s="54" t="str">
        <f>IF(Risikolog[[#This Row],[Sand-synlig-hed]]*Risikolog[[#This Row],[Konse-kvens]]=0,"",Risikolog[[#This Row],[Sand-synlig-hed]]*Risikolog[[#This Row],[Konse-kvens]]+Risikolog[[#This Row],[Risiko-id]]/10^8)</f>
        <v/>
      </c>
      <c r="J97" s="53"/>
      <c r="K97" s="53"/>
    </row>
    <row r="98" spans="2:11" ht="14.4" x14ac:dyDescent="0.3">
      <c r="B98" s="44">
        <v>86</v>
      </c>
      <c r="C98" s="53"/>
      <c r="D98" s="53"/>
      <c r="E98" s="53"/>
      <c r="F98" s="46"/>
      <c r="G98" s="53"/>
      <c r="H98" s="53"/>
      <c r="I98" s="54" t="str">
        <f>IF(Risikolog[[#This Row],[Sand-synlig-hed]]*Risikolog[[#This Row],[Konse-kvens]]=0,"",Risikolog[[#This Row],[Sand-synlig-hed]]*Risikolog[[#This Row],[Konse-kvens]]+Risikolog[[#This Row],[Risiko-id]]/10^8)</f>
        <v/>
      </c>
      <c r="J98" s="53"/>
      <c r="K98" s="53"/>
    </row>
    <row r="99" spans="2:11" ht="14.4" x14ac:dyDescent="0.3">
      <c r="B99" s="44">
        <v>87</v>
      </c>
      <c r="C99" s="53"/>
      <c r="D99" s="53"/>
      <c r="E99" s="53"/>
      <c r="F99" s="46"/>
      <c r="G99" s="53"/>
      <c r="H99" s="53"/>
      <c r="I99" s="54" t="str">
        <f>IF(Risikolog[[#This Row],[Sand-synlig-hed]]*Risikolog[[#This Row],[Konse-kvens]]=0,"",Risikolog[[#This Row],[Sand-synlig-hed]]*Risikolog[[#This Row],[Konse-kvens]]+Risikolog[[#This Row],[Risiko-id]]/10^8)</f>
        <v/>
      </c>
      <c r="J99" s="53"/>
      <c r="K99" s="53"/>
    </row>
    <row r="100" spans="2:11" ht="14.4" x14ac:dyDescent="0.3">
      <c r="B100" s="48">
        <v>88</v>
      </c>
      <c r="C100" s="53"/>
      <c r="D100" s="53"/>
      <c r="E100" s="53"/>
      <c r="F100" s="46"/>
      <c r="G100" s="53"/>
      <c r="H100" s="53"/>
      <c r="I100" s="54" t="str">
        <f>IF(Risikolog[[#This Row],[Sand-synlig-hed]]*Risikolog[[#This Row],[Konse-kvens]]=0,"",Risikolog[[#This Row],[Sand-synlig-hed]]*Risikolog[[#This Row],[Konse-kvens]]+Risikolog[[#This Row],[Risiko-id]]/10^8)</f>
        <v/>
      </c>
      <c r="J100" s="53"/>
      <c r="K100" s="53"/>
    </row>
    <row r="101" spans="2:11" ht="14.4" x14ac:dyDescent="0.3">
      <c r="B101" s="44">
        <v>89</v>
      </c>
      <c r="C101" s="53"/>
      <c r="D101" s="53"/>
      <c r="E101" s="53"/>
      <c r="F101" s="46"/>
      <c r="G101" s="53"/>
      <c r="H101" s="53"/>
      <c r="I101" s="54" t="str">
        <f>IF(Risikolog[[#This Row],[Sand-synlig-hed]]*Risikolog[[#This Row],[Konse-kvens]]=0,"",Risikolog[[#This Row],[Sand-synlig-hed]]*Risikolog[[#This Row],[Konse-kvens]]+Risikolog[[#This Row],[Risiko-id]]/10^8)</f>
        <v/>
      </c>
      <c r="J101" s="53"/>
      <c r="K101" s="53"/>
    </row>
    <row r="102" spans="2:11" ht="14.4" x14ac:dyDescent="0.3">
      <c r="B102" s="44">
        <v>90</v>
      </c>
      <c r="C102" s="53"/>
      <c r="D102" s="53"/>
      <c r="E102" s="53"/>
      <c r="F102" s="46"/>
      <c r="G102" s="53"/>
      <c r="H102" s="53"/>
      <c r="I102" s="54" t="str">
        <f>IF(Risikolog[[#This Row],[Sand-synlig-hed]]*Risikolog[[#This Row],[Konse-kvens]]=0,"",Risikolog[[#This Row],[Sand-synlig-hed]]*Risikolog[[#This Row],[Konse-kvens]]+Risikolog[[#This Row],[Risiko-id]]/10^8)</f>
        <v/>
      </c>
      <c r="J102" s="53"/>
      <c r="K102" s="53"/>
    </row>
    <row r="103" spans="2:11" ht="14.4" x14ac:dyDescent="0.3">
      <c r="B103" s="44">
        <v>91</v>
      </c>
      <c r="C103" s="53"/>
      <c r="D103" s="53"/>
      <c r="E103" s="53"/>
      <c r="F103" s="46"/>
      <c r="G103" s="53"/>
      <c r="H103" s="53"/>
      <c r="I103" s="54" t="str">
        <f>IF(Risikolog[[#This Row],[Sand-synlig-hed]]*Risikolog[[#This Row],[Konse-kvens]]=0,"",Risikolog[[#This Row],[Sand-synlig-hed]]*Risikolog[[#This Row],[Konse-kvens]]+Risikolog[[#This Row],[Risiko-id]]/10^8)</f>
        <v/>
      </c>
      <c r="J103" s="53"/>
      <c r="K103" s="53"/>
    </row>
    <row r="104" spans="2:11" ht="14.4" x14ac:dyDescent="0.3">
      <c r="B104" s="48">
        <v>92</v>
      </c>
      <c r="C104" s="53"/>
      <c r="D104" s="53"/>
      <c r="E104" s="53"/>
      <c r="F104" s="46"/>
      <c r="G104" s="53"/>
      <c r="H104" s="53"/>
      <c r="I104" s="54" t="str">
        <f>IF(Risikolog[[#This Row],[Sand-synlig-hed]]*Risikolog[[#This Row],[Konse-kvens]]=0,"",Risikolog[[#This Row],[Sand-synlig-hed]]*Risikolog[[#This Row],[Konse-kvens]]+Risikolog[[#This Row],[Risiko-id]]/10^8)</f>
        <v/>
      </c>
      <c r="J104" s="53"/>
      <c r="K104" s="53"/>
    </row>
    <row r="105" spans="2:11" ht="14.4" x14ac:dyDescent="0.3">
      <c r="B105" s="44">
        <v>93</v>
      </c>
      <c r="C105" s="53"/>
      <c r="D105" s="53"/>
      <c r="E105" s="53"/>
      <c r="F105" s="46"/>
      <c r="G105" s="53"/>
      <c r="H105" s="53"/>
      <c r="I105" s="54" t="str">
        <f>IF(Risikolog[[#This Row],[Sand-synlig-hed]]*Risikolog[[#This Row],[Konse-kvens]]=0,"",Risikolog[[#This Row],[Sand-synlig-hed]]*Risikolog[[#This Row],[Konse-kvens]]+Risikolog[[#This Row],[Risiko-id]]/10^8)</f>
        <v/>
      </c>
      <c r="J105" s="53"/>
      <c r="K105" s="53"/>
    </row>
    <row r="106" spans="2:11" ht="14.4" x14ac:dyDescent="0.3">
      <c r="B106" s="44">
        <v>94</v>
      </c>
      <c r="C106" s="53"/>
      <c r="D106" s="53"/>
      <c r="E106" s="53"/>
      <c r="F106" s="46"/>
      <c r="G106" s="53"/>
      <c r="H106" s="53"/>
      <c r="I106" s="54" t="str">
        <f>IF(Risikolog[[#This Row],[Sand-synlig-hed]]*Risikolog[[#This Row],[Konse-kvens]]=0,"",Risikolog[[#This Row],[Sand-synlig-hed]]*Risikolog[[#This Row],[Konse-kvens]]+Risikolog[[#This Row],[Risiko-id]]/10^8)</f>
        <v/>
      </c>
      <c r="J106" s="53"/>
      <c r="K106" s="53"/>
    </row>
    <row r="107" spans="2:11" ht="14.4" x14ac:dyDescent="0.3">
      <c r="B107" s="44">
        <v>95</v>
      </c>
      <c r="C107" s="53"/>
      <c r="D107" s="53"/>
      <c r="E107" s="53"/>
      <c r="F107" s="46"/>
      <c r="G107" s="53"/>
      <c r="H107" s="53"/>
      <c r="I107" s="54" t="str">
        <f>IF(Risikolog[[#This Row],[Sand-synlig-hed]]*Risikolog[[#This Row],[Konse-kvens]]=0,"",Risikolog[[#This Row],[Sand-synlig-hed]]*Risikolog[[#This Row],[Konse-kvens]]+Risikolog[[#This Row],[Risiko-id]]/10^8)</f>
        <v/>
      </c>
      <c r="J107" s="53"/>
      <c r="K107" s="53"/>
    </row>
    <row r="108" spans="2:11" ht="14.4" x14ac:dyDescent="0.3">
      <c r="B108" s="48">
        <v>96</v>
      </c>
      <c r="C108" s="53"/>
      <c r="D108" s="53"/>
      <c r="E108" s="53"/>
      <c r="F108" s="46"/>
      <c r="G108" s="53"/>
      <c r="H108" s="53"/>
      <c r="I108" s="54" t="str">
        <f>IF(Risikolog[[#This Row],[Sand-synlig-hed]]*Risikolog[[#This Row],[Konse-kvens]]=0,"",Risikolog[[#This Row],[Sand-synlig-hed]]*Risikolog[[#This Row],[Konse-kvens]]+Risikolog[[#This Row],[Risiko-id]]/10^8)</f>
        <v/>
      </c>
      <c r="J108" s="53"/>
      <c r="K108" s="53"/>
    </row>
    <row r="109" spans="2:11" ht="14.4" x14ac:dyDescent="0.3">
      <c r="B109" s="44">
        <v>97</v>
      </c>
      <c r="C109" s="53"/>
      <c r="D109" s="53"/>
      <c r="E109" s="53"/>
      <c r="F109" s="46"/>
      <c r="G109" s="53"/>
      <c r="H109" s="53"/>
      <c r="I109" s="54" t="str">
        <f>IF(Risikolog[[#This Row],[Sand-synlig-hed]]*Risikolog[[#This Row],[Konse-kvens]]=0,"",Risikolog[[#This Row],[Sand-synlig-hed]]*Risikolog[[#This Row],[Konse-kvens]]+Risikolog[[#This Row],[Risiko-id]]/10^8)</f>
        <v/>
      </c>
      <c r="J109" s="53"/>
      <c r="K109" s="53"/>
    </row>
    <row r="110" spans="2:11" ht="14.4" x14ac:dyDescent="0.3">
      <c r="B110" s="44">
        <v>98</v>
      </c>
      <c r="C110" s="53"/>
      <c r="D110" s="53"/>
      <c r="E110" s="53"/>
      <c r="F110" s="46"/>
      <c r="G110" s="53"/>
      <c r="H110" s="53"/>
      <c r="I110" s="54" t="str">
        <f>IF(Risikolog[[#This Row],[Sand-synlig-hed]]*Risikolog[[#This Row],[Konse-kvens]]=0,"",Risikolog[[#This Row],[Sand-synlig-hed]]*Risikolog[[#This Row],[Konse-kvens]]+Risikolog[[#This Row],[Risiko-id]]/10^8)</f>
        <v/>
      </c>
      <c r="J110" s="53"/>
      <c r="K110" s="53"/>
    </row>
    <row r="111" spans="2:11" ht="14.4" x14ac:dyDescent="0.3">
      <c r="B111" s="44">
        <v>99</v>
      </c>
      <c r="C111" s="53"/>
      <c r="D111" s="53"/>
      <c r="E111" s="53"/>
      <c r="F111" s="46"/>
      <c r="G111" s="53"/>
      <c r="H111" s="53"/>
      <c r="I111" s="54" t="str">
        <f>IF(Risikolog[[#This Row],[Sand-synlig-hed]]*Risikolog[[#This Row],[Konse-kvens]]=0,"",Risikolog[[#This Row],[Sand-synlig-hed]]*Risikolog[[#This Row],[Konse-kvens]]+Risikolog[[#This Row],[Risiko-id]]/10^8)</f>
        <v/>
      </c>
      <c r="J111" s="53"/>
      <c r="K111" s="53"/>
    </row>
    <row r="112" spans="2:11" ht="14.4" x14ac:dyDescent="0.3">
      <c r="B112" s="48">
        <v>100</v>
      </c>
      <c r="C112" s="53"/>
      <c r="D112" s="53"/>
      <c r="E112" s="53"/>
      <c r="F112" s="46"/>
      <c r="G112" s="53"/>
      <c r="H112" s="53"/>
      <c r="I112" s="54" t="str">
        <f>IF(Risikolog[[#This Row],[Sand-synlig-hed]]*Risikolog[[#This Row],[Konse-kvens]]=0,"",Risikolog[[#This Row],[Sand-synlig-hed]]*Risikolog[[#This Row],[Konse-kvens]]+Risikolog[[#This Row],[Risiko-id]]/10^8)</f>
        <v/>
      </c>
      <c r="J112" s="53"/>
      <c r="K112" s="53"/>
    </row>
    <row r="113" spans="2:11" ht="13.8" x14ac:dyDescent="0.25">
      <c r="B113" s="3"/>
      <c r="C113" s="3"/>
      <c r="D113" s="3"/>
      <c r="E113" s="3"/>
      <c r="F113" s="4"/>
      <c r="G113" s="3"/>
      <c r="H113" s="3"/>
      <c r="I113" s="3"/>
      <c r="J113" s="3"/>
      <c r="K113" s="3"/>
    </row>
    <row r="114" spans="2:11" ht="13.8" x14ac:dyDescent="0.25">
      <c r="B114" s="3"/>
      <c r="C114" s="3"/>
      <c r="D114" s="3"/>
      <c r="E114" s="3"/>
      <c r="F114" s="4"/>
      <c r="G114" s="3"/>
      <c r="H114" s="3"/>
      <c r="I114" s="3"/>
      <c r="J114" s="3"/>
      <c r="K114" s="3"/>
    </row>
    <row r="115" spans="2:11" ht="13.8" hidden="1" x14ac:dyDescent="0.25">
      <c r="B115" s="3"/>
      <c r="C115" s="3"/>
      <c r="D115" s="3"/>
      <c r="E115" s="3"/>
      <c r="F115" s="4"/>
      <c r="G115" s="3"/>
      <c r="H115" s="3"/>
      <c r="I115" s="3"/>
      <c r="J115" s="3"/>
      <c r="K115" s="3"/>
    </row>
    <row r="116" spans="2:11" ht="13.8" hidden="1" x14ac:dyDescent="0.25">
      <c r="B116" s="3"/>
      <c r="C116" s="3"/>
      <c r="D116" s="3"/>
      <c r="E116" s="3"/>
      <c r="F116" s="4"/>
      <c r="G116" s="3"/>
      <c r="H116" s="3"/>
      <c r="I116" s="3"/>
      <c r="J116" s="3"/>
      <c r="K116" s="3"/>
    </row>
    <row r="117" spans="2:11" ht="13.8" hidden="1" x14ac:dyDescent="0.25">
      <c r="B117" s="3"/>
      <c r="C117" s="3"/>
      <c r="D117" s="3"/>
      <c r="E117" s="3"/>
      <c r="F117" s="4"/>
      <c r="G117" s="3"/>
      <c r="H117" s="3"/>
      <c r="I117" s="3"/>
      <c r="J117" s="3"/>
      <c r="K117" s="3"/>
    </row>
    <row r="118" spans="2:11" ht="13.8" hidden="1" x14ac:dyDescent="0.25">
      <c r="B118" s="3"/>
      <c r="C118" s="3"/>
      <c r="D118" s="3"/>
      <c r="E118" s="3"/>
      <c r="F118" s="4"/>
      <c r="G118" s="3"/>
      <c r="H118" s="3"/>
      <c r="I118" s="3"/>
      <c r="J118" s="3"/>
      <c r="K118" s="3"/>
    </row>
    <row r="119" spans="2:11" ht="13.8" hidden="1" x14ac:dyDescent="0.25">
      <c r="B119" s="3"/>
      <c r="C119" s="3"/>
      <c r="D119" s="3"/>
      <c r="E119" s="3"/>
      <c r="F119" s="4"/>
      <c r="G119" s="3"/>
      <c r="H119" s="3"/>
      <c r="I119" s="3"/>
      <c r="J119" s="3"/>
      <c r="K119" s="3"/>
    </row>
    <row r="120" spans="2:11" ht="13.8" hidden="1" x14ac:dyDescent="0.25">
      <c r="B120" s="3"/>
      <c r="C120" s="3"/>
      <c r="D120" s="3"/>
      <c r="E120" s="3"/>
      <c r="F120" s="4"/>
      <c r="G120" s="3"/>
      <c r="H120" s="3"/>
      <c r="I120" s="3"/>
      <c r="J120" s="3"/>
      <c r="K120" s="3"/>
    </row>
    <row r="121" spans="2:11" ht="13.8" hidden="1" x14ac:dyDescent="0.25">
      <c r="B121" s="3"/>
      <c r="C121" s="3"/>
      <c r="D121" s="3"/>
      <c r="E121" s="3"/>
      <c r="F121" s="4"/>
      <c r="G121" s="3"/>
      <c r="H121" s="3"/>
      <c r="I121" s="3"/>
      <c r="J121" s="3"/>
      <c r="K121" s="3"/>
    </row>
    <row r="122" spans="2:11" ht="13.8" hidden="1" x14ac:dyDescent="0.25">
      <c r="B122" s="3"/>
      <c r="C122" s="3"/>
      <c r="D122" s="3"/>
      <c r="E122" s="3"/>
      <c r="F122" s="4"/>
      <c r="G122" s="3"/>
      <c r="H122" s="3"/>
      <c r="I122" s="3"/>
      <c r="J122" s="3"/>
      <c r="K122" s="3"/>
    </row>
    <row r="123" spans="2:11" ht="13.8" hidden="1" x14ac:dyDescent="0.25">
      <c r="B123" s="3"/>
      <c r="C123" s="3"/>
      <c r="D123" s="3"/>
      <c r="E123" s="3"/>
      <c r="F123" s="4"/>
      <c r="G123" s="3"/>
      <c r="H123" s="3"/>
      <c r="I123" s="3"/>
      <c r="J123" s="3"/>
      <c r="K123" s="3"/>
    </row>
    <row r="124" spans="2:11" ht="13.8" hidden="1" x14ac:dyDescent="0.25">
      <c r="B124" s="3"/>
      <c r="C124" s="3"/>
      <c r="D124" s="3"/>
      <c r="E124" s="3"/>
      <c r="F124" s="4"/>
      <c r="G124" s="3"/>
      <c r="H124" s="3"/>
      <c r="I124" s="3"/>
      <c r="J124" s="3"/>
      <c r="K124" s="3"/>
    </row>
    <row r="125" spans="2:11" ht="13.8" hidden="1" x14ac:dyDescent="0.25">
      <c r="B125" s="3"/>
      <c r="C125" s="3"/>
      <c r="D125" s="3"/>
      <c r="E125" s="3"/>
      <c r="F125" s="4"/>
      <c r="G125" s="3"/>
      <c r="H125" s="3"/>
      <c r="I125" s="3"/>
      <c r="J125" s="3"/>
      <c r="K125" s="3"/>
    </row>
    <row r="126" spans="2:11" ht="13.8" hidden="1" x14ac:dyDescent="0.25">
      <c r="B126" s="3"/>
      <c r="C126" s="3"/>
      <c r="D126" s="3"/>
      <c r="E126" s="3"/>
      <c r="F126" s="4"/>
      <c r="G126" s="3"/>
      <c r="H126" s="3"/>
      <c r="I126" s="3"/>
      <c r="J126" s="3"/>
      <c r="K126" s="3"/>
    </row>
    <row r="127" spans="2:11" ht="13.8" hidden="1" x14ac:dyDescent="0.25">
      <c r="B127" s="3"/>
      <c r="C127" s="3"/>
      <c r="D127" s="3"/>
      <c r="E127" s="3"/>
      <c r="F127" s="4"/>
      <c r="G127" s="3"/>
      <c r="H127" s="3"/>
      <c r="I127" s="3"/>
      <c r="J127" s="3"/>
      <c r="K127" s="3"/>
    </row>
    <row r="128" spans="2:11" ht="13.8" hidden="1" x14ac:dyDescent="0.25">
      <c r="B128" s="3"/>
      <c r="C128" s="3"/>
      <c r="D128" s="3"/>
      <c r="E128" s="3"/>
      <c r="F128" s="4"/>
      <c r="G128" s="3"/>
      <c r="H128" s="3"/>
      <c r="I128" s="3"/>
      <c r="J128" s="3"/>
      <c r="K128" s="3"/>
    </row>
    <row r="129" spans="2:11" ht="13.8" hidden="1" x14ac:dyDescent="0.25">
      <c r="B129" s="3"/>
      <c r="C129" s="3"/>
      <c r="D129" s="3"/>
      <c r="E129" s="3"/>
      <c r="F129" s="4"/>
      <c r="G129" s="3"/>
      <c r="H129" s="3"/>
      <c r="I129" s="3"/>
      <c r="J129" s="3"/>
      <c r="K129" s="3"/>
    </row>
    <row r="130" spans="2:11" ht="13.8" hidden="1" x14ac:dyDescent="0.25">
      <c r="B130" s="3"/>
      <c r="C130" s="3"/>
      <c r="D130" s="3"/>
      <c r="E130" s="3"/>
      <c r="F130" s="4"/>
      <c r="G130" s="3"/>
      <c r="H130" s="3"/>
      <c r="I130" s="3"/>
      <c r="J130" s="3"/>
      <c r="K130" s="3"/>
    </row>
    <row r="131" spans="2:11" ht="13.8" hidden="1" x14ac:dyDescent="0.25">
      <c r="B131" s="3"/>
      <c r="C131" s="3"/>
      <c r="D131" s="3"/>
      <c r="E131" s="3"/>
      <c r="F131" s="4"/>
      <c r="G131" s="3"/>
      <c r="H131" s="3"/>
      <c r="I131" s="3"/>
      <c r="J131" s="3"/>
      <c r="K131" s="3"/>
    </row>
    <row r="132" spans="2:11" ht="13.8" hidden="1" x14ac:dyDescent="0.25">
      <c r="B132" s="3"/>
      <c r="C132" s="3"/>
      <c r="D132" s="3"/>
      <c r="E132" s="3"/>
      <c r="F132" s="4"/>
      <c r="G132" s="3"/>
      <c r="H132" s="3"/>
      <c r="I132" s="3"/>
      <c r="J132" s="3"/>
      <c r="K132" s="3"/>
    </row>
    <row r="133" spans="2:11" ht="13.8" hidden="1" x14ac:dyDescent="0.25">
      <c r="B133" s="3"/>
      <c r="C133" s="3"/>
      <c r="D133" s="3"/>
      <c r="E133" s="3"/>
      <c r="F133" s="4"/>
      <c r="G133" s="3"/>
      <c r="H133" s="3"/>
      <c r="I133" s="3"/>
      <c r="J133" s="3"/>
      <c r="K133" s="3"/>
    </row>
    <row r="134" spans="2:11" ht="13.8" hidden="1" x14ac:dyDescent="0.25">
      <c r="B134" s="3"/>
      <c r="C134" s="3"/>
      <c r="D134" s="3"/>
      <c r="E134" s="3"/>
      <c r="F134" s="4"/>
      <c r="G134" s="3"/>
      <c r="H134" s="3"/>
      <c r="I134" s="3"/>
      <c r="J134" s="3"/>
      <c r="K134" s="3"/>
    </row>
    <row r="135" spans="2:11" ht="13.8" x14ac:dyDescent="0.25"/>
    <row r="136" spans="2:11" ht="13.8" x14ac:dyDescent="0.25"/>
  </sheetData>
  <sheetProtection formatCells="0" formatColumns="0" formatRows="0" sort="0" autoFilter="0"/>
  <dataConsolidate/>
  <mergeCells count="4">
    <mergeCell ref="B9:D9"/>
    <mergeCell ref="B5:D5"/>
    <mergeCell ref="B7:D7"/>
    <mergeCell ref="B8:D8"/>
  </mergeCells>
  <phoneticPr fontId="10" type="noConversion"/>
  <conditionalFormatting sqref="I13:I112">
    <cfRule type="cellIs" dxfId="2" priority="6" stopIfTrue="1" operator="lessThan">
      <formula>5.1</formula>
    </cfRule>
    <cfRule type="cellIs" dxfId="1" priority="7" stopIfTrue="1" operator="between">
      <formula>5</formula>
      <formula>9.9</formula>
    </cfRule>
    <cfRule type="cellIs" dxfId="0" priority="8" stopIfTrue="1" operator="between">
      <formula>10</formula>
      <formula>26</formula>
    </cfRule>
  </conditionalFormatting>
  <dataValidations count="2">
    <dataValidation type="list" allowBlank="1" showInputMessage="1" showErrorMessage="1" sqref="L13:L44" xr:uid="{00000000-0002-0000-0100-000001000000}">
      <formula1>Tiltag</formula1>
    </dataValidation>
    <dataValidation type="list" allowBlank="1" showInputMessage="1" showErrorMessage="1" sqref="G13:H112" xr:uid="{00000000-0002-0000-0100-000004000000}">
      <formula1>"1,2,3,4,5"</formula1>
    </dataValidation>
  </dataValidations>
  <pageMargins left="0.25" right="0.25" top="0.75" bottom="0.75" header="0.3" footer="0.3"/>
  <pageSetup paperSize="8" scale="77" fitToHeight="0" orientation="landscape" r:id="rId1"/>
  <customProperties>
    <customPr name="Smart" r:id="rId2"/>
  </customProperties>
  <legacyDrawing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E48"/>
  <sheetViews>
    <sheetView workbookViewId="0">
      <selection activeCell="B2" sqref="B2"/>
    </sheetView>
  </sheetViews>
  <sheetFormatPr defaultColWidth="9" defaultRowHeight="15.6" x14ac:dyDescent="0.3"/>
  <cols>
    <col min="1" max="1" width="9" style="10"/>
    <col min="2" max="2" width="12.09765625" style="56" bestFit="1" customWidth="1"/>
    <col min="3" max="3" width="28" style="10" bestFit="1" customWidth="1"/>
    <col min="4" max="4" width="48.19921875" style="33" customWidth="1"/>
    <col min="5" max="5" width="61.69921875" style="33" customWidth="1"/>
    <col min="6" max="16384" width="9" style="10"/>
  </cols>
  <sheetData>
    <row r="2" spans="2:5" ht="38.4" x14ac:dyDescent="0.7">
      <c r="B2" s="13" t="s">
        <v>15</v>
      </c>
    </row>
    <row r="4" spans="2:5" ht="17.399999999999999" x14ac:dyDescent="0.3">
      <c r="B4" s="57" t="s">
        <v>16</v>
      </c>
      <c r="C4" s="57" t="s">
        <v>17</v>
      </c>
      <c r="D4" s="58" t="s">
        <v>18</v>
      </c>
      <c r="E4" s="58" t="s">
        <v>19</v>
      </c>
    </row>
    <row r="5" spans="2:5" ht="17.399999999999999" x14ac:dyDescent="0.3">
      <c r="B5" s="55"/>
    </row>
    <row r="6" spans="2:5" x14ac:dyDescent="0.3">
      <c r="B6" s="56" t="s">
        <v>1</v>
      </c>
    </row>
    <row r="7" spans="2:5" ht="55.8" x14ac:dyDescent="0.3">
      <c r="C7" s="10" t="s">
        <v>20</v>
      </c>
      <c r="D7" s="33" t="s">
        <v>21</v>
      </c>
      <c r="E7" s="33" t="s">
        <v>22</v>
      </c>
    </row>
    <row r="9" spans="2:5" ht="28.2" x14ac:dyDescent="0.3">
      <c r="C9" s="10" t="s">
        <v>23</v>
      </c>
      <c r="E9" s="33" t="s">
        <v>24</v>
      </c>
    </row>
    <row r="11" spans="2:5" ht="69.599999999999994" x14ac:dyDescent="0.3">
      <c r="C11" s="10" t="s">
        <v>25</v>
      </c>
      <c r="D11" s="33" t="s">
        <v>26</v>
      </c>
      <c r="E11" s="33" t="s">
        <v>27</v>
      </c>
    </row>
    <row r="17" spans="2:5" x14ac:dyDescent="0.3">
      <c r="B17" s="56" t="s">
        <v>28</v>
      </c>
    </row>
    <row r="18" spans="2:5" ht="28.2" x14ac:dyDescent="0.3">
      <c r="C18" s="10" t="s">
        <v>29</v>
      </c>
      <c r="E18" s="33" t="s">
        <v>30</v>
      </c>
    </row>
    <row r="20" spans="2:5" ht="28.2" x14ac:dyDescent="0.3">
      <c r="C20" s="10" t="s">
        <v>31</v>
      </c>
      <c r="E20" s="33" t="s">
        <v>32</v>
      </c>
    </row>
    <row r="22" spans="2:5" ht="28.2" x14ac:dyDescent="0.3">
      <c r="C22" s="10" t="s">
        <v>33</v>
      </c>
      <c r="E22" s="33" t="s">
        <v>34</v>
      </c>
    </row>
    <row r="24" spans="2:5" x14ac:dyDescent="0.3">
      <c r="B24" s="56" t="s">
        <v>35</v>
      </c>
    </row>
    <row r="26" spans="2:5" ht="111" x14ac:dyDescent="0.3">
      <c r="C26" s="10" t="s">
        <v>36</v>
      </c>
      <c r="D26" s="33" t="s">
        <v>37</v>
      </c>
      <c r="E26" s="33" t="s">
        <v>38</v>
      </c>
    </row>
    <row r="28" spans="2:5" ht="42" x14ac:dyDescent="0.3">
      <c r="C28" s="10" t="s">
        <v>39</v>
      </c>
      <c r="E28" s="33" t="s">
        <v>40</v>
      </c>
    </row>
    <row r="30" spans="2:5" ht="28.2" x14ac:dyDescent="0.3">
      <c r="C30" s="10" t="s">
        <v>41</v>
      </c>
      <c r="E30" s="33" t="s">
        <v>42</v>
      </c>
    </row>
    <row r="32" spans="2:5" x14ac:dyDescent="0.3">
      <c r="B32" s="56" t="s">
        <v>43</v>
      </c>
    </row>
    <row r="33" spans="2:5" ht="42" x14ac:dyDescent="0.3">
      <c r="C33" s="10" t="s">
        <v>44</v>
      </c>
      <c r="E33" s="33" t="s">
        <v>45</v>
      </c>
    </row>
    <row r="35" spans="2:5" ht="55.8" x14ac:dyDescent="0.3">
      <c r="C35" s="10" t="s">
        <v>46</v>
      </c>
      <c r="E35" s="33" t="s">
        <v>47</v>
      </c>
    </row>
    <row r="37" spans="2:5" ht="28.2" x14ac:dyDescent="0.3">
      <c r="C37" s="10" t="s">
        <v>48</v>
      </c>
      <c r="E37" s="33" t="s">
        <v>49</v>
      </c>
    </row>
    <row r="39" spans="2:5" x14ac:dyDescent="0.3">
      <c r="B39" s="56" t="s">
        <v>50</v>
      </c>
    </row>
    <row r="40" spans="2:5" x14ac:dyDescent="0.3">
      <c r="C40" s="10" t="s">
        <v>51</v>
      </c>
      <c r="E40" s="33" t="s">
        <v>52</v>
      </c>
    </row>
    <row r="42" spans="2:5" ht="28.2" x14ac:dyDescent="0.3">
      <c r="C42" s="10" t="s">
        <v>53</v>
      </c>
      <c r="E42" s="33" t="s">
        <v>54</v>
      </c>
    </row>
    <row r="44" spans="2:5" ht="28.2" x14ac:dyDescent="0.3">
      <c r="C44" s="10" t="s">
        <v>55</v>
      </c>
      <c r="E44" s="33" t="s">
        <v>56</v>
      </c>
    </row>
    <row r="46" spans="2:5" ht="55.8" x14ac:dyDescent="0.3">
      <c r="C46" s="10" t="s">
        <v>57</v>
      </c>
      <c r="D46" s="33" t="s">
        <v>58</v>
      </c>
      <c r="E46" s="33" t="s">
        <v>59</v>
      </c>
    </row>
    <row r="48" spans="2:5" ht="28.2" x14ac:dyDescent="0.3">
      <c r="C48" s="10" t="s">
        <v>60</v>
      </c>
      <c r="D48" s="33" t="s">
        <v>61</v>
      </c>
      <c r="E48" s="33" t="s">
        <v>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100"/>
  <sheetViews>
    <sheetView workbookViewId="0">
      <selection activeCell="O26" sqref="O26"/>
    </sheetView>
  </sheetViews>
  <sheetFormatPr defaultColWidth="9" defaultRowHeight="13.8" x14ac:dyDescent="0.25"/>
  <cols>
    <col min="1" max="1" width="9" style="10"/>
    <col min="2" max="2" width="27.19921875" style="10" bestFit="1" customWidth="1"/>
    <col min="3" max="3" width="11.8984375" style="10" bestFit="1" customWidth="1"/>
    <col min="4" max="4" width="20" style="10" bestFit="1" customWidth="1"/>
    <col min="5" max="5" width="9" style="10"/>
    <col min="6" max="6" width="28.3984375" style="10" bestFit="1" customWidth="1"/>
    <col min="7" max="7" width="4.69921875" style="10" bestFit="1" customWidth="1"/>
    <col min="8" max="16384" width="9" style="10"/>
  </cols>
  <sheetData>
    <row r="1" spans="1:13" x14ac:dyDescent="0.25">
      <c r="B1" s="10" t="s">
        <v>63</v>
      </c>
      <c r="I1" s="10" t="s">
        <v>64</v>
      </c>
    </row>
    <row r="3" spans="1:13" x14ac:dyDescent="0.25">
      <c r="A3" s="10" t="s">
        <v>65</v>
      </c>
      <c r="B3" s="10" t="s">
        <v>66</v>
      </c>
      <c r="C3" s="10" t="s">
        <v>67</v>
      </c>
      <c r="E3" s="10" t="s">
        <v>66</v>
      </c>
      <c r="F3" s="10" t="s">
        <v>67</v>
      </c>
      <c r="I3" s="10" t="s">
        <v>66</v>
      </c>
      <c r="J3" s="10" t="s">
        <v>67</v>
      </c>
      <c r="L3" s="10" t="s">
        <v>66</v>
      </c>
      <c r="M3" s="10" t="s">
        <v>67</v>
      </c>
    </row>
    <row r="4" spans="1:13" x14ac:dyDescent="0.25">
      <c r="A4" s="10">
        <v>1</v>
      </c>
      <c r="B4" s="30" t="str">
        <f t="array" ref="B4">IFERROR(VLOOKUP(C4,Risikolog[],9),"")</f>
        <v/>
      </c>
      <c r="C4" s="10" t="str">
        <f t="array" ref="C4">IFERROR(SMALL(IF(#REF!="Ja",IF(#REF!="Risiko",Risikolog[Risiko-id])),A4),"")</f>
        <v/>
      </c>
      <c r="E4" s="10" t="e">
        <f t="array" ref="E4">LARGE(IF(#REF!="Ja",IF(#REF!="Risiko",Risikolog[Risiko-værdi])),A4)</f>
        <v>#REF!</v>
      </c>
      <c r="F4" s="10" t="str">
        <f>IFERROR(VLOOKUP($E4,B$4:C$23,2,FALSE),"")</f>
        <v/>
      </c>
      <c r="I4" s="30" t="str">
        <f t="array" ref="I4">IFERROR(VLOOKUP(J4,Risikolog[],9),"")</f>
        <v/>
      </c>
      <c r="J4" s="10" t="str">
        <f t="array" ref="J4">IFERROR(SMALL(IF(#REF!="Ja",IF(#REF!="Risiko",Risikolog[Risiko-id])),A4),"")</f>
        <v/>
      </c>
      <c r="L4" s="10" t="e">
        <f t="array" ref="L4">LARGE(IF(#REF!="Ja",IF(#REF!="Risiko",Risikolog[Risiko-værdi])),A4)</f>
        <v>#REF!</v>
      </c>
      <c r="M4" s="10" t="str">
        <f>IFERROR(VLOOKUP($L4,I$4:J$23,2,FALSE),"")</f>
        <v/>
      </c>
    </row>
    <row r="5" spans="1:13" x14ac:dyDescent="0.25">
      <c r="A5" s="10">
        <v>2</v>
      </c>
      <c r="B5" s="30" t="str">
        <f t="array" ref="B5">IFERROR(VLOOKUP(C5,Risikolog[],9),"")</f>
        <v/>
      </c>
      <c r="C5" s="10" t="str">
        <f t="array" ref="C5">IFERROR(SMALL(IF(#REF!="Ja",IF(#REF!="Risiko",Risikolog[Risiko-id])),A5),"")</f>
        <v/>
      </c>
      <c r="E5" s="10" t="e">
        <f t="array" ref="E5">LARGE(IF(#REF!="Ja",IF(#REF!="Risiko",Risikolog[Risiko-værdi])),A5)</f>
        <v>#REF!</v>
      </c>
      <c r="F5" s="10" t="str">
        <f t="shared" ref="F5:F23" si="0">IFERROR(VLOOKUP($E5,B$4:C$23,2,FALSE),"")</f>
        <v/>
      </c>
      <c r="I5" s="30" t="str">
        <f t="array" ref="I5">IFERROR(VLOOKUP(J5,Risikolog[],9),"")</f>
        <v/>
      </c>
      <c r="J5" s="10" t="str">
        <f t="array" ref="J5">IFERROR(SMALL(IF(#REF!="Ja",IF(#REF!="Risiko",Risikolog[Risiko-id])),A5),"")</f>
        <v/>
      </c>
      <c r="L5" s="10" t="e">
        <f t="array" ref="L5">LARGE(IF(#REF!="Ja",IF(#REF!="Risiko",Risikolog[Risiko-værdi])),A5)</f>
        <v>#REF!</v>
      </c>
      <c r="M5" s="10" t="str">
        <f t="shared" ref="M5:M68" si="1">IFERROR(VLOOKUP($L5,I$4:J$23,2,FALSE),"")</f>
        <v/>
      </c>
    </row>
    <row r="6" spans="1:13" x14ac:dyDescent="0.25">
      <c r="A6" s="10">
        <v>3</v>
      </c>
      <c r="B6" s="30" t="str">
        <f t="array" ref="B6">IFERROR(VLOOKUP(C6,Risikolog[],9),"")</f>
        <v/>
      </c>
      <c r="C6" s="10" t="str">
        <f t="array" ref="C6">IFERROR(SMALL(IF(#REF!="Ja",IF(#REF!="Risiko",Risikolog[Risiko-id])),A6),"")</f>
        <v/>
      </c>
      <c r="E6" s="10" t="e">
        <f t="array" ref="E6">LARGE(IF(#REF!="Ja",IF(#REF!="Risiko",Risikolog[Risiko-værdi])),A6)</f>
        <v>#REF!</v>
      </c>
      <c r="F6" s="10" t="str">
        <f t="shared" si="0"/>
        <v/>
      </c>
      <c r="I6" s="30" t="str">
        <f t="array" ref="I6">IFERROR(VLOOKUP(J6,Risikolog[],9),"")</f>
        <v/>
      </c>
      <c r="J6" s="10" t="str">
        <f t="array" ref="J6">IFERROR(SMALL(IF(#REF!="Ja",IF(#REF!="Risiko",Risikolog[Risiko-id])),A6),"")</f>
        <v/>
      </c>
      <c r="L6" s="10" t="e">
        <f t="array" ref="L6">LARGE(IF(#REF!="Ja",IF(#REF!="Risiko",Risikolog[Risiko-værdi])),A6)</f>
        <v>#REF!</v>
      </c>
      <c r="M6" s="10" t="str">
        <f t="shared" si="1"/>
        <v/>
      </c>
    </row>
    <row r="7" spans="1:13" x14ac:dyDescent="0.25">
      <c r="A7" s="10">
        <v>4</v>
      </c>
      <c r="B7" s="30" t="str">
        <f t="array" ref="B7">IFERROR(VLOOKUP(C7,Risikolog[],9),"")</f>
        <v/>
      </c>
      <c r="C7" s="10" t="str">
        <f t="array" ref="C7">IFERROR(SMALL(IF(#REF!="Ja",IF(#REF!="Risiko",Risikolog[Risiko-id])),A7),"")</f>
        <v/>
      </c>
      <c r="E7" s="10" t="e">
        <f t="array" ref="E7">LARGE(IF(#REF!="Ja",IF(#REF!="Risiko",Risikolog[Risiko-værdi])),A7)</f>
        <v>#REF!</v>
      </c>
      <c r="F7" s="10" t="str">
        <f t="shared" si="0"/>
        <v/>
      </c>
      <c r="I7" s="30" t="str">
        <f t="array" ref="I7">IFERROR(VLOOKUP(J7,Risikolog[],9),"")</f>
        <v/>
      </c>
      <c r="J7" s="10" t="str">
        <f t="array" ref="J7">IFERROR(SMALL(IF(#REF!="Ja",IF(#REF!="Risiko",Risikolog[Risiko-id])),A7),"")</f>
        <v/>
      </c>
      <c r="L7" s="10" t="e">
        <f t="array" ref="L7">LARGE(IF(#REF!="Ja",IF(#REF!="Risiko",Risikolog[Risiko-værdi])),A7)</f>
        <v>#REF!</v>
      </c>
      <c r="M7" s="10" t="str">
        <f t="shared" si="1"/>
        <v/>
      </c>
    </row>
    <row r="8" spans="1:13" x14ac:dyDescent="0.25">
      <c r="A8" s="10">
        <v>5</v>
      </c>
      <c r="B8" s="30" t="str">
        <f t="array" ref="B8">IFERROR(VLOOKUP(C8,Risikolog[],9),"")</f>
        <v/>
      </c>
      <c r="C8" s="10" t="str">
        <f t="array" ref="C8">IFERROR(SMALL(IF(#REF!="Ja",IF(#REF!="Risiko",Risikolog[Risiko-id])),A8),"")</f>
        <v/>
      </c>
      <c r="E8" s="10" t="e">
        <f t="array" ref="E8">LARGE(IF(#REF!="Ja",IF(#REF!="Risiko",Risikolog[Risiko-værdi])),A8)</f>
        <v>#REF!</v>
      </c>
      <c r="F8" s="10" t="str">
        <f t="shared" si="0"/>
        <v/>
      </c>
      <c r="I8" s="30" t="str">
        <f t="array" ref="I8">IFERROR(VLOOKUP(J8,Risikolog[],9),"")</f>
        <v/>
      </c>
      <c r="J8" s="10" t="str">
        <f t="array" ref="J8">IFERROR(SMALL(IF(#REF!="Ja",IF(#REF!="Risiko",Risikolog[Risiko-id])),A8),"")</f>
        <v/>
      </c>
      <c r="L8" s="10" t="e">
        <f t="array" ref="L8">LARGE(IF(#REF!="Ja",IF(#REF!="Risiko",Risikolog[Risiko-værdi])),A8)</f>
        <v>#REF!</v>
      </c>
      <c r="M8" s="10" t="str">
        <f t="shared" si="1"/>
        <v/>
      </c>
    </row>
    <row r="9" spans="1:13" x14ac:dyDescent="0.25">
      <c r="A9" s="10">
        <v>6</v>
      </c>
      <c r="B9" s="30" t="str">
        <f t="array" ref="B9">IFERROR(VLOOKUP(C9,Risikolog[],9),"")</f>
        <v/>
      </c>
      <c r="C9" s="10" t="str">
        <f t="array" ref="C9">IFERROR(SMALL(IF(#REF!="Ja",IF(#REF!="Risiko",Risikolog[Risiko-id])),A9),"")</f>
        <v/>
      </c>
      <c r="E9" s="10" t="e">
        <f t="array" ref="E9">LARGE(IF(#REF!="Ja",IF(#REF!="Risiko",Risikolog[Risiko-værdi])),A9)</f>
        <v>#REF!</v>
      </c>
      <c r="F9" s="10" t="str">
        <f t="shared" si="0"/>
        <v/>
      </c>
      <c r="I9" s="30" t="str">
        <f t="array" ref="I9">IFERROR(VLOOKUP(J9,Risikolog[],9),"")</f>
        <v/>
      </c>
      <c r="J9" s="10" t="str">
        <f t="array" ref="J9">IFERROR(SMALL(IF(#REF!="Ja",IF(#REF!="Risiko",Risikolog[Risiko-id])),A9),"")</f>
        <v/>
      </c>
      <c r="L9" s="10" t="e">
        <f t="array" ref="L9">LARGE(IF(#REF!="Ja",IF(#REF!="Risiko",Risikolog[Risiko-værdi])),A9)</f>
        <v>#REF!</v>
      </c>
      <c r="M9" s="10" t="str">
        <f t="shared" si="1"/>
        <v/>
      </c>
    </row>
    <row r="10" spans="1:13" x14ac:dyDescent="0.25">
      <c r="A10" s="10">
        <v>7</v>
      </c>
      <c r="B10" s="30" t="str">
        <f t="array" ref="B10">IFERROR(VLOOKUP(C10,Risikolog[],9),"")</f>
        <v/>
      </c>
      <c r="C10" s="10" t="str">
        <f t="array" ref="C10">IFERROR(SMALL(IF(#REF!="Ja",IF(#REF!="Risiko",Risikolog[Risiko-id])),A10),"")</f>
        <v/>
      </c>
      <c r="E10" s="10" t="e">
        <f t="array" ref="E10">LARGE(IF(#REF!="Ja",IF(#REF!="Risiko",Risikolog[Risiko-værdi])),A10)</f>
        <v>#REF!</v>
      </c>
      <c r="F10" s="10" t="str">
        <f t="shared" si="0"/>
        <v/>
      </c>
      <c r="I10" s="30" t="str">
        <f t="array" ref="I10">IFERROR(VLOOKUP(J10,Risikolog[],9),"")</f>
        <v/>
      </c>
      <c r="J10" s="10" t="str">
        <f t="array" ref="J10">IFERROR(SMALL(IF(#REF!="Ja",IF(#REF!="Risiko",Risikolog[Risiko-id])),A10),"")</f>
        <v/>
      </c>
      <c r="L10" s="10" t="e">
        <f t="array" ref="L10">LARGE(IF(#REF!="Ja",IF(#REF!="Risiko",Risikolog[Risiko-værdi])),A10)</f>
        <v>#REF!</v>
      </c>
      <c r="M10" s="10" t="str">
        <f t="shared" si="1"/>
        <v/>
      </c>
    </row>
    <row r="11" spans="1:13" x14ac:dyDescent="0.25">
      <c r="A11" s="10">
        <v>8</v>
      </c>
      <c r="B11" s="30" t="str">
        <f t="array" ref="B11">IFERROR(VLOOKUP(C11,Risikolog[],9),"")</f>
        <v/>
      </c>
      <c r="C11" s="10" t="str">
        <f t="array" ref="C11">IFERROR(SMALL(IF(#REF!="Ja",IF(#REF!="Risiko",Risikolog[Risiko-id])),A11),"")</f>
        <v/>
      </c>
      <c r="E11" s="10" t="e">
        <f t="array" ref="E11">LARGE(IF(#REF!="Ja",IF(#REF!="Risiko",Risikolog[Risiko-værdi])),A11)</f>
        <v>#REF!</v>
      </c>
      <c r="F11" s="10" t="str">
        <f t="shared" si="0"/>
        <v/>
      </c>
      <c r="I11" s="30" t="str">
        <f t="array" ref="I11">IFERROR(VLOOKUP(J11,Risikolog[],9),"")</f>
        <v/>
      </c>
      <c r="J11" s="10" t="str">
        <f t="array" ref="J11">IFERROR(SMALL(IF(#REF!="Ja",IF(#REF!="Risiko",Risikolog[Risiko-id])),A11),"")</f>
        <v/>
      </c>
      <c r="L11" s="10" t="e">
        <f t="array" ref="L11">LARGE(IF(#REF!="Ja",IF(#REF!="Risiko",Risikolog[Risiko-værdi])),A11)</f>
        <v>#REF!</v>
      </c>
      <c r="M11" s="10" t="str">
        <f t="shared" si="1"/>
        <v/>
      </c>
    </row>
    <row r="12" spans="1:13" x14ac:dyDescent="0.25">
      <c r="A12" s="10">
        <v>9</v>
      </c>
      <c r="B12" s="30" t="str">
        <f t="array" ref="B12">IFERROR(VLOOKUP(C12,Risikolog[],9),"")</f>
        <v/>
      </c>
      <c r="C12" s="10" t="str">
        <f t="array" ref="C12">IFERROR(SMALL(IF(#REF!="Ja",IF(#REF!="Risiko",Risikolog[Risiko-id])),A12),"")</f>
        <v/>
      </c>
      <c r="E12" s="10" t="e">
        <f t="array" ref="E12">LARGE(IF(#REF!="Ja",IF(#REF!="Risiko",Risikolog[Risiko-værdi])),A12)</f>
        <v>#REF!</v>
      </c>
      <c r="F12" s="10" t="str">
        <f t="shared" si="0"/>
        <v/>
      </c>
      <c r="I12" s="30" t="str">
        <f t="array" ref="I12">IFERROR(VLOOKUP(J12,Risikolog[],9),"")</f>
        <v/>
      </c>
      <c r="J12" s="10" t="str">
        <f t="array" ref="J12">IFERROR(SMALL(IF(#REF!="Ja",IF(#REF!="Risiko",Risikolog[Risiko-id])),A12),"")</f>
        <v/>
      </c>
      <c r="L12" s="10" t="e">
        <f t="array" ref="L12">LARGE(IF(#REF!="Ja",IF(#REF!="Risiko",Risikolog[Risiko-værdi])),A12)</f>
        <v>#REF!</v>
      </c>
      <c r="M12" s="10" t="str">
        <f t="shared" si="1"/>
        <v/>
      </c>
    </row>
    <row r="13" spans="1:13" x14ac:dyDescent="0.25">
      <c r="A13" s="10">
        <v>10</v>
      </c>
      <c r="B13" s="30" t="str">
        <f t="array" ref="B13">IFERROR(VLOOKUP(C13,Risikolog[],9),"")</f>
        <v/>
      </c>
      <c r="C13" s="10" t="str">
        <f t="array" ref="C13">IFERROR(SMALL(IF(#REF!="Ja",IF(#REF!="Risiko",Risikolog[Risiko-id])),A13),"")</f>
        <v/>
      </c>
      <c r="E13" s="10" t="e">
        <f t="array" ref="E13">LARGE(IF(#REF!="Ja",IF(#REF!="Risiko",Risikolog[Risiko-værdi])),A13)</f>
        <v>#REF!</v>
      </c>
      <c r="F13" s="10" t="str">
        <f t="shared" si="0"/>
        <v/>
      </c>
      <c r="I13" s="30" t="str">
        <f t="array" ref="I13">IFERROR(VLOOKUP(J13,Risikolog[],9),"")</f>
        <v/>
      </c>
      <c r="J13" s="10" t="str">
        <f t="array" ref="J13">IFERROR(SMALL(IF(#REF!="Ja",IF(#REF!="Risiko",Risikolog[Risiko-id])),A13),"")</f>
        <v/>
      </c>
      <c r="L13" s="10" t="e">
        <f t="array" ref="L13">LARGE(IF(#REF!="Ja",IF(#REF!="Risiko",Risikolog[Risiko-værdi])),A13)</f>
        <v>#REF!</v>
      </c>
      <c r="M13" s="10" t="str">
        <f t="shared" si="1"/>
        <v/>
      </c>
    </row>
    <row r="14" spans="1:13" x14ac:dyDescent="0.25">
      <c r="A14" s="10">
        <v>11</v>
      </c>
      <c r="B14" s="30" t="str">
        <f t="array" ref="B14">IFERROR(VLOOKUP(C14,Risikolog[],9),"")</f>
        <v/>
      </c>
      <c r="C14" s="10" t="str">
        <f t="array" ref="C14">IFERROR(SMALL(IF(#REF!="Ja",IF(#REF!="Risiko",Risikolog[Risiko-id])),A14),"")</f>
        <v/>
      </c>
      <c r="E14" s="10" t="e">
        <f t="array" ref="E14">LARGE(IF(#REF!="Ja",IF(#REF!="Risiko",Risikolog[Risiko-værdi])),A14)</f>
        <v>#REF!</v>
      </c>
      <c r="F14" s="10" t="str">
        <f t="shared" si="0"/>
        <v/>
      </c>
      <c r="I14" s="30" t="str">
        <f t="array" ref="I14">IFERROR(VLOOKUP(J14,Risikolog[],9),"")</f>
        <v/>
      </c>
      <c r="J14" s="10" t="str">
        <f t="array" ref="J14">IFERROR(SMALL(IF(#REF!="Ja",IF(#REF!="Risiko",Risikolog[Risiko-id])),A14),"")</f>
        <v/>
      </c>
      <c r="L14" s="10" t="e">
        <f t="array" ref="L14">LARGE(IF(#REF!="Ja",IF(#REF!="Risiko",Risikolog[Risiko-værdi])),A14)</f>
        <v>#REF!</v>
      </c>
      <c r="M14" s="10" t="str">
        <f t="shared" si="1"/>
        <v/>
      </c>
    </row>
    <row r="15" spans="1:13" x14ac:dyDescent="0.25">
      <c r="A15" s="10">
        <v>12</v>
      </c>
      <c r="B15" s="30" t="str">
        <f t="array" ref="B15">IFERROR(VLOOKUP(C15,Risikolog[],9),"")</f>
        <v/>
      </c>
      <c r="C15" s="10" t="str">
        <f t="array" ref="C15">IFERROR(SMALL(IF(#REF!="Ja",IF(#REF!="Risiko",Risikolog[Risiko-id])),A15),"")</f>
        <v/>
      </c>
      <c r="E15" s="10" t="e">
        <f t="array" ref="E15">LARGE(IF(#REF!="Ja",IF(#REF!="Risiko",Risikolog[Risiko-værdi])),A15)</f>
        <v>#REF!</v>
      </c>
      <c r="F15" s="10" t="str">
        <f t="shared" si="0"/>
        <v/>
      </c>
      <c r="I15" s="30" t="str">
        <f t="array" ref="I15">IFERROR(VLOOKUP(J15,Risikolog[],9),"")</f>
        <v/>
      </c>
      <c r="J15" s="10" t="str">
        <f t="array" ref="J15">IFERROR(SMALL(IF(#REF!="Ja",IF(#REF!="Risiko",Risikolog[Risiko-id])),A15),"")</f>
        <v/>
      </c>
      <c r="L15" s="10" t="e">
        <f t="array" ref="L15">LARGE(IF(#REF!="Ja",IF(#REF!="Risiko",Risikolog[Risiko-værdi])),A15)</f>
        <v>#REF!</v>
      </c>
      <c r="M15" s="10" t="str">
        <f t="shared" si="1"/>
        <v/>
      </c>
    </row>
    <row r="16" spans="1:13" x14ac:dyDescent="0.25">
      <c r="A16" s="10">
        <v>13</v>
      </c>
      <c r="B16" s="30" t="str">
        <f t="array" ref="B16">IFERROR(VLOOKUP(C16,Risikolog[],9),"")</f>
        <v/>
      </c>
      <c r="C16" s="10" t="str">
        <f t="array" ref="C16">IFERROR(SMALL(IF(#REF!="Ja",IF(#REF!="Risiko",Risikolog[Risiko-id])),A16),"")</f>
        <v/>
      </c>
      <c r="E16" s="10" t="e">
        <f t="array" ref="E16">LARGE(IF(#REF!="Ja",IF(#REF!="Risiko",Risikolog[Risiko-værdi])),A16)</f>
        <v>#REF!</v>
      </c>
      <c r="F16" s="10" t="str">
        <f t="shared" si="0"/>
        <v/>
      </c>
      <c r="I16" s="30" t="str">
        <f t="array" ref="I16">IFERROR(VLOOKUP(J16,Risikolog[],9),"")</f>
        <v/>
      </c>
      <c r="J16" s="10" t="str">
        <f t="array" ref="J16">IFERROR(SMALL(IF(#REF!="Ja",IF(#REF!="Risiko",Risikolog[Risiko-id])),A16),"")</f>
        <v/>
      </c>
      <c r="L16" s="10" t="e">
        <f t="array" ref="L16">LARGE(IF(#REF!="Ja",IF(#REF!="Risiko",Risikolog[Risiko-værdi])),A16)</f>
        <v>#REF!</v>
      </c>
      <c r="M16" s="10" t="str">
        <f t="shared" si="1"/>
        <v/>
      </c>
    </row>
    <row r="17" spans="1:13" x14ac:dyDescent="0.25">
      <c r="A17" s="10">
        <v>14</v>
      </c>
      <c r="B17" s="30" t="str">
        <f t="array" ref="B17">IFERROR(VLOOKUP(C17,Risikolog[],9),"")</f>
        <v/>
      </c>
      <c r="C17" s="10" t="str">
        <f t="array" ref="C17">IFERROR(SMALL(IF(#REF!="Ja",IF(#REF!="Risiko",Risikolog[Risiko-id])),A17),"")</f>
        <v/>
      </c>
      <c r="E17" s="10" t="e">
        <f t="array" ref="E17">LARGE(IF(#REF!="Ja",IF(#REF!="Risiko",Risikolog[Risiko-værdi])),A17)</f>
        <v>#REF!</v>
      </c>
      <c r="F17" s="10" t="str">
        <f t="shared" si="0"/>
        <v/>
      </c>
      <c r="I17" s="30" t="str">
        <f t="array" ref="I17">IFERROR(VLOOKUP(J17,Risikolog[],9),"")</f>
        <v/>
      </c>
      <c r="J17" s="10" t="str">
        <f t="array" ref="J17">IFERROR(SMALL(IF(#REF!="Ja",IF(#REF!="Risiko",Risikolog[Risiko-id])),A17),"")</f>
        <v/>
      </c>
      <c r="L17" s="10" t="e">
        <f t="array" ref="L17">LARGE(IF(#REF!="Ja",IF(#REF!="Risiko",Risikolog[Risiko-værdi])),A17)</f>
        <v>#REF!</v>
      </c>
      <c r="M17" s="10" t="str">
        <f t="shared" si="1"/>
        <v/>
      </c>
    </row>
    <row r="18" spans="1:13" x14ac:dyDescent="0.25">
      <c r="A18" s="10">
        <v>15</v>
      </c>
      <c r="B18" s="30" t="str">
        <f t="array" ref="B18">IFERROR(VLOOKUP(C18,Risikolog[],9),"")</f>
        <v/>
      </c>
      <c r="C18" s="10" t="str">
        <f t="array" ref="C18">IFERROR(SMALL(IF(#REF!="Ja",IF(#REF!="Risiko",Risikolog[Risiko-id])),A18),"")</f>
        <v/>
      </c>
      <c r="E18" s="10" t="e">
        <f t="array" ref="E18">LARGE(IF(#REF!="Ja",IF(#REF!="Risiko",Risikolog[Risiko-værdi])),A18)</f>
        <v>#REF!</v>
      </c>
      <c r="F18" s="10" t="str">
        <f t="shared" si="0"/>
        <v/>
      </c>
      <c r="I18" s="30" t="str">
        <f t="array" ref="I18">IFERROR(VLOOKUP(J18,Risikolog[],9),"")</f>
        <v/>
      </c>
      <c r="J18" s="10" t="str">
        <f t="array" ref="J18">IFERROR(SMALL(IF(#REF!="Ja",IF(#REF!="Risiko",Risikolog[Risiko-id])),A18),"")</f>
        <v/>
      </c>
      <c r="L18" s="10" t="e">
        <f t="array" ref="L18">LARGE(IF(#REF!="Ja",IF(#REF!="Risiko",Risikolog[Risiko-værdi])),A18)</f>
        <v>#REF!</v>
      </c>
      <c r="M18" s="10" t="str">
        <f t="shared" si="1"/>
        <v/>
      </c>
    </row>
    <row r="19" spans="1:13" x14ac:dyDescent="0.25">
      <c r="A19" s="10">
        <v>16</v>
      </c>
      <c r="B19" s="30" t="str">
        <f t="array" ref="B19">IFERROR(VLOOKUP(C19,Risikolog[],9),"")</f>
        <v/>
      </c>
      <c r="C19" s="10" t="str">
        <f t="array" ref="C19">IFERROR(SMALL(IF(#REF!="Ja",IF(#REF!="Risiko",Risikolog[Risiko-id])),A19),"")</f>
        <v/>
      </c>
      <c r="E19" s="10" t="e">
        <f t="array" ref="E19">LARGE(IF(#REF!="Ja",IF(#REF!="Risiko",Risikolog[Risiko-værdi])),A19)</f>
        <v>#REF!</v>
      </c>
      <c r="F19" s="10" t="str">
        <f t="shared" si="0"/>
        <v/>
      </c>
      <c r="I19" s="30" t="str">
        <f t="array" ref="I19">IFERROR(VLOOKUP(J19,Risikolog[],9),"")</f>
        <v/>
      </c>
      <c r="J19" s="10" t="str">
        <f t="array" ref="J19">IFERROR(SMALL(IF(#REF!="Ja",IF(#REF!="Risiko",Risikolog[Risiko-id])),A19),"")</f>
        <v/>
      </c>
      <c r="L19" s="10" t="e">
        <f t="array" ref="L19">LARGE(IF(#REF!="Ja",IF(#REF!="Risiko",Risikolog[Risiko-værdi])),A19)</f>
        <v>#REF!</v>
      </c>
      <c r="M19" s="10" t="str">
        <f t="shared" si="1"/>
        <v/>
      </c>
    </row>
    <row r="20" spans="1:13" x14ac:dyDescent="0.25">
      <c r="A20" s="10">
        <v>17</v>
      </c>
      <c r="B20" s="30" t="str">
        <f t="array" ref="B20">IFERROR(VLOOKUP(C20,Risikolog[],9),"")</f>
        <v/>
      </c>
      <c r="C20" s="10" t="str">
        <f t="array" ref="C20">IFERROR(SMALL(IF(#REF!="Ja",IF(#REF!="Risiko",Risikolog[Risiko-id])),A20),"")</f>
        <v/>
      </c>
      <c r="E20" s="10" t="e">
        <f t="array" ref="E20">LARGE(IF(#REF!="Ja",IF(#REF!="Risiko",Risikolog[Risiko-værdi])),A20)</f>
        <v>#REF!</v>
      </c>
      <c r="F20" s="10" t="str">
        <f t="shared" si="0"/>
        <v/>
      </c>
      <c r="I20" s="30" t="str">
        <f t="array" ref="I20">IFERROR(VLOOKUP(J20,Risikolog[],9),"")</f>
        <v/>
      </c>
      <c r="J20" s="10" t="str">
        <f t="array" ref="J20">IFERROR(SMALL(IF(#REF!="Ja",IF(#REF!="Risiko",Risikolog[Risiko-id])),A20),"")</f>
        <v/>
      </c>
      <c r="L20" s="10" t="e">
        <f t="array" ref="L20">LARGE(IF(#REF!="Ja",IF(#REF!="Risiko",Risikolog[Risiko-værdi])),A20)</f>
        <v>#REF!</v>
      </c>
      <c r="M20" s="10" t="str">
        <f t="shared" si="1"/>
        <v/>
      </c>
    </row>
    <row r="21" spans="1:13" x14ac:dyDescent="0.25">
      <c r="A21" s="10">
        <v>18</v>
      </c>
      <c r="B21" s="30" t="str">
        <f t="array" ref="B21">IFERROR(VLOOKUP(C21,Risikolog[],9),"")</f>
        <v/>
      </c>
      <c r="C21" s="10" t="str">
        <f t="array" ref="C21">IFERROR(SMALL(IF(#REF!="Ja",IF(#REF!="Risiko",Risikolog[Risiko-id])),A21),"")</f>
        <v/>
      </c>
      <c r="E21" s="10" t="e">
        <f t="array" ref="E21">LARGE(IF(#REF!="Ja",IF(#REF!="Risiko",Risikolog[Risiko-værdi])),A21)</f>
        <v>#REF!</v>
      </c>
      <c r="F21" s="10" t="str">
        <f t="shared" si="0"/>
        <v/>
      </c>
      <c r="I21" s="30" t="str">
        <f t="array" ref="I21">IFERROR(VLOOKUP(J21,Risikolog[],9),"")</f>
        <v/>
      </c>
      <c r="J21" s="10" t="str">
        <f t="array" ref="J21">IFERROR(SMALL(IF(#REF!="Ja",IF(#REF!="Risiko",Risikolog[Risiko-id])),A21),"")</f>
        <v/>
      </c>
      <c r="L21" s="10" t="e">
        <f t="array" ref="L21">LARGE(IF(#REF!="Ja",IF(#REF!="Risiko",Risikolog[Risiko-værdi])),A21)</f>
        <v>#REF!</v>
      </c>
      <c r="M21" s="10" t="str">
        <f t="shared" si="1"/>
        <v/>
      </c>
    </row>
    <row r="22" spans="1:13" x14ac:dyDescent="0.25">
      <c r="A22" s="10">
        <v>19</v>
      </c>
      <c r="B22" s="30" t="str">
        <f t="array" ref="B22">IFERROR(VLOOKUP(C22,Risikolog[],9),"")</f>
        <v/>
      </c>
      <c r="C22" s="10" t="str">
        <f t="array" ref="C22">IFERROR(SMALL(IF(#REF!="Ja",IF(#REF!="Risiko",Risikolog[Risiko-id])),A22),"")</f>
        <v/>
      </c>
      <c r="E22" s="10" t="e">
        <f t="array" ref="E22">LARGE(IF(#REF!="Ja",IF(#REF!="Risiko",Risikolog[Risiko-værdi])),A22)</f>
        <v>#REF!</v>
      </c>
      <c r="F22" s="10" t="str">
        <f t="shared" si="0"/>
        <v/>
      </c>
      <c r="I22" s="30" t="str">
        <f t="array" ref="I22">IFERROR(VLOOKUP(J22,Risikolog[],9),"")</f>
        <v/>
      </c>
      <c r="J22" s="10" t="str">
        <f t="array" ref="J22">IFERROR(SMALL(IF(#REF!="Ja",IF(#REF!="Risiko",Risikolog[Risiko-id])),A22),"")</f>
        <v/>
      </c>
      <c r="L22" s="10" t="e">
        <f t="array" ref="L22">LARGE(IF(#REF!="Ja",IF(#REF!="Risiko",Risikolog[Risiko-værdi])),A22)</f>
        <v>#REF!</v>
      </c>
      <c r="M22" s="10" t="str">
        <f t="shared" si="1"/>
        <v/>
      </c>
    </row>
    <row r="23" spans="1:13" x14ac:dyDescent="0.25">
      <c r="A23" s="10">
        <v>20</v>
      </c>
      <c r="B23" s="30" t="str">
        <f t="array" ref="B23">IFERROR(VLOOKUP(C23,Risikolog[],9),"")</f>
        <v/>
      </c>
      <c r="C23" s="10" t="str">
        <f t="array" ref="C23">IFERROR(SMALL(IF(#REF!="Ja",IF(#REF!="Risiko",Risikolog[Risiko-id])),A23),"")</f>
        <v/>
      </c>
      <c r="E23" s="10" t="e">
        <f t="array" ref="E23">LARGE(IF(#REF!="Ja",IF(#REF!="Risiko",Risikolog[Risiko-værdi])),A23)</f>
        <v>#REF!</v>
      </c>
      <c r="F23" s="10" t="str">
        <f t="shared" si="0"/>
        <v/>
      </c>
      <c r="I23" s="30" t="str">
        <f t="array" ref="I23">IFERROR(VLOOKUP(J23,Risikolog[],9),"")</f>
        <v/>
      </c>
      <c r="J23" s="10" t="str">
        <f t="array" ref="J23">IFERROR(SMALL(IF(#REF!="Ja",IF(#REF!="Risiko",Risikolog[Risiko-id])),A23),"")</f>
        <v/>
      </c>
      <c r="L23" s="10" t="e">
        <f t="array" ref="L23">LARGE(IF(#REF!="Ja",IF(#REF!="Risiko",Risikolog[Risiko-værdi])),A23)</f>
        <v>#REF!</v>
      </c>
      <c r="M23" s="10" t="str">
        <f t="shared" si="1"/>
        <v/>
      </c>
    </row>
    <row r="24" spans="1:13" x14ac:dyDescent="0.25">
      <c r="A24" s="10">
        <v>21</v>
      </c>
      <c r="B24" s="30" t="str">
        <f t="array" ref="B24">IFERROR(VLOOKUP(C24,Risikolog[],9),"")</f>
        <v/>
      </c>
      <c r="C24" s="10" t="str">
        <f t="array" ref="C24">IFERROR(SMALL(IF(#REF!="Ja",IF(#REF!="Risiko",Risikolog[Risiko-id])),A24),"")</f>
        <v/>
      </c>
      <c r="E24" s="10" t="e">
        <f t="array" ref="E24">LARGE(IF(#REF!="Ja",IF(#REF!="Risiko",Risikolog[Risiko-værdi])),A24)</f>
        <v>#REF!</v>
      </c>
      <c r="F24" s="10" t="str">
        <f t="shared" ref="F24:F87" si="2">IFERROR(VLOOKUP($E24,B$4:C$23,2,FALSE),"")</f>
        <v/>
      </c>
      <c r="I24" s="30" t="str">
        <f t="array" ref="I24">IFERROR(VLOOKUP(J24,Risikolog[],9),"")</f>
        <v/>
      </c>
      <c r="J24" s="10" t="str">
        <f t="array" ref="J24">IFERROR(SMALL(IF(#REF!="Ja",IF(#REF!="Risiko",Risikolog[Risiko-id])),A24),"")</f>
        <v/>
      </c>
      <c r="L24" s="10" t="e">
        <f t="array" ref="L24">LARGE(IF(#REF!="Ja",IF(#REF!="Risiko",Risikolog[Risiko-værdi])),A24)</f>
        <v>#REF!</v>
      </c>
      <c r="M24" s="10" t="str">
        <f t="shared" si="1"/>
        <v/>
      </c>
    </row>
    <row r="25" spans="1:13" x14ac:dyDescent="0.25">
      <c r="A25" s="10">
        <v>22</v>
      </c>
      <c r="B25" s="30" t="str">
        <f t="array" ref="B25">IFERROR(VLOOKUP(C25,Risikolog[],9),"")</f>
        <v/>
      </c>
      <c r="C25" s="10" t="str">
        <f t="array" ref="C25">IFERROR(SMALL(IF(#REF!="Ja",IF(#REF!="Risiko",Risikolog[Risiko-id])),A25),"")</f>
        <v/>
      </c>
      <c r="E25" s="10" t="e">
        <f t="array" ref="E25">LARGE(IF(#REF!="Ja",IF(#REF!="Risiko",Risikolog[Risiko-værdi])),A25)</f>
        <v>#REF!</v>
      </c>
      <c r="F25" s="10" t="str">
        <f t="shared" si="2"/>
        <v/>
      </c>
      <c r="I25" s="30" t="str">
        <f t="array" ref="I25">IFERROR(VLOOKUP(J25,Risikolog[],9),"")</f>
        <v/>
      </c>
      <c r="J25" s="10" t="str">
        <f t="array" ref="J25">IFERROR(SMALL(IF(#REF!="Ja",IF(#REF!="Risiko",Risikolog[Risiko-id])),A25),"")</f>
        <v/>
      </c>
      <c r="L25" s="10" t="e">
        <f t="array" ref="L25">LARGE(IF(#REF!="Ja",IF(#REF!="Risiko",Risikolog[Risiko-værdi])),A25)</f>
        <v>#REF!</v>
      </c>
      <c r="M25" s="10" t="str">
        <f t="shared" si="1"/>
        <v/>
      </c>
    </row>
    <row r="26" spans="1:13" x14ac:dyDescent="0.25">
      <c r="A26" s="10">
        <v>23</v>
      </c>
      <c r="B26" s="30" t="str">
        <f t="array" ref="B26">IFERROR(VLOOKUP(C26,Risikolog[],9),"")</f>
        <v/>
      </c>
      <c r="C26" s="10" t="str">
        <f t="array" ref="C26">IFERROR(SMALL(IF(#REF!="Ja",IF(#REF!="Risiko",Risikolog[Risiko-id])),A26),"")</f>
        <v/>
      </c>
      <c r="E26" s="10" t="e">
        <f t="array" ref="E26">LARGE(IF(#REF!="Ja",IF(#REF!="Risiko",Risikolog[Risiko-værdi])),A26)</f>
        <v>#REF!</v>
      </c>
      <c r="F26" s="10" t="str">
        <f t="shared" si="2"/>
        <v/>
      </c>
      <c r="I26" s="30" t="str">
        <f t="array" ref="I26">IFERROR(VLOOKUP(J26,Risikolog[],9),"")</f>
        <v/>
      </c>
      <c r="J26" s="10" t="str">
        <f t="array" ref="J26">IFERROR(SMALL(IF(#REF!="Ja",IF(#REF!="Risiko",Risikolog[Risiko-id])),A26),"")</f>
        <v/>
      </c>
      <c r="L26" s="10" t="e">
        <f t="array" ref="L26">LARGE(IF(#REF!="Ja",IF(#REF!="Risiko",Risikolog[Risiko-værdi])),A26)</f>
        <v>#REF!</v>
      </c>
      <c r="M26" s="10" t="str">
        <f t="shared" si="1"/>
        <v/>
      </c>
    </row>
    <row r="27" spans="1:13" x14ac:dyDescent="0.25">
      <c r="A27" s="10">
        <v>24</v>
      </c>
      <c r="B27" s="30" t="str">
        <f t="array" ref="B27">IFERROR(VLOOKUP(C27,Risikolog[],9),"")</f>
        <v/>
      </c>
      <c r="C27" s="10" t="str">
        <f t="array" ref="C27">IFERROR(SMALL(IF(#REF!="Ja",IF(#REF!="Risiko",Risikolog[Risiko-id])),A27),"")</f>
        <v/>
      </c>
      <c r="E27" s="10" t="e">
        <f t="array" ref="E27">LARGE(IF(#REF!="Ja",IF(#REF!="Risiko",Risikolog[Risiko-værdi])),A27)</f>
        <v>#REF!</v>
      </c>
      <c r="F27" s="10" t="str">
        <f t="shared" si="2"/>
        <v/>
      </c>
      <c r="I27" s="30" t="str">
        <f t="array" ref="I27">IFERROR(VLOOKUP(J27,Risikolog[],9),"")</f>
        <v/>
      </c>
      <c r="J27" s="10" t="str">
        <f t="array" ref="J27">IFERROR(SMALL(IF(#REF!="Ja",IF(#REF!="Risiko",Risikolog[Risiko-id])),A27),"")</f>
        <v/>
      </c>
      <c r="L27" s="10" t="e">
        <f t="array" ref="L27">LARGE(IF(#REF!="Ja",IF(#REF!="Risiko",Risikolog[Risiko-værdi])),A27)</f>
        <v>#REF!</v>
      </c>
      <c r="M27" s="10" t="str">
        <f t="shared" si="1"/>
        <v/>
      </c>
    </row>
    <row r="28" spans="1:13" x14ac:dyDescent="0.25">
      <c r="A28" s="10">
        <v>25</v>
      </c>
      <c r="B28" s="30" t="str">
        <f t="array" ref="B28">IFERROR(VLOOKUP(C28,Risikolog[],9),"")</f>
        <v/>
      </c>
      <c r="C28" s="10" t="str">
        <f t="array" ref="C28">IFERROR(SMALL(IF(#REF!="Ja",IF(#REF!="Risiko",Risikolog[Risiko-id])),A28),"")</f>
        <v/>
      </c>
      <c r="E28" s="10" t="e">
        <f t="array" ref="E28">LARGE(IF(#REF!="Ja",IF(#REF!="Risiko",Risikolog[Risiko-værdi])),A28)</f>
        <v>#REF!</v>
      </c>
      <c r="F28" s="10" t="str">
        <f t="shared" si="2"/>
        <v/>
      </c>
      <c r="I28" s="30" t="str">
        <f t="array" ref="I28">IFERROR(VLOOKUP(J28,Risikolog[],9),"")</f>
        <v/>
      </c>
      <c r="J28" s="10" t="str">
        <f t="array" ref="J28">IFERROR(SMALL(IF(#REF!="Ja",IF(#REF!="Risiko",Risikolog[Risiko-id])),A28),"")</f>
        <v/>
      </c>
      <c r="L28" s="10" t="e">
        <f t="array" ref="L28">LARGE(IF(#REF!="Ja",IF(#REF!="Risiko",Risikolog[Risiko-værdi])),A28)</f>
        <v>#REF!</v>
      </c>
      <c r="M28" s="10" t="str">
        <f t="shared" si="1"/>
        <v/>
      </c>
    </row>
    <row r="29" spans="1:13" x14ac:dyDescent="0.25">
      <c r="A29" s="10">
        <v>26</v>
      </c>
      <c r="B29" s="30" t="str">
        <f t="array" ref="B29">IFERROR(VLOOKUP(C29,Risikolog[],9),"")</f>
        <v/>
      </c>
      <c r="C29" s="10" t="str">
        <f t="array" ref="C29">IFERROR(SMALL(IF(#REF!="Ja",IF(#REF!="Risiko",Risikolog[Risiko-id])),A29),"")</f>
        <v/>
      </c>
      <c r="E29" s="10" t="e">
        <f t="array" ref="E29">LARGE(IF(#REF!="Ja",IF(#REF!="Risiko",Risikolog[Risiko-værdi])),A29)</f>
        <v>#REF!</v>
      </c>
      <c r="F29" s="10" t="str">
        <f t="shared" si="2"/>
        <v/>
      </c>
      <c r="I29" s="30" t="str">
        <f t="array" ref="I29">IFERROR(VLOOKUP(J29,Risikolog[],9),"")</f>
        <v/>
      </c>
      <c r="J29" s="10" t="str">
        <f t="array" ref="J29">IFERROR(SMALL(IF(#REF!="Ja",IF(#REF!="Risiko",Risikolog[Risiko-id])),A29),"")</f>
        <v/>
      </c>
      <c r="L29" s="10" t="e">
        <f t="array" ref="L29">LARGE(IF(#REF!="Ja",IF(#REF!="Risiko",Risikolog[Risiko-værdi])),A29)</f>
        <v>#REF!</v>
      </c>
      <c r="M29" s="10" t="str">
        <f t="shared" si="1"/>
        <v/>
      </c>
    </row>
    <row r="30" spans="1:13" x14ac:dyDescent="0.25">
      <c r="A30" s="10">
        <v>27</v>
      </c>
      <c r="B30" s="30" t="str">
        <f t="array" ref="B30">IFERROR(VLOOKUP(C30,Risikolog[],9),"")</f>
        <v/>
      </c>
      <c r="C30" s="10" t="str">
        <f t="array" ref="C30">IFERROR(SMALL(IF(#REF!="Ja",IF(#REF!="Risiko",Risikolog[Risiko-id])),A30),"")</f>
        <v/>
      </c>
      <c r="E30" s="10" t="e">
        <f t="array" ref="E30">LARGE(IF(#REF!="Ja",IF(#REF!="Risiko",Risikolog[Risiko-værdi])),A30)</f>
        <v>#REF!</v>
      </c>
      <c r="F30" s="10" t="str">
        <f t="shared" si="2"/>
        <v/>
      </c>
      <c r="I30" s="30" t="str">
        <f t="array" ref="I30">IFERROR(VLOOKUP(J30,Risikolog[],9),"")</f>
        <v/>
      </c>
      <c r="J30" s="10" t="str">
        <f t="array" ref="J30">IFERROR(SMALL(IF(#REF!="Ja",IF(#REF!="Risiko",Risikolog[Risiko-id])),A30),"")</f>
        <v/>
      </c>
      <c r="L30" s="10" t="e">
        <f t="array" ref="L30">LARGE(IF(#REF!="Ja",IF(#REF!="Risiko",Risikolog[Risiko-værdi])),A30)</f>
        <v>#REF!</v>
      </c>
      <c r="M30" s="10" t="str">
        <f t="shared" si="1"/>
        <v/>
      </c>
    </row>
    <row r="31" spans="1:13" x14ac:dyDescent="0.25">
      <c r="A31" s="10">
        <v>28</v>
      </c>
      <c r="B31" s="30" t="str">
        <f t="array" ref="B31">IFERROR(VLOOKUP(C31,Risikolog[],9),"")</f>
        <v/>
      </c>
      <c r="C31" s="10" t="str">
        <f t="array" ref="C31">IFERROR(SMALL(IF(#REF!="Ja",IF(#REF!="Risiko",Risikolog[Risiko-id])),A31),"")</f>
        <v/>
      </c>
      <c r="E31" s="10" t="e">
        <f t="array" ref="E31">LARGE(IF(#REF!="Ja",IF(#REF!="Risiko",Risikolog[Risiko-værdi])),A31)</f>
        <v>#REF!</v>
      </c>
      <c r="F31" s="10" t="str">
        <f t="shared" si="2"/>
        <v/>
      </c>
      <c r="I31" s="30" t="str">
        <f t="array" ref="I31">IFERROR(VLOOKUP(J31,Risikolog[],9),"")</f>
        <v/>
      </c>
      <c r="J31" s="10" t="str">
        <f t="array" ref="J31">IFERROR(SMALL(IF(#REF!="Ja",IF(#REF!="Risiko",Risikolog[Risiko-id])),A31),"")</f>
        <v/>
      </c>
      <c r="L31" s="10" t="e">
        <f t="array" ref="L31">LARGE(IF(#REF!="Ja",IF(#REF!="Risiko",Risikolog[Risiko-værdi])),A31)</f>
        <v>#REF!</v>
      </c>
      <c r="M31" s="10" t="str">
        <f t="shared" si="1"/>
        <v/>
      </c>
    </row>
    <row r="32" spans="1:13" x14ac:dyDescent="0.25">
      <c r="A32" s="10">
        <v>29</v>
      </c>
      <c r="B32" s="30" t="str">
        <f t="array" ref="B32">IFERROR(VLOOKUP(C32,Risikolog[],9),"")</f>
        <v/>
      </c>
      <c r="C32" s="10" t="str">
        <f t="array" ref="C32">IFERROR(SMALL(IF(#REF!="Ja",IF(#REF!="Risiko",Risikolog[Risiko-id])),A32),"")</f>
        <v/>
      </c>
      <c r="E32" s="10" t="e">
        <f t="array" ref="E32">LARGE(IF(#REF!="Ja",IF(#REF!="Risiko",Risikolog[Risiko-værdi])),A32)</f>
        <v>#REF!</v>
      </c>
      <c r="F32" s="10" t="str">
        <f t="shared" si="2"/>
        <v/>
      </c>
      <c r="I32" s="30" t="str">
        <f t="array" ref="I32">IFERROR(VLOOKUP(J32,Risikolog[],9),"")</f>
        <v/>
      </c>
      <c r="J32" s="10" t="str">
        <f t="array" ref="J32">IFERROR(SMALL(IF(#REF!="Ja",IF(#REF!="Risiko",Risikolog[Risiko-id])),A32),"")</f>
        <v/>
      </c>
      <c r="L32" s="10" t="e">
        <f t="array" ref="L32">LARGE(IF(#REF!="Ja",IF(#REF!="Risiko",Risikolog[Risiko-værdi])),A32)</f>
        <v>#REF!</v>
      </c>
      <c r="M32" s="10" t="str">
        <f t="shared" si="1"/>
        <v/>
      </c>
    </row>
    <row r="33" spans="1:13" x14ac:dyDescent="0.25">
      <c r="A33" s="10">
        <v>30</v>
      </c>
      <c r="B33" s="30" t="str">
        <f t="array" ref="B33">IFERROR(VLOOKUP(C33,Risikolog[],9),"")</f>
        <v/>
      </c>
      <c r="C33" s="10" t="str">
        <f t="array" ref="C33">IFERROR(SMALL(IF(#REF!="Ja",IF(#REF!="Risiko",Risikolog[Risiko-id])),A33),"")</f>
        <v/>
      </c>
      <c r="E33" s="10" t="e">
        <f t="array" ref="E33">LARGE(IF(#REF!="Ja",IF(#REF!="Risiko",Risikolog[Risiko-værdi])),A33)</f>
        <v>#REF!</v>
      </c>
      <c r="F33" s="10" t="str">
        <f t="shared" si="2"/>
        <v/>
      </c>
      <c r="I33" s="30" t="str">
        <f t="array" ref="I33">IFERROR(VLOOKUP(J33,Risikolog[],9),"")</f>
        <v/>
      </c>
      <c r="J33" s="10" t="str">
        <f t="array" ref="J33">IFERROR(SMALL(IF(#REF!="Ja",IF(#REF!="Risiko",Risikolog[Risiko-id])),A33),"")</f>
        <v/>
      </c>
      <c r="L33" s="10" t="e">
        <f t="array" ref="L33">LARGE(IF(#REF!="Ja",IF(#REF!="Risiko",Risikolog[Risiko-værdi])),A33)</f>
        <v>#REF!</v>
      </c>
      <c r="M33" s="10" t="str">
        <f t="shared" si="1"/>
        <v/>
      </c>
    </row>
    <row r="34" spans="1:13" x14ac:dyDescent="0.25">
      <c r="A34" s="10">
        <v>31</v>
      </c>
      <c r="B34" s="30" t="str">
        <f t="array" ref="B34">IFERROR(VLOOKUP(C34,Risikolog[],9),"")</f>
        <v/>
      </c>
      <c r="C34" s="10" t="str">
        <f t="array" ref="C34">IFERROR(SMALL(IF(#REF!="Ja",IF(#REF!="Risiko",Risikolog[Risiko-id])),A34),"")</f>
        <v/>
      </c>
      <c r="E34" s="10" t="e">
        <f t="array" ref="E34">LARGE(IF(#REF!="Ja",IF(#REF!="Risiko",Risikolog[Risiko-værdi])),A34)</f>
        <v>#REF!</v>
      </c>
      <c r="F34" s="10" t="str">
        <f t="shared" si="2"/>
        <v/>
      </c>
      <c r="I34" s="30" t="str">
        <f t="array" ref="I34">IFERROR(VLOOKUP(J34,Risikolog[],9),"")</f>
        <v/>
      </c>
      <c r="J34" s="10" t="str">
        <f t="array" ref="J34">IFERROR(SMALL(IF(#REF!="Ja",IF(#REF!="Risiko",Risikolog[Risiko-id])),A34),"")</f>
        <v/>
      </c>
      <c r="L34" s="10" t="e">
        <f t="array" ref="L34">LARGE(IF(#REF!="Ja",IF(#REF!="Risiko",Risikolog[Risiko-værdi])),A34)</f>
        <v>#REF!</v>
      </c>
      <c r="M34" s="10" t="str">
        <f t="shared" si="1"/>
        <v/>
      </c>
    </row>
    <row r="35" spans="1:13" x14ac:dyDescent="0.25">
      <c r="A35" s="10">
        <v>32</v>
      </c>
      <c r="B35" s="30" t="str">
        <f t="array" ref="B35">IFERROR(VLOOKUP(C35,Risikolog[],9),"")</f>
        <v/>
      </c>
      <c r="C35" s="10" t="str">
        <f t="array" ref="C35">IFERROR(SMALL(IF(#REF!="Ja",IF(#REF!="Risiko",Risikolog[Risiko-id])),A35),"")</f>
        <v/>
      </c>
      <c r="E35" s="10" t="e">
        <f t="array" ref="E35">LARGE(IF(#REF!="Ja",IF(#REF!="Risiko",Risikolog[Risiko-værdi])),A35)</f>
        <v>#REF!</v>
      </c>
      <c r="F35" s="10" t="str">
        <f t="shared" si="2"/>
        <v/>
      </c>
      <c r="I35" s="30" t="str">
        <f t="array" ref="I35">IFERROR(VLOOKUP(J35,Risikolog[],9),"")</f>
        <v/>
      </c>
      <c r="J35" s="10" t="str">
        <f t="array" ref="J35">IFERROR(SMALL(IF(#REF!="Ja",IF(#REF!="Risiko",Risikolog[Risiko-id])),A35),"")</f>
        <v/>
      </c>
      <c r="L35" s="10" t="e">
        <f t="array" ref="L35">LARGE(IF(#REF!="Ja",IF(#REF!="Risiko",Risikolog[Risiko-værdi])),A35)</f>
        <v>#REF!</v>
      </c>
      <c r="M35" s="10" t="str">
        <f t="shared" si="1"/>
        <v/>
      </c>
    </row>
    <row r="36" spans="1:13" x14ac:dyDescent="0.25">
      <c r="A36" s="10">
        <v>33</v>
      </c>
      <c r="B36" s="30" t="str">
        <f t="array" ref="B36">IFERROR(VLOOKUP(C36,Risikolog[],9),"")</f>
        <v/>
      </c>
      <c r="C36" s="10" t="str">
        <f t="array" ref="C36">IFERROR(SMALL(IF(#REF!="Ja",IF(#REF!="Risiko",Risikolog[Risiko-id])),A36),"")</f>
        <v/>
      </c>
      <c r="E36" s="10" t="e">
        <f t="array" ref="E36">LARGE(IF(#REF!="Ja",IF(#REF!="Risiko",Risikolog[Risiko-værdi])),A36)</f>
        <v>#REF!</v>
      </c>
      <c r="F36" s="10" t="str">
        <f t="shared" si="2"/>
        <v/>
      </c>
      <c r="I36" s="30" t="str">
        <f t="array" ref="I36">IFERROR(VLOOKUP(J36,Risikolog[],9),"")</f>
        <v/>
      </c>
      <c r="J36" s="10" t="str">
        <f t="array" ref="J36">IFERROR(SMALL(IF(#REF!="Ja",IF(#REF!="Risiko",Risikolog[Risiko-id])),A36),"")</f>
        <v/>
      </c>
      <c r="L36" s="10" t="e">
        <f t="array" ref="L36">LARGE(IF(#REF!="Ja",IF(#REF!="Risiko",Risikolog[Risiko-værdi])),A36)</f>
        <v>#REF!</v>
      </c>
      <c r="M36" s="10" t="str">
        <f t="shared" si="1"/>
        <v/>
      </c>
    </row>
    <row r="37" spans="1:13" x14ac:dyDescent="0.25">
      <c r="A37" s="10">
        <v>34</v>
      </c>
      <c r="B37" s="30" t="str">
        <f t="array" ref="B37">IFERROR(VLOOKUP(C37,Risikolog[],9),"")</f>
        <v/>
      </c>
      <c r="C37" s="10" t="str">
        <f t="array" ref="C37">IFERROR(SMALL(IF(#REF!="Ja",IF(#REF!="Risiko",Risikolog[Risiko-id])),A37),"")</f>
        <v/>
      </c>
      <c r="E37" s="10" t="e">
        <f t="array" ref="E37">LARGE(IF(#REF!="Ja",IF(#REF!="Risiko",Risikolog[Risiko-værdi])),A37)</f>
        <v>#REF!</v>
      </c>
      <c r="F37" s="10" t="str">
        <f t="shared" si="2"/>
        <v/>
      </c>
      <c r="I37" s="30" t="str">
        <f t="array" ref="I37">IFERROR(VLOOKUP(J37,Risikolog[],9),"")</f>
        <v/>
      </c>
      <c r="J37" s="10" t="str">
        <f t="array" ref="J37">IFERROR(SMALL(IF(#REF!="Ja",IF(#REF!="Risiko",Risikolog[Risiko-id])),A37),"")</f>
        <v/>
      </c>
      <c r="L37" s="10" t="e">
        <f t="array" ref="L37">LARGE(IF(#REF!="Ja",IF(#REF!="Risiko",Risikolog[Risiko-værdi])),A37)</f>
        <v>#REF!</v>
      </c>
      <c r="M37" s="10" t="str">
        <f t="shared" si="1"/>
        <v/>
      </c>
    </row>
    <row r="38" spans="1:13" x14ac:dyDescent="0.25">
      <c r="A38" s="10">
        <v>35</v>
      </c>
      <c r="B38" s="30" t="str">
        <f t="array" ref="B38">IFERROR(VLOOKUP(C38,Risikolog[],9),"")</f>
        <v/>
      </c>
      <c r="C38" s="10" t="str">
        <f t="array" ref="C38">IFERROR(SMALL(IF(#REF!="Ja",IF(#REF!="Risiko",Risikolog[Risiko-id])),A38),"")</f>
        <v/>
      </c>
      <c r="E38" s="10" t="e">
        <f t="array" ref="E38">LARGE(IF(#REF!="Ja",IF(#REF!="Risiko",Risikolog[Risiko-værdi])),A38)</f>
        <v>#REF!</v>
      </c>
      <c r="F38" s="10" t="str">
        <f t="shared" si="2"/>
        <v/>
      </c>
      <c r="I38" s="30" t="str">
        <f t="array" ref="I38">IFERROR(VLOOKUP(J38,Risikolog[],9),"")</f>
        <v/>
      </c>
      <c r="J38" s="10" t="str">
        <f t="array" ref="J38">IFERROR(SMALL(IF(#REF!="Ja",IF(#REF!="Risiko",Risikolog[Risiko-id])),A38),"")</f>
        <v/>
      </c>
      <c r="L38" s="10" t="e">
        <f t="array" ref="L38">LARGE(IF(#REF!="Ja",IF(#REF!="Risiko",Risikolog[Risiko-værdi])),A38)</f>
        <v>#REF!</v>
      </c>
      <c r="M38" s="10" t="str">
        <f t="shared" si="1"/>
        <v/>
      </c>
    </row>
    <row r="39" spans="1:13" x14ac:dyDescent="0.25">
      <c r="A39" s="10">
        <v>36</v>
      </c>
      <c r="B39" s="30" t="str">
        <f t="array" ref="B39">IFERROR(VLOOKUP(C39,Risikolog[],9),"")</f>
        <v/>
      </c>
      <c r="C39" s="10" t="str">
        <f t="array" ref="C39">IFERROR(SMALL(IF(#REF!="Ja",IF(#REF!="Risiko",Risikolog[Risiko-id])),A39),"")</f>
        <v/>
      </c>
      <c r="E39" s="10" t="e">
        <f t="array" ref="E39">LARGE(IF(#REF!="Ja",IF(#REF!="Risiko",Risikolog[Risiko-værdi])),A39)</f>
        <v>#REF!</v>
      </c>
      <c r="F39" s="10" t="str">
        <f t="shared" si="2"/>
        <v/>
      </c>
      <c r="I39" s="30" t="str">
        <f t="array" ref="I39">IFERROR(VLOOKUP(J39,Risikolog[],9),"")</f>
        <v/>
      </c>
      <c r="J39" s="10" t="str">
        <f t="array" ref="J39">IFERROR(SMALL(IF(#REF!="Ja",IF(#REF!="Risiko",Risikolog[Risiko-id])),A39),"")</f>
        <v/>
      </c>
      <c r="L39" s="10" t="e">
        <f t="array" ref="L39">LARGE(IF(#REF!="Ja",IF(#REF!="Risiko",Risikolog[Risiko-værdi])),A39)</f>
        <v>#REF!</v>
      </c>
      <c r="M39" s="10" t="str">
        <f t="shared" si="1"/>
        <v/>
      </c>
    </row>
    <row r="40" spans="1:13" x14ac:dyDescent="0.25">
      <c r="A40" s="10">
        <v>37</v>
      </c>
      <c r="B40" s="30" t="str">
        <f t="array" ref="B40">IFERROR(VLOOKUP(C40,Risikolog[],9),"")</f>
        <v/>
      </c>
      <c r="C40" s="10" t="str">
        <f t="array" ref="C40">IFERROR(SMALL(IF(#REF!="Ja",IF(#REF!="Risiko",Risikolog[Risiko-id])),A40),"")</f>
        <v/>
      </c>
      <c r="E40" s="10" t="e">
        <f t="array" ref="E40">LARGE(IF(#REF!="Ja",IF(#REF!="Risiko",Risikolog[Risiko-værdi])),A40)</f>
        <v>#REF!</v>
      </c>
      <c r="F40" s="10" t="str">
        <f t="shared" si="2"/>
        <v/>
      </c>
      <c r="I40" s="30" t="str">
        <f t="array" ref="I40">IFERROR(VLOOKUP(J40,Risikolog[],9),"")</f>
        <v/>
      </c>
      <c r="J40" s="10" t="str">
        <f t="array" ref="J40">IFERROR(SMALL(IF(#REF!="Ja",IF(#REF!="Risiko",Risikolog[Risiko-id])),A40),"")</f>
        <v/>
      </c>
      <c r="L40" s="10" t="e">
        <f t="array" ref="L40">LARGE(IF(#REF!="Ja",IF(#REF!="Risiko",Risikolog[Risiko-værdi])),A40)</f>
        <v>#REF!</v>
      </c>
      <c r="M40" s="10" t="str">
        <f t="shared" si="1"/>
        <v/>
      </c>
    </row>
    <row r="41" spans="1:13" x14ac:dyDescent="0.25">
      <c r="A41" s="10">
        <v>38</v>
      </c>
      <c r="B41" s="30" t="str">
        <f t="array" ref="B41">IFERROR(VLOOKUP(C41,Risikolog[],9),"")</f>
        <v/>
      </c>
      <c r="C41" s="10" t="str">
        <f t="array" ref="C41">IFERROR(SMALL(IF(#REF!="Ja",IF(#REF!="Risiko",Risikolog[Risiko-id])),A41),"")</f>
        <v/>
      </c>
      <c r="E41" s="10" t="e">
        <f t="array" ref="E41">LARGE(IF(#REF!="Ja",IF(#REF!="Risiko",Risikolog[Risiko-værdi])),A41)</f>
        <v>#REF!</v>
      </c>
      <c r="F41" s="10" t="str">
        <f t="shared" si="2"/>
        <v/>
      </c>
      <c r="I41" s="30" t="str">
        <f t="array" ref="I41">IFERROR(VLOOKUP(J41,Risikolog[],9),"")</f>
        <v/>
      </c>
      <c r="J41" s="10" t="str">
        <f t="array" ref="J41">IFERROR(SMALL(IF(#REF!="Ja",IF(#REF!="Risiko",Risikolog[Risiko-id])),A41),"")</f>
        <v/>
      </c>
      <c r="L41" s="10" t="e">
        <f t="array" ref="L41">LARGE(IF(#REF!="Ja",IF(#REF!="Risiko",Risikolog[Risiko-værdi])),A41)</f>
        <v>#REF!</v>
      </c>
      <c r="M41" s="10" t="str">
        <f t="shared" si="1"/>
        <v/>
      </c>
    </row>
    <row r="42" spans="1:13" x14ac:dyDescent="0.25">
      <c r="A42" s="10">
        <v>39</v>
      </c>
      <c r="B42" s="30" t="str">
        <f t="array" ref="B42">IFERROR(VLOOKUP(C42,Risikolog[],9),"")</f>
        <v/>
      </c>
      <c r="C42" s="10" t="str">
        <f t="array" ref="C42">IFERROR(SMALL(IF(#REF!="Ja",IF(#REF!="Risiko",Risikolog[Risiko-id])),A42),"")</f>
        <v/>
      </c>
      <c r="E42" s="10" t="e">
        <f t="array" ref="E42">LARGE(IF(#REF!="Ja",IF(#REF!="Risiko",Risikolog[Risiko-værdi])),A42)</f>
        <v>#REF!</v>
      </c>
      <c r="F42" s="10" t="str">
        <f t="shared" si="2"/>
        <v/>
      </c>
      <c r="I42" s="30" t="str">
        <f t="array" ref="I42">IFERROR(VLOOKUP(J42,Risikolog[],9),"")</f>
        <v/>
      </c>
      <c r="J42" s="10" t="str">
        <f t="array" ref="J42">IFERROR(SMALL(IF(#REF!="Ja",IF(#REF!="Risiko",Risikolog[Risiko-id])),A42),"")</f>
        <v/>
      </c>
      <c r="L42" s="10" t="e">
        <f t="array" ref="L42">LARGE(IF(#REF!="Ja",IF(#REF!="Risiko",Risikolog[Risiko-værdi])),A42)</f>
        <v>#REF!</v>
      </c>
      <c r="M42" s="10" t="str">
        <f t="shared" si="1"/>
        <v/>
      </c>
    </row>
    <row r="43" spans="1:13" x14ac:dyDescent="0.25">
      <c r="A43" s="10">
        <v>40</v>
      </c>
      <c r="B43" s="30" t="str">
        <f t="array" ref="B43">IFERROR(VLOOKUP(C43,Risikolog[],9),"")</f>
        <v/>
      </c>
      <c r="C43" s="10" t="str">
        <f t="array" ref="C43">IFERROR(SMALL(IF(#REF!="Ja",IF(#REF!="Risiko",Risikolog[Risiko-id])),A43),"")</f>
        <v/>
      </c>
      <c r="E43" s="10" t="e">
        <f t="array" ref="E43">LARGE(IF(#REF!="Ja",IF(#REF!="Risiko",Risikolog[Risiko-værdi])),A43)</f>
        <v>#REF!</v>
      </c>
      <c r="F43" s="10" t="str">
        <f t="shared" si="2"/>
        <v/>
      </c>
      <c r="I43" s="30" t="str">
        <f t="array" ref="I43">IFERROR(VLOOKUP(J43,Risikolog[],9),"")</f>
        <v/>
      </c>
      <c r="J43" s="10" t="str">
        <f t="array" ref="J43">IFERROR(SMALL(IF(#REF!="Ja",IF(#REF!="Risiko",Risikolog[Risiko-id])),A43),"")</f>
        <v/>
      </c>
      <c r="L43" s="10" t="e">
        <f t="array" ref="L43">LARGE(IF(#REF!="Ja",IF(#REF!="Risiko",Risikolog[Risiko-værdi])),A43)</f>
        <v>#REF!</v>
      </c>
      <c r="M43" s="10" t="str">
        <f t="shared" si="1"/>
        <v/>
      </c>
    </row>
    <row r="44" spans="1:13" x14ac:dyDescent="0.25">
      <c r="A44" s="10">
        <v>41</v>
      </c>
      <c r="B44" s="30" t="str">
        <f t="array" ref="B44">IFERROR(VLOOKUP(C44,Risikolog[],9),"")</f>
        <v/>
      </c>
      <c r="C44" s="10" t="str">
        <f t="array" ref="C44">IFERROR(SMALL(IF(#REF!="Ja",IF(#REF!="Risiko",Risikolog[Risiko-id])),A44),"")</f>
        <v/>
      </c>
      <c r="E44" s="10" t="e">
        <f t="array" ref="E44">LARGE(IF(#REF!="Ja",IF(#REF!="Risiko",Risikolog[Risiko-værdi])),A44)</f>
        <v>#REF!</v>
      </c>
      <c r="F44" s="10" t="str">
        <f t="shared" si="2"/>
        <v/>
      </c>
      <c r="I44" s="30" t="str">
        <f t="array" ref="I44">IFERROR(VLOOKUP(J44,Risikolog[],9),"")</f>
        <v/>
      </c>
      <c r="J44" s="10" t="str">
        <f t="array" ref="J44">IFERROR(SMALL(IF(#REF!="Ja",IF(#REF!="Risiko",Risikolog[Risiko-id])),A44),"")</f>
        <v/>
      </c>
      <c r="L44" s="10" t="e">
        <f t="array" ref="L44">LARGE(IF(#REF!="Ja",IF(#REF!="Risiko",Risikolog[Risiko-værdi])),A44)</f>
        <v>#REF!</v>
      </c>
      <c r="M44" s="10" t="str">
        <f t="shared" si="1"/>
        <v/>
      </c>
    </row>
    <row r="45" spans="1:13" x14ac:dyDescent="0.25">
      <c r="A45" s="10">
        <v>42</v>
      </c>
      <c r="B45" s="30" t="str">
        <f t="array" ref="B45">IFERROR(VLOOKUP(C45,Risikolog[],9),"")</f>
        <v/>
      </c>
      <c r="C45" s="10" t="str">
        <f t="array" ref="C45">IFERROR(SMALL(IF(#REF!="Ja",IF(#REF!="Risiko",Risikolog[Risiko-id])),A45),"")</f>
        <v/>
      </c>
      <c r="E45" s="10" t="e">
        <f t="array" ref="E45">LARGE(IF(#REF!="Ja",IF(#REF!="Risiko",Risikolog[Risiko-værdi])),A45)</f>
        <v>#REF!</v>
      </c>
      <c r="F45" s="10" t="str">
        <f t="shared" si="2"/>
        <v/>
      </c>
      <c r="I45" s="30" t="str">
        <f t="array" ref="I45">IFERROR(VLOOKUP(J45,Risikolog[],9),"")</f>
        <v/>
      </c>
      <c r="J45" s="10" t="str">
        <f t="array" ref="J45">IFERROR(SMALL(IF(#REF!="Ja",IF(#REF!="Risiko",Risikolog[Risiko-id])),A45),"")</f>
        <v/>
      </c>
      <c r="L45" s="10" t="e">
        <f t="array" ref="L45">LARGE(IF(#REF!="Ja",IF(#REF!="Risiko",Risikolog[Risiko-værdi])),A45)</f>
        <v>#REF!</v>
      </c>
      <c r="M45" s="10" t="str">
        <f t="shared" si="1"/>
        <v/>
      </c>
    </row>
    <row r="46" spans="1:13" x14ac:dyDescent="0.25">
      <c r="A46" s="10">
        <v>43</v>
      </c>
      <c r="B46" s="30" t="str">
        <f t="array" ref="B46">IFERROR(VLOOKUP(C46,Risikolog[],9),"")</f>
        <v/>
      </c>
      <c r="C46" s="10" t="str">
        <f t="array" ref="C46">IFERROR(SMALL(IF(#REF!="Ja",IF(#REF!="Risiko",Risikolog[Risiko-id])),A46),"")</f>
        <v/>
      </c>
      <c r="E46" s="10" t="e">
        <f t="array" ref="E46">LARGE(IF(#REF!="Ja",IF(#REF!="Risiko",Risikolog[Risiko-værdi])),A46)</f>
        <v>#REF!</v>
      </c>
      <c r="F46" s="10" t="str">
        <f t="shared" si="2"/>
        <v/>
      </c>
      <c r="I46" s="30" t="str">
        <f t="array" ref="I46">IFERROR(VLOOKUP(J46,Risikolog[],9),"")</f>
        <v/>
      </c>
      <c r="J46" s="10" t="str">
        <f t="array" ref="J46">IFERROR(SMALL(IF(#REF!="Ja",IF(#REF!="Risiko",Risikolog[Risiko-id])),A46),"")</f>
        <v/>
      </c>
      <c r="L46" s="10" t="e">
        <f t="array" ref="L46">LARGE(IF(#REF!="Ja",IF(#REF!="Risiko",Risikolog[Risiko-værdi])),A46)</f>
        <v>#REF!</v>
      </c>
      <c r="M46" s="10" t="str">
        <f t="shared" si="1"/>
        <v/>
      </c>
    </row>
    <row r="47" spans="1:13" x14ac:dyDescent="0.25">
      <c r="A47" s="10">
        <v>44</v>
      </c>
      <c r="B47" s="30" t="str">
        <f t="array" ref="B47">IFERROR(VLOOKUP(C47,Risikolog[],9),"")</f>
        <v/>
      </c>
      <c r="C47" s="10" t="str">
        <f t="array" ref="C47">IFERROR(SMALL(IF(#REF!="Ja",IF(#REF!="Risiko",Risikolog[Risiko-id])),A47),"")</f>
        <v/>
      </c>
      <c r="E47" s="10" t="e">
        <f t="array" ref="E47">LARGE(IF(#REF!="Ja",IF(#REF!="Risiko",Risikolog[Risiko-værdi])),A47)</f>
        <v>#REF!</v>
      </c>
      <c r="F47" s="10" t="str">
        <f t="shared" si="2"/>
        <v/>
      </c>
      <c r="I47" s="30" t="str">
        <f t="array" ref="I47">IFERROR(VLOOKUP(J47,Risikolog[],9),"")</f>
        <v/>
      </c>
      <c r="J47" s="10" t="str">
        <f t="array" ref="J47">IFERROR(SMALL(IF(#REF!="Ja",IF(#REF!="Risiko",Risikolog[Risiko-id])),A47),"")</f>
        <v/>
      </c>
      <c r="L47" s="10" t="e">
        <f t="array" ref="L47">LARGE(IF(#REF!="Ja",IF(#REF!="Risiko",Risikolog[Risiko-værdi])),A47)</f>
        <v>#REF!</v>
      </c>
      <c r="M47" s="10" t="str">
        <f t="shared" si="1"/>
        <v/>
      </c>
    </row>
    <row r="48" spans="1:13" x14ac:dyDescent="0.25">
      <c r="A48" s="10">
        <v>45</v>
      </c>
      <c r="B48" s="30" t="str">
        <f t="array" ref="B48">IFERROR(VLOOKUP(C48,Risikolog[],9),"")</f>
        <v/>
      </c>
      <c r="C48" s="10" t="str">
        <f t="array" ref="C48">IFERROR(SMALL(IF(#REF!="Ja",IF(#REF!="Risiko",Risikolog[Risiko-id])),A48),"")</f>
        <v/>
      </c>
      <c r="E48" s="10" t="e">
        <f t="array" ref="E48">LARGE(IF(#REF!="Ja",IF(#REF!="Risiko",Risikolog[Risiko-værdi])),A48)</f>
        <v>#REF!</v>
      </c>
      <c r="F48" s="10" t="str">
        <f t="shared" si="2"/>
        <v/>
      </c>
      <c r="I48" s="30" t="str">
        <f t="array" ref="I48">IFERROR(VLOOKUP(J48,Risikolog[],9),"")</f>
        <v/>
      </c>
      <c r="J48" s="10" t="str">
        <f t="array" ref="J48">IFERROR(SMALL(IF(#REF!="Ja",IF(#REF!="Risiko",Risikolog[Risiko-id])),A48),"")</f>
        <v/>
      </c>
      <c r="L48" s="10" t="e">
        <f t="array" ref="L48">LARGE(IF(#REF!="Ja",IF(#REF!="Risiko",Risikolog[Risiko-værdi])),A48)</f>
        <v>#REF!</v>
      </c>
      <c r="M48" s="10" t="str">
        <f t="shared" si="1"/>
        <v/>
      </c>
    </row>
    <row r="49" spans="1:13" x14ac:dyDescent="0.25">
      <c r="A49" s="10">
        <v>46</v>
      </c>
      <c r="B49" s="30" t="str">
        <f t="array" ref="B49">IFERROR(VLOOKUP(C49,Risikolog[],9),"")</f>
        <v/>
      </c>
      <c r="C49" s="10" t="str">
        <f t="array" ref="C49">IFERROR(SMALL(IF(#REF!="Ja",IF(#REF!="Risiko",Risikolog[Risiko-id])),A49),"")</f>
        <v/>
      </c>
      <c r="E49" s="10" t="e">
        <f t="array" ref="E49">LARGE(IF(#REF!="Ja",IF(#REF!="Risiko",Risikolog[Risiko-værdi])),A49)</f>
        <v>#REF!</v>
      </c>
      <c r="F49" s="10" t="str">
        <f t="shared" si="2"/>
        <v/>
      </c>
      <c r="I49" s="30" t="str">
        <f t="array" ref="I49">IFERROR(VLOOKUP(J49,Risikolog[],9),"")</f>
        <v/>
      </c>
      <c r="J49" s="10" t="str">
        <f t="array" ref="J49">IFERROR(SMALL(IF(#REF!="Ja",IF(#REF!="Risiko",Risikolog[Risiko-id])),A49),"")</f>
        <v/>
      </c>
      <c r="L49" s="10" t="e">
        <f t="array" ref="L49">LARGE(IF(#REF!="Ja",IF(#REF!="Risiko",Risikolog[Risiko-værdi])),A49)</f>
        <v>#REF!</v>
      </c>
      <c r="M49" s="10" t="str">
        <f t="shared" si="1"/>
        <v/>
      </c>
    </row>
    <row r="50" spans="1:13" x14ac:dyDescent="0.25">
      <c r="A50" s="10">
        <v>47</v>
      </c>
      <c r="B50" s="30" t="str">
        <f t="array" ref="B50">IFERROR(VLOOKUP(C50,Risikolog[],9),"")</f>
        <v/>
      </c>
      <c r="C50" s="10" t="str">
        <f t="array" ref="C50">IFERROR(SMALL(IF(#REF!="Ja",IF(#REF!="Risiko",Risikolog[Risiko-id])),A50),"")</f>
        <v/>
      </c>
      <c r="E50" s="10" t="e">
        <f t="array" ref="E50">LARGE(IF(#REF!="Ja",IF(#REF!="Risiko",Risikolog[Risiko-værdi])),A50)</f>
        <v>#REF!</v>
      </c>
      <c r="F50" s="10" t="str">
        <f t="shared" si="2"/>
        <v/>
      </c>
      <c r="I50" s="30" t="str">
        <f t="array" ref="I50">IFERROR(VLOOKUP(J50,Risikolog[],9),"")</f>
        <v/>
      </c>
      <c r="J50" s="10" t="str">
        <f t="array" ref="J50">IFERROR(SMALL(IF(#REF!="Ja",IF(#REF!="Risiko",Risikolog[Risiko-id])),A50),"")</f>
        <v/>
      </c>
      <c r="L50" s="10" t="e">
        <f t="array" ref="L50">LARGE(IF(#REF!="Ja",IF(#REF!="Risiko",Risikolog[Risiko-værdi])),A50)</f>
        <v>#REF!</v>
      </c>
      <c r="M50" s="10" t="str">
        <f t="shared" si="1"/>
        <v/>
      </c>
    </row>
    <row r="51" spans="1:13" x14ac:dyDescent="0.25">
      <c r="A51" s="10">
        <v>48</v>
      </c>
      <c r="B51" s="30" t="str">
        <f t="array" ref="B51">IFERROR(VLOOKUP(C51,Risikolog[],9),"")</f>
        <v/>
      </c>
      <c r="C51" s="10" t="str">
        <f t="array" ref="C51">IFERROR(SMALL(IF(#REF!="Ja",IF(#REF!="Risiko",Risikolog[Risiko-id])),A51),"")</f>
        <v/>
      </c>
      <c r="E51" s="10" t="e">
        <f t="array" ref="E51">LARGE(IF(#REF!="Ja",IF(#REF!="Risiko",Risikolog[Risiko-værdi])),A51)</f>
        <v>#REF!</v>
      </c>
      <c r="F51" s="10" t="str">
        <f t="shared" si="2"/>
        <v/>
      </c>
      <c r="I51" s="30" t="str">
        <f t="array" ref="I51">IFERROR(VLOOKUP(J51,Risikolog[],9),"")</f>
        <v/>
      </c>
      <c r="J51" s="10" t="str">
        <f t="array" ref="J51">IFERROR(SMALL(IF(#REF!="Ja",IF(#REF!="Risiko",Risikolog[Risiko-id])),A51),"")</f>
        <v/>
      </c>
      <c r="L51" s="10" t="e">
        <f t="array" ref="L51">LARGE(IF(#REF!="Ja",IF(#REF!="Risiko",Risikolog[Risiko-værdi])),A51)</f>
        <v>#REF!</v>
      </c>
      <c r="M51" s="10" t="str">
        <f t="shared" si="1"/>
        <v/>
      </c>
    </row>
    <row r="52" spans="1:13" x14ac:dyDescent="0.25">
      <c r="A52" s="10">
        <v>49</v>
      </c>
      <c r="B52" s="30" t="str">
        <f t="array" ref="B52">IFERROR(VLOOKUP(C52,Risikolog[],9),"")</f>
        <v/>
      </c>
      <c r="C52" s="10" t="str">
        <f t="array" ref="C52">IFERROR(SMALL(IF(#REF!="Ja",IF(#REF!="Risiko",Risikolog[Risiko-id])),A52),"")</f>
        <v/>
      </c>
      <c r="E52" s="10" t="e">
        <f t="array" ref="E52">LARGE(IF(#REF!="Ja",IF(#REF!="Risiko",Risikolog[Risiko-værdi])),A52)</f>
        <v>#REF!</v>
      </c>
      <c r="F52" s="10" t="str">
        <f t="shared" si="2"/>
        <v/>
      </c>
      <c r="I52" s="30" t="str">
        <f t="array" ref="I52">IFERROR(VLOOKUP(J52,Risikolog[],9),"")</f>
        <v/>
      </c>
      <c r="J52" s="10" t="str">
        <f t="array" ref="J52">IFERROR(SMALL(IF(#REF!="Ja",IF(#REF!="Risiko",Risikolog[Risiko-id])),A52),"")</f>
        <v/>
      </c>
      <c r="L52" s="10" t="e">
        <f t="array" ref="L52">LARGE(IF(#REF!="Ja",IF(#REF!="Risiko",Risikolog[Risiko-værdi])),A52)</f>
        <v>#REF!</v>
      </c>
      <c r="M52" s="10" t="str">
        <f t="shared" si="1"/>
        <v/>
      </c>
    </row>
    <row r="53" spans="1:13" x14ac:dyDescent="0.25">
      <c r="A53" s="10">
        <v>50</v>
      </c>
      <c r="B53" s="30" t="str">
        <f t="array" ref="B53">IFERROR(VLOOKUP(C53,Risikolog[],9),"")</f>
        <v/>
      </c>
      <c r="C53" s="10" t="str">
        <f t="array" ref="C53">IFERROR(SMALL(IF(#REF!="Ja",IF(#REF!="Risiko",Risikolog[Risiko-id])),A53),"")</f>
        <v/>
      </c>
      <c r="E53" s="10" t="e">
        <f t="array" ref="E53">LARGE(IF(#REF!="Ja",IF(#REF!="Risiko",Risikolog[Risiko-værdi])),A53)</f>
        <v>#REF!</v>
      </c>
      <c r="F53" s="10" t="str">
        <f t="shared" si="2"/>
        <v/>
      </c>
      <c r="I53" s="30" t="str">
        <f t="array" ref="I53">IFERROR(VLOOKUP(J53,Risikolog[],9),"")</f>
        <v/>
      </c>
      <c r="J53" s="10" t="str">
        <f t="array" ref="J53">IFERROR(SMALL(IF(#REF!="Ja",IF(#REF!="Risiko",Risikolog[Risiko-id])),A53),"")</f>
        <v/>
      </c>
      <c r="L53" s="10" t="e">
        <f t="array" ref="L53">LARGE(IF(#REF!="Ja",IF(#REF!="Risiko",Risikolog[Risiko-værdi])),A53)</f>
        <v>#REF!</v>
      </c>
      <c r="M53" s="10" t="str">
        <f t="shared" si="1"/>
        <v/>
      </c>
    </row>
    <row r="54" spans="1:13" x14ac:dyDescent="0.25">
      <c r="A54" s="10">
        <v>51</v>
      </c>
      <c r="B54" s="30" t="str">
        <f t="array" ref="B54">IFERROR(VLOOKUP(C54,Risikolog[],9),"")</f>
        <v/>
      </c>
      <c r="C54" s="10" t="str">
        <f t="array" ref="C54">IFERROR(SMALL(IF(#REF!="Ja",IF(#REF!="Risiko",Risikolog[Risiko-id])),A54),"")</f>
        <v/>
      </c>
      <c r="E54" s="10" t="e">
        <f t="array" ref="E54">LARGE(IF(#REF!="Ja",IF(#REF!="Risiko",Risikolog[Risiko-værdi])),A54)</f>
        <v>#REF!</v>
      </c>
      <c r="F54" s="10" t="str">
        <f t="shared" si="2"/>
        <v/>
      </c>
      <c r="I54" s="30" t="str">
        <f t="array" ref="I54">IFERROR(VLOOKUP(J54,Risikolog[],9),"")</f>
        <v/>
      </c>
      <c r="J54" s="10" t="str">
        <f t="array" ref="J54">IFERROR(SMALL(IF(#REF!="Ja",IF(#REF!="Risiko",Risikolog[Risiko-id])),A54),"")</f>
        <v/>
      </c>
      <c r="L54" s="10" t="e">
        <f t="array" ref="L54">LARGE(IF(#REF!="Ja",IF(#REF!="Risiko",Risikolog[Risiko-værdi])),A54)</f>
        <v>#REF!</v>
      </c>
      <c r="M54" s="10" t="str">
        <f t="shared" si="1"/>
        <v/>
      </c>
    </row>
    <row r="55" spans="1:13" x14ac:dyDescent="0.25">
      <c r="A55" s="10">
        <v>52</v>
      </c>
      <c r="B55" s="30" t="str">
        <f t="array" ref="B55">IFERROR(VLOOKUP(C55,Risikolog[],9),"")</f>
        <v/>
      </c>
      <c r="C55" s="10" t="str">
        <f t="array" ref="C55">IFERROR(SMALL(IF(#REF!="Ja",IF(#REF!="Risiko",Risikolog[Risiko-id])),A55),"")</f>
        <v/>
      </c>
      <c r="E55" s="10" t="e">
        <f t="array" ref="E55">LARGE(IF(#REF!="Ja",IF(#REF!="Risiko",Risikolog[Risiko-værdi])),A55)</f>
        <v>#REF!</v>
      </c>
      <c r="F55" s="10" t="str">
        <f t="shared" si="2"/>
        <v/>
      </c>
      <c r="I55" s="30" t="str">
        <f t="array" ref="I55">IFERROR(VLOOKUP(J55,Risikolog[],9),"")</f>
        <v/>
      </c>
      <c r="J55" s="10" t="str">
        <f t="array" ref="J55">IFERROR(SMALL(IF(#REF!="Ja",IF(#REF!="Risiko",Risikolog[Risiko-id])),A55),"")</f>
        <v/>
      </c>
      <c r="L55" s="10" t="e">
        <f t="array" ref="L55">LARGE(IF(#REF!="Ja",IF(#REF!="Risiko",Risikolog[Risiko-værdi])),A55)</f>
        <v>#REF!</v>
      </c>
      <c r="M55" s="10" t="str">
        <f t="shared" si="1"/>
        <v/>
      </c>
    </row>
    <row r="56" spans="1:13" x14ac:dyDescent="0.25">
      <c r="A56" s="10">
        <v>53</v>
      </c>
      <c r="B56" s="30" t="str">
        <f t="array" ref="B56">IFERROR(VLOOKUP(C56,Risikolog[],9),"")</f>
        <v/>
      </c>
      <c r="C56" s="10" t="str">
        <f t="array" ref="C56">IFERROR(SMALL(IF(#REF!="Ja",IF(#REF!="Risiko",Risikolog[Risiko-id])),A56),"")</f>
        <v/>
      </c>
      <c r="E56" s="10" t="e">
        <f t="array" ref="E56">LARGE(IF(#REF!="Ja",IF(#REF!="Risiko",Risikolog[Risiko-værdi])),A56)</f>
        <v>#REF!</v>
      </c>
      <c r="F56" s="10" t="str">
        <f t="shared" si="2"/>
        <v/>
      </c>
      <c r="I56" s="30" t="str">
        <f t="array" ref="I56">IFERROR(VLOOKUP(J56,Risikolog[],9),"")</f>
        <v/>
      </c>
      <c r="J56" s="10" t="str">
        <f t="array" ref="J56">IFERROR(SMALL(IF(#REF!="Ja",IF(#REF!="Risiko",Risikolog[Risiko-id])),A56),"")</f>
        <v/>
      </c>
      <c r="L56" s="10" t="e">
        <f t="array" ref="L56">LARGE(IF(#REF!="Ja",IF(#REF!="Risiko",Risikolog[Risiko-værdi])),A56)</f>
        <v>#REF!</v>
      </c>
      <c r="M56" s="10" t="str">
        <f t="shared" si="1"/>
        <v/>
      </c>
    </row>
    <row r="57" spans="1:13" x14ac:dyDescent="0.25">
      <c r="A57" s="10">
        <v>54</v>
      </c>
      <c r="B57" s="30" t="str">
        <f t="array" ref="B57">IFERROR(VLOOKUP(C57,Risikolog[],9),"")</f>
        <v/>
      </c>
      <c r="C57" s="10" t="str">
        <f t="array" ref="C57">IFERROR(SMALL(IF(#REF!="Ja",IF(#REF!="Risiko",Risikolog[Risiko-id])),A57),"")</f>
        <v/>
      </c>
      <c r="E57" s="10" t="e">
        <f t="array" ref="E57">LARGE(IF(#REF!="Ja",IF(#REF!="Risiko",Risikolog[Risiko-værdi])),A57)</f>
        <v>#REF!</v>
      </c>
      <c r="F57" s="10" t="str">
        <f t="shared" si="2"/>
        <v/>
      </c>
      <c r="I57" s="30" t="str">
        <f t="array" ref="I57">IFERROR(VLOOKUP(J57,Risikolog[],9),"")</f>
        <v/>
      </c>
      <c r="J57" s="10" t="str">
        <f t="array" ref="J57">IFERROR(SMALL(IF(#REF!="Ja",IF(#REF!="Risiko",Risikolog[Risiko-id])),A57),"")</f>
        <v/>
      </c>
      <c r="L57" s="10" t="e">
        <f t="array" ref="L57">LARGE(IF(#REF!="Ja",IF(#REF!="Risiko",Risikolog[Risiko-værdi])),A57)</f>
        <v>#REF!</v>
      </c>
      <c r="M57" s="10" t="str">
        <f t="shared" si="1"/>
        <v/>
      </c>
    </row>
    <row r="58" spans="1:13" x14ac:dyDescent="0.25">
      <c r="A58" s="10">
        <v>55</v>
      </c>
      <c r="B58" s="30" t="str">
        <f t="array" ref="B58">IFERROR(VLOOKUP(C58,Risikolog[],9),"")</f>
        <v/>
      </c>
      <c r="C58" s="10" t="str">
        <f t="array" ref="C58">IFERROR(SMALL(IF(#REF!="Ja",IF(#REF!="Risiko",Risikolog[Risiko-id])),A58),"")</f>
        <v/>
      </c>
      <c r="E58" s="10" t="e">
        <f t="array" ref="E58">LARGE(IF(#REF!="Ja",IF(#REF!="Risiko",Risikolog[Risiko-værdi])),A58)</f>
        <v>#REF!</v>
      </c>
      <c r="F58" s="10" t="str">
        <f t="shared" si="2"/>
        <v/>
      </c>
      <c r="I58" s="30" t="str">
        <f t="array" ref="I58">IFERROR(VLOOKUP(J58,Risikolog[],9),"")</f>
        <v/>
      </c>
      <c r="J58" s="10" t="str">
        <f t="array" ref="J58">IFERROR(SMALL(IF(#REF!="Ja",IF(#REF!="Risiko",Risikolog[Risiko-id])),A58),"")</f>
        <v/>
      </c>
      <c r="L58" s="10" t="e">
        <f t="array" ref="L58">LARGE(IF(#REF!="Ja",IF(#REF!="Risiko",Risikolog[Risiko-værdi])),A58)</f>
        <v>#REF!</v>
      </c>
      <c r="M58" s="10" t="str">
        <f t="shared" si="1"/>
        <v/>
      </c>
    </row>
    <row r="59" spans="1:13" x14ac:dyDescent="0.25">
      <c r="A59" s="10">
        <v>56</v>
      </c>
      <c r="B59" s="30" t="str">
        <f t="array" ref="B59">IFERROR(VLOOKUP(C59,Risikolog[],9),"")</f>
        <v/>
      </c>
      <c r="C59" s="10" t="str">
        <f t="array" ref="C59">IFERROR(SMALL(IF(#REF!="Ja",IF(#REF!="Risiko",Risikolog[Risiko-id])),A59),"")</f>
        <v/>
      </c>
      <c r="E59" s="10" t="e">
        <f t="array" ref="E59">LARGE(IF(#REF!="Ja",IF(#REF!="Risiko",Risikolog[Risiko-værdi])),A59)</f>
        <v>#REF!</v>
      </c>
      <c r="F59" s="10" t="str">
        <f t="shared" si="2"/>
        <v/>
      </c>
      <c r="I59" s="30" t="str">
        <f t="array" ref="I59">IFERROR(VLOOKUP(J59,Risikolog[],9),"")</f>
        <v/>
      </c>
      <c r="J59" s="10" t="str">
        <f t="array" ref="J59">IFERROR(SMALL(IF(#REF!="Ja",IF(#REF!="Risiko",Risikolog[Risiko-id])),A59),"")</f>
        <v/>
      </c>
      <c r="L59" s="10" t="e">
        <f t="array" ref="L59">LARGE(IF(#REF!="Ja",IF(#REF!="Risiko",Risikolog[Risiko-værdi])),A59)</f>
        <v>#REF!</v>
      </c>
      <c r="M59" s="10" t="str">
        <f t="shared" si="1"/>
        <v/>
      </c>
    </row>
    <row r="60" spans="1:13" x14ac:dyDescent="0.25">
      <c r="A60" s="10">
        <v>57</v>
      </c>
      <c r="B60" s="30" t="str">
        <f t="array" ref="B60">IFERROR(VLOOKUP(C60,Risikolog[],9),"")</f>
        <v/>
      </c>
      <c r="C60" s="10" t="str">
        <f t="array" ref="C60">IFERROR(SMALL(IF(#REF!="Ja",IF(#REF!="Risiko",Risikolog[Risiko-id])),A60),"")</f>
        <v/>
      </c>
      <c r="E60" s="10" t="e">
        <f t="array" ref="E60">LARGE(IF(#REF!="Ja",IF(#REF!="Risiko",Risikolog[Risiko-værdi])),A60)</f>
        <v>#REF!</v>
      </c>
      <c r="F60" s="10" t="str">
        <f t="shared" si="2"/>
        <v/>
      </c>
      <c r="I60" s="30" t="str">
        <f t="array" ref="I60">IFERROR(VLOOKUP(J60,Risikolog[],9),"")</f>
        <v/>
      </c>
      <c r="J60" s="10" t="str">
        <f t="array" ref="J60">IFERROR(SMALL(IF(#REF!="Ja",IF(#REF!="Risiko",Risikolog[Risiko-id])),A60),"")</f>
        <v/>
      </c>
      <c r="L60" s="10" t="e">
        <f t="array" ref="L60">LARGE(IF(#REF!="Ja",IF(#REF!="Risiko",Risikolog[Risiko-værdi])),A60)</f>
        <v>#REF!</v>
      </c>
      <c r="M60" s="10" t="str">
        <f t="shared" si="1"/>
        <v/>
      </c>
    </row>
    <row r="61" spans="1:13" x14ac:dyDescent="0.25">
      <c r="A61" s="10">
        <v>58</v>
      </c>
      <c r="B61" s="30" t="str">
        <f t="array" ref="B61">IFERROR(VLOOKUP(C61,Risikolog[],9),"")</f>
        <v/>
      </c>
      <c r="C61" s="10" t="str">
        <f t="array" ref="C61">IFERROR(SMALL(IF(#REF!="Ja",IF(#REF!="Risiko",Risikolog[Risiko-id])),A61),"")</f>
        <v/>
      </c>
      <c r="E61" s="10" t="e">
        <f t="array" ref="E61">LARGE(IF(#REF!="Ja",IF(#REF!="Risiko",Risikolog[Risiko-værdi])),A61)</f>
        <v>#REF!</v>
      </c>
      <c r="F61" s="10" t="str">
        <f t="shared" si="2"/>
        <v/>
      </c>
      <c r="I61" s="30" t="str">
        <f t="array" ref="I61">IFERROR(VLOOKUP(J61,Risikolog[],9),"")</f>
        <v/>
      </c>
      <c r="J61" s="10" t="str">
        <f t="array" ref="J61">IFERROR(SMALL(IF(#REF!="Ja",IF(#REF!="Risiko",Risikolog[Risiko-id])),A61),"")</f>
        <v/>
      </c>
      <c r="L61" s="10" t="e">
        <f t="array" ref="L61">LARGE(IF(#REF!="Ja",IF(#REF!="Risiko",Risikolog[Risiko-værdi])),A61)</f>
        <v>#REF!</v>
      </c>
      <c r="M61" s="10" t="str">
        <f t="shared" si="1"/>
        <v/>
      </c>
    </row>
    <row r="62" spans="1:13" x14ac:dyDescent="0.25">
      <c r="A62" s="10">
        <v>59</v>
      </c>
      <c r="B62" s="30" t="str">
        <f t="array" ref="B62">IFERROR(VLOOKUP(C62,Risikolog[],9),"")</f>
        <v/>
      </c>
      <c r="C62" s="10" t="str">
        <f t="array" ref="C62">IFERROR(SMALL(IF(#REF!="Ja",IF(#REF!="Risiko",Risikolog[Risiko-id])),A62),"")</f>
        <v/>
      </c>
      <c r="E62" s="10" t="e">
        <f t="array" ref="E62">LARGE(IF(#REF!="Ja",IF(#REF!="Risiko",Risikolog[Risiko-værdi])),A62)</f>
        <v>#REF!</v>
      </c>
      <c r="F62" s="10" t="str">
        <f t="shared" si="2"/>
        <v/>
      </c>
      <c r="I62" s="30" t="str">
        <f t="array" ref="I62">IFERROR(VLOOKUP(J62,Risikolog[],9),"")</f>
        <v/>
      </c>
      <c r="J62" s="10" t="str">
        <f t="array" ref="J62">IFERROR(SMALL(IF(#REF!="Ja",IF(#REF!="Risiko",Risikolog[Risiko-id])),A62),"")</f>
        <v/>
      </c>
      <c r="L62" s="10" t="e">
        <f t="array" ref="L62">LARGE(IF(#REF!="Ja",IF(#REF!="Risiko",Risikolog[Risiko-værdi])),A62)</f>
        <v>#REF!</v>
      </c>
      <c r="M62" s="10" t="str">
        <f t="shared" si="1"/>
        <v/>
      </c>
    </row>
    <row r="63" spans="1:13" x14ac:dyDescent="0.25">
      <c r="A63" s="10">
        <v>60</v>
      </c>
      <c r="B63" s="30" t="str">
        <f t="array" ref="B63">IFERROR(VLOOKUP(C63,Risikolog[],9),"")</f>
        <v/>
      </c>
      <c r="C63" s="10" t="str">
        <f t="array" ref="C63">IFERROR(SMALL(IF(#REF!="Ja",IF(#REF!="Risiko",Risikolog[Risiko-id])),A63),"")</f>
        <v/>
      </c>
      <c r="E63" s="10" t="e">
        <f t="array" ref="E63">LARGE(IF(#REF!="Ja",IF(#REF!="Risiko",Risikolog[Risiko-værdi])),A63)</f>
        <v>#REF!</v>
      </c>
      <c r="F63" s="10" t="str">
        <f t="shared" si="2"/>
        <v/>
      </c>
      <c r="I63" s="30" t="str">
        <f t="array" ref="I63">IFERROR(VLOOKUP(J63,Risikolog[],9),"")</f>
        <v/>
      </c>
      <c r="J63" s="10" t="str">
        <f t="array" ref="J63">IFERROR(SMALL(IF(#REF!="Ja",IF(#REF!="Risiko",Risikolog[Risiko-id])),A63),"")</f>
        <v/>
      </c>
      <c r="L63" s="10" t="e">
        <f t="array" ref="L63">LARGE(IF(#REF!="Ja",IF(#REF!="Risiko",Risikolog[Risiko-værdi])),A63)</f>
        <v>#REF!</v>
      </c>
      <c r="M63" s="10" t="str">
        <f t="shared" si="1"/>
        <v/>
      </c>
    </row>
    <row r="64" spans="1:13" x14ac:dyDescent="0.25">
      <c r="A64" s="10">
        <v>61</v>
      </c>
      <c r="B64" s="30" t="str">
        <f t="array" ref="B64">IFERROR(VLOOKUP(C64,Risikolog[],9),"")</f>
        <v/>
      </c>
      <c r="C64" s="10" t="str">
        <f t="array" ref="C64">IFERROR(SMALL(IF(#REF!="Ja",IF(#REF!="Risiko",Risikolog[Risiko-id])),A64),"")</f>
        <v/>
      </c>
      <c r="E64" s="10" t="e">
        <f t="array" ref="E64">LARGE(IF(#REF!="Ja",IF(#REF!="Risiko",Risikolog[Risiko-værdi])),A64)</f>
        <v>#REF!</v>
      </c>
      <c r="F64" s="10" t="str">
        <f t="shared" si="2"/>
        <v/>
      </c>
      <c r="I64" s="30" t="str">
        <f t="array" ref="I64">IFERROR(VLOOKUP(J64,Risikolog[],9),"")</f>
        <v/>
      </c>
      <c r="J64" s="10" t="str">
        <f t="array" ref="J64">IFERROR(SMALL(IF(#REF!="Ja",IF(#REF!="Risiko",Risikolog[Risiko-id])),A64),"")</f>
        <v/>
      </c>
      <c r="L64" s="10" t="e">
        <f t="array" ref="L64">LARGE(IF(#REF!="Ja",IF(#REF!="Risiko",Risikolog[Risiko-værdi])),A64)</f>
        <v>#REF!</v>
      </c>
      <c r="M64" s="10" t="str">
        <f t="shared" si="1"/>
        <v/>
      </c>
    </row>
    <row r="65" spans="1:13" x14ac:dyDescent="0.25">
      <c r="A65" s="10">
        <v>62</v>
      </c>
      <c r="B65" s="30" t="str">
        <f t="array" ref="B65">IFERROR(VLOOKUP(C65,Risikolog[],9),"")</f>
        <v/>
      </c>
      <c r="C65" s="10" t="str">
        <f t="array" ref="C65">IFERROR(SMALL(IF(#REF!="Ja",IF(#REF!="Risiko",Risikolog[Risiko-id])),A65),"")</f>
        <v/>
      </c>
      <c r="E65" s="10" t="e">
        <f t="array" ref="E65">LARGE(IF(#REF!="Ja",IF(#REF!="Risiko",Risikolog[Risiko-værdi])),A65)</f>
        <v>#REF!</v>
      </c>
      <c r="F65" s="10" t="str">
        <f t="shared" si="2"/>
        <v/>
      </c>
      <c r="I65" s="30" t="str">
        <f t="array" ref="I65">IFERROR(VLOOKUP(J65,Risikolog[],9),"")</f>
        <v/>
      </c>
      <c r="J65" s="10" t="str">
        <f t="array" ref="J65">IFERROR(SMALL(IF(#REF!="Ja",IF(#REF!="Risiko",Risikolog[Risiko-id])),A65),"")</f>
        <v/>
      </c>
      <c r="L65" s="10" t="e">
        <f t="array" ref="L65">LARGE(IF(#REF!="Ja",IF(#REF!="Risiko",Risikolog[Risiko-værdi])),A65)</f>
        <v>#REF!</v>
      </c>
      <c r="M65" s="10" t="str">
        <f t="shared" si="1"/>
        <v/>
      </c>
    </row>
    <row r="66" spans="1:13" x14ac:dyDescent="0.25">
      <c r="A66" s="10">
        <v>63</v>
      </c>
      <c r="B66" s="30" t="str">
        <f t="array" ref="B66">IFERROR(VLOOKUP(C66,Risikolog[],9),"")</f>
        <v/>
      </c>
      <c r="C66" s="10" t="str">
        <f t="array" ref="C66">IFERROR(SMALL(IF(#REF!="Ja",IF(#REF!="Risiko",Risikolog[Risiko-id])),A66),"")</f>
        <v/>
      </c>
      <c r="E66" s="10" t="e">
        <f t="array" ref="E66">LARGE(IF(#REF!="Ja",IF(#REF!="Risiko",Risikolog[Risiko-værdi])),A66)</f>
        <v>#REF!</v>
      </c>
      <c r="F66" s="10" t="str">
        <f t="shared" si="2"/>
        <v/>
      </c>
      <c r="I66" s="30" t="str">
        <f t="array" ref="I66">IFERROR(VLOOKUP(J66,Risikolog[],9),"")</f>
        <v/>
      </c>
      <c r="J66" s="10" t="str">
        <f t="array" ref="J66">IFERROR(SMALL(IF(#REF!="Ja",IF(#REF!="Risiko",Risikolog[Risiko-id])),A66),"")</f>
        <v/>
      </c>
      <c r="L66" s="10" t="e">
        <f t="array" ref="L66">LARGE(IF(#REF!="Ja",IF(#REF!="Risiko",Risikolog[Risiko-værdi])),A66)</f>
        <v>#REF!</v>
      </c>
      <c r="M66" s="10" t="str">
        <f t="shared" si="1"/>
        <v/>
      </c>
    </row>
    <row r="67" spans="1:13" x14ac:dyDescent="0.25">
      <c r="A67" s="10">
        <v>64</v>
      </c>
      <c r="B67" s="30" t="str">
        <f t="array" ref="B67">IFERROR(VLOOKUP(C67,Risikolog[],9),"")</f>
        <v/>
      </c>
      <c r="C67" s="10" t="str">
        <f t="array" ref="C67">IFERROR(SMALL(IF(#REF!="Ja",IF(#REF!="Risiko",Risikolog[Risiko-id])),A67),"")</f>
        <v/>
      </c>
      <c r="E67" s="10" t="e">
        <f t="array" ref="E67">LARGE(IF(#REF!="Ja",IF(#REF!="Risiko",Risikolog[Risiko-værdi])),A67)</f>
        <v>#REF!</v>
      </c>
      <c r="F67" s="10" t="str">
        <f t="shared" si="2"/>
        <v/>
      </c>
      <c r="I67" s="30" t="str">
        <f t="array" ref="I67">IFERROR(VLOOKUP(J67,Risikolog[],9),"")</f>
        <v/>
      </c>
      <c r="J67" s="10" t="str">
        <f t="array" ref="J67">IFERROR(SMALL(IF(#REF!="Ja",IF(#REF!="Risiko",Risikolog[Risiko-id])),A67),"")</f>
        <v/>
      </c>
      <c r="L67" s="10" t="e">
        <f t="array" ref="L67">LARGE(IF(#REF!="Ja",IF(#REF!="Risiko",Risikolog[Risiko-værdi])),A67)</f>
        <v>#REF!</v>
      </c>
      <c r="M67" s="10" t="str">
        <f t="shared" si="1"/>
        <v/>
      </c>
    </row>
    <row r="68" spans="1:13" x14ac:dyDescent="0.25">
      <c r="A68" s="10">
        <v>65</v>
      </c>
      <c r="B68" s="30" t="str">
        <f t="array" ref="B68">IFERROR(VLOOKUP(C68,Risikolog[],9),"")</f>
        <v/>
      </c>
      <c r="C68" s="10" t="str">
        <f t="array" ref="C68">IFERROR(SMALL(IF(#REF!="Ja",IF(#REF!="Risiko",Risikolog[Risiko-id])),A68),"")</f>
        <v/>
      </c>
      <c r="E68" s="10" t="e">
        <f t="array" ref="E68">LARGE(IF(#REF!="Ja",IF(#REF!="Risiko",Risikolog[Risiko-værdi])),A68)</f>
        <v>#REF!</v>
      </c>
      <c r="F68" s="10" t="str">
        <f t="shared" si="2"/>
        <v/>
      </c>
      <c r="I68" s="30" t="str">
        <f t="array" ref="I68">IFERROR(VLOOKUP(J68,Risikolog[],9),"")</f>
        <v/>
      </c>
      <c r="J68" s="10" t="str">
        <f t="array" ref="J68">IFERROR(SMALL(IF(#REF!="Ja",IF(#REF!="Risiko",Risikolog[Risiko-id])),A68),"")</f>
        <v/>
      </c>
      <c r="L68" s="10" t="e">
        <f t="array" ref="L68">LARGE(IF(#REF!="Ja",IF(#REF!="Risiko",Risikolog[Risiko-værdi])),A68)</f>
        <v>#REF!</v>
      </c>
      <c r="M68" s="10" t="str">
        <f t="shared" si="1"/>
        <v/>
      </c>
    </row>
    <row r="69" spans="1:13" x14ac:dyDescent="0.25">
      <c r="A69" s="10">
        <v>66</v>
      </c>
      <c r="B69" s="30" t="str">
        <f t="array" ref="B69">IFERROR(VLOOKUP(C69,Risikolog[],9),"")</f>
        <v/>
      </c>
      <c r="C69" s="10" t="str">
        <f t="array" ref="C69">IFERROR(SMALL(IF(#REF!="Ja",IF(#REF!="Risiko",Risikolog[Risiko-id])),A69),"")</f>
        <v/>
      </c>
      <c r="E69" s="10" t="e">
        <f t="array" ref="E69">LARGE(IF(#REF!="Ja",IF(#REF!="Risiko",Risikolog[Risiko-værdi])),A69)</f>
        <v>#REF!</v>
      </c>
      <c r="F69" s="10" t="str">
        <f t="shared" si="2"/>
        <v/>
      </c>
      <c r="I69" s="30" t="str">
        <f t="array" ref="I69">IFERROR(VLOOKUP(J69,Risikolog[],9),"")</f>
        <v/>
      </c>
      <c r="J69" s="10" t="str">
        <f t="array" ref="J69">IFERROR(SMALL(IF(#REF!="Ja",IF(#REF!="Risiko",Risikolog[Risiko-id])),A69),"")</f>
        <v/>
      </c>
      <c r="L69" s="10" t="e">
        <f t="array" ref="L69">LARGE(IF(#REF!="Ja",IF(#REF!="Risiko",Risikolog[Risiko-værdi])),A69)</f>
        <v>#REF!</v>
      </c>
      <c r="M69" s="10" t="str">
        <f t="shared" ref="M69:M100" si="3">IFERROR(VLOOKUP($L69,I$4:J$23,2,FALSE),"")</f>
        <v/>
      </c>
    </row>
    <row r="70" spans="1:13" x14ac:dyDescent="0.25">
      <c r="A70" s="10">
        <v>67</v>
      </c>
      <c r="B70" s="30" t="str">
        <f t="array" ref="B70">IFERROR(VLOOKUP(C70,Risikolog[],9),"")</f>
        <v/>
      </c>
      <c r="C70" s="10" t="str">
        <f t="array" ref="C70">IFERROR(SMALL(IF(#REF!="Ja",IF(#REF!="Risiko",Risikolog[Risiko-id])),A70),"")</f>
        <v/>
      </c>
      <c r="E70" s="10" t="e">
        <f t="array" ref="E70">LARGE(IF(#REF!="Ja",IF(#REF!="Risiko",Risikolog[Risiko-værdi])),A70)</f>
        <v>#REF!</v>
      </c>
      <c r="F70" s="10" t="str">
        <f t="shared" si="2"/>
        <v/>
      </c>
      <c r="I70" s="30" t="str">
        <f t="array" ref="I70">IFERROR(VLOOKUP(J70,Risikolog[],9),"")</f>
        <v/>
      </c>
      <c r="J70" s="10" t="str">
        <f t="array" ref="J70">IFERROR(SMALL(IF(#REF!="Ja",IF(#REF!="Risiko",Risikolog[Risiko-id])),A70),"")</f>
        <v/>
      </c>
      <c r="L70" s="10" t="e">
        <f t="array" ref="L70">LARGE(IF(#REF!="Ja",IF(#REF!="Risiko",Risikolog[Risiko-værdi])),A70)</f>
        <v>#REF!</v>
      </c>
      <c r="M70" s="10" t="str">
        <f t="shared" si="3"/>
        <v/>
      </c>
    </row>
    <row r="71" spans="1:13" x14ac:dyDescent="0.25">
      <c r="A71" s="10">
        <v>68</v>
      </c>
      <c r="B71" s="30" t="str">
        <f t="array" ref="B71">IFERROR(VLOOKUP(C71,Risikolog[],9),"")</f>
        <v/>
      </c>
      <c r="C71" s="10" t="str">
        <f t="array" ref="C71">IFERROR(SMALL(IF(#REF!="Ja",IF(#REF!="Risiko",Risikolog[Risiko-id])),A71),"")</f>
        <v/>
      </c>
      <c r="E71" s="10" t="e">
        <f t="array" ref="E71">LARGE(IF(#REF!="Ja",IF(#REF!="Risiko",Risikolog[Risiko-værdi])),A71)</f>
        <v>#REF!</v>
      </c>
      <c r="F71" s="10" t="str">
        <f t="shared" si="2"/>
        <v/>
      </c>
      <c r="I71" s="30" t="str">
        <f t="array" ref="I71">IFERROR(VLOOKUP(J71,Risikolog[],9),"")</f>
        <v/>
      </c>
      <c r="J71" s="10" t="str">
        <f t="array" ref="J71">IFERROR(SMALL(IF(#REF!="Ja",IF(#REF!="Risiko",Risikolog[Risiko-id])),A71),"")</f>
        <v/>
      </c>
      <c r="L71" s="10" t="e">
        <f t="array" ref="L71">LARGE(IF(#REF!="Ja",IF(#REF!="Risiko",Risikolog[Risiko-værdi])),A71)</f>
        <v>#REF!</v>
      </c>
      <c r="M71" s="10" t="str">
        <f t="shared" si="3"/>
        <v/>
      </c>
    </row>
    <row r="72" spans="1:13" x14ac:dyDescent="0.25">
      <c r="A72" s="10">
        <v>69</v>
      </c>
      <c r="B72" s="30" t="str">
        <f t="array" ref="B72">IFERROR(VLOOKUP(C72,Risikolog[],9),"")</f>
        <v/>
      </c>
      <c r="C72" s="10" t="str">
        <f t="array" ref="C72">IFERROR(SMALL(IF(#REF!="Ja",IF(#REF!="Risiko",Risikolog[Risiko-id])),A72),"")</f>
        <v/>
      </c>
      <c r="E72" s="10" t="e">
        <f t="array" ref="E72">LARGE(IF(#REF!="Ja",IF(#REF!="Risiko",Risikolog[Risiko-værdi])),A72)</f>
        <v>#REF!</v>
      </c>
      <c r="F72" s="10" t="str">
        <f t="shared" si="2"/>
        <v/>
      </c>
      <c r="I72" s="30" t="str">
        <f t="array" ref="I72">IFERROR(VLOOKUP(J72,Risikolog[],9),"")</f>
        <v/>
      </c>
      <c r="J72" s="10" t="str">
        <f t="array" ref="J72">IFERROR(SMALL(IF(#REF!="Ja",IF(#REF!="Risiko",Risikolog[Risiko-id])),A72),"")</f>
        <v/>
      </c>
      <c r="L72" s="10" t="e">
        <f t="array" ref="L72">LARGE(IF(#REF!="Ja",IF(#REF!="Risiko",Risikolog[Risiko-værdi])),A72)</f>
        <v>#REF!</v>
      </c>
      <c r="M72" s="10" t="str">
        <f t="shared" si="3"/>
        <v/>
      </c>
    </row>
    <row r="73" spans="1:13" x14ac:dyDescent="0.25">
      <c r="A73" s="10">
        <v>70</v>
      </c>
      <c r="B73" s="30" t="str">
        <f t="array" ref="B73">IFERROR(VLOOKUP(C73,Risikolog[],9),"")</f>
        <v/>
      </c>
      <c r="C73" s="10" t="str">
        <f t="array" ref="C73">IFERROR(SMALL(IF(#REF!="Ja",IF(#REF!="Risiko",Risikolog[Risiko-id])),A73),"")</f>
        <v/>
      </c>
      <c r="E73" s="10" t="e">
        <f t="array" ref="E73">LARGE(IF(#REF!="Ja",IF(#REF!="Risiko",Risikolog[Risiko-værdi])),A73)</f>
        <v>#REF!</v>
      </c>
      <c r="F73" s="10" t="str">
        <f t="shared" si="2"/>
        <v/>
      </c>
      <c r="I73" s="30" t="str">
        <f t="array" ref="I73">IFERROR(VLOOKUP(J73,Risikolog[],9),"")</f>
        <v/>
      </c>
      <c r="J73" s="10" t="str">
        <f t="array" ref="J73">IFERROR(SMALL(IF(#REF!="Ja",IF(#REF!="Risiko",Risikolog[Risiko-id])),A73),"")</f>
        <v/>
      </c>
      <c r="L73" s="10" t="e">
        <f t="array" ref="L73">LARGE(IF(#REF!="Ja",IF(#REF!="Risiko",Risikolog[Risiko-værdi])),A73)</f>
        <v>#REF!</v>
      </c>
      <c r="M73" s="10" t="str">
        <f t="shared" si="3"/>
        <v/>
      </c>
    </row>
    <row r="74" spans="1:13" x14ac:dyDescent="0.25">
      <c r="A74" s="10">
        <v>71</v>
      </c>
      <c r="B74" s="30" t="str">
        <f t="array" ref="B74">IFERROR(VLOOKUP(C74,Risikolog[],9),"")</f>
        <v/>
      </c>
      <c r="C74" s="10" t="str">
        <f t="array" ref="C74">IFERROR(SMALL(IF(#REF!="Ja",IF(#REF!="Risiko",Risikolog[Risiko-id])),A74),"")</f>
        <v/>
      </c>
      <c r="E74" s="10" t="e">
        <f t="array" ref="E74">LARGE(IF(#REF!="Ja",IF(#REF!="Risiko",Risikolog[Risiko-værdi])),A74)</f>
        <v>#REF!</v>
      </c>
      <c r="F74" s="10" t="str">
        <f t="shared" si="2"/>
        <v/>
      </c>
      <c r="I74" s="30" t="str">
        <f t="array" ref="I74">IFERROR(VLOOKUP(J74,Risikolog[],9),"")</f>
        <v/>
      </c>
      <c r="J74" s="10" t="str">
        <f t="array" ref="J74">IFERROR(SMALL(IF(#REF!="Ja",IF(#REF!="Risiko",Risikolog[Risiko-id])),A74),"")</f>
        <v/>
      </c>
      <c r="L74" s="10" t="e">
        <f t="array" ref="L74">LARGE(IF(#REF!="Ja",IF(#REF!="Risiko",Risikolog[Risiko-værdi])),A74)</f>
        <v>#REF!</v>
      </c>
      <c r="M74" s="10" t="str">
        <f t="shared" si="3"/>
        <v/>
      </c>
    </row>
    <row r="75" spans="1:13" x14ac:dyDescent="0.25">
      <c r="A75" s="10">
        <v>72</v>
      </c>
      <c r="B75" s="30" t="str">
        <f t="array" ref="B75">IFERROR(VLOOKUP(C75,Risikolog[],9),"")</f>
        <v/>
      </c>
      <c r="C75" s="10" t="str">
        <f t="array" ref="C75">IFERROR(SMALL(IF(#REF!="Ja",IF(#REF!="Risiko",Risikolog[Risiko-id])),A75),"")</f>
        <v/>
      </c>
      <c r="E75" s="10" t="e">
        <f t="array" ref="E75">LARGE(IF(#REF!="Ja",IF(#REF!="Risiko",Risikolog[Risiko-værdi])),A75)</f>
        <v>#REF!</v>
      </c>
      <c r="F75" s="10" t="str">
        <f t="shared" si="2"/>
        <v/>
      </c>
      <c r="I75" s="30" t="str">
        <f t="array" ref="I75">IFERROR(VLOOKUP(J75,Risikolog[],9),"")</f>
        <v/>
      </c>
      <c r="J75" s="10" t="str">
        <f t="array" ref="J75">IFERROR(SMALL(IF(#REF!="Ja",IF(#REF!="Risiko",Risikolog[Risiko-id])),A75),"")</f>
        <v/>
      </c>
      <c r="L75" s="10" t="e">
        <f t="array" ref="L75">LARGE(IF(#REF!="Ja",IF(#REF!="Risiko",Risikolog[Risiko-værdi])),A75)</f>
        <v>#REF!</v>
      </c>
      <c r="M75" s="10" t="str">
        <f t="shared" si="3"/>
        <v/>
      </c>
    </row>
    <row r="76" spans="1:13" x14ac:dyDescent="0.25">
      <c r="A76" s="10">
        <v>73</v>
      </c>
      <c r="B76" s="30" t="str">
        <f t="array" ref="B76">IFERROR(VLOOKUP(C76,Risikolog[],9),"")</f>
        <v/>
      </c>
      <c r="C76" s="10" t="str">
        <f t="array" ref="C76">IFERROR(SMALL(IF(#REF!="Ja",IF(#REF!="Risiko",Risikolog[Risiko-id])),A76),"")</f>
        <v/>
      </c>
      <c r="E76" s="10" t="e">
        <f t="array" ref="E76">LARGE(IF(#REF!="Ja",IF(#REF!="Risiko",Risikolog[Risiko-værdi])),A76)</f>
        <v>#REF!</v>
      </c>
      <c r="F76" s="10" t="str">
        <f t="shared" si="2"/>
        <v/>
      </c>
      <c r="I76" s="30" t="str">
        <f t="array" ref="I76">IFERROR(VLOOKUP(J76,Risikolog[],9),"")</f>
        <v/>
      </c>
      <c r="J76" s="10" t="str">
        <f t="array" ref="J76">IFERROR(SMALL(IF(#REF!="Ja",IF(#REF!="Risiko",Risikolog[Risiko-id])),A76),"")</f>
        <v/>
      </c>
      <c r="L76" s="10" t="e">
        <f t="array" ref="L76">LARGE(IF(#REF!="Ja",IF(#REF!="Risiko",Risikolog[Risiko-værdi])),A76)</f>
        <v>#REF!</v>
      </c>
      <c r="M76" s="10" t="str">
        <f t="shared" si="3"/>
        <v/>
      </c>
    </row>
    <row r="77" spans="1:13" x14ac:dyDescent="0.25">
      <c r="A77" s="10">
        <v>74</v>
      </c>
      <c r="B77" s="30" t="str">
        <f t="array" ref="B77">IFERROR(VLOOKUP(C77,Risikolog[],9),"")</f>
        <v/>
      </c>
      <c r="C77" s="10" t="str">
        <f t="array" ref="C77">IFERROR(SMALL(IF(#REF!="Ja",IF(#REF!="Risiko",Risikolog[Risiko-id])),A77),"")</f>
        <v/>
      </c>
      <c r="E77" s="10" t="e">
        <f t="array" ref="E77">LARGE(IF(#REF!="Ja",IF(#REF!="Risiko",Risikolog[Risiko-værdi])),A77)</f>
        <v>#REF!</v>
      </c>
      <c r="F77" s="10" t="str">
        <f t="shared" si="2"/>
        <v/>
      </c>
      <c r="I77" s="30" t="str">
        <f t="array" ref="I77">IFERROR(VLOOKUP(J77,Risikolog[],9),"")</f>
        <v/>
      </c>
      <c r="J77" s="10" t="str">
        <f t="array" ref="J77">IFERROR(SMALL(IF(#REF!="Ja",IF(#REF!="Risiko",Risikolog[Risiko-id])),A77),"")</f>
        <v/>
      </c>
      <c r="L77" s="10" t="e">
        <f t="array" ref="L77">LARGE(IF(#REF!="Ja",IF(#REF!="Risiko",Risikolog[Risiko-værdi])),A77)</f>
        <v>#REF!</v>
      </c>
      <c r="M77" s="10" t="str">
        <f t="shared" si="3"/>
        <v/>
      </c>
    </row>
    <row r="78" spans="1:13" x14ac:dyDescent="0.25">
      <c r="A78" s="10">
        <v>75</v>
      </c>
      <c r="B78" s="30" t="str">
        <f t="array" ref="B78">IFERROR(VLOOKUP(C78,Risikolog[],9),"")</f>
        <v/>
      </c>
      <c r="C78" s="10" t="str">
        <f t="array" ref="C78">IFERROR(SMALL(IF(#REF!="Ja",IF(#REF!="Risiko",Risikolog[Risiko-id])),A78),"")</f>
        <v/>
      </c>
      <c r="E78" s="10" t="e">
        <f t="array" ref="E78">LARGE(IF(#REF!="Ja",IF(#REF!="Risiko",Risikolog[Risiko-værdi])),A78)</f>
        <v>#REF!</v>
      </c>
      <c r="F78" s="10" t="str">
        <f t="shared" si="2"/>
        <v/>
      </c>
      <c r="I78" s="30" t="str">
        <f t="array" ref="I78">IFERROR(VLOOKUP(J78,Risikolog[],9),"")</f>
        <v/>
      </c>
      <c r="J78" s="10" t="str">
        <f t="array" ref="J78">IFERROR(SMALL(IF(#REF!="Ja",IF(#REF!="Risiko",Risikolog[Risiko-id])),A78),"")</f>
        <v/>
      </c>
      <c r="L78" s="10" t="e">
        <f t="array" ref="L78">LARGE(IF(#REF!="Ja",IF(#REF!="Risiko",Risikolog[Risiko-værdi])),A78)</f>
        <v>#REF!</v>
      </c>
      <c r="M78" s="10" t="str">
        <f t="shared" si="3"/>
        <v/>
      </c>
    </row>
    <row r="79" spans="1:13" x14ac:dyDescent="0.25">
      <c r="A79" s="10">
        <v>76</v>
      </c>
      <c r="B79" s="30" t="str">
        <f t="array" ref="B79">IFERROR(VLOOKUP(C79,Risikolog[],9),"")</f>
        <v/>
      </c>
      <c r="C79" s="10" t="str">
        <f t="array" ref="C79">IFERROR(SMALL(IF(#REF!="Ja",IF(#REF!="Risiko",Risikolog[Risiko-id])),A79),"")</f>
        <v/>
      </c>
      <c r="E79" s="10" t="e">
        <f t="array" ref="E79">LARGE(IF(#REF!="Ja",IF(#REF!="Risiko",Risikolog[Risiko-værdi])),A79)</f>
        <v>#REF!</v>
      </c>
      <c r="F79" s="10" t="str">
        <f t="shared" si="2"/>
        <v/>
      </c>
      <c r="I79" s="30" t="str">
        <f t="array" ref="I79">IFERROR(VLOOKUP(J79,Risikolog[],9),"")</f>
        <v/>
      </c>
      <c r="J79" s="10" t="str">
        <f t="array" ref="J79">IFERROR(SMALL(IF(#REF!="Ja",IF(#REF!="Risiko",Risikolog[Risiko-id])),A79),"")</f>
        <v/>
      </c>
      <c r="L79" s="10" t="e">
        <f t="array" ref="L79">LARGE(IF(#REF!="Ja",IF(#REF!="Risiko",Risikolog[Risiko-værdi])),A79)</f>
        <v>#REF!</v>
      </c>
      <c r="M79" s="10" t="str">
        <f t="shared" si="3"/>
        <v/>
      </c>
    </row>
    <row r="80" spans="1:13" x14ac:dyDescent="0.25">
      <c r="A80" s="10">
        <v>77</v>
      </c>
      <c r="B80" s="30" t="str">
        <f t="array" ref="B80">IFERROR(VLOOKUP(C80,Risikolog[],9),"")</f>
        <v/>
      </c>
      <c r="C80" s="10" t="str">
        <f t="array" ref="C80">IFERROR(SMALL(IF(#REF!="Ja",IF(#REF!="Risiko",Risikolog[Risiko-id])),A80),"")</f>
        <v/>
      </c>
      <c r="E80" s="10" t="e">
        <f t="array" ref="E80">LARGE(IF(#REF!="Ja",IF(#REF!="Risiko",Risikolog[Risiko-værdi])),A80)</f>
        <v>#REF!</v>
      </c>
      <c r="F80" s="10" t="str">
        <f t="shared" si="2"/>
        <v/>
      </c>
      <c r="I80" s="30" t="str">
        <f t="array" ref="I80">IFERROR(VLOOKUP(J80,Risikolog[],9),"")</f>
        <v/>
      </c>
      <c r="J80" s="10" t="str">
        <f t="array" ref="J80">IFERROR(SMALL(IF(#REF!="Ja",IF(#REF!="Risiko",Risikolog[Risiko-id])),A80),"")</f>
        <v/>
      </c>
      <c r="L80" s="10" t="e">
        <f t="array" ref="L80">LARGE(IF(#REF!="Ja",IF(#REF!="Risiko",Risikolog[Risiko-værdi])),A80)</f>
        <v>#REF!</v>
      </c>
      <c r="M80" s="10" t="str">
        <f t="shared" si="3"/>
        <v/>
      </c>
    </row>
    <row r="81" spans="1:13" x14ac:dyDescent="0.25">
      <c r="A81" s="10">
        <v>78</v>
      </c>
      <c r="B81" s="30" t="str">
        <f t="array" ref="B81">IFERROR(VLOOKUP(C81,Risikolog[],9),"")</f>
        <v/>
      </c>
      <c r="C81" s="10" t="str">
        <f t="array" ref="C81">IFERROR(SMALL(IF(#REF!="Ja",IF(#REF!="Risiko",Risikolog[Risiko-id])),A81),"")</f>
        <v/>
      </c>
      <c r="E81" s="10" t="e">
        <f t="array" ref="E81">LARGE(IF(#REF!="Ja",IF(#REF!="Risiko",Risikolog[Risiko-værdi])),A81)</f>
        <v>#REF!</v>
      </c>
      <c r="F81" s="10" t="str">
        <f t="shared" si="2"/>
        <v/>
      </c>
      <c r="I81" s="30" t="str">
        <f t="array" ref="I81">IFERROR(VLOOKUP(J81,Risikolog[],9),"")</f>
        <v/>
      </c>
      <c r="J81" s="10" t="str">
        <f t="array" ref="J81">IFERROR(SMALL(IF(#REF!="Ja",IF(#REF!="Risiko",Risikolog[Risiko-id])),A81),"")</f>
        <v/>
      </c>
      <c r="L81" s="10" t="e">
        <f t="array" ref="L81">LARGE(IF(#REF!="Ja",IF(#REF!="Risiko",Risikolog[Risiko-værdi])),A81)</f>
        <v>#REF!</v>
      </c>
      <c r="M81" s="10" t="str">
        <f t="shared" si="3"/>
        <v/>
      </c>
    </row>
    <row r="82" spans="1:13" x14ac:dyDescent="0.25">
      <c r="A82" s="10">
        <v>79</v>
      </c>
      <c r="B82" s="30" t="str">
        <f t="array" ref="B82">IFERROR(VLOOKUP(C82,Risikolog[],9),"")</f>
        <v/>
      </c>
      <c r="C82" s="10" t="str">
        <f t="array" ref="C82">IFERROR(SMALL(IF(#REF!="Ja",IF(#REF!="Risiko",Risikolog[Risiko-id])),A82),"")</f>
        <v/>
      </c>
      <c r="E82" s="10" t="e">
        <f t="array" ref="E82">LARGE(IF(#REF!="Ja",IF(#REF!="Risiko",Risikolog[Risiko-værdi])),A82)</f>
        <v>#REF!</v>
      </c>
      <c r="F82" s="10" t="str">
        <f t="shared" si="2"/>
        <v/>
      </c>
      <c r="I82" s="30" t="str">
        <f t="array" ref="I82">IFERROR(VLOOKUP(J82,Risikolog[],9),"")</f>
        <v/>
      </c>
      <c r="J82" s="10" t="str">
        <f t="array" ref="J82">IFERROR(SMALL(IF(#REF!="Ja",IF(#REF!="Risiko",Risikolog[Risiko-id])),A82),"")</f>
        <v/>
      </c>
      <c r="L82" s="10" t="e">
        <f t="array" ref="L82">LARGE(IF(#REF!="Ja",IF(#REF!="Risiko",Risikolog[Risiko-værdi])),A82)</f>
        <v>#REF!</v>
      </c>
      <c r="M82" s="10" t="str">
        <f t="shared" si="3"/>
        <v/>
      </c>
    </row>
    <row r="83" spans="1:13" x14ac:dyDescent="0.25">
      <c r="A83" s="10">
        <v>80</v>
      </c>
      <c r="B83" s="30" t="str">
        <f t="array" ref="B83">IFERROR(VLOOKUP(C83,Risikolog[],9),"")</f>
        <v/>
      </c>
      <c r="C83" s="10" t="str">
        <f t="array" ref="C83">IFERROR(SMALL(IF(#REF!="Ja",IF(#REF!="Risiko",Risikolog[Risiko-id])),A83),"")</f>
        <v/>
      </c>
      <c r="E83" s="10" t="e">
        <f t="array" ref="E83">LARGE(IF(#REF!="Ja",IF(#REF!="Risiko",Risikolog[Risiko-værdi])),A83)</f>
        <v>#REF!</v>
      </c>
      <c r="F83" s="10" t="str">
        <f t="shared" si="2"/>
        <v/>
      </c>
      <c r="I83" s="30" t="str">
        <f t="array" ref="I83">IFERROR(VLOOKUP(J83,Risikolog[],9),"")</f>
        <v/>
      </c>
      <c r="J83" s="10" t="str">
        <f t="array" ref="J83">IFERROR(SMALL(IF(#REF!="Ja",IF(#REF!="Risiko",Risikolog[Risiko-id])),A83),"")</f>
        <v/>
      </c>
      <c r="L83" s="10" t="e">
        <f t="array" ref="L83">LARGE(IF(#REF!="Ja",IF(#REF!="Risiko",Risikolog[Risiko-værdi])),A83)</f>
        <v>#REF!</v>
      </c>
      <c r="M83" s="10" t="str">
        <f t="shared" si="3"/>
        <v/>
      </c>
    </row>
    <row r="84" spans="1:13" x14ac:dyDescent="0.25">
      <c r="A84" s="10">
        <v>81</v>
      </c>
      <c r="B84" s="30" t="str">
        <f t="array" ref="B84">IFERROR(VLOOKUP(C84,Risikolog[],9),"")</f>
        <v/>
      </c>
      <c r="C84" s="10" t="str">
        <f t="array" ref="C84">IFERROR(SMALL(IF(#REF!="Ja",IF(#REF!="Risiko",Risikolog[Risiko-id])),A84),"")</f>
        <v/>
      </c>
      <c r="E84" s="10" t="e">
        <f t="array" ref="E84">LARGE(IF(#REF!="Ja",IF(#REF!="Risiko",Risikolog[Risiko-værdi])),A84)</f>
        <v>#REF!</v>
      </c>
      <c r="F84" s="10" t="str">
        <f t="shared" si="2"/>
        <v/>
      </c>
      <c r="I84" s="30" t="str">
        <f t="array" ref="I84">IFERROR(VLOOKUP(J84,Risikolog[],9),"")</f>
        <v/>
      </c>
      <c r="J84" s="10" t="str">
        <f t="array" ref="J84">IFERROR(SMALL(IF(#REF!="Ja",IF(#REF!="Risiko",Risikolog[Risiko-id])),A84),"")</f>
        <v/>
      </c>
      <c r="L84" s="10" t="e">
        <f t="array" ref="L84">LARGE(IF(#REF!="Ja",IF(#REF!="Risiko",Risikolog[Risiko-værdi])),A84)</f>
        <v>#REF!</v>
      </c>
      <c r="M84" s="10" t="str">
        <f t="shared" si="3"/>
        <v/>
      </c>
    </row>
    <row r="85" spans="1:13" x14ac:dyDescent="0.25">
      <c r="A85" s="10">
        <v>82</v>
      </c>
      <c r="B85" s="30" t="str">
        <f t="array" ref="B85">IFERROR(VLOOKUP(C85,Risikolog[],9),"")</f>
        <v/>
      </c>
      <c r="C85" s="10" t="str">
        <f t="array" ref="C85">IFERROR(SMALL(IF(#REF!="Ja",IF(#REF!="Risiko",Risikolog[Risiko-id])),A85),"")</f>
        <v/>
      </c>
      <c r="E85" s="10" t="e">
        <f t="array" ref="E85">LARGE(IF(#REF!="Ja",IF(#REF!="Risiko",Risikolog[Risiko-værdi])),A85)</f>
        <v>#REF!</v>
      </c>
      <c r="F85" s="10" t="str">
        <f t="shared" si="2"/>
        <v/>
      </c>
      <c r="I85" s="30" t="str">
        <f t="array" ref="I85">IFERROR(VLOOKUP(J85,Risikolog[],9),"")</f>
        <v/>
      </c>
      <c r="J85" s="10" t="str">
        <f t="array" ref="J85">IFERROR(SMALL(IF(#REF!="Ja",IF(#REF!="Risiko",Risikolog[Risiko-id])),A85),"")</f>
        <v/>
      </c>
      <c r="L85" s="10" t="e">
        <f t="array" ref="L85">LARGE(IF(#REF!="Ja",IF(#REF!="Risiko",Risikolog[Risiko-værdi])),A85)</f>
        <v>#REF!</v>
      </c>
      <c r="M85" s="10" t="str">
        <f t="shared" si="3"/>
        <v/>
      </c>
    </row>
    <row r="86" spans="1:13" x14ac:dyDescent="0.25">
      <c r="A86" s="10">
        <v>83</v>
      </c>
      <c r="B86" s="30" t="str">
        <f t="array" ref="B86">IFERROR(VLOOKUP(C86,Risikolog[],9),"")</f>
        <v/>
      </c>
      <c r="C86" s="10" t="str">
        <f t="array" ref="C86">IFERROR(SMALL(IF(#REF!="Ja",IF(#REF!="Risiko",Risikolog[Risiko-id])),A86),"")</f>
        <v/>
      </c>
      <c r="E86" s="10" t="e">
        <f t="array" ref="E86">LARGE(IF(#REF!="Ja",IF(#REF!="Risiko",Risikolog[Risiko-værdi])),A86)</f>
        <v>#REF!</v>
      </c>
      <c r="F86" s="10" t="str">
        <f t="shared" si="2"/>
        <v/>
      </c>
      <c r="I86" s="30" t="str">
        <f t="array" ref="I86">IFERROR(VLOOKUP(J86,Risikolog[],9),"")</f>
        <v/>
      </c>
      <c r="J86" s="10" t="str">
        <f t="array" ref="J86">IFERROR(SMALL(IF(#REF!="Ja",IF(#REF!="Risiko",Risikolog[Risiko-id])),A86),"")</f>
        <v/>
      </c>
      <c r="L86" s="10" t="e">
        <f t="array" ref="L86">LARGE(IF(#REF!="Ja",IF(#REF!="Risiko",Risikolog[Risiko-værdi])),A86)</f>
        <v>#REF!</v>
      </c>
      <c r="M86" s="10" t="str">
        <f t="shared" si="3"/>
        <v/>
      </c>
    </row>
    <row r="87" spans="1:13" x14ac:dyDescent="0.25">
      <c r="A87" s="10">
        <v>84</v>
      </c>
      <c r="B87" s="30" t="str">
        <f t="array" ref="B87">IFERROR(VLOOKUP(C87,Risikolog[],9),"")</f>
        <v/>
      </c>
      <c r="C87" s="10" t="str">
        <f t="array" ref="C87">IFERROR(SMALL(IF(#REF!="Ja",IF(#REF!="Risiko",Risikolog[Risiko-id])),A87),"")</f>
        <v/>
      </c>
      <c r="E87" s="10" t="e">
        <f t="array" ref="E87">LARGE(IF(#REF!="Ja",IF(#REF!="Risiko",Risikolog[Risiko-værdi])),A87)</f>
        <v>#REF!</v>
      </c>
      <c r="F87" s="10" t="str">
        <f t="shared" si="2"/>
        <v/>
      </c>
      <c r="I87" s="30" t="str">
        <f t="array" ref="I87">IFERROR(VLOOKUP(J87,Risikolog[],9),"")</f>
        <v/>
      </c>
      <c r="J87" s="10" t="str">
        <f t="array" ref="J87">IFERROR(SMALL(IF(#REF!="Ja",IF(#REF!="Risiko",Risikolog[Risiko-id])),A87),"")</f>
        <v/>
      </c>
      <c r="L87" s="10" t="e">
        <f t="array" ref="L87">LARGE(IF(#REF!="Ja",IF(#REF!="Risiko",Risikolog[Risiko-værdi])),A87)</f>
        <v>#REF!</v>
      </c>
      <c r="M87" s="10" t="str">
        <f t="shared" si="3"/>
        <v/>
      </c>
    </row>
    <row r="88" spans="1:13" x14ac:dyDescent="0.25">
      <c r="A88" s="10">
        <v>85</v>
      </c>
      <c r="B88" s="30" t="str">
        <f t="array" ref="B88">IFERROR(VLOOKUP(C88,Risikolog[],9),"")</f>
        <v/>
      </c>
      <c r="C88" s="10" t="str">
        <f t="array" ref="C88">IFERROR(SMALL(IF(#REF!="Ja",IF(#REF!="Risiko",Risikolog[Risiko-id])),A88),"")</f>
        <v/>
      </c>
      <c r="E88" s="10" t="e">
        <f t="array" ref="E88">LARGE(IF(#REF!="Ja",IF(#REF!="Risiko",Risikolog[Risiko-værdi])),A88)</f>
        <v>#REF!</v>
      </c>
      <c r="F88" s="10" t="str">
        <f t="shared" ref="F88:F100" si="4">IFERROR(VLOOKUP($E88,B$4:C$23,2,FALSE),"")</f>
        <v/>
      </c>
      <c r="I88" s="30" t="str">
        <f t="array" ref="I88">IFERROR(VLOOKUP(J88,Risikolog[],9),"")</f>
        <v/>
      </c>
      <c r="J88" s="10" t="str">
        <f t="array" ref="J88">IFERROR(SMALL(IF(#REF!="Ja",IF(#REF!="Risiko",Risikolog[Risiko-id])),A88),"")</f>
        <v/>
      </c>
      <c r="L88" s="10" t="e">
        <f t="array" ref="L88">LARGE(IF(#REF!="Ja",IF(#REF!="Risiko",Risikolog[Risiko-værdi])),A88)</f>
        <v>#REF!</v>
      </c>
      <c r="M88" s="10" t="str">
        <f t="shared" si="3"/>
        <v/>
      </c>
    </row>
    <row r="89" spans="1:13" x14ac:dyDescent="0.25">
      <c r="A89" s="10">
        <v>86</v>
      </c>
      <c r="B89" s="30" t="str">
        <f t="array" ref="B89">IFERROR(VLOOKUP(C89,Risikolog[],9),"")</f>
        <v/>
      </c>
      <c r="C89" s="10" t="str">
        <f t="array" ref="C89">IFERROR(SMALL(IF(#REF!="Ja",IF(#REF!="Risiko",Risikolog[Risiko-id])),A89),"")</f>
        <v/>
      </c>
      <c r="E89" s="10" t="e">
        <f t="array" ref="E89">LARGE(IF(#REF!="Ja",IF(#REF!="Risiko",Risikolog[Risiko-værdi])),A89)</f>
        <v>#REF!</v>
      </c>
      <c r="F89" s="10" t="str">
        <f t="shared" si="4"/>
        <v/>
      </c>
      <c r="I89" s="30" t="str">
        <f t="array" ref="I89">IFERROR(VLOOKUP(J89,Risikolog[],9),"")</f>
        <v/>
      </c>
      <c r="J89" s="10" t="str">
        <f t="array" ref="J89">IFERROR(SMALL(IF(#REF!="Ja",IF(#REF!="Risiko",Risikolog[Risiko-id])),A89),"")</f>
        <v/>
      </c>
      <c r="L89" s="10" t="e">
        <f t="array" ref="L89">LARGE(IF(#REF!="Ja",IF(#REF!="Risiko",Risikolog[Risiko-værdi])),A89)</f>
        <v>#REF!</v>
      </c>
      <c r="M89" s="10" t="str">
        <f t="shared" si="3"/>
        <v/>
      </c>
    </row>
    <row r="90" spans="1:13" x14ac:dyDescent="0.25">
      <c r="A90" s="10">
        <v>87</v>
      </c>
      <c r="B90" s="30" t="str">
        <f t="array" ref="B90">IFERROR(VLOOKUP(C90,Risikolog[],9),"")</f>
        <v/>
      </c>
      <c r="C90" s="10" t="str">
        <f t="array" ref="C90">IFERROR(SMALL(IF(#REF!="Ja",IF(#REF!="Risiko",Risikolog[Risiko-id])),A90),"")</f>
        <v/>
      </c>
      <c r="E90" s="10" t="e">
        <f t="array" ref="E90">LARGE(IF(#REF!="Ja",IF(#REF!="Risiko",Risikolog[Risiko-værdi])),A90)</f>
        <v>#REF!</v>
      </c>
      <c r="F90" s="10" t="str">
        <f t="shared" si="4"/>
        <v/>
      </c>
      <c r="I90" s="30" t="str">
        <f t="array" ref="I90">IFERROR(VLOOKUP(J90,Risikolog[],9),"")</f>
        <v/>
      </c>
      <c r="J90" s="10" t="str">
        <f t="array" ref="J90">IFERROR(SMALL(IF(#REF!="Ja",IF(#REF!="Risiko",Risikolog[Risiko-id])),A90),"")</f>
        <v/>
      </c>
      <c r="L90" s="10" t="e">
        <f t="array" ref="L90">LARGE(IF(#REF!="Ja",IF(#REF!="Risiko",Risikolog[Risiko-værdi])),A90)</f>
        <v>#REF!</v>
      </c>
      <c r="M90" s="10" t="str">
        <f t="shared" si="3"/>
        <v/>
      </c>
    </row>
    <row r="91" spans="1:13" x14ac:dyDescent="0.25">
      <c r="A91" s="10">
        <v>88</v>
      </c>
      <c r="B91" s="30" t="str">
        <f t="array" ref="B91">IFERROR(VLOOKUP(C91,Risikolog[],9),"")</f>
        <v/>
      </c>
      <c r="C91" s="10" t="str">
        <f t="array" ref="C91">IFERROR(SMALL(IF(#REF!="Ja",IF(#REF!="Risiko",Risikolog[Risiko-id])),A91),"")</f>
        <v/>
      </c>
      <c r="E91" s="10" t="e">
        <f t="array" ref="E91">LARGE(IF(#REF!="Ja",IF(#REF!="Risiko",Risikolog[Risiko-værdi])),A91)</f>
        <v>#REF!</v>
      </c>
      <c r="F91" s="10" t="str">
        <f t="shared" si="4"/>
        <v/>
      </c>
      <c r="I91" s="30" t="str">
        <f t="array" ref="I91">IFERROR(VLOOKUP(J91,Risikolog[],9),"")</f>
        <v/>
      </c>
      <c r="J91" s="10" t="str">
        <f t="array" ref="J91">IFERROR(SMALL(IF(#REF!="Ja",IF(#REF!="Risiko",Risikolog[Risiko-id])),A91),"")</f>
        <v/>
      </c>
      <c r="L91" s="10" t="e">
        <f t="array" ref="L91">LARGE(IF(#REF!="Ja",IF(#REF!="Risiko",Risikolog[Risiko-værdi])),A91)</f>
        <v>#REF!</v>
      </c>
      <c r="M91" s="10" t="str">
        <f t="shared" si="3"/>
        <v/>
      </c>
    </row>
    <row r="92" spans="1:13" x14ac:dyDescent="0.25">
      <c r="A92" s="10">
        <v>89</v>
      </c>
      <c r="B92" s="30" t="str">
        <f t="array" ref="B92">IFERROR(VLOOKUP(C92,Risikolog[],9),"")</f>
        <v/>
      </c>
      <c r="C92" s="10" t="str">
        <f t="array" ref="C92">IFERROR(SMALL(IF(#REF!="Ja",IF(#REF!="Risiko",Risikolog[Risiko-id])),A92),"")</f>
        <v/>
      </c>
      <c r="E92" s="10" t="e">
        <f t="array" ref="E92">LARGE(IF(#REF!="Ja",IF(#REF!="Risiko",Risikolog[Risiko-værdi])),A92)</f>
        <v>#REF!</v>
      </c>
      <c r="F92" s="10" t="str">
        <f t="shared" si="4"/>
        <v/>
      </c>
      <c r="I92" s="30" t="str">
        <f t="array" ref="I92">IFERROR(VLOOKUP(J92,Risikolog[],9),"")</f>
        <v/>
      </c>
      <c r="J92" s="10" t="str">
        <f t="array" ref="J92">IFERROR(SMALL(IF(#REF!="Ja",IF(#REF!="Risiko",Risikolog[Risiko-id])),A92),"")</f>
        <v/>
      </c>
      <c r="L92" s="10" t="e">
        <f t="array" ref="L92">LARGE(IF(#REF!="Ja",IF(#REF!="Risiko",Risikolog[Risiko-værdi])),A92)</f>
        <v>#REF!</v>
      </c>
      <c r="M92" s="10" t="str">
        <f t="shared" si="3"/>
        <v/>
      </c>
    </row>
    <row r="93" spans="1:13" x14ac:dyDescent="0.25">
      <c r="A93" s="10">
        <v>90</v>
      </c>
      <c r="B93" s="30" t="str">
        <f t="array" ref="B93">IFERROR(VLOOKUP(C93,Risikolog[],9),"")</f>
        <v/>
      </c>
      <c r="C93" s="10" t="str">
        <f t="array" ref="C93">IFERROR(SMALL(IF(#REF!="Ja",IF(#REF!="Risiko",Risikolog[Risiko-id])),A93),"")</f>
        <v/>
      </c>
      <c r="E93" s="10" t="e">
        <f t="array" ref="E93">LARGE(IF(#REF!="Ja",IF(#REF!="Risiko",Risikolog[Risiko-værdi])),A93)</f>
        <v>#REF!</v>
      </c>
      <c r="F93" s="10" t="str">
        <f t="shared" si="4"/>
        <v/>
      </c>
      <c r="I93" s="30" t="str">
        <f t="array" ref="I93">IFERROR(VLOOKUP(J93,Risikolog[],9),"")</f>
        <v/>
      </c>
      <c r="J93" s="10" t="str">
        <f t="array" ref="J93">IFERROR(SMALL(IF(#REF!="Ja",IF(#REF!="Risiko",Risikolog[Risiko-id])),A93),"")</f>
        <v/>
      </c>
      <c r="L93" s="10" t="e">
        <f t="array" ref="L93">LARGE(IF(#REF!="Ja",IF(#REF!="Risiko",Risikolog[Risiko-værdi])),A93)</f>
        <v>#REF!</v>
      </c>
      <c r="M93" s="10" t="str">
        <f t="shared" si="3"/>
        <v/>
      </c>
    </row>
    <row r="94" spans="1:13" x14ac:dyDescent="0.25">
      <c r="A94" s="10">
        <v>91</v>
      </c>
      <c r="B94" s="30" t="str">
        <f t="array" ref="B94">IFERROR(VLOOKUP(C94,Risikolog[],9),"")</f>
        <v/>
      </c>
      <c r="C94" s="10" t="str">
        <f t="array" ref="C94">IFERROR(SMALL(IF(#REF!="Ja",IF(#REF!="Risiko",Risikolog[Risiko-id])),A94),"")</f>
        <v/>
      </c>
      <c r="E94" s="10" t="e">
        <f t="array" ref="E94">LARGE(IF(#REF!="Ja",IF(#REF!="Risiko",Risikolog[Risiko-værdi])),A94)</f>
        <v>#REF!</v>
      </c>
      <c r="F94" s="10" t="str">
        <f t="shared" si="4"/>
        <v/>
      </c>
      <c r="I94" s="30" t="str">
        <f t="array" ref="I94">IFERROR(VLOOKUP(J94,Risikolog[],9),"")</f>
        <v/>
      </c>
      <c r="J94" s="10" t="str">
        <f t="array" ref="J94">IFERROR(SMALL(IF(#REF!="Ja",IF(#REF!="Risiko",Risikolog[Risiko-id])),A94),"")</f>
        <v/>
      </c>
      <c r="L94" s="10" t="e">
        <f t="array" ref="L94">LARGE(IF(#REF!="Ja",IF(#REF!="Risiko",Risikolog[Risiko-værdi])),A94)</f>
        <v>#REF!</v>
      </c>
      <c r="M94" s="10" t="str">
        <f t="shared" si="3"/>
        <v/>
      </c>
    </row>
    <row r="95" spans="1:13" x14ac:dyDescent="0.25">
      <c r="A95" s="10">
        <v>92</v>
      </c>
      <c r="B95" s="30" t="str">
        <f t="array" ref="B95">IFERROR(VLOOKUP(C95,Risikolog[],9),"")</f>
        <v/>
      </c>
      <c r="C95" s="10" t="str">
        <f t="array" ref="C95">IFERROR(SMALL(IF(#REF!="Ja",IF(#REF!="Risiko",Risikolog[Risiko-id])),A95),"")</f>
        <v/>
      </c>
      <c r="E95" s="10" t="e">
        <f t="array" ref="E95">LARGE(IF(#REF!="Ja",IF(#REF!="Risiko",Risikolog[Risiko-værdi])),A95)</f>
        <v>#REF!</v>
      </c>
      <c r="F95" s="10" t="str">
        <f t="shared" si="4"/>
        <v/>
      </c>
      <c r="I95" s="30" t="str">
        <f t="array" ref="I95">IFERROR(VLOOKUP(J95,Risikolog[],9),"")</f>
        <v/>
      </c>
      <c r="J95" s="10" t="str">
        <f t="array" ref="J95">IFERROR(SMALL(IF(#REF!="Ja",IF(#REF!="Risiko",Risikolog[Risiko-id])),A95),"")</f>
        <v/>
      </c>
      <c r="L95" s="10" t="e">
        <f t="array" ref="L95">LARGE(IF(#REF!="Ja",IF(#REF!="Risiko",Risikolog[Risiko-værdi])),A95)</f>
        <v>#REF!</v>
      </c>
      <c r="M95" s="10" t="str">
        <f t="shared" si="3"/>
        <v/>
      </c>
    </row>
    <row r="96" spans="1:13" x14ac:dyDescent="0.25">
      <c r="A96" s="10">
        <v>93</v>
      </c>
      <c r="B96" s="30" t="str">
        <f t="array" ref="B96">IFERROR(VLOOKUP(C96,Risikolog[],9),"")</f>
        <v/>
      </c>
      <c r="C96" s="10" t="str">
        <f t="array" ref="C96">IFERROR(SMALL(IF(#REF!="Ja",IF(#REF!="Risiko",Risikolog[Risiko-id])),A96),"")</f>
        <v/>
      </c>
      <c r="E96" s="10" t="e">
        <f t="array" ref="E96">LARGE(IF(#REF!="Ja",IF(#REF!="Risiko",Risikolog[Risiko-værdi])),A96)</f>
        <v>#REF!</v>
      </c>
      <c r="F96" s="10" t="str">
        <f t="shared" si="4"/>
        <v/>
      </c>
      <c r="I96" s="30" t="str">
        <f t="array" ref="I96">IFERROR(VLOOKUP(J96,Risikolog[],9),"")</f>
        <v/>
      </c>
      <c r="J96" s="10" t="str">
        <f t="array" ref="J96">IFERROR(SMALL(IF(#REF!="Ja",IF(#REF!="Risiko",Risikolog[Risiko-id])),A96),"")</f>
        <v/>
      </c>
      <c r="L96" s="10" t="e">
        <f t="array" ref="L96">LARGE(IF(#REF!="Ja",IF(#REF!="Risiko",Risikolog[Risiko-værdi])),A96)</f>
        <v>#REF!</v>
      </c>
      <c r="M96" s="10" t="str">
        <f t="shared" si="3"/>
        <v/>
      </c>
    </row>
    <row r="97" spans="1:13" x14ac:dyDescent="0.25">
      <c r="A97" s="10">
        <v>94</v>
      </c>
      <c r="B97" s="30" t="str">
        <f t="array" ref="B97">IFERROR(VLOOKUP(C97,Risikolog[],9),"")</f>
        <v/>
      </c>
      <c r="C97" s="10" t="str">
        <f t="array" ref="C97">IFERROR(SMALL(IF(#REF!="Ja",IF(#REF!="Risiko",Risikolog[Risiko-id])),A97),"")</f>
        <v/>
      </c>
      <c r="E97" s="10" t="e">
        <f t="array" ref="E97">LARGE(IF(#REF!="Ja",IF(#REF!="Risiko",Risikolog[Risiko-værdi])),A97)</f>
        <v>#REF!</v>
      </c>
      <c r="F97" s="10" t="str">
        <f t="shared" si="4"/>
        <v/>
      </c>
      <c r="I97" s="30" t="str">
        <f t="array" ref="I97">IFERROR(VLOOKUP(J97,Risikolog[],9),"")</f>
        <v/>
      </c>
      <c r="J97" s="10" t="str">
        <f t="array" ref="J97">IFERROR(SMALL(IF(#REF!="Ja",IF(#REF!="Risiko",Risikolog[Risiko-id])),A97),"")</f>
        <v/>
      </c>
      <c r="L97" s="10" t="e">
        <f t="array" ref="L97">LARGE(IF(#REF!="Ja",IF(#REF!="Risiko",Risikolog[Risiko-værdi])),A97)</f>
        <v>#REF!</v>
      </c>
      <c r="M97" s="10" t="str">
        <f t="shared" si="3"/>
        <v/>
      </c>
    </row>
    <row r="98" spans="1:13" x14ac:dyDescent="0.25">
      <c r="A98" s="10">
        <v>95</v>
      </c>
      <c r="B98" s="30" t="str">
        <f t="array" ref="B98">IFERROR(VLOOKUP(C98,Risikolog[],9),"")</f>
        <v/>
      </c>
      <c r="C98" s="10" t="str">
        <f t="array" ref="C98">IFERROR(SMALL(IF(#REF!="Ja",IF(#REF!="Risiko",Risikolog[Risiko-id])),A98),"")</f>
        <v/>
      </c>
      <c r="E98" s="10" t="e">
        <f t="array" ref="E98">LARGE(IF(#REF!="Ja",IF(#REF!="Risiko",Risikolog[Risiko-værdi])),A98)</f>
        <v>#REF!</v>
      </c>
      <c r="F98" s="10" t="str">
        <f t="shared" si="4"/>
        <v/>
      </c>
      <c r="I98" s="30" t="str">
        <f t="array" ref="I98">IFERROR(VLOOKUP(J98,Risikolog[],9),"")</f>
        <v/>
      </c>
      <c r="J98" s="10" t="str">
        <f t="array" ref="J98">IFERROR(SMALL(IF(#REF!="Ja",IF(#REF!="Risiko",Risikolog[Risiko-id])),A98),"")</f>
        <v/>
      </c>
      <c r="L98" s="10" t="e">
        <f t="array" ref="L98">LARGE(IF(#REF!="Ja",IF(#REF!="Risiko",Risikolog[Risiko-værdi])),A98)</f>
        <v>#REF!</v>
      </c>
      <c r="M98" s="10" t="str">
        <f t="shared" si="3"/>
        <v/>
      </c>
    </row>
    <row r="99" spans="1:13" x14ac:dyDescent="0.25">
      <c r="A99" s="10">
        <v>96</v>
      </c>
      <c r="B99" s="30" t="str">
        <f t="array" ref="B99">IFERROR(VLOOKUP(C99,Risikolog[],9),"")</f>
        <v/>
      </c>
      <c r="C99" s="10" t="str">
        <f t="array" ref="C99">IFERROR(SMALL(IF(#REF!="Ja",IF(#REF!="Risiko",Risikolog[Risiko-id])),A99),"")</f>
        <v/>
      </c>
      <c r="E99" s="10" t="e">
        <f t="array" ref="E99">LARGE(IF(#REF!="Ja",IF(#REF!="Risiko",Risikolog[Risiko-værdi])),A99)</f>
        <v>#REF!</v>
      </c>
      <c r="F99" s="10" t="str">
        <f t="shared" si="4"/>
        <v/>
      </c>
      <c r="I99" s="30" t="str">
        <f t="array" ref="I99">IFERROR(VLOOKUP(J99,Risikolog[],9),"")</f>
        <v/>
      </c>
      <c r="J99" s="10" t="str">
        <f t="array" ref="J99">IFERROR(SMALL(IF(#REF!="Ja",IF(#REF!="Risiko",Risikolog[Risiko-id])),A99),"")</f>
        <v/>
      </c>
      <c r="L99" s="10" t="e">
        <f t="array" ref="L99">LARGE(IF(#REF!="Ja",IF(#REF!="Risiko",Risikolog[Risiko-værdi])),A99)</f>
        <v>#REF!</v>
      </c>
      <c r="M99" s="10" t="str">
        <f t="shared" si="3"/>
        <v/>
      </c>
    </row>
    <row r="100" spans="1:13" x14ac:dyDescent="0.25">
      <c r="A100" s="10">
        <v>97</v>
      </c>
      <c r="B100" s="30" t="str">
        <f t="array" ref="B100">IFERROR(VLOOKUP(C100,Risikolog[],9),"")</f>
        <v/>
      </c>
      <c r="C100" s="10" t="str">
        <f t="array" ref="C100">IFERROR(SMALL(IF(#REF!="Ja",IF(#REF!="Risiko",Risikolog[Risiko-id])),A100),"")</f>
        <v/>
      </c>
      <c r="E100" s="10" t="e">
        <f t="array" ref="E100">LARGE(IF(#REF!="Ja",IF(#REF!="Risiko",Risikolog[Risiko-værdi])),A100)</f>
        <v>#REF!</v>
      </c>
      <c r="F100" s="10" t="str">
        <f t="shared" si="4"/>
        <v/>
      </c>
      <c r="I100" s="30" t="str">
        <f t="array" ref="I100">IFERROR(VLOOKUP(J100,Risikolog[],9),"")</f>
        <v/>
      </c>
      <c r="J100" s="10" t="str">
        <f t="array" ref="J100">IFERROR(SMALL(IF(#REF!="Ja",IF(#REF!="Risiko",Risikolog[Risiko-id])),A100),"")</f>
        <v/>
      </c>
      <c r="L100" s="10" t="e">
        <f t="array" ref="L100">LARGE(IF(#REF!="Ja",IF(#REF!="Risiko",Risikolog[Risiko-værdi])),A100)</f>
        <v>#REF!</v>
      </c>
      <c r="M100" s="10" t="str">
        <f t="shared" si="3"/>
        <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Ark2"/>
  <dimension ref="A1:M85"/>
  <sheetViews>
    <sheetView topLeftCell="D59" workbookViewId="0">
      <selection activeCell="N82" sqref="N82"/>
    </sheetView>
  </sheetViews>
  <sheetFormatPr defaultColWidth="9" defaultRowHeight="13.8" x14ac:dyDescent="0.25"/>
  <cols>
    <col min="1" max="1" width="30" style="8" customWidth="1"/>
    <col min="2" max="2" width="14.8984375" style="9" customWidth="1"/>
    <col min="3" max="3" width="27.3984375" style="8" customWidth="1"/>
    <col min="4" max="4" width="14.8984375" style="8" customWidth="1"/>
    <col min="5" max="5" width="17.5" style="8" customWidth="1"/>
    <col min="6" max="6" width="9" style="8"/>
    <col min="7" max="9" width="22.09765625" style="8" customWidth="1"/>
    <col min="10" max="10" width="12.09765625" style="8" bestFit="1" customWidth="1"/>
    <col min="11" max="11" width="12.09765625" style="8" customWidth="1"/>
    <col min="12" max="12" width="30" style="8" bestFit="1" customWidth="1"/>
    <col min="13" max="13" width="12.09765625" style="8" customWidth="1"/>
    <col min="14" max="16384" width="9" style="8"/>
  </cols>
  <sheetData>
    <row r="1" spans="1:13" ht="27.6" x14ac:dyDescent="0.25">
      <c r="A1" s="6" t="s">
        <v>68</v>
      </c>
      <c r="B1" s="7" t="s">
        <v>69</v>
      </c>
      <c r="C1" s="6" t="s">
        <v>70</v>
      </c>
      <c r="D1" s="6" t="s">
        <v>71</v>
      </c>
      <c r="E1" s="6" t="s">
        <v>72</v>
      </c>
      <c r="F1" s="6" t="s">
        <v>73</v>
      </c>
      <c r="G1" s="6" t="s">
        <v>74</v>
      </c>
      <c r="H1" s="6" t="s">
        <v>53</v>
      </c>
      <c r="I1" s="6" t="s">
        <v>75</v>
      </c>
      <c r="J1" s="6" t="s">
        <v>76</v>
      </c>
      <c r="L1" s="6" t="s">
        <v>57</v>
      </c>
      <c r="M1" s="6" t="s">
        <v>60</v>
      </c>
    </row>
    <row r="2" spans="1:13" ht="14.4" x14ac:dyDescent="0.3">
      <c r="A2" s="8" t="s">
        <v>77</v>
      </c>
      <c r="B2" s="18">
        <v>1</v>
      </c>
      <c r="C2" s="8" t="s">
        <v>8</v>
      </c>
      <c r="D2" s="14" t="s">
        <v>78</v>
      </c>
      <c r="E2" s="8" t="s">
        <v>79</v>
      </c>
      <c r="F2" s="8" t="s">
        <v>80</v>
      </c>
      <c r="G2" s="8" t="s">
        <v>81</v>
      </c>
      <c r="H2" s="8" t="s">
        <v>82</v>
      </c>
      <c r="I2" s="31"/>
      <c r="J2" s="19">
        <v>43313</v>
      </c>
      <c r="L2" s="19" t="e">
        <f>VLOOKUP(Risikoanalyse!#REF!,Lister!H3:I31,2)</f>
        <v>#REF!</v>
      </c>
      <c r="M2" s="8" t="s">
        <v>83</v>
      </c>
    </row>
    <row r="3" spans="1:13" x14ac:dyDescent="0.25">
      <c r="A3" s="8" t="s">
        <v>84</v>
      </c>
      <c r="B3" s="18">
        <v>2</v>
      </c>
      <c r="C3" s="8" t="s">
        <v>85</v>
      </c>
      <c r="D3" s="8" t="s">
        <v>86</v>
      </c>
      <c r="E3" s="8" t="s">
        <v>87</v>
      </c>
      <c r="G3" s="8" t="s">
        <v>88</v>
      </c>
      <c r="H3" s="8" t="str">
        <f>YEAR(I3)&amp;" Q"&amp;ROUNDUP(MONTH(I3)/3,0)</f>
        <v>2018 Q1</v>
      </c>
      <c r="I3" s="31">
        <v>43101</v>
      </c>
      <c r="J3" s="19">
        <v>43344</v>
      </c>
      <c r="L3" s="19" t="e">
        <f>EDATE(L2,3)</f>
        <v>#REF!</v>
      </c>
      <c r="M3" s="8" t="s">
        <v>89</v>
      </c>
    </row>
    <row r="4" spans="1:13" x14ac:dyDescent="0.25">
      <c r="A4" s="8" t="s">
        <v>90</v>
      </c>
      <c r="B4" s="18">
        <v>3</v>
      </c>
      <c r="C4" s="8" t="s">
        <v>91</v>
      </c>
      <c r="D4" s="8" t="s">
        <v>92</v>
      </c>
      <c r="E4" s="8" t="s">
        <v>93</v>
      </c>
      <c r="G4" s="8" t="s">
        <v>94</v>
      </c>
      <c r="H4" s="8" t="str">
        <f t="shared" ref="H4:H31" si="0">YEAR(I4)&amp;" Q"&amp;ROUNDUP(MONTH(I4)/3,0)</f>
        <v>2018 Q2</v>
      </c>
      <c r="I4" s="31">
        <v>43191</v>
      </c>
      <c r="J4" s="19">
        <v>43374</v>
      </c>
      <c r="L4" s="19" t="e">
        <f t="shared" ref="L4:L54" si="1">EDATE(L3,3)</f>
        <v>#REF!</v>
      </c>
      <c r="M4" s="8" t="s">
        <v>95</v>
      </c>
    </row>
    <row r="5" spans="1:13" x14ac:dyDescent="0.25">
      <c r="A5" s="8" t="s">
        <v>96</v>
      </c>
      <c r="B5" s="18">
        <v>4</v>
      </c>
      <c r="D5" s="8" t="s">
        <v>97</v>
      </c>
      <c r="E5" s="8" t="s">
        <v>98</v>
      </c>
      <c r="G5" s="8" t="s">
        <v>99</v>
      </c>
      <c r="H5" s="8" t="str">
        <f t="shared" si="0"/>
        <v>2018 Q3</v>
      </c>
      <c r="I5" s="31">
        <v>43282</v>
      </c>
      <c r="J5" s="19">
        <v>43405</v>
      </c>
      <c r="L5" s="19" t="e">
        <f t="shared" si="1"/>
        <v>#REF!</v>
      </c>
      <c r="M5" s="8" t="s">
        <v>100</v>
      </c>
    </row>
    <row r="6" spans="1:13" x14ac:dyDescent="0.25">
      <c r="A6" s="8" t="s">
        <v>101</v>
      </c>
      <c r="B6" s="18">
        <v>5</v>
      </c>
      <c r="D6" s="8" t="s">
        <v>102</v>
      </c>
      <c r="H6" s="8" t="str">
        <f t="shared" si="0"/>
        <v>2018 Q4</v>
      </c>
      <c r="I6" s="31">
        <v>43374</v>
      </c>
      <c r="J6" s="19">
        <v>43435</v>
      </c>
      <c r="L6" s="19" t="e">
        <f t="shared" si="1"/>
        <v>#REF!</v>
      </c>
      <c r="M6" s="8" t="s">
        <v>103</v>
      </c>
    </row>
    <row r="7" spans="1:13" ht="12.75" customHeight="1" x14ac:dyDescent="0.25">
      <c r="H7" s="8" t="str">
        <f t="shared" si="0"/>
        <v>2019 Q1</v>
      </c>
      <c r="I7" s="31">
        <v>43466</v>
      </c>
      <c r="J7" s="19">
        <v>43466</v>
      </c>
      <c r="L7" s="19" t="e">
        <f t="shared" si="1"/>
        <v>#REF!</v>
      </c>
      <c r="M7" s="8" t="s">
        <v>104</v>
      </c>
    </row>
    <row r="8" spans="1:13" ht="12.75" customHeight="1" x14ac:dyDescent="0.3">
      <c r="D8" s="15"/>
      <c r="H8" s="8" t="str">
        <f t="shared" si="0"/>
        <v>2019 Q2</v>
      </c>
      <c r="I8" s="31">
        <v>43556</v>
      </c>
      <c r="J8" s="19">
        <v>43497</v>
      </c>
      <c r="L8" s="19" t="e">
        <f t="shared" si="1"/>
        <v>#REF!</v>
      </c>
      <c r="M8" s="8" t="s">
        <v>105</v>
      </c>
    </row>
    <row r="9" spans="1:13" x14ac:dyDescent="0.25">
      <c r="H9" s="8" t="str">
        <f t="shared" si="0"/>
        <v>2019 Q3</v>
      </c>
      <c r="I9" s="31">
        <v>43647</v>
      </c>
      <c r="J9" s="19">
        <v>43525</v>
      </c>
      <c r="L9" s="19" t="e">
        <f t="shared" si="1"/>
        <v>#REF!</v>
      </c>
      <c r="M9" s="8" t="s">
        <v>106</v>
      </c>
    </row>
    <row r="10" spans="1:13" x14ac:dyDescent="0.25">
      <c r="H10" s="8" t="str">
        <f t="shared" si="0"/>
        <v>2019 Q4</v>
      </c>
      <c r="I10" s="31">
        <v>43739</v>
      </c>
      <c r="J10" s="19">
        <v>43556</v>
      </c>
      <c r="L10" s="19" t="e">
        <f t="shared" si="1"/>
        <v>#REF!</v>
      </c>
      <c r="M10" s="8" t="s">
        <v>107</v>
      </c>
    </row>
    <row r="11" spans="1:13" x14ac:dyDescent="0.25">
      <c r="H11" s="8" t="str">
        <f t="shared" si="0"/>
        <v>2020 Q1</v>
      </c>
      <c r="I11" s="31">
        <v>43831</v>
      </c>
      <c r="J11" s="19">
        <v>43586</v>
      </c>
      <c r="L11" s="19" t="e">
        <f t="shared" si="1"/>
        <v>#REF!</v>
      </c>
      <c r="M11" s="8" t="s">
        <v>108</v>
      </c>
    </row>
    <row r="12" spans="1:13" x14ac:dyDescent="0.25">
      <c r="H12" s="8" t="str">
        <f t="shared" si="0"/>
        <v>2020 Q2</v>
      </c>
      <c r="I12" s="31">
        <v>43922</v>
      </c>
      <c r="J12" s="19">
        <v>43617</v>
      </c>
      <c r="L12" s="19" t="e">
        <f t="shared" si="1"/>
        <v>#REF!</v>
      </c>
      <c r="M12" s="8" t="s">
        <v>109</v>
      </c>
    </row>
    <row r="13" spans="1:13" x14ac:dyDescent="0.25">
      <c r="H13" s="8" t="str">
        <f t="shared" si="0"/>
        <v>2020 Q3</v>
      </c>
      <c r="I13" s="31">
        <v>44013</v>
      </c>
      <c r="J13" s="19">
        <v>43647</v>
      </c>
      <c r="L13" s="19" t="e">
        <f t="shared" si="1"/>
        <v>#REF!</v>
      </c>
      <c r="M13" s="8" t="s">
        <v>110</v>
      </c>
    </row>
    <row r="14" spans="1:13" x14ac:dyDescent="0.25">
      <c r="H14" s="8" t="str">
        <f t="shared" si="0"/>
        <v>2020 Q4</v>
      </c>
      <c r="I14" s="31">
        <v>44105</v>
      </c>
      <c r="J14" s="19">
        <v>43678</v>
      </c>
      <c r="L14" s="19" t="e">
        <f t="shared" si="1"/>
        <v>#REF!</v>
      </c>
      <c r="M14" s="8" t="s">
        <v>111</v>
      </c>
    </row>
    <row r="15" spans="1:13" x14ac:dyDescent="0.25">
      <c r="H15" s="8" t="str">
        <f t="shared" si="0"/>
        <v>2021 Q1</v>
      </c>
      <c r="I15" s="31">
        <v>44197</v>
      </c>
      <c r="J15" s="19">
        <v>43709</v>
      </c>
      <c r="L15" s="19" t="e">
        <f t="shared" si="1"/>
        <v>#REF!</v>
      </c>
      <c r="M15" s="8" t="s">
        <v>112</v>
      </c>
    </row>
    <row r="16" spans="1:13" x14ac:dyDescent="0.25">
      <c r="H16" s="8" t="str">
        <f t="shared" si="0"/>
        <v>2021 Q2</v>
      </c>
      <c r="I16" s="31">
        <v>44287</v>
      </c>
      <c r="J16" s="19">
        <v>43739</v>
      </c>
      <c r="L16" s="19" t="e">
        <f t="shared" si="1"/>
        <v>#REF!</v>
      </c>
      <c r="M16" s="8" t="s">
        <v>113</v>
      </c>
    </row>
    <row r="17" spans="8:13" x14ac:dyDescent="0.25">
      <c r="H17" s="8" t="str">
        <f t="shared" si="0"/>
        <v>2021 Q3</v>
      </c>
      <c r="I17" s="31">
        <v>44378</v>
      </c>
      <c r="J17" s="19">
        <v>43770</v>
      </c>
      <c r="L17" s="19" t="e">
        <f t="shared" si="1"/>
        <v>#REF!</v>
      </c>
      <c r="M17" s="8" t="s">
        <v>114</v>
      </c>
    </row>
    <row r="18" spans="8:13" x14ac:dyDescent="0.25">
      <c r="H18" s="8" t="str">
        <f t="shared" si="0"/>
        <v>2021 Q4</v>
      </c>
      <c r="I18" s="31">
        <v>44470</v>
      </c>
      <c r="J18" s="19">
        <v>43800</v>
      </c>
      <c r="L18" s="19" t="e">
        <f t="shared" si="1"/>
        <v>#REF!</v>
      </c>
      <c r="M18" s="8" t="s">
        <v>115</v>
      </c>
    </row>
    <row r="19" spans="8:13" x14ac:dyDescent="0.25">
      <c r="H19" s="8" t="str">
        <f t="shared" si="0"/>
        <v>2022 Q1</v>
      </c>
      <c r="I19" s="31">
        <v>44562</v>
      </c>
      <c r="J19" s="19">
        <v>43831</v>
      </c>
      <c r="L19" s="19" t="e">
        <f t="shared" si="1"/>
        <v>#REF!</v>
      </c>
      <c r="M19" s="8" t="s">
        <v>116</v>
      </c>
    </row>
    <row r="20" spans="8:13" x14ac:dyDescent="0.25">
      <c r="H20" s="8" t="str">
        <f t="shared" si="0"/>
        <v>2022 Q2</v>
      </c>
      <c r="I20" s="31">
        <v>44652</v>
      </c>
      <c r="J20" s="19">
        <v>43862</v>
      </c>
      <c r="L20" s="19" t="e">
        <f t="shared" si="1"/>
        <v>#REF!</v>
      </c>
      <c r="M20" s="8" t="s">
        <v>117</v>
      </c>
    </row>
    <row r="21" spans="8:13" x14ac:dyDescent="0.25">
      <c r="H21" s="8" t="str">
        <f t="shared" si="0"/>
        <v>2022 Q3</v>
      </c>
      <c r="I21" s="31">
        <v>44743</v>
      </c>
      <c r="J21" s="19">
        <v>43891</v>
      </c>
      <c r="L21" s="19" t="e">
        <f t="shared" si="1"/>
        <v>#REF!</v>
      </c>
      <c r="M21" s="8" t="s">
        <v>118</v>
      </c>
    </row>
    <row r="22" spans="8:13" x14ac:dyDescent="0.25">
      <c r="H22" s="8" t="str">
        <f t="shared" si="0"/>
        <v>2022 Q4</v>
      </c>
      <c r="I22" s="31">
        <v>44835</v>
      </c>
      <c r="J22" s="19">
        <v>43922</v>
      </c>
      <c r="L22" s="19" t="e">
        <f t="shared" si="1"/>
        <v>#REF!</v>
      </c>
      <c r="M22" s="8" t="s">
        <v>119</v>
      </c>
    </row>
    <row r="23" spans="8:13" x14ac:dyDescent="0.25">
      <c r="H23" s="8" t="str">
        <f t="shared" si="0"/>
        <v>2023 Q1</v>
      </c>
      <c r="I23" s="31">
        <v>44927</v>
      </c>
      <c r="J23" s="19">
        <v>43952</v>
      </c>
      <c r="L23" s="19" t="e">
        <f t="shared" si="1"/>
        <v>#REF!</v>
      </c>
      <c r="M23" s="8" t="s">
        <v>120</v>
      </c>
    </row>
    <row r="24" spans="8:13" x14ac:dyDescent="0.25">
      <c r="H24" s="8" t="str">
        <f t="shared" si="0"/>
        <v>2023 Q2</v>
      </c>
      <c r="I24" s="31">
        <v>45017</v>
      </c>
      <c r="J24" s="19">
        <v>43983</v>
      </c>
      <c r="L24" s="19" t="e">
        <f t="shared" si="1"/>
        <v>#REF!</v>
      </c>
      <c r="M24" s="8" t="s">
        <v>121</v>
      </c>
    </row>
    <row r="25" spans="8:13" x14ac:dyDescent="0.25">
      <c r="H25" s="8" t="str">
        <f t="shared" si="0"/>
        <v>2023 Q3</v>
      </c>
      <c r="I25" s="31">
        <v>45108</v>
      </c>
      <c r="J25" s="19">
        <v>44013</v>
      </c>
      <c r="L25" s="19" t="e">
        <f t="shared" si="1"/>
        <v>#REF!</v>
      </c>
      <c r="M25" s="8" t="s">
        <v>122</v>
      </c>
    </row>
    <row r="26" spans="8:13" x14ac:dyDescent="0.25">
      <c r="H26" s="8" t="str">
        <f t="shared" si="0"/>
        <v>2023 Q4</v>
      </c>
      <c r="I26" s="31">
        <v>45200</v>
      </c>
      <c r="J26" s="19">
        <v>44044</v>
      </c>
      <c r="L26" s="19" t="e">
        <f t="shared" si="1"/>
        <v>#REF!</v>
      </c>
      <c r="M26" s="8" t="s">
        <v>123</v>
      </c>
    </row>
    <row r="27" spans="8:13" x14ac:dyDescent="0.25">
      <c r="H27" s="8" t="str">
        <f t="shared" si="0"/>
        <v>2024 Q1</v>
      </c>
      <c r="I27" s="31">
        <v>45292</v>
      </c>
      <c r="J27" s="19">
        <v>44075</v>
      </c>
      <c r="L27" s="19" t="e">
        <f t="shared" si="1"/>
        <v>#REF!</v>
      </c>
      <c r="M27" s="8" t="s">
        <v>124</v>
      </c>
    </row>
    <row r="28" spans="8:13" x14ac:dyDescent="0.25">
      <c r="H28" s="8" t="str">
        <f t="shared" si="0"/>
        <v>2024 Q2</v>
      </c>
      <c r="I28" s="31">
        <v>45383</v>
      </c>
      <c r="J28" s="19">
        <v>44105</v>
      </c>
      <c r="L28" s="19" t="e">
        <f t="shared" si="1"/>
        <v>#REF!</v>
      </c>
      <c r="M28" s="8" t="s">
        <v>125</v>
      </c>
    </row>
    <row r="29" spans="8:13" x14ac:dyDescent="0.25">
      <c r="H29" s="8" t="str">
        <f t="shared" si="0"/>
        <v>2024 Q3</v>
      </c>
      <c r="I29" s="31">
        <v>45474</v>
      </c>
      <c r="J29" s="19">
        <v>44136</v>
      </c>
      <c r="L29" s="19" t="e">
        <f t="shared" si="1"/>
        <v>#REF!</v>
      </c>
      <c r="M29" s="8" t="s">
        <v>126</v>
      </c>
    </row>
    <row r="30" spans="8:13" x14ac:dyDescent="0.25">
      <c r="H30" s="8" t="str">
        <f t="shared" si="0"/>
        <v>2024 Q4</v>
      </c>
      <c r="I30" s="31">
        <v>45566</v>
      </c>
      <c r="J30" s="19">
        <v>44166</v>
      </c>
      <c r="L30" s="19" t="e">
        <f t="shared" si="1"/>
        <v>#REF!</v>
      </c>
      <c r="M30" s="19" t="e">
        <f t="shared" ref="M30:M61" si="2">YEAR(L2)&amp;" Q"&amp;ROUNDUP(MONTH(L2)/3,0)</f>
        <v>#REF!</v>
      </c>
    </row>
    <row r="31" spans="8:13" x14ac:dyDescent="0.25">
      <c r="H31" s="8" t="str">
        <f t="shared" si="0"/>
        <v>2025 Q1</v>
      </c>
      <c r="I31" s="31">
        <v>45658</v>
      </c>
      <c r="J31" s="19">
        <v>44197</v>
      </c>
      <c r="L31" s="19" t="e">
        <f t="shared" si="1"/>
        <v>#REF!</v>
      </c>
      <c r="M31" s="19" t="e">
        <f t="shared" si="2"/>
        <v>#REF!</v>
      </c>
    </row>
    <row r="32" spans="8:13" x14ac:dyDescent="0.25">
      <c r="J32" s="19">
        <v>44228</v>
      </c>
      <c r="L32" s="19" t="e">
        <f t="shared" si="1"/>
        <v>#REF!</v>
      </c>
      <c r="M32" s="19" t="e">
        <f t="shared" si="2"/>
        <v>#REF!</v>
      </c>
    </row>
    <row r="33" spans="10:13" x14ac:dyDescent="0.25">
      <c r="J33" s="19">
        <v>44256</v>
      </c>
      <c r="L33" s="19" t="e">
        <f t="shared" si="1"/>
        <v>#REF!</v>
      </c>
      <c r="M33" s="19" t="e">
        <f t="shared" si="2"/>
        <v>#REF!</v>
      </c>
    </row>
    <row r="34" spans="10:13" x14ac:dyDescent="0.25">
      <c r="J34" s="19">
        <v>44287</v>
      </c>
      <c r="L34" s="19" t="e">
        <f t="shared" si="1"/>
        <v>#REF!</v>
      </c>
      <c r="M34" s="19" t="e">
        <f t="shared" si="2"/>
        <v>#REF!</v>
      </c>
    </row>
    <row r="35" spans="10:13" x14ac:dyDescent="0.25">
      <c r="J35" s="19">
        <v>44317</v>
      </c>
      <c r="L35" s="19" t="e">
        <f t="shared" si="1"/>
        <v>#REF!</v>
      </c>
      <c r="M35" s="19" t="e">
        <f t="shared" si="2"/>
        <v>#REF!</v>
      </c>
    </row>
    <row r="36" spans="10:13" x14ac:dyDescent="0.25">
      <c r="J36" s="19">
        <v>44348</v>
      </c>
      <c r="L36" s="19" t="e">
        <f t="shared" si="1"/>
        <v>#REF!</v>
      </c>
      <c r="M36" s="19" t="e">
        <f t="shared" si="2"/>
        <v>#REF!</v>
      </c>
    </row>
    <row r="37" spans="10:13" x14ac:dyDescent="0.25">
      <c r="J37" s="19">
        <v>44378</v>
      </c>
      <c r="L37" s="19" t="e">
        <f t="shared" si="1"/>
        <v>#REF!</v>
      </c>
      <c r="M37" s="19" t="e">
        <f t="shared" si="2"/>
        <v>#REF!</v>
      </c>
    </row>
    <row r="38" spans="10:13" x14ac:dyDescent="0.25">
      <c r="J38" s="19">
        <v>44409</v>
      </c>
      <c r="L38" s="19" t="e">
        <f t="shared" si="1"/>
        <v>#REF!</v>
      </c>
      <c r="M38" s="19" t="e">
        <f t="shared" si="2"/>
        <v>#REF!</v>
      </c>
    </row>
    <row r="39" spans="10:13" x14ac:dyDescent="0.25">
      <c r="J39" s="19">
        <v>44440</v>
      </c>
      <c r="L39" s="19" t="e">
        <f t="shared" si="1"/>
        <v>#REF!</v>
      </c>
      <c r="M39" s="19" t="e">
        <f t="shared" si="2"/>
        <v>#REF!</v>
      </c>
    </row>
    <row r="40" spans="10:13" x14ac:dyDescent="0.25">
      <c r="J40" s="19">
        <v>44470</v>
      </c>
      <c r="L40" s="19" t="e">
        <f t="shared" si="1"/>
        <v>#REF!</v>
      </c>
      <c r="M40" s="19" t="e">
        <f t="shared" si="2"/>
        <v>#REF!</v>
      </c>
    </row>
    <row r="41" spans="10:13" x14ac:dyDescent="0.25">
      <c r="J41" s="19">
        <v>44501</v>
      </c>
      <c r="L41" s="19" t="e">
        <f t="shared" si="1"/>
        <v>#REF!</v>
      </c>
      <c r="M41" s="19" t="e">
        <f t="shared" si="2"/>
        <v>#REF!</v>
      </c>
    </row>
    <row r="42" spans="10:13" x14ac:dyDescent="0.25">
      <c r="J42" s="19">
        <v>44531</v>
      </c>
      <c r="L42" s="19" t="e">
        <f t="shared" si="1"/>
        <v>#REF!</v>
      </c>
      <c r="M42" s="19" t="e">
        <f t="shared" si="2"/>
        <v>#REF!</v>
      </c>
    </row>
    <row r="43" spans="10:13" x14ac:dyDescent="0.25">
      <c r="J43" s="19">
        <v>44562</v>
      </c>
      <c r="L43" s="19" t="e">
        <f t="shared" si="1"/>
        <v>#REF!</v>
      </c>
      <c r="M43" s="19" t="e">
        <f t="shared" si="2"/>
        <v>#REF!</v>
      </c>
    </row>
    <row r="44" spans="10:13" x14ac:dyDescent="0.25">
      <c r="J44" s="19">
        <v>44593</v>
      </c>
      <c r="L44" s="19" t="e">
        <f t="shared" si="1"/>
        <v>#REF!</v>
      </c>
      <c r="M44" s="19" t="e">
        <f t="shared" si="2"/>
        <v>#REF!</v>
      </c>
    </row>
    <row r="45" spans="10:13" x14ac:dyDescent="0.25">
      <c r="J45" s="19">
        <v>44621</v>
      </c>
      <c r="L45" s="19" t="e">
        <f t="shared" si="1"/>
        <v>#REF!</v>
      </c>
      <c r="M45" s="19" t="e">
        <f t="shared" si="2"/>
        <v>#REF!</v>
      </c>
    </row>
    <row r="46" spans="10:13" x14ac:dyDescent="0.25">
      <c r="J46" s="19">
        <v>44652</v>
      </c>
      <c r="L46" s="19" t="e">
        <f t="shared" si="1"/>
        <v>#REF!</v>
      </c>
      <c r="M46" s="19" t="e">
        <f t="shared" si="2"/>
        <v>#REF!</v>
      </c>
    </row>
    <row r="47" spans="10:13" x14ac:dyDescent="0.25">
      <c r="J47" s="19">
        <v>44682</v>
      </c>
      <c r="L47" s="19" t="e">
        <f t="shared" si="1"/>
        <v>#REF!</v>
      </c>
      <c r="M47" s="19" t="e">
        <f t="shared" si="2"/>
        <v>#REF!</v>
      </c>
    </row>
    <row r="48" spans="10:13" x14ac:dyDescent="0.25">
      <c r="J48" s="19">
        <v>44713</v>
      </c>
      <c r="L48" s="19" t="e">
        <f t="shared" si="1"/>
        <v>#REF!</v>
      </c>
      <c r="M48" s="19" t="e">
        <f t="shared" si="2"/>
        <v>#REF!</v>
      </c>
    </row>
    <row r="49" spans="10:13" x14ac:dyDescent="0.25">
      <c r="J49" s="19">
        <v>44743</v>
      </c>
      <c r="L49" s="19" t="e">
        <f t="shared" si="1"/>
        <v>#REF!</v>
      </c>
      <c r="M49" s="19" t="e">
        <f t="shared" si="2"/>
        <v>#REF!</v>
      </c>
    </row>
    <row r="50" spans="10:13" x14ac:dyDescent="0.25">
      <c r="J50" s="19">
        <v>44774</v>
      </c>
      <c r="L50" s="19" t="e">
        <f t="shared" si="1"/>
        <v>#REF!</v>
      </c>
      <c r="M50" s="19" t="e">
        <f t="shared" si="2"/>
        <v>#REF!</v>
      </c>
    </row>
    <row r="51" spans="10:13" x14ac:dyDescent="0.25">
      <c r="J51" s="19">
        <v>44805</v>
      </c>
      <c r="L51" s="19" t="e">
        <f t="shared" si="1"/>
        <v>#REF!</v>
      </c>
      <c r="M51" s="19" t="e">
        <f t="shared" si="2"/>
        <v>#REF!</v>
      </c>
    </row>
    <row r="52" spans="10:13" x14ac:dyDescent="0.25">
      <c r="J52" s="19">
        <v>44835</v>
      </c>
      <c r="L52" s="19" t="e">
        <f t="shared" si="1"/>
        <v>#REF!</v>
      </c>
      <c r="M52" s="19" t="e">
        <f t="shared" si="2"/>
        <v>#REF!</v>
      </c>
    </row>
    <row r="53" spans="10:13" x14ac:dyDescent="0.25">
      <c r="J53" s="19">
        <v>44866</v>
      </c>
      <c r="L53" s="19" t="e">
        <f t="shared" si="1"/>
        <v>#REF!</v>
      </c>
      <c r="M53" s="19" t="e">
        <f t="shared" si="2"/>
        <v>#REF!</v>
      </c>
    </row>
    <row r="54" spans="10:13" x14ac:dyDescent="0.25">
      <c r="J54" s="19">
        <v>44896</v>
      </c>
      <c r="L54" s="19" t="e">
        <f t="shared" si="1"/>
        <v>#REF!</v>
      </c>
      <c r="M54" s="19" t="e">
        <f t="shared" si="2"/>
        <v>#REF!</v>
      </c>
    </row>
    <row r="55" spans="10:13" x14ac:dyDescent="0.25">
      <c r="J55" s="19"/>
      <c r="K55" s="19"/>
      <c r="M55" s="19" t="e">
        <f t="shared" si="2"/>
        <v>#REF!</v>
      </c>
    </row>
    <row r="56" spans="10:13" x14ac:dyDescent="0.25">
      <c r="J56" s="19"/>
      <c r="K56" s="19"/>
      <c r="M56" s="19" t="e">
        <f t="shared" si="2"/>
        <v>#REF!</v>
      </c>
    </row>
    <row r="57" spans="10:13" x14ac:dyDescent="0.25">
      <c r="J57" s="19"/>
      <c r="K57" s="19"/>
      <c r="M57" s="19" t="e">
        <f t="shared" si="2"/>
        <v>#REF!</v>
      </c>
    </row>
    <row r="58" spans="10:13" x14ac:dyDescent="0.25">
      <c r="J58" s="19"/>
      <c r="K58" s="19"/>
      <c r="M58" s="19" t="e">
        <f t="shared" si="2"/>
        <v>#REF!</v>
      </c>
    </row>
    <row r="59" spans="10:13" x14ac:dyDescent="0.25">
      <c r="J59" s="19"/>
      <c r="K59" s="19"/>
      <c r="M59" s="19" t="e">
        <f t="shared" si="2"/>
        <v>#REF!</v>
      </c>
    </row>
    <row r="60" spans="10:13" x14ac:dyDescent="0.25">
      <c r="J60" s="19"/>
      <c r="K60" s="19"/>
      <c r="M60" s="19" t="e">
        <f t="shared" si="2"/>
        <v>#REF!</v>
      </c>
    </row>
    <row r="61" spans="10:13" x14ac:dyDescent="0.25">
      <c r="J61" s="19"/>
      <c r="K61" s="19"/>
      <c r="M61" s="19" t="e">
        <f t="shared" si="2"/>
        <v>#REF!</v>
      </c>
    </row>
    <row r="62" spans="10:13" x14ac:dyDescent="0.25">
      <c r="J62" s="19"/>
      <c r="K62" s="19"/>
      <c r="M62" s="19" t="e">
        <f t="shared" ref="M62:M82" si="3">YEAR(L34)&amp;" Q"&amp;ROUNDUP(MONTH(L34)/3,0)</f>
        <v>#REF!</v>
      </c>
    </row>
    <row r="63" spans="10:13" x14ac:dyDescent="0.25">
      <c r="J63" s="19"/>
      <c r="K63" s="19"/>
      <c r="M63" s="19" t="e">
        <f t="shared" si="3"/>
        <v>#REF!</v>
      </c>
    </row>
    <row r="64" spans="10:13" x14ac:dyDescent="0.25">
      <c r="J64" s="19"/>
      <c r="K64" s="19"/>
      <c r="M64" s="19" t="e">
        <f t="shared" si="3"/>
        <v>#REF!</v>
      </c>
    </row>
    <row r="65" spans="10:13" x14ac:dyDescent="0.25">
      <c r="J65" s="19"/>
      <c r="K65" s="19"/>
      <c r="M65" s="19" t="e">
        <f t="shared" si="3"/>
        <v>#REF!</v>
      </c>
    </row>
    <row r="66" spans="10:13" x14ac:dyDescent="0.25">
      <c r="J66" s="19"/>
      <c r="K66" s="19"/>
      <c r="M66" s="19" t="e">
        <f t="shared" si="3"/>
        <v>#REF!</v>
      </c>
    </row>
    <row r="67" spans="10:13" x14ac:dyDescent="0.25">
      <c r="J67" s="19"/>
      <c r="K67" s="19"/>
      <c r="M67" s="19" t="e">
        <f t="shared" si="3"/>
        <v>#REF!</v>
      </c>
    </row>
    <row r="68" spans="10:13" x14ac:dyDescent="0.25">
      <c r="J68" s="19"/>
      <c r="K68" s="19"/>
      <c r="M68" s="19" t="e">
        <f t="shared" si="3"/>
        <v>#REF!</v>
      </c>
    </row>
    <row r="69" spans="10:13" x14ac:dyDescent="0.25">
      <c r="J69" s="19"/>
      <c r="K69" s="19"/>
      <c r="M69" s="19" t="e">
        <f t="shared" si="3"/>
        <v>#REF!</v>
      </c>
    </row>
    <row r="70" spans="10:13" x14ac:dyDescent="0.25">
      <c r="J70" s="19"/>
      <c r="K70" s="19"/>
      <c r="M70" s="19" t="e">
        <f t="shared" si="3"/>
        <v>#REF!</v>
      </c>
    </row>
    <row r="71" spans="10:13" x14ac:dyDescent="0.25">
      <c r="J71" s="19"/>
      <c r="K71" s="19"/>
      <c r="M71" s="19" t="e">
        <f t="shared" si="3"/>
        <v>#REF!</v>
      </c>
    </row>
    <row r="72" spans="10:13" x14ac:dyDescent="0.25">
      <c r="J72" s="19"/>
      <c r="K72" s="19"/>
      <c r="M72" s="19" t="e">
        <f t="shared" si="3"/>
        <v>#REF!</v>
      </c>
    </row>
    <row r="73" spans="10:13" x14ac:dyDescent="0.25">
      <c r="J73" s="19"/>
      <c r="K73" s="19"/>
      <c r="M73" s="19" t="e">
        <f t="shared" si="3"/>
        <v>#REF!</v>
      </c>
    </row>
    <row r="74" spans="10:13" x14ac:dyDescent="0.25">
      <c r="J74" s="19"/>
      <c r="K74" s="19"/>
      <c r="M74" s="19" t="e">
        <f t="shared" si="3"/>
        <v>#REF!</v>
      </c>
    </row>
    <row r="75" spans="10:13" x14ac:dyDescent="0.25">
      <c r="J75" s="19"/>
      <c r="K75" s="19"/>
      <c r="M75" s="19" t="e">
        <f t="shared" si="3"/>
        <v>#REF!</v>
      </c>
    </row>
    <row r="76" spans="10:13" x14ac:dyDescent="0.25">
      <c r="J76" s="19"/>
      <c r="K76" s="19"/>
      <c r="M76" s="19" t="e">
        <f t="shared" si="3"/>
        <v>#REF!</v>
      </c>
    </row>
    <row r="77" spans="10:13" x14ac:dyDescent="0.25">
      <c r="J77" s="19"/>
      <c r="K77" s="19"/>
      <c r="M77" s="19" t="e">
        <f t="shared" si="3"/>
        <v>#REF!</v>
      </c>
    </row>
    <row r="78" spans="10:13" x14ac:dyDescent="0.25">
      <c r="J78" s="19"/>
      <c r="K78" s="19"/>
      <c r="M78" s="19" t="e">
        <f t="shared" si="3"/>
        <v>#REF!</v>
      </c>
    </row>
    <row r="79" spans="10:13" x14ac:dyDescent="0.25">
      <c r="J79" s="19"/>
      <c r="K79" s="19"/>
      <c r="M79" s="19" t="e">
        <f t="shared" si="3"/>
        <v>#REF!</v>
      </c>
    </row>
    <row r="80" spans="10:13" x14ac:dyDescent="0.25">
      <c r="J80" s="19"/>
      <c r="K80" s="19"/>
      <c r="M80" s="19" t="e">
        <f t="shared" si="3"/>
        <v>#REF!</v>
      </c>
    </row>
    <row r="81" spans="13:13" x14ac:dyDescent="0.25">
      <c r="M81" s="19" t="e">
        <f t="shared" si="3"/>
        <v>#REF!</v>
      </c>
    </row>
    <row r="82" spans="13:13" x14ac:dyDescent="0.25">
      <c r="M82" s="19" t="e">
        <f t="shared" si="3"/>
        <v>#REF!</v>
      </c>
    </row>
    <row r="83" spans="13:13" x14ac:dyDescent="0.25">
      <c r="M83" s="8" t="s">
        <v>127</v>
      </c>
    </row>
    <row r="84" spans="13:13" x14ac:dyDescent="0.25">
      <c r="M84" s="8" t="s">
        <v>128</v>
      </c>
    </row>
    <row r="85" spans="13:13" x14ac:dyDescent="0.25">
      <c r="M85" s="8" t="s">
        <v>129</v>
      </c>
    </row>
  </sheetData>
  <phoneticPr fontId="10" type="noConversion"/>
  <pageMargins left="0.7" right="0.7" top="0.75" bottom="0.75" header="0.3" footer="0.3"/>
  <pageSetup paperSize="9" orientation="portrait" horizontalDpi="200" verticalDpi="200" r:id="rId1"/>
  <customProperties>
    <customPr name="Smart" r:id="rId2"/>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5"/>
  <dimension ref="A1:T50"/>
  <sheetViews>
    <sheetView workbookViewId="0">
      <selection activeCell="P2" sqref="P2"/>
    </sheetView>
  </sheetViews>
  <sheetFormatPr defaultColWidth="8.69921875" defaultRowHeight="13.8" x14ac:dyDescent="0.25"/>
  <cols>
    <col min="20" max="20" width="9.3984375" customWidth="1"/>
  </cols>
  <sheetData>
    <row r="1" spans="1:20" ht="13.95" customHeight="1" x14ac:dyDescent="0.25">
      <c r="A1" t="e">
        <f>D1*E1</f>
        <v>#VALUE!</v>
      </c>
      <c r="C1">
        <f>Risikoanalyse!B13</f>
        <v>1</v>
      </c>
      <c r="D1">
        <f>Risikoanalyse!H13</f>
        <v>3</v>
      </c>
      <c r="E1" t="str">
        <f>IFERROR(IF(VLOOKUP(C1,Risikolog[],22)="Risiko",Risikoanalyse!G13+101,0),"")</f>
        <v/>
      </c>
      <c r="N1" s="76" t="s">
        <v>130</v>
      </c>
    </row>
    <row r="2" spans="1:20" ht="14.4" customHeight="1" x14ac:dyDescent="0.25">
      <c r="A2" t="e">
        <f t="shared" ref="A2:A50" si="0">D2*E2</f>
        <v>#VALUE!</v>
      </c>
      <c r="C2">
        <f>Risikoanalyse!B14</f>
        <v>2</v>
      </c>
      <c r="D2">
        <f>Risikoanalyse!H14</f>
        <v>4</v>
      </c>
      <c r="E2" t="str">
        <f>IFERROR(IF(VLOOKUP(C2,Risikolog[],22)="Risiko",Risikoanalyse!G14+101,0),"")</f>
        <v/>
      </c>
      <c r="G2" s="21">
        <v>5</v>
      </c>
      <c r="H2" s="22">
        <f>G2*H7</f>
        <v>510</v>
      </c>
      <c r="I2" s="22">
        <f>I7*G2</f>
        <v>515</v>
      </c>
      <c r="J2" s="22">
        <f>J7*G2</f>
        <v>520</v>
      </c>
      <c r="K2" s="22">
        <f>K7*G2</f>
        <v>525</v>
      </c>
      <c r="L2" s="22">
        <f>L7*G2</f>
        <v>530</v>
      </c>
      <c r="N2" s="76"/>
      <c r="O2" s="24">
        <v>5</v>
      </c>
      <c r="P2" t="str">
        <f>(G11&amp;" "&amp;G12&amp;" "&amp;G13&amp;" "&amp;G14&amp;" "&amp;G15&amp;" "&amp;G16&amp;" "&amp;G17&amp;" "&amp;G18&amp;" "&amp;G19)</f>
        <v xml:space="preserve">                 </v>
      </c>
      <c r="Q2" t="str">
        <f>H11&amp;" "&amp;H12&amp;" "&amp;H13&amp;" "&amp;H14&amp;" "&amp;H15&amp;" "&amp;H16&amp;" "&amp;H17&amp;" "&amp;H18&amp;" "&amp;H19</f>
        <v xml:space="preserve">                 </v>
      </c>
      <c r="R2" t="str">
        <f>I11&amp;" "&amp;I12&amp;" "&amp;I13&amp;" "&amp;I14&amp;" "&amp;I15&amp;" "&amp;I16&amp;" "&amp;I17&amp;" "&amp;I18&amp;" "&amp;I19</f>
        <v xml:space="preserve">                 </v>
      </c>
      <c r="S2" t="str">
        <f>J11&amp;" "&amp;J12&amp;" "&amp;J13&amp;" "&amp;J14&amp;" "&amp;J15&amp;" "&amp;J16&amp;" "&amp;J17&amp;" "&amp;J18&amp;" "&amp;J19</f>
        <v xml:space="preserve">                 </v>
      </c>
      <c r="T2" t="str">
        <f>K11&amp;" "&amp;K12&amp;" "&amp;K13&amp;" "&amp;K14&amp;" "&amp;K15&amp;" "&amp;K16&amp;" "&amp;K17&amp;" "&amp;K18&amp;" "&amp;K19</f>
        <v xml:space="preserve">                 </v>
      </c>
    </row>
    <row r="3" spans="1:20" ht="14.4" x14ac:dyDescent="0.25">
      <c r="A3" t="e">
        <f t="shared" si="0"/>
        <v>#VALUE!</v>
      </c>
      <c r="C3">
        <f>Risikoanalyse!B15</f>
        <v>3</v>
      </c>
      <c r="D3">
        <f>Risikoanalyse!H15</f>
        <v>1</v>
      </c>
      <c r="E3" t="str">
        <f>IFERROR(IF(VLOOKUP(C3,Risikolog[],22)="Risiko",Risikoanalyse!G15+101,0),"")</f>
        <v/>
      </c>
      <c r="G3" s="21">
        <v>4</v>
      </c>
      <c r="H3" s="22">
        <f>G3*H7</f>
        <v>408</v>
      </c>
      <c r="I3" s="22">
        <f>I7*G3</f>
        <v>412</v>
      </c>
      <c r="J3" s="22">
        <f>J7*G3</f>
        <v>416</v>
      </c>
      <c r="K3" s="22">
        <f>K7*G3</f>
        <v>420</v>
      </c>
      <c r="L3" s="22">
        <f>L7*G3</f>
        <v>424</v>
      </c>
      <c r="N3" s="76"/>
      <c r="O3" s="24">
        <v>4</v>
      </c>
      <c r="P3" t="str">
        <f>M11&amp;" "&amp;M12&amp;" "&amp;M13&amp;" "&amp;M14&amp;" "&amp;M15&amp;" "&amp;M16&amp;" "&amp;M17&amp;" "&amp;M18&amp;" "&amp;M19</f>
        <v xml:space="preserve">                 </v>
      </c>
      <c r="Q3" t="str">
        <f>N11&amp;" "&amp;N12&amp;" "&amp;N13&amp;" "&amp;N14&amp;" "&amp;N15&amp;" "&amp;N16&amp;" "&amp;N17&amp;" "&amp;N18&amp;" "&amp;N19</f>
        <v xml:space="preserve">                 </v>
      </c>
      <c r="R3" t="str">
        <f>O11&amp;" "&amp;O12&amp;" "&amp;O13&amp;" "&amp;O14&amp;" "&amp;O15&amp;" "&amp;O16&amp;" "&amp;O17&amp;" "&amp;O18&amp;" "&amp;O19</f>
        <v xml:space="preserve">                 </v>
      </c>
      <c r="S3" t="str">
        <f>P11&amp;" "&amp;P12&amp;" "&amp;P13&amp;" "&amp;P14&amp;" "&amp;P15&amp;" "&amp;P16&amp;" "&amp;P17&amp;" "&amp;P18&amp;" "&amp;P19</f>
        <v xml:space="preserve">                 </v>
      </c>
      <c r="T3" t="str">
        <f>Q11&amp;" "&amp;Q12&amp;" "&amp;Q13&amp;" "&amp;Q14&amp;" "&amp;Q15&amp;" "&amp;Q16&amp;" "&amp;Q17&amp;" "&amp;Q18&amp;" "&amp;Q19</f>
        <v xml:space="preserve">                 </v>
      </c>
    </row>
    <row r="4" spans="1:20" ht="14.4" x14ac:dyDescent="0.25">
      <c r="A4" t="e">
        <f t="shared" si="0"/>
        <v>#VALUE!</v>
      </c>
      <c r="C4">
        <f>Risikoanalyse!B16</f>
        <v>4</v>
      </c>
      <c r="D4">
        <f>Risikoanalyse!H16</f>
        <v>4</v>
      </c>
      <c r="E4" t="str">
        <f>IFERROR(IF(VLOOKUP(C4,Risikolog[],22)="Risiko",Risikoanalyse!G16+101,0),"")</f>
        <v/>
      </c>
      <c r="G4" s="21">
        <v>3</v>
      </c>
      <c r="H4" s="22">
        <f>H7*G4</f>
        <v>306</v>
      </c>
      <c r="I4" s="22">
        <f>I7*G4</f>
        <v>309</v>
      </c>
      <c r="J4" s="22">
        <f>J7*G4</f>
        <v>312</v>
      </c>
      <c r="K4" s="22">
        <f>K7*G4</f>
        <v>315</v>
      </c>
      <c r="L4" s="22">
        <f>L7*G4</f>
        <v>318</v>
      </c>
      <c r="N4" s="76"/>
      <c r="O4" s="24">
        <v>3</v>
      </c>
      <c r="P4" t="str">
        <f>(G22&amp;" "&amp;G23&amp;" "&amp;G24&amp;" "&amp;G25&amp;" "&amp;G26&amp;" "&amp;G27&amp;" "&amp;G28&amp;" "&amp;G29&amp;" "&amp;G30&amp;"")</f>
        <v xml:space="preserve">                </v>
      </c>
      <c r="Q4" t="str">
        <f>(H22&amp;" "&amp;H23&amp;" "&amp;H24&amp;" "&amp;H25&amp;" "&amp;H26&amp;" "&amp;H27&amp;" "&amp;H28&amp;" "&amp;H29&amp;" "&amp;H30&amp;"")</f>
        <v xml:space="preserve">                 </v>
      </c>
      <c r="R4" t="str">
        <f>(I22&amp;" "&amp;I23&amp;" "&amp;I24&amp;" "&amp;I25&amp;" "&amp;I26&amp;" "&amp;I27&amp;" "&amp;I28&amp;" "&amp;I29&amp;" "&amp;I30&amp;"")</f>
        <v xml:space="preserve">                 </v>
      </c>
      <c r="S4" t="str">
        <f>(J22&amp;" "&amp;J23&amp;" "&amp;J24&amp;" "&amp;J25&amp;" "&amp;J26&amp;" "&amp;J27&amp;" "&amp;J28&amp;" "&amp;J29&amp;" "&amp;J30&amp;"")</f>
        <v xml:space="preserve">                 </v>
      </c>
      <c r="T4" t="str">
        <f>(K22&amp;" "&amp;K23&amp;" "&amp;K24&amp;" "&amp;K25&amp;" "&amp;K26&amp;" "&amp;K27&amp;" "&amp;K28&amp;" "&amp;K29&amp;" "&amp;K30&amp;"")</f>
        <v xml:space="preserve">                 </v>
      </c>
    </row>
    <row r="5" spans="1:20" ht="14.4" x14ac:dyDescent="0.25">
      <c r="A5" t="e">
        <f t="shared" si="0"/>
        <v>#VALUE!</v>
      </c>
      <c r="C5">
        <f>Risikoanalyse!B17</f>
        <v>5</v>
      </c>
      <c r="D5">
        <f>Risikoanalyse!H17</f>
        <v>4</v>
      </c>
      <c r="E5" t="str">
        <f>IFERROR(IF(VLOOKUP(C5,Risikolog[],22)="Risiko",Risikoanalyse!G17+101,0),"")</f>
        <v/>
      </c>
      <c r="G5" s="21">
        <v>2</v>
      </c>
      <c r="H5" s="22">
        <f>H7*G5</f>
        <v>204</v>
      </c>
      <c r="I5" s="22">
        <f>I7*G5</f>
        <v>206</v>
      </c>
      <c r="J5" s="22">
        <f>J7*G5</f>
        <v>208</v>
      </c>
      <c r="K5" s="22">
        <f>105*2</f>
        <v>210</v>
      </c>
      <c r="L5" s="22">
        <f>106*2</f>
        <v>212</v>
      </c>
      <c r="N5" s="76"/>
      <c r="O5" s="24">
        <v>2</v>
      </c>
      <c r="P5" t="str">
        <f>(M22&amp;" "&amp;M23&amp;" "&amp;M24&amp;" "&amp;M25&amp;" "&amp;M26&amp;" "&amp;M27&amp;" "&amp;M28&amp;" "&amp;M29&amp;" "&amp;M30&amp;"")</f>
        <v xml:space="preserve">                 </v>
      </c>
      <c r="Q5" t="str">
        <f>(N22&amp;" "&amp;N23&amp;" "&amp;N24&amp;" "&amp;N25&amp;" "&amp;N26&amp;" "&amp;N27&amp;" "&amp;N28&amp;" "&amp;N29&amp;" "&amp;N30&amp;"")</f>
        <v xml:space="preserve">                 </v>
      </c>
      <c r="R5" t="str">
        <f>(O22&amp;" "&amp;O23&amp;" "&amp;O24&amp;" "&amp;O25&amp;" "&amp;O26&amp;" "&amp;O27&amp;" "&amp;O28&amp;" "&amp;O29&amp;" "&amp;O30&amp;"")</f>
        <v xml:space="preserve">                 </v>
      </c>
      <c r="S5" t="str">
        <f>(P22&amp;" "&amp;P23&amp;" "&amp;P24&amp;" "&amp;P25&amp;" "&amp;P26&amp;" "&amp;P27&amp;" "&amp;P28&amp;" "&amp;P29&amp;" "&amp;P30&amp;"")</f>
        <v xml:space="preserve">                 </v>
      </c>
      <c r="T5" t="str">
        <f>(Q22&amp;" "&amp;Q23&amp;" "&amp;Q24&amp;" "&amp;Q25&amp;" "&amp;Q26&amp;" "&amp;Q27&amp;" "&amp;Q28&amp;" "&amp;Q29&amp;" "&amp;Q30&amp;"")</f>
        <v xml:space="preserve">                 </v>
      </c>
    </row>
    <row r="6" spans="1:20" ht="14.4" x14ac:dyDescent="0.25">
      <c r="A6" t="e">
        <f t="shared" si="0"/>
        <v>#VALUE!</v>
      </c>
      <c r="C6">
        <f>Risikoanalyse!B18</f>
        <v>6</v>
      </c>
      <c r="D6">
        <f>Risikoanalyse!H18</f>
        <v>4</v>
      </c>
      <c r="E6" t="str">
        <f>IFERROR(IF(VLOOKUP(C6,Risikolog[],22)="Risiko",Risikoanalyse!G18+101,0),"")</f>
        <v/>
      </c>
      <c r="G6" s="21">
        <v>1</v>
      </c>
      <c r="H6" s="22">
        <f>H7*G6</f>
        <v>102</v>
      </c>
      <c r="I6" s="22">
        <f>I7*G6</f>
        <v>103</v>
      </c>
      <c r="J6" s="22">
        <v>104</v>
      </c>
      <c r="K6" s="22">
        <v>105</v>
      </c>
      <c r="L6" s="22">
        <v>106</v>
      </c>
      <c r="N6" s="76"/>
      <c r="O6" s="24">
        <v>1</v>
      </c>
      <c r="P6" t="str">
        <f>(G33&amp;" "&amp;G34&amp;" "&amp;G35&amp;" "&amp;G36&amp;" "&amp;G37&amp;" "&amp;G38&amp;" "&amp;G39&amp;" "&amp;G40&amp;" "&amp;G41&amp;"")</f>
        <v xml:space="preserve">                 </v>
      </c>
      <c r="Q6" t="str">
        <f>(H33&amp;" "&amp;H34&amp;" "&amp;H35&amp;" "&amp;H36&amp;" "&amp;H37&amp;" "&amp;H38&amp;" "&amp;H39&amp;" "&amp;H40&amp;" "&amp;H41&amp;"")</f>
        <v xml:space="preserve">                 </v>
      </c>
      <c r="R6" t="str">
        <f>(I33&amp;" "&amp;I34&amp;" "&amp;I35&amp;" "&amp;I36&amp;" "&amp;I37&amp;" "&amp;I38&amp;" "&amp;I39&amp;" "&amp;I40&amp;" "&amp;I41&amp;"")</f>
        <v xml:space="preserve">                 </v>
      </c>
      <c r="S6" t="str">
        <f>(J33&amp;" "&amp;J34&amp;" "&amp;J35&amp;" "&amp;J36&amp;" "&amp;J37&amp;" "&amp;J38&amp;" "&amp;J39&amp;" "&amp;J40&amp;" "&amp;J41&amp;"")</f>
        <v xml:space="preserve">                 </v>
      </c>
      <c r="T6" t="str">
        <f>(K33&amp;" "&amp;K34&amp;" "&amp;K35&amp;" "&amp;K36&amp;" "&amp;K37&amp;" "&amp;K38&amp;" "&amp;K39&amp;" "&amp;K40&amp;" "&amp;K41&amp;"")</f>
        <v xml:space="preserve">                 </v>
      </c>
    </row>
    <row r="7" spans="1:20" ht="14.4" x14ac:dyDescent="0.25">
      <c r="A7" t="e">
        <f t="shared" si="0"/>
        <v>#VALUE!</v>
      </c>
      <c r="C7">
        <f>Risikoanalyse!B19</f>
        <v>7</v>
      </c>
      <c r="D7">
        <f>Risikoanalyse!H19</f>
        <v>5</v>
      </c>
      <c r="E7" t="str">
        <f>IFERROR(IF(VLOOKUP(C7,Risikolog[],22)="Risiko",Risikoanalyse!G19+101,0),"")</f>
        <v/>
      </c>
      <c r="G7" s="21"/>
      <c r="H7" s="21">
        <v>102</v>
      </c>
      <c r="I7" s="21">
        <v>103</v>
      </c>
      <c r="J7" s="21">
        <v>104</v>
      </c>
      <c r="K7" s="21">
        <v>105</v>
      </c>
      <c r="L7" s="21">
        <v>106</v>
      </c>
      <c r="N7" s="76"/>
      <c r="P7" s="25">
        <v>1</v>
      </c>
      <c r="Q7" s="25">
        <v>2</v>
      </c>
      <c r="R7" s="25">
        <v>3</v>
      </c>
      <c r="S7" s="25">
        <v>4</v>
      </c>
      <c r="T7" s="25">
        <v>5</v>
      </c>
    </row>
    <row r="8" spans="1:20" x14ac:dyDescent="0.25">
      <c r="A8" t="e">
        <f t="shared" si="0"/>
        <v>#VALUE!</v>
      </c>
      <c r="C8">
        <f>Risikoanalyse!B20</f>
        <v>8</v>
      </c>
      <c r="D8">
        <f>Risikoanalyse!H20</f>
        <v>4</v>
      </c>
      <c r="E8" t="str">
        <f>IFERROR(IF(VLOOKUP(C8,Risikolog[],22)="Risiko",Risikoanalyse!G20+101,0),"")</f>
        <v/>
      </c>
      <c r="Q8" s="77" t="s">
        <v>131</v>
      </c>
      <c r="R8" s="77"/>
      <c r="S8" s="77"/>
    </row>
    <row r="9" spans="1:20" x14ac:dyDescent="0.25">
      <c r="A9" t="e">
        <f t="shared" si="0"/>
        <v>#VALUE!</v>
      </c>
      <c r="C9">
        <f>Risikoanalyse!B21</f>
        <v>9</v>
      </c>
      <c r="D9">
        <f>Risikoanalyse!H21</f>
        <v>2</v>
      </c>
      <c r="E9" t="str">
        <f>IFERROR(IF(VLOOKUP(C9,Risikolog[],22)="Risiko",Risikoanalyse!G21+101,0),"")</f>
        <v/>
      </c>
    </row>
    <row r="10" spans="1:20" x14ac:dyDescent="0.25">
      <c r="A10" t="e">
        <f t="shared" si="0"/>
        <v>#VALUE!</v>
      </c>
      <c r="C10">
        <f>Risikoanalyse!B22</f>
        <v>10</v>
      </c>
      <c r="D10">
        <f>Risikoanalyse!H22</f>
        <v>0</v>
      </c>
      <c r="E10" t="str">
        <f>IFERROR(IF(VLOOKUP(C10,Risikolog[],22)="Risiko",Risikoanalyse!G22+101,0),"")</f>
        <v/>
      </c>
      <c r="G10" s="21">
        <v>510</v>
      </c>
      <c r="H10" s="21">
        <v>515</v>
      </c>
      <c r="I10" s="21">
        <v>520</v>
      </c>
      <c r="J10" s="21">
        <v>525</v>
      </c>
      <c r="K10" s="21">
        <v>530</v>
      </c>
      <c r="M10" s="21">
        <v>408</v>
      </c>
      <c r="N10" s="21">
        <v>412</v>
      </c>
      <c r="O10" s="21">
        <v>416</v>
      </c>
      <c r="P10" s="21">
        <v>420</v>
      </c>
      <c r="Q10" s="21">
        <v>424</v>
      </c>
    </row>
    <row r="11" spans="1:20" x14ac:dyDescent="0.25">
      <c r="A11" t="e">
        <f t="shared" si="0"/>
        <v>#VALUE!</v>
      </c>
      <c r="C11">
        <f>Risikoanalyse!B23</f>
        <v>11</v>
      </c>
      <c r="D11">
        <f>Risikoanalyse!H23</f>
        <v>0</v>
      </c>
      <c r="E11" t="str">
        <f>IFERROR(IF(VLOOKUP(C11,Risikolog[],22)="Risiko",Risikoanalyse!G23+101,0),"")</f>
        <v/>
      </c>
      <c r="G11" s="23" t="str">
        <f t="array" ref="G11">IFERROR(INDEX($A$1:$C$300,SMALL(IF($A$1:$A$300=H$2,ROW($A$1:$A$300)),ROW(1:1)),3)," ")</f>
        <v xml:space="preserve"> </v>
      </c>
      <c r="H11" s="23" t="str">
        <f t="array" ref="H11">IFERROR(INDEX($A$1:$C$300,SMALL(IF($A$1:$A$300=I$2,ROW($A$1:$A$300)),ROW(1:1)),3)," ")</f>
        <v xml:space="preserve"> </v>
      </c>
      <c r="I11" s="23" t="str">
        <f t="array" ref="I11">IFERROR(INDEX($A$1:$C$300,SMALL(IF($A$1:$A$300=J$2,ROW($A$1:$A$300)),ROW(1:1)),3)," ")</f>
        <v xml:space="preserve"> </v>
      </c>
      <c r="J11" s="23" t="str">
        <f t="array" ref="J11">IFERROR(INDEX($A$1:$C$300,SMALL(IF($A$1:$A$300=K$2,ROW($A$1:$A$300)),ROW(1:1)),3)," ")</f>
        <v xml:space="preserve"> </v>
      </c>
      <c r="K11" s="23" t="str">
        <f t="array" ref="K11">IFERROR(INDEX($A$1:$C$300,SMALL(IF($A$1:$A$300=L$2,ROW($A$1:$A$300)),ROW(1:1)),3)," ")</f>
        <v xml:space="preserve"> </v>
      </c>
      <c r="M11" s="23" t="str">
        <f t="array" ref="M11">IFERROR(INDEX($A$1:$D$300,SMALL(IF($A$1:$A$300=$H$3,ROW($A$1:$A$300)),ROW(1:1)),3)," ")</f>
        <v xml:space="preserve"> </v>
      </c>
      <c r="N11" s="23" t="str">
        <f t="array" ref="N11">IFERROR(INDEX($A$1:$D$300,SMALL(IF($A$1:$A$300=$I$3,ROW($A$1:$A$300)),ROW(1:1)),3)," ")</f>
        <v xml:space="preserve"> </v>
      </c>
      <c r="O11" s="23" t="str">
        <f t="array" ref="O11">IFERROR(INDEX($A$1:$D$300,SMALL(IF($A$1:$A$300=$J$3,ROW($A$1:$A$300)),ROW(1:1)),3)," ")</f>
        <v xml:space="preserve"> </v>
      </c>
      <c r="P11" s="23" t="str">
        <f t="array" ref="P11">IFERROR(INDEX($A$1:$D$300,SMALL(IF($A$1:$A$300=$K$3,ROW($A$1:$A$300)),ROW(1:1)),3)," ")</f>
        <v xml:space="preserve"> </v>
      </c>
      <c r="Q11" s="23" t="str">
        <f t="array" ref="Q11">IFERROR(INDEX($A$1:$D$300,SMALL(IF($A$1:$A$300=$L$3,ROW($A$1:$A$300)),ROW(1:1)),3)," ")</f>
        <v xml:space="preserve"> </v>
      </c>
    </row>
    <row r="12" spans="1:20" x14ac:dyDescent="0.25">
      <c r="A12" t="e">
        <f t="shared" si="0"/>
        <v>#VALUE!</v>
      </c>
      <c r="C12">
        <f>Risikoanalyse!B24</f>
        <v>12</v>
      </c>
      <c r="D12">
        <f>Risikoanalyse!H24</f>
        <v>0</v>
      </c>
      <c r="E12" t="str">
        <f>IFERROR(IF(VLOOKUP(C12,Risikolog[],22)="Risiko",Risikoanalyse!G24+101,0),"")</f>
        <v/>
      </c>
      <c r="G12" s="23" t="str">
        <f t="array" ref="G12">IFERROR(INDEX($A$1:$C$300,SMALL(IF($A$1:$A$300=H$2,ROW($A$1:$A$300)),ROW(2:2)),3)," ")</f>
        <v xml:space="preserve"> </v>
      </c>
      <c r="H12" s="23" t="str">
        <f t="array" ref="H12">IFERROR(INDEX($A$1:$C$300,SMALL(IF($A$1:$A$300=I$2,ROW($A$1:$A$300)),ROW(2:2)),3)," ")</f>
        <v xml:space="preserve"> </v>
      </c>
      <c r="I12" s="23" t="str">
        <f t="array" ref="I12">IFERROR(INDEX($A$1:$C$300,SMALL(IF($A$1:$A$300=J$2,ROW($A$1:$A$300)),ROW(2:2)),3)," ")</f>
        <v xml:space="preserve"> </v>
      </c>
      <c r="J12" s="23" t="str">
        <f t="array" ref="J12">IFERROR(INDEX($A$1:$C$300,SMALL(IF($A$1:$A$300=K$2,ROW($A$1:$A$300)),ROW(2:2)),3)," ")</f>
        <v xml:space="preserve"> </v>
      </c>
      <c r="K12" s="23" t="str">
        <f t="array" ref="K12">IFERROR(INDEX($A$1:$C$300,SMALL(IF($A$1:$A$300=L$2,ROW($A$1:$A$300)),ROW(2:2)),3)," ")</f>
        <v xml:space="preserve"> </v>
      </c>
      <c r="M12" s="23" t="str">
        <f t="array" ref="M12">IFERROR(INDEX($A$1:$D$300,SMALL(IF($A$1:$A$300=$H$3,ROW($A$1:$A$300)),ROW(2:2)),3)," ")</f>
        <v xml:space="preserve"> </v>
      </c>
      <c r="N12" s="23" t="str">
        <f t="array" ref="N12">IFERROR(INDEX($A$1:$D$300,SMALL(IF($A$1:$A$300=$I$3,ROW($A$1:$A$300)),ROW(2:2)),3)," ")</f>
        <v xml:space="preserve"> </v>
      </c>
      <c r="O12" s="23" t="str">
        <f t="array" ref="O12">IFERROR(INDEX($A$1:$D$300,SMALL(IF($A$1:$A$300=$J$3,ROW($A$1:$A$300)),ROW(2:2)),3)," ")</f>
        <v xml:space="preserve"> </v>
      </c>
      <c r="P12" s="23" t="str">
        <f t="array" ref="P12">IFERROR(INDEX($A$1:$D$300,SMALL(IF($A$1:$A$300=$K$3,ROW($A$1:$A$300)),ROW(2:2)),3)," ")</f>
        <v xml:space="preserve"> </v>
      </c>
      <c r="Q12" s="23" t="str">
        <f t="array" ref="Q12">IFERROR(INDEX($A$1:$D$300,SMALL(IF($A$1:$A$300=$L$3,ROW($A$1:$A$300)),ROW(2:2)),3)," ")</f>
        <v xml:space="preserve"> </v>
      </c>
    </row>
    <row r="13" spans="1:20" x14ac:dyDescent="0.25">
      <c r="A13" t="e">
        <f t="shared" si="0"/>
        <v>#VALUE!</v>
      </c>
      <c r="C13">
        <f>Risikoanalyse!B25</f>
        <v>13</v>
      </c>
      <c r="D13">
        <f>Risikoanalyse!H25</f>
        <v>0</v>
      </c>
      <c r="E13" t="str">
        <f>IFERROR(IF(VLOOKUP(C13,Risikolog[],22)="Risiko",Risikoanalyse!G25+101,0),"")</f>
        <v/>
      </c>
      <c r="G13" s="23" t="str">
        <f t="array" ref="G13">IFERROR(INDEX($A$1:$C$300,SMALL(IF($A$1:$A$300=H$2,ROW($A$1:$A$300)),ROW(3:3)),3)," ")</f>
        <v xml:space="preserve"> </v>
      </c>
      <c r="H13" s="23" t="str">
        <f t="array" ref="H13">IFERROR(INDEX($A$1:$C$300,SMALL(IF($A$1:$A$300=I$2,ROW($A$1:$A$300)),ROW(3:3)),3)," ")</f>
        <v xml:space="preserve"> </v>
      </c>
      <c r="I13" s="23" t="str">
        <f t="array" ref="I13">IFERROR(INDEX($A$1:$C$300,SMALL(IF($A$1:$A$300=J$2,ROW($A$1:$A$300)),ROW(3:3)),3)," ")</f>
        <v xml:space="preserve"> </v>
      </c>
      <c r="J13" s="23" t="str">
        <f t="array" ref="J13">IFERROR(INDEX($A$1:$C$300,SMALL(IF($A$1:$A$300=K$2,ROW($A$1:$A$300)),ROW(3:3)),3)," ")</f>
        <v xml:space="preserve"> </v>
      </c>
      <c r="K13" s="23" t="str">
        <f t="array" ref="K13">IFERROR(INDEX($A$1:$C$300,SMALL(IF($A$1:$A$300=L$2,ROW($A$1:$A$300)),ROW(3:3)),3)," ")</f>
        <v xml:space="preserve"> </v>
      </c>
      <c r="M13" s="23" t="str">
        <f t="array" ref="M13">IFERROR(INDEX($A$1:$D$300,SMALL(IF($A$1:$A$300=$H$3,ROW($A$1:$A$300)),ROW(3:3)),3)," ")</f>
        <v xml:space="preserve"> </v>
      </c>
      <c r="N13" s="23" t="str">
        <f t="array" ref="N13">IFERROR(INDEX($A$1:$D$300,SMALL(IF($A$1:$A$300=$I$3,ROW($A$1:$A$300)),ROW(3:3)),3)," ")</f>
        <v xml:space="preserve"> </v>
      </c>
      <c r="O13" s="23" t="str">
        <f t="array" ref="O13">IFERROR(INDEX($A$1:$D$300,SMALL(IF($A$1:$A$300=$J$3,ROW($A$1:$A$300)),ROW(3:3)),3)," ")</f>
        <v xml:space="preserve"> </v>
      </c>
      <c r="P13" s="23" t="str">
        <f t="array" ref="P13">IFERROR(INDEX($A$1:$D$300,SMALL(IF($A$1:$A$300=$K$3,ROW($A$1:$A$300)),ROW(3:3)),3)," ")</f>
        <v xml:space="preserve"> </v>
      </c>
      <c r="Q13" s="23" t="str">
        <f t="array" ref="Q13">IFERROR(INDEX($A$1:$D$300,SMALL(IF($A$1:$A$300=$L$3,ROW($A$1:$A$300)),ROW(3:3)),3)," ")</f>
        <v xml:space="preserve"> </v>
      </c>
    </row>
    <row r="14" spans="1:20" x14ac:dyDescent="0.25">
      <c r="A14" t="e">
        <f t="shared" si="0"/>
        <v>#VALUE!</v>
      </c>
      <c r="C14">
        <f>Risikoanalyse!B26</f>
        <v>14</v>
      </c>
      <c r="D14">
        <f>Risikoanalyse!H26</f>
        <v>0</v>
      </c>
      <c r="E14" t="str">
        <f>IFERROR(IF(VLOOKUP(C14,Risikolog[],22)="Risiko",Risikoanalyse!G26+101,0),"")</f>
        <v/>
      </c>
      <c r="G14" s="23" t="str">
        <f t="array" ref="G14">IFERROR(INDEX($A$1:$C$300,SMALL(IF($A$1:$A$300=H$2,ROW($A$1:$A$300)),ROW(4:4)),3)," ")</f>
        <v xml:space="preserve"> </v>
      </c>
      <c r="H14" s="23" t="str">
        <f t="array" ref="H14">IFERROR(INDEX($A$1:$C$300,SMALL(IF($A$1:$A$300=I$2,ROW($A$1:$A$300)),ROW(4:4)),3)," ")</f>
        <v xml:space="preserve"> </v>
      </c>
      <c r="I14" s="23" t="str">
        <f t="array" ref="I14">IFERROR(INDEX($A$1:$C$300,SMALL(IF($A$1:$A$300=J$2,ROW($A$1:$A$300)),ROW(4:4)),3)," ")</f>
        <v xml:space="preserve"> </v>
      </c>
      <c r="J14" s="23" t="str">
        <f t="array" ref="J14">IFERROR(INDEX($A$1:$C$300,SMALL(IF($A$1:$A$300=K$2,ROW($A$1:$A$300)),ROW(4:4)),3)," ")</f>
        <v xml:space="preserve"> </v>
      </c>
      <c r="K14" s="23" t="str">
        <f t="array" ref="K14">IFERROR(INDEX($A$1:$C$300,SMALL(IF($A$1:$A$300=L$2,ROW($A$1:$A$300)),ROW(4:4)),3)," ")</f>
        <v xml:space="preserve"> </v>
      </c>
      <c r="M14" s="23" t="str">
        <f t="array" ref="M14">IFERROR(INDEX($A$1:$D$300,SMALL(IF($A$1:$A$300=$H$3,ROW($A$1:$A$300)),ROW(4:4)),3)," ")</f>
        <v xml:space="preserve"> </v>
      </c>
      <c r="N14" s="23" t="str">
        <f t="array" ref="N14">IFERROR(INDEX($A$1:$D$300,SMALL(IF($A$1:$A$300=$I$3,ROW($A$1:$A$300)),ROW(4:4)),3)," ")</f>
        <v xml:space="preserve"> </v>
      </c>
      <c r="O14" s="23" t="str">
        <f t="array" ref="O14">IFERROR(INDEX($A$1:$D$300,SMALL(IF($A$1:$A$300=$J$3,ROW($A$1:$A$300)),ROW(4:4)),3)," ")</f>
        <v xml:space="preserve"> </v>
      </c>
      <c r="P14" s="23" t="str">
        <f t="array" ref="P14">IFERROR(INDEX($A$1:$D$300,SMALL(IF($A$1:$A$300=$K$3,ROW($A$1:$A$300)),ROW(4:4)),3)," ")</f>
        <v xml:space="preserve"> </v>
      </c>
      <c r="Q14" s="23" t="str">
        <f t="array" ref="Q14">IFERROR(INDEX($A$1:$D$300,SMALL(IF($A$1:$A$300=$L$3,ROW($A$1:$A$300)),ROW(4:4)),3)," ")</f>
        <v xml:space="preserve"> </v>
      </c>
    </row>
    <row r="15" spans="1:20" x14ac:dyDescent="0.25">
      <c r="A15" t="e">
        <f t="shared" si="0"/>
        <v>#VALUE!</v>
      </c>
      <c r="C15">
        <f>Risikoanalyse!B27</f>
        <v>15</v>
      </c>
      <c r="D15">
        <f>Risikoanalyse!H27</f>
        <v>0</v>
      </c>
      <c r="E15" t="str">
        <f>IFERROR(IF(VLOOKUP(C15,Risikolog[],22)="Risiko",Risikoanalyse!G27+101,0),"")</f>
        <v/>
      </c>
      <c r="G15" s="23" t="str">
        <f t="array" ref="G15">IFERROR(INDEX($A$1:$C$300,SMALL(IF($A$1:$A$300=H$2,ROW($A$1:$A$300)),ROW(5:5)),3)," ")</f>
        <v xml:space="preserve"> </v>
      </c>
      <c r="H15" s="23" t="str">
        <f t="array" ref="H15">IFERROR(INDEX($A$1:$C$300,SMALL(IF($A$1:$A$300=I$2,ROW($A$1:$A$300)),ROW(5:5)),3)," ")</f>
        <v xml:space="preserve"> </v>
      </c>
      <c r="I15" s="23" t="str">
        <f t="array" ref="I15">IFERROR(INDEX($A$1:$C$300,SMALL(IF($A$1:$A$300=J$2,ROW($A$1:$A$300)),ROW(5:5)),3)," ")</f>
        <v xml:space="preserve"> </v>
      </c>
      <c r="J15" s="23" t="str">
        <f t="array" ref="J15">IFERROR(INDEX($A$1:$C$300,SMALL(IF($A$1:$A$300=K$2,ROW($A$1:$A$300)),ROW(5:5)),3)," ")</f>
        <v xml:space="preserve"> </v>
      </c>
      <c r="K15" s="23" t="str">
        <f t="array" ref="K15">IFERROR(INDEX($A$1:$C$300,SMALL(IF($A$1:$A$300=L$2,ROW($A$1:$A$300)),ROW(5:5)),3)," ")</f>
        <v xml:space="preserve"> </v>
      </c>
      <c r="M15" s="23" t="str">
        <f t="array" ref="M15">IFERROR(INDEX($A$1:$D$300,SMALL(IF($A$1:$A$300=$H$3,ROW($A$1:$A$300)),ROW(5:5)),3)," ")</f>
        <v xml:space="preserve"> </v>
      </c>
      <c r="N15" s="23" t="str">
        <f t="array" ref="N15">IFERROR(INDEX($A$1:$D$300,SMALL(IF($A$1:$A$300=$I$3,ROW($A$1:$A$300)),ROW(5:5)),3)," ")</f>
        <v xml:space="preserve"> </v>
      </c>
      <c r="O15" s="23" t="str">
        <f t="array" ref="O15">IFERROR(INDEX($A$1:$D$300,SMALL(IF($A$1:$A$300=$J$3,ROW($A$1:$A$300)),ROW(5:5)),3)," ")</f>
        <v xml:space="preserve"> </v>
      </c>
      <c r="P15" s="23" t="str">
        <f t="array" ref="P15">IFERROR(INDEX($A$1:$D$300,SMALL(IF($A$1:$A$300=$K$3,ROW($A$1:$A$300)),ROW(5:5)),3)," ")</f>
        <v xml:space="preserve"> </v>
      </c>
      <c r="Q15" s="23" t="str">
        <f t="array" ref="Q15">IFERROR(INDEX($A$1:$D$300,SMALL(IF($A$1:$A$300=$L$3,ROW($A$1:$A$300)),ROW(5:5)),3)," ")</f>
        <v xml:space="preserve"> </v>
      </c>
    </row>
    <row r="16" spans="1:20" x14ac:dyDescent="0.25">
      <c r="A16" t="e">
        <f t="shared" si="0"/>
        <v>#VALUE!</v>
      </c>
      <c r="C16">
        <f>Risikoanalyse!B28</f>
        <v>16</v>
      </c>
      <c r="D16">
        <f>Risikoanalyse!H28</f>
        <v>0</v>
      </c>
      <c r="E16" t="str">
        <f>IFERROR(IF(VLOOKUP(C16,Risikolog[],22)="Risiko",Risikoanalyse!G28+101,0),"")</f>
        <v/>
      </c>
      <c r="G16" s="23" t="str">
        <f t="array" ref="G16">IFERROR(INDEX($A$1:$C$300,SMALL(IF($A$1:$A$300=H$2,ROW($A$1:$A$300)),ROW(6:6)),3)," ")</f>
        <v xml:space="preserve"> </v>
      </c>
      <c r="H16" s="23" t="str">
        <f t="array" ref="H16">IFERROR(INDEX($A$1:$C$300,SMALL(IF($A$1:$A$300=I$2,ROW($A$1:$A$300)),ROW(6:6)),3)," ")</f>
        <v xml:space="preserve"> </v>
      </c>
      <c r="I16" s="23" t="str">
        <f t="array" ref="I16">IFERROR(INDEX($A$1:$C$300,SMALL(IF($A$1:$A$300=J$2,ROW($A$1:$A$300)),ROW(6:6)),3)," ")</f>
        <v xml:space="preserve"> </v>
      </c>
      <c r="J16" s="23" t="str">
        <f t="array" ref="J16">IFERROR(INDEX($A$1:$C$300,SMALL(IF($A$1:$A$300=K$2,ROW($A$1:$A$300)),ROW(6:6)),3)," ")</f>
        <v xml:space="preserve"> </v>
      </c>
      <c r="K16" s="23" t="str">
        <f t="array" ref="K16">IFERROR(INDEX($A$1:$C$300,SMALL(IF($A$1:$A$300=L$2,ROW($A$1:$A$300)),ROW(6:6)),3)," ")</f>
        <v xml:space="preserve"> </v>
      </c>
      <c r="M16" s="23" t="str">
        <f t="array" ref="M16">IFERROR(INDEX($A$1:$D$300,SMALL(IF($A$1:$A$300=$H$3,ROW($A$1:$A$300)),ROW(6:6)),3)," ")</f>
        <v xml:space="preserve"> </v>
      </c>
      <c r="N16" s="23" t="str">
        <f t="array" ref="N16">IFERROR(INDEX($A$1:$D$300,SMALL(IF($A$1:$A$300=$I$3,ROW($A$1:$A$300)),ROW(6:6)),3)," ")</f>
        <v xml:space="preserve"> </v>
      </c>
      <c r="O16" s="23" t="str">
        <f t="array" ref="O16">IFERROR(INDEX($A$1:$D$300,SMALL(IF($A$1:$A$300=$J$3,ROW($A$1:$A$300)),ROW(6:6)),3)," ")</f>
        <v xml:space="preserve"> </v>
      </c>
      <c r="P16" s="23" t="str">
        <f t="array" ref="P16">IFERROR(INDEX($A$1:$D$300,SMALL(IF($A$1:$A$300=$K$3,ROW($A$1:$A$300)),ROW(6:6)),3)," ")</f>
        <v xml:space="preserve"> </v>
      </c>
      <c r="Q16" s="23" t="str">
        <f t="array" ref="Q16">IFERROR(INDEX($A$1:$D$300,SMALL(IF($A$1:$A$300=$L$3,ROW($A$1:$A$300)),ROW(6:6)),3)," ")</f>
        <v xml:space="preserve"> </v>
      </c>
    </row>
    <row r="17" spans="1:17" x14ac:dyDescent="0.25">
      <c r="A17" t="e">
        <f t="shared" si="0"/>
        <v>#VALUE!</v>
      </c>
      <c r="C17">
        <f>Risikoanalyse!B29</f>
        <v>17</v>
      </c>
      <c r="D17">
        <f>Risikoanalyse!H29</f>
        <v>0</v>
      </c>
      <c r="E17" t="str">
        <f>IFERROR(IF(VLOOKUP(C17,Risikolog[],22)="Risiko",Risikoanalyse!G29+101,0),"")</f>
        <v/>
      </c>
      <c r="G17" s="23" t="str">
        <f t="array" ref="G17">IFERROR(INDEX($A$1:$C$300,SMALL(IF($A$1:$A$300=H$2,ROW($A$1:$A$300)),ROW(7:7)),3)," ")</f>
        <v xml:space="preserve"> </v>
      </c>
      <c r="H17" s="23" t="str">
        <f t="array" ref="H17">IFERROR(INDEX($A$1:$C$300,SMALL(IF($A$1:$A$300=I$2,ROW($A$1:$A$300)),ROW(7:7)),3)," ")</f>
        <v xml:space="preserve"> </v>
      </c>
      <c r="I17" s="23" t="str">
        <f t="array" ref="I17">IFERROR(INDEX($A$1:$C$300,SMALL(IF($A$1:$A$300=J$2,ROW($A$1:$A$300)),ROW(7:7)),3)," ")</f>
        <v xml:space="preserve"> </v>
      </c>
      <c r="J17" s="23" t="str">
        <f t="array" ref="J17">IFERROR(INDEX($A$1:$C$300,SMALL(IF($A$1:$A$300=K$2,ROW($A$1:$A$300)),ROW(7:7)),3)," ")</f>
        <v xml:space="preserve"> </v>
      </c>
      <c r="K17" s="23" t="str">
        <f t="array" ref="K17">IFERROR(INDEX($A$1:$C$300,SMALL(IF($A$1:$A$300=L$2,ROW($A$1:$A$300)),ROW(7:7)),3)," ")</f>
        <v xml:space="preserve"> </v>
      </c>
      <c r="M17" s="23" t="str">
        <f t="array" ref="M17">IFERROR(INDEX($A$1:$D$300,SMALL(IF($A$1:$A$300=$H$3,ROW($A$1:$A$300)),ROW(7:7)),3)," ")</f>
        <v xml:space="preserve"> </v>
      </c>
      <c r="N17" s="23" t="str">
        <f t="array" ref="N17">IFERROR(INDEX($A$1:$D$300,SMALL(IF($A$1:$A$300=$I$3,ROW($A$1:$A$300)),ROW(7:7)),3)," ")</f>
        <v xml:space="preserve"> </v>
      </c>
      <c r="O17" s="23" t="str">
        <f t="array" ref="O17">IFERROR(INDEX($A$1:$D$300,SMALL(IF($A$1:$A$300=$J$3,ROW($A$1:$A$300)),ROW(7:7)),3)," ")</f>
        <v xml:space="preserve"> </v>
      </c>
      <c r="P17" s="23" t="str">
        <f t="array" ref="P17">IFERROR(INDEX($A$1:$D$300,SMALL(IF($A$1:$A$300=$K$3,ROW($A$1:$A$300)),ROW(7:7)),3)," ")</f>
        <v xml:space="preserve"> </v>
      </c>
      <c r="Q17" s="23" t="str">
        <f t="array" ref="Q17">IFERROR(INDEX($A$1:$D$300,SMALL(IF($A$1:$A$300=$L$3,ROW($A$1:$A$300)),ROW(7:7)),3)," ")</f>
        <v xml:space="preserve"> </v>
      </c>
    </row>
    <row r="18" spans="1:17" x14ac:dyDescent="0.25">
      <c r="A18" t="e">
        <f t="shared" si="0"/>
        <v>#VALUE!</v>
      </c>
      <c r="C18">
        <f>Risikoanalyse!B30</f>
        <v>18</v>
      </c>
      <c r="D18">
        <f>Risikoanalyse!H30</f>
        <v>0</v>
      </c>
      <c r="E18" t="str">
        <f>IFERROR(IF(VLOOKUP(C18,Risikolog[],22)="Risiko",Risikoanalyse!G30+101,0),"")</f>
        <v/>
      </c>
      <c r="G18" s="23" t="str">
        <f t="array" ref="G18">IFERROR(INDEX($A$1:$C$300,SMALL(IF($A$1:$A$300=H$2,ROW($A$1:$A$300)),ROW(8:8)),3)," ")</f>
        <v xml:space="preserve"> </v>
      </c>
      <c r="H18" s="23" t="str">
        <f t="array" ref="H18">IFERROR(INDEX($A$1:$C$300,SMALL(IF($A$1:$A$300=I$2,ROW($A$1:$A$300)),ROW(8:8)),3)," ")</f>
        <v xml:space="preserve"> </v>
      </c>
      <c r="I18" s="23" t="str">
        <f t="array" ref="I18">IFERROR(INDEX($A$1:$C$300,SMALL(IF($A$1:$A$300=J$2,ROW($A$1:$A$300)),ROW(8:8)),3)," ")</f>
        <v xml:space="preserve"> </v>
      </c>
      <c r="J18" s="23" t="str">
        <f t="array" ref="J18">IFERROR(INDEX($A$1:$C$300,SMALL(IF($A$1:$A$300=K$2,ROW($A$1:$A$300)),ROW(8:8)),3)," ")</f>
        <v xml:space="preserve"> </v>
      </c>
      <c r="K18" s="23" t="str">
        <f t="array" ref="K18">IFERROR(INDEX($A$1:$C$300,SMALL(IF($A$1:$A$300=L$2,ROW($A$1:$A$300)),ROW(8:8)),3)," ")</f>
        <v xml:space="preserve"> </v>
      </c>
      <c r="M18" s="23" t="str">
        <f t="array" ref="M18">IFERROR(INDEX($A$1:$D$300,SMALL(IF($A$1:$A$300=$H$3,ROW($A$1:$A$300)),ROW(8:8)),3)," ")</f>
        <v xml:space="preserve"> </v>
      </c>
      <c r="N18" s="23" t="str">
        <f t="array" ref="N18">IFERROR(INDEX($A$1:$D$300,SMALL(IF($A$1:$A$300=$I$3,ROW($A$1:$A$300)),ROW(8:8)),3)," ")</f>
        <v xml:space="preserve"> </v>
      </c>
      <c r="O18" s="23" t="str">
        <f t="array" ref="O18">IFERROR(INDEX($A$1:$D$300,SMALL(IF($A$1:$A$300=$J$3,ROW($A$1:$A$300)),ROW(8:8)),3)," ")</f>
        <v xml:space="preserve"> </v>
      </c>
      <c r="P18" s="23" t="str">
        <f t="array" ref="P18">IFERROR(INDEX($A$1:$D$300,SMALL(IF($A$1:$A$300=$K$3,ROW($A$1:$A$300)),ROW(8:8)),3)," ")</f>
        <v xml:space="preserve"> </v>
      </c>
      <c r="Q18" s="23" t="str">
        <f t="array" ref="Q18">IFERROR(INDEX($A$1:$D$300,SMALL(IF($A$1:$A$300=$L$3,ROW($A$1:$A$300)),ROW(8:8)),3)," ")</f>
        <v xml:space="preserve"> </v>
      </c>
    </row>
    <row r="19" spans="1:17" x14ac:dyDescent="0.25">
      <c r="A19" t="e">
        <f t="shared" si="0"/>
        <v>#VALUE!</v>
      </c>
      <c r="C19">
        <f>Risikoanalyse!B31</f>
        <v>19</v>
      </c>
      <c r="D19">
        <f>Risikoanalyse!H31</f>
        <v>0</v>
      </c>
      <c r="E19" t="str">
        <f>IFERROR(IF(VLOOKUP(C19,Risikolog[],22)="Risiko",Risikoanalyse!G31+101,0),"")</f>
        <v/>
      </c>
      <c r="G19" s="23" t="str">
        <f t="array" ref="G19">IFERROR(INDEX($A$1:$C$300,SMALL(IF($A$1:$A$300=H$2,ROW($A$1:$A$300)),ROW(9:9)),3)," ")</f>
        <v xml:space="preserve"> </v>
      </c>
      <c r="H19" s="23" t="str">
        <f t="array" ref="H19">IFERROR(INDEX($A$1:$C$300,SMALL(IF($A$1:$A$300=I$2,ROW($A$1:$A$300)),ROW(9:9)),3)," ")</f>
        <v xml:space="preserve"> </v>
      </c>
      <c r="I19" s="23" t="str">
        <f t="array" ref="I19">IFERROR(INDEX($A$1:$C$300,SMALL(IF($A$1:$A$300=J$2,ROW($A$1:$A$300)),ROW(9:9)),3)," ")</f>
        <v xml:space="preserve"> </v>
      </c>
      <c r="J19" s="23" t="str">
        <f t="array" ref="J19">IFERROR(INDEX($A$1:$C$300,SMALL(IF($A$1:$A$300=K$2,ROW($A$1:$A$300)),ROW(9:9)),3)," ")</f>
        <v xml:space="preserve"> </v>
      </c>
      <c r="K19" s="23" t="str">
        <f t="array" ref="K19">IFERROR(INDEX($A$1:$C$300,SMALL(IF($A$1:$A$300=L$2,ROW($A$1:$A$300)),ROW(9:9)),3)," ")</f>
        <v xml:space="preserve"> </v>
      </c>
      <c r="M19" s="23" t="str">
        <f t="array" ref="M19">IFERROR(INDEX($A$1:$D$300,SMALL(IF($A$1:$A$300=$H$3,ROW($A$1:$A$300)),ROW(9:9)),3)," ")</f>
        <v xml:space="preserve"> </v>
      </c>
      <c r="N19" s="23" t="str">
        <f t="array" ref="N19">IFERROR(INDEX($A$1:$D$300,SMALL(IF($A$1:$A$300=$I$3,ROW($A$1:$A$300)),ROW(9:9)),3)," ")</f>
        <v xml:space="preserve"> </v>
      </c>
      <c r="O19" s="23" t="str">
        <f t="array" ref="O19">IFERROR(INDEX($A$1:$D$300,SMALL(IF($A$1:$A$300=$J$3,ROW($A$1:$A$300)),ROW(9:9)),3)," ")</f>
        <v xml:space="preserve"> </v>
      </c>
      <c r="P19" s="23" t="str">
        <f t="array" ref="P19">IFERROR(INDEX($A$1:$D$300,SMALL(IF($A$1:$A$300=$K$3,ROW($A$1:$A$300)),ROW(9:9)),3)," ")</f>
        <v xml:space="preserve"> </v>
      </c>
      <c r="Q19" s="23" t="str">
        <f t="array" ref="Q19">IFERROR(INDEX($A$1:$D$300,SMALL(IF($A$1:$A$300=$L$3,ROW($A$1:$A$300)),ROW(9:9)),3)," ")</f>
        <v xml:space="preserve"> </v>
      </c>
    </row>
    <row r="20" spans="1:17" x14ac:dyDescent="0.25">
      <c r="A20" t="e">
        <f t="shared" si="0"/>
        <v>#VALUE!</v>
      </c>
      <c r="C20">
        <f>Risikoanalyse!B32</f>
        <v>20</v>
      </c>
      <c r="D20">
        <f>Risikoanalyse!H32</f>
        <v>0</v>
      </c>
      <c r="E20" t="str">
        <f>IFERROR(IF(VLOOKUP(C20,Risikolog[],22)="Risiko",Risikoanalyse!G32+101,0),"")</f>
        <v/>
      </c>
    </row>
    <row r="21" spans="1:17" x14ac:dyDescent="0.25">
      <c r="A21" t="e">
        <f t="shared" si="0"/>
        <v>#VALUE!</v>
      </c>
      <c r="C21">
        <f>Risikoanalyse!B33</f>
        <v>21</v>
      </c>
      <c r="D21">
        <f>Risikoanalyse!H33</f>
        <v>0</v>
      </c>
      <c r="E21" t="str">
        <f>IFERROR(IF(VLOOKUP(C21,Risikolog[],22)="Risiko",Risikoanalyse!G33+101,0),"")</f>
        <v/>
      </c>
      <c r="G21" s="21">
        <v>306</v>
      </c>
      <c r="H21" s="21">
        <v>309</v>
      </c>
      <c r="I21" s="21">
        <v>312</v>
      </c>
      <c r="J21" s="21">
        <v>315</v>
      </c>
      <c r="K21" s="21">
        <v>318</v>
      </c>
      <c r="M21" s="21">
        <v>204</v>
      </c>
      <c r="N21" s="21">
        <v>206</v>
      </c>
      <c r="O21" s="21">
        <v>208</v>
      </c>
      <c r="P21" s="21">
        <v>210</v>
      </c>
      <c r="Q21" s="21">
        <v>212</v>
      </c>
    </row>
    <row r="22" spans="1:17" x14ac:dyDescent="0.25">
      <c r="A22" t="e">
        <f t="shared" si="0"/>
        <v>#VALUE!</v>
      </c>
      <c r="C22">
        <f>Risikoanalyse!B34</f>
        <v>22</v>
      </c>
      <c r="D22">
        <f>Risikoanalyse!H34</f>
        <v>0</v>
      </c>
      <c r="E22" t="str">
        <f>IFERROR(IF(VLOOKUP(C22,Risikolog[],22)="Risiko",Risikoanalyse!G34+101,0),"")</f>
        <v/>
      </c>
      <c r="G22" s="23" t="str">
        <f t="array" ref="G22">IFERROR(INDEX($A$1:$D$300,SMALL(IF($A$1:$A$300=$H$4,ROW($A$1:$A$300)),ROW(1:1)),3)," ")</f>
        <v xml:space="preserve"> </v>
      </c>
      <c r="H22" s="23" t="str">
        <f t="array" ref="H22">IFERROR(INDEX($A$1:$D$300,SMALL(IF($A$1:$A$300=$I$4,ROW($A$1:$A$300)),ROW(1:1)),3)," ")</f>
        <v xml:space="preserve"> </v>
      </c>
      <c r="I22" s="23" t="str">
        <f t="array" ref="I22">IFERROR(INDEX($A$1:$D$300,SMALL(IF($A$1:$A$300=$J$4,ROW($A$1:$A$300)),ROW(1:1)),3)," ")</f>
        <v xml:space="preserve"> </v>
      </c>
      <c r="J22" s="23" t="str">
        <f t="array" ref="J22">IFERROR(INDEX($A$1:$D$300,SMALL(IF($A$1:$A$300=$K$4,ROW($A$1:$A$300)),ROW(1:1)),3)," ")</f>
        <v xml:space="preserve"> </v>
      </c>
      <c r="K22" s="23" t="str">
        <f t="array" ref="K22">IFERROR(INDEX($A$1:$D$300,SMALL(IF($A$1:$A$300=$L$4,ROW($A$1:$A$300)),ROW(1:1)),3)," ")</f>
        <v xml:space="preserve"> </v>
      </c>
      <c r="M22" s="23" t="str">
        <f t="array" ref="M22">IFERROR(INDEX($A$1:$D$300,SMALL(IF($A$1:$A$300=$H$5,ROW($A$1:$A$300)),ROW(1:1)),3)," ")</f>
        <v xml:space="preserve"> </v>
      </c>
      <c r="N22" s="23" t="str">
        <f t="array" ref="N22">IFERROR(INDEX($A$1:$D$300,SMALL(IF($A$1:$A$300=$I$5,ROW($A$1:$A$300)),ROW(1:1)),3)," ")</f>
        <v xml:space="preserve"> </v>
      </c>
      <c r="O22" s="23" t="str">
        <f t="array" ref="O22">IFERROR(INDEX($A$1:$D$300,SMALL(IF($A$1:$A$300=$J$5,ROW($A$1:$A$300)),ROW(1:1)),3)," ")</f>
        <v xml:space="preserve"> </v>
      </c>
      <c r="P22" s="23" t="str">
        <f t="array" ref="P22">IFERROR(INDEX($A$1:$D$300,SMALL(IF($A$1:$A$300=$K$5,ROW($A$1:$A$300)),ROW(1:1)),3)," ")</f>
        <v xml:space="preserve"> </v>
      </c>
      <c r="Q22" s="23" t="str">
        <f t="array" ref="Q22">IFERROR(INDEX($A$1:$D$300,SMALL(IF($A$1:$A$300=$L$5,ROW($A$1:$A$300)),ROW(1:1)),3)," ")</f>
        <v xml:space="preserve"> </v>
      </c>
    </row>
    <row r="23" spans="1:17" x14ac:dyDescent="0.25">
      <c r="A23" t="e">
        <f t="shared" si="0"/>
        <v>#VALUE!</v>
      </c>
      <c r="C23">
        <f>Risikoanalyse!B35</f>
        <v>23</v>
      </c>
      <c r="D23">
        <f>Risikoanalyse!H35</f>
        <v>0</v>
      </c>
      <c r="E23" t="str">
        <f>IFERROR(IF(VLOOKUP(C23,Risikolog[],22)="Risiko",Risikoanalyse!G35+101,0),"")</f>
        <v/>
      </c>
      <c r="G23" s="23" t="str">
        <f t="array" ref="G23">IFERROR(INDEX($A$1:$D$300,SMALL(IF($A$1:$A$300=$H$4,ROW($A$1:$A$300)),ROW(2:2)),3)," ")</f>
        <v xml:space="preserve"> </v>
      </c>
      <c r="H23" s="23" t="str">
        <f t="array" ref="H23">IFERROR(INDEX($A$1:$D$300,SMALL(IF($A$1:$A$300=$I$4,ROW($A$1:$A$300)),ROW(2:2)),3)," ")</f>
        <v xml:space="preserve"> </v>
      </c>
      <c r="I23" s="23" t="str">
        <f t="array" ref="I23">IFERROR(INDEX($A$1:$D$300,SMALL(IF($A$1:$A$300=$J$4,ROW($A$1:$A$300)),ROW(2:2)),3)," ")</f>
        <v xml:space="preserve"> </v>
      </c>
      <c r="J23" s="23" t="str">
        <f t="array" ref="J23">IFERROR(INDEX($A$1:$D$300,SMALL(IF($A$1:$A$300=$K$4,ROW($A$1:$A$300)),ROW(2:2)),3)," ")</f>
        <v xml:space="preserve"> </v>
      </c>
      <c r="K23" s="23" t="str">
        <f t="array" ref="K23">IFERROR(INDEX($A$1:$D$300,SMALL(IF($A$1:$A$300=$L$4,ROW($A$1:$A$300)),ROW(2:2)),3)," ")</f>
        <v xml:space="preserve"> </v>
      </c>
      <c r="M23" s="23" t="str">
        <f t="array" ref="M23">IFERROR(INDEX($A$1:$D$300,SMALL(IF($A$1:$A$300=$H$5,ROW($A$1:$A$300)),ROW(2:2)),3)," ")</f>
        <v xml:space="preserve"> </v>
      </c>
      <c r="N23" s="23" t="str">
        <f t="array" ref="N23">IFERROR(INDEX($A$1:$D$300,SMALL(IF($A$1:$A$300=$I$5,ROW($A$1:$A$300)),ROW(2:2)),3)," ")</f>
        <v xml:space="preserve"> </v>
      </c>
      <c r="O23" s="23" t="str">
        <f t="array" ref="O23">IFERROR(INDEX($A$1:$D$300,SMALL(IF($A$1:$A$300=$J$5,ROW($A$1:$A$300)),ROW(2:2)),3)," ")</f>
        <v xml:space="preserve"> </v>
      </c>
      <c r="P23" s="23" t="str">
        <f t="array" ref="P23">IFERROR(INDEX($A$1:$D$300,SMALL(IF($A$1:$A$300=$K$5,ROW($A$1:$A$300)),ROW(2:2)),3)," ")</f>
        <v xml:space="preserve"> </v>
      </c>
      <c r="Q23" s="23" t="str">
        <f t="array" ref="Q23">IFERROR(INDEX($A$1:$D$300,SMALL(IF($A$1:$A$300=$L$5,ROW($A$1:$A$300)),ROW(2:2)),3)," ")</f>
        <v xml:space="preserve"> </v>
      </c>
    </row>
    <row r="24" spans="1:17" x14ac:dyDescent="0.25">
      <c r="A24" t="e">
        <f t="shared" si="0"/>
        <v>#VALUE!</v>
      </c>
      <c r="C24">
        <f>Risikoanalyse!B36</f>
        <v>24</v>
      </c>
      <c r="D24">
        <f>Risikoanalyse!H36</f>
        <v>0</v>
      </c>
      <c r="E24" t="str">
        <f>IFERROR(IF(VLOOKUP(C24,Risikolog[],22)="Risiko",Risikoanalyse!G36+101,0),"")</f>
        <v/>
      </c>
      <c r="G24" s="23" t="str">
        <f t="array" ref="G24">IFERROR(INDEX($A$1:$D$300,SMALL(IF($A$1:$A$300=$H$4,ROW($A$1:$A$300)),ROW(3:3)),3)," ")</f>
        <v xml:space="preserve"> </v>
      </c>
      <c r="H24" s="23" t="str">
        <f t="array" ref="H24">IFERROR(INDEX($A$1:$D$300,SMALL(IF($A$1:$A$300=$I$4,ROW($A$1:$A$300)),ROW(3:3)),3)," ")</f>
        <v xml:space="preserve"> </v>
      </c>
      <c r="I24" s="23" t="str">
        <f t="array" ref="I24">IFERROR(INDEX($A$1:$D$300,SMALL(IF($A$1:$A$300=$J$4,ROW($A$1:$A$300)),ROW(3:3)),3)," ")</f>
        <v xml:space="preserve"> </v>
      </c>
      <c r="J24" s="23" t="str">
        <f t="array" ref="J24">IFERROR(INDEX($A$1:$D$300,SMALL(IF($A$1:$A$300=$K$4,ROW($A$1:$A$300)),ROW(3:3)),3)," ")</f>
        <v xml:space="preserve"> </v>
      </c>
      <c r="K24" s="23" t="str">
        <f t="array" ref="K24">IFERROR(INDEX($A$1:$D$300,SMALL(IF($A$1:$A$300=$L$4,ROW($A$1:$A$300)),ROW(3:3)),3)," ")</f>
        <v xml:space="preserve"> </v>
      </c>
      <c r="M24" s="23" t="str">
        <f t="array" ref="M24">IFERROR(INDEX($A$1:$D$300,SMALL(IF($A$1:$A$300=$H$5,ROW($A$1:$A$300)),ROW(3:3)),3)," ")</f>
        <v xml:space="preserve"> </v>
      </c>
      <c r="N24" s="23" t="str">
        <f t="array" ref="N24">IFERROR(INDEX($A$1:$D$300,SMALL(IF($A$1:$A$300=$I$5,ROW($A$1:$A$300)),ROW(3:3)),3)," ")</f>
        <v xml:space="preserve"> </v>
      </c>
      <c r="O24" s="23" t="str">
        <f t="array" ref="O24">IFERROR(INDEX($A$1:$D$300,SMALL(IF($A$1:$A$300=$J$5,ROW($A$1:$A$300)),ROW(3:3)),3)," ")</f>
        <v xml:space="preserve"> </v>
      </c>
      <c r="P24" s="23" t="str">
        <f t="array" ref="P24">IFERROR(INDEX($A$1:$D$300,SMALL(IF($A$1:$A$300=$K$5,ROW($A$1:$A$300)),ROW(3:3)),3)," ")</f>
        <v xml:space="preserve"> </v>
      </c>
      <c r="Q24" s="23" t="str">
        <f t="array" ref="Q24">IFERROR(INDEX($A$1:$D$300,SMALL(IF($A$1:$A$300=$L$5,ROW($A$1:$A$300)),ROW(3:3)),3)," ")</f>
        <v xml:space="preserve"> </v>
      </c>
    </row>
    <row r="25" spans="1:17" x14ac:dyDescent="0.25">
      <c r="A25" t="e">
        <f t="shared" si="0"/>
        <v>#VALUE!</v>
      </c>
      <c r="C25">
        <f>Risikoanalyse!B37</f>
        <v>25</v>
      </c>
      <c r="D25">
        <f>Risikoanalyse!H37</f>
        <v>0</v>
      </c>
      <c r="E25" t="str">
        <f>IFERROR(IF(VLOOKUP(C25,Risikolog[],22)="Risiko",Risikoanalyse!G37+101,0),"")</f>
        <v/>
      </c>
      <c r="G25" s="23" t="str">
        <f t="array" ref="G25">IFERROR(INDEX($A$1:$D$300,SMALL(IF($A$1:$A$300=$H$4,ROW($A$1:$A$300)),ROW(4:4)),3)," ")</f>
        <v xml:space="preserve"> </v>
      </c>
      <c r="H25" s="23" t="str">
        <f t="array" ref="H25">IFERROR(INDEX($A$1:$D$300,SMALL(IF($A$1:$A$300=$I$4,ROW($A$1:$A$300)),ROW(4:4)),3)," ")</f>
        <v xml:space="preserve"> </v>
      </c>
      <c r="I25" s="23" t="str">
        <f t="array" ref="I25">IFERROR(INDEX($A$1:$D$300,SMALL(IF($A$1:$A$300=$J$4,ROW($A$1:$A$300)),ROW(4:4)),3)," ")</f>
        <v xml:space="preserve"> </v>
      </c>
      <c r="J25" s="23" t="str">
        <f t="array" ref="J25">IFERROR(INDEX($A$1:$D$300,SMALL(IF($A$1:$A$300=$K$4,ROW($A$1:$A$300)),ROW(4:4)),3)," ")</f>
        <v xml:space="preserve"> </v>
      </c>
      <c r="K25" s="23" t="str">
        <f t="array" ref="K25">IFERROR(INDEX($A$1:$D$300,SMALL(IF($A$1:$A$300=$L$4,ROW($A$1:$A$300)),ROW(4:4)),3)," ")</f>
        <v xml:space="preserve"> </v>
      </c>
      <c r="M25" s="23" t="str">
        <f t="array" ref="M25">IFERROR(INDEX($A$1:$D$300,SMALL(IF($A$1:$A$300=$H$5,ROW($A$1:$A$300)),ROW(4:4)),3)," ")</f>
        <v xml:space="preserve"> </v>
      </c>
      <c r="N25" s="23" t="str">
        <f t="array" ref="N25">IFERROR(INDEX($A$1:$D$300,SMALL(IF($A$1:$A$300=$I$5,ROW($A$1:$A$300)),ROW(4:4)),3)," ")</f>
        <v xml:space="preserve"> </v>
      </c>
      <c r="O25" s="23" t="str">
        <f t="array" ref="O25">IFERROR(INDEX($A$1:$D$300,SMALL(IF($A$1:$A$300=$J$5,ROW($A$1:$A$300)),ROW(4:4)),3)," ")</f>
        <v xml:space="preserve"> </v>
      </c>
      <c r="P25" s="23" t="str">
        <f t="array" ref="P25">IFERROR(INDEX($A$1:$D$300,SMALL(IF($A$1:$A$300=$K$5,ROW($A$1:$A$300)),ROW(4:4)),3)," ")</f>
        <v xml:space="preserve"> </v>
      </c>
      <c r="Q25" s="23" t="str">
        <f t="array" ref="Q25">IFERROR(INDEX($A$1:$D$300,SMALL(IF($A$1:$A$300=$L$5,ROW($A$1:$A$300)),ROW(4:4)),3)," ")</f>
        <v xml:space="preserve"> </v>
      </c>
    </row>
    <row r="26" spans="1:17" x14ac:dyDescent="0.25">
      <c r="A26" t="e">
        <f t="shared" si="0"/>
        <v>#VALUE!</v>
      </c>
      <c r="C26">
        <f>Risikoanalyse!B38</f>
        <v>26</v>
      </c>
      <c r="D26">
        <f>Risikoanalyse!H38</f>
        <v>0</v>
      </c>
      <c r="E26" t="str">
        <f>IFERROR(IF(VLOOKUP(C26,Risikolog[],22)="Risiko",Risikoanalyse!G38+101,0),"")</f>
        <v/>
      </c>
      <c r="G26" s="23" t="str">
        <f t="array" ref="G26">IFERROR(INDEX($A$1:$D$300,SMALL(IF($A$1:$A$300=$H$4,ROW($A$1:$A$300)),ROW(5:5)),3)," ")</f>
        <v xml:space="preserve"> </v>
      </c>
      <c r="H26" s="23" t="str">
        <f t="array" ref="H26">IFERROR(INDEX($A$1:$D$300,SMALL(IF($A$1:$A$300=$I$4,ROW($A$1:$A$300)),ROW(5:5)),3)," ")</f>
        <v xml:space="preserve"> </v>
      </c>
      <c r="I26" s="23" t="str">
        <f t="array" ref="I26">IFERROR(INDEX($A$1:$D$300,SMALL(IF($A$1:$A$300=$J$4,ROW($A$1:$A$300)),ROW(5:5)),3)," ")</f>
        <v xml:space="preserve"> </v>
      </c>
      <c r="J26" s="23" t="str">
        <f t="array" ref="J26">IFERROR(INDEX($A$1:$D$300,SMALL(IF($A$1:$A$300=$K$4,ROW($A$1:$A$300)),ROW(5:5)),3)," ")</f>
        <v xml:space="preserve"> </v>
      </c>
      <c r="K26" s="23" t="str">
        <f t="array" ref="K26">IFERROR(INDEX($A$1:$D$300,SMALL(IF($A$1:$A$300=$L$4,ROW($A$1:$A$300)),ROW(5:5)),3)," ")</f>
        <v xml:space="preserve"> </v>
      </c>
      <c r="M26" s="23" t="str">
        <f t="array" ref="M26">IFERROR(INDEX($A$1:$D$300,SMALL(IF($A$1:$A$300=$H$5,ROW($A$1:$A$300)),ROW(5:5)),3)," ")</f>
        <v xml:space="preserve"> </v>
      </c>
      <c r="N26" s="23" t="str">
        <f t="array" ref="N26">IFERROR(INDEX($A$1:$D$300,SMALL(IF($A$1:$A$300=$I$5,ROW($A$1:$A$300)),ROW(5:5)),3)," ")</f>
        <v xml:space="preserve"> </v>
      </c>
      <c r="O26" s="23" t="str">
        <f t="array" ref="O26">IFERROR(INDEX($A$1:$D$300,SMALL(IF($A$1:$A$300=$J$5,ROW($A$1:$A$300)),ROW(5:5)),3)," ")</f>
        <v xml:space="preserve"> </v>
      </c>
      <c r="P26" s="23" t="str">
        <f t="array" ref="P26">IFERROR(INDEX($A$1:$D$300,SMALL(IF($A$1:$A$300=$K$5,ROW($A$1:$A$300)),ROW(5:5)),3)," ")</f>
        <v xml:space="preserve"> </v>
      </c>
      <c r="Q26" s="23" t="str">
        <f t="array" ref="Q26">IFERROR(INDEX($A$1:$D$300,SMALL(IF($A$1:$A$300=$L$5,ROW($A$1:$A$300)),ROW(5:5)),3)," ")</f>
        <v xml:space="preserve"> </v>
      </c>
    </row>
    <row r="27" spans="1:17" x14ac:dyDescent="0.25">
      <c r="A27" t="e">
        <f t="shared" si="0"/>
        <v>#VALUE!</v>
      </c>
      <c r="C27">
        <f>Risikoanalyse!B39</f>
        <v>27</v>
      </c>
      <c r="D27">
        <f>Risikoanalyse!H39</f>
        <v>0</v>
      </c>
      <c r="E27" t="str">
        <f>IFERROR(IF(VLOOKUP(C27,Risikolog[],22)="Risiko",Risikoanalyse!G39+101,0),"")</f>
        <v/>
      </c>
      <c r="G27" s="23"/>
      <c r="H27" s="23" t="str">
        <f t="array" ref="H27">IFERROR(INDEX($A$1:$D$300,SMALL(IF($A$1:$A$300=$I$4,ROW($A$1:$A$300)),ROW(6:6)),3)," ")</f>
        <v xml:space="preserve"> </v>
      </c>
      <c r="I27" s="23" t="str">
        <f t="array" ref="I27">IFERROR(INDEX($A$1:$D$300,SMALL(IF($A$1:$A$300=$J$4,ROW($A$1:$A$300)),ROW(6:6)),3)," ")</f>
        <v xml:space="preserve"> </v>
      </c>
      <c r="J27" s="23" t="str">
        <f t="array" ref="J27">IFERROR(INDEX($A$1:$D$300,SMALL(IF($A$1:$A$300=$K$4,ROW($A$1:$A$300)),ROW(6:6)),3)," ")</f>
        <v xml:space="preserve"> </v>
      </c>
      <c r="K27" s="23" t="str">
        <f t="array" ref="K27">IFERROR(INDEX($A$1:$D$300,SMALL(IF($A$1:$A$300=$L$4,ROW($A$1:$A$300)),ROW(6:6)),3)," ")</f>
        <v xml:space="preserve"> </v>
      </c>
      <c r="M27" s="23" t="str">
        <f t="array" ref="M27">IFERROR(INDEX($A$1:$D$300,SMALL(IF($A$1:$A$300=$H$5,ROW($A$1:$A$300)),ROW(6:6)),3)," ")</f>
        <v xml:space="preserve"> </v>
      </c>
      <c r="N27" s="23" t="str">
        <f t="array" ref="N27">IFERROR(INDEX($A$1:$D$300,SMALL(IF($A$1:$A$300=$I$5,ROW($A$1:$A$300)),ROW(6:6)),3)," ")</f>
        <v xml:space="preserve"> </v>
      </c>
      <c r="O27" s="23" t="str">
        <f t="array" ref="O27">IFERROR(INDEX($A$1:$D$300,SMALL(IF($A$1:$A$300=$J$5,ROW($A$1:$A$300)),ROW(6:6)),3)," ")</f>
        <v xml:space="preserve"> </v>
      </c>
      <c r="P27" s="23" t="str">
        <f t="array" ref="P27">IFERROR(INDEX($A$1:$D$300,SMALL(IF($A$1:$A$300=$K$5,ROW($A$1:$A$300)),ROW(6:6)),3)," ")</f>
        <v xml:space="preserve"> </v>
      </c>
      <c r="Q27" s="23" t="str">
        <f t="array" ref="Q27">IFERROR(INDEX($A$1:$D$300,SMALL(IF($A$1:$A$300=$L$5,ROW($A$1:$A$300)),ROW(6:6)),3)," ")</f>
        <v xml:space="preserve"> </v>
      </c>
    </row>
    <row r="28" spans="1:17" x14ac:dyDescent="0.25">
      <c r="A28" t="e">
        <f t="shared" si="0"/>
        <v>#VALUE!</v>
      </c>
      <c r="C28">
        <f>Risikoanalyse!B40</f>
        <v>28</v>
      </c>
      <c r="D28">
        <f>Risikoanalyse!H40</f>
        <v>0</v>
      </c>
      <c r="E28" t="str">
        <f>IFERROR(IF(VLOOKUP(C28,Risikolog[],22)="Risiko",Risikoanalyse!G40+101,0),"")</f>
        <v/>
      </c>
      <c r="G28" s="23" t="str">
        <f t="array" ref="G28">IFERROR(INDEX($A$1:$D$300,SMALL(IF($A$1:$A$300=$H$4,ROW($A$1:$A$300)),ROW(7:7)),3)," ")</f>
        <v xml:space="preserve"> </v>
      </c>
      <c r="H28" s="23" t="str">
        <f t="array" ref="H28">IFERROR(INDEX($A$1:$D$300,SMALL(IF($A$1:$A$300=$I$4,ROW($A$1:$A$300)),ROW(7:7)),3)," ")</f>
        <v xml:space="preserve"> </v>
      </c>
      <c r="I28" s="23" t="str">
        <f t="array" ref="I28">IFERROR(INDEX($A$1:$D$300,SMALL(IF($A$1:$A$300=$J$4,ROW($A$1:$A$300)),ROW(7:7)),3)," ")</f>
        <v xml:space="preserve"> </v>
      </c>
      <c r="J28" s="23" t="str">
        <f t="array" ref="J28">IFERROR(INDEX($A$1:$D$300,SMALL(IF($A$1:$A$300=$K$4,ROW($A$1:$A$300)),ROW(7:7)),3)," ")</f>
        <v xml:space="preserve"> </v>
      </c>
      <c r="K28" s="23" t="str">
        <f t="array" ref="K28">IFERROR(INDEX($A$1:$D$300,SMALL(IF($A$1:$A$300=$L$4,ROW($A$1:$A$300)),ROW(7:7)),3)," ")</f>
        <v xml:space="preserve"> </v>
      </c>
      <c r="M28" s="23" t="str">
        <f t="array" ref="M28">IFERROR(INDEX($A$1:$D$300,SMALL(IF($A$1:$A$300=$H$5,ROW($A$1:$A$300)),ROW(7:7)),3)," ")</f>
        <v xml:space="preserve"> </v>
      </c>
      <c r="N28" s="23" t="str">
        <f t="array" ref="N28">IFERROR(INDEX($A$1:$D$300,SMALL(IF($A$1:$A$300=$I$5,ROW($A$1:$A$300)),ROW(7:7)),3)," ")</f>
        <v xml:space="preserve"> </v>
      </c>
      <c r="O28" s="23" t="str">
        <f t="array" ref="O28">IFERROR(INDEX($A$1:$D$300,SMALL(IF($A$1:$A$300=$J$5,ROW($A$1:$A$300)),ROW(7:7)),3)," ")</f>
        <v xml:space="preserve"> </v>
      </c>
      <c r="P28" s="23" t="str">
        <f t="array" ref="P28">IFERROR(INDEX($A$1:$D$300,SMALL(IF($A$1:$A$300=$K$5,ROW($A$1:$A$300)),ROW(7:7)),3)," ")</f>
        <v xml:space="preserve"> </v>
      </c>
      <c r="Q28" s="23" t="str">
        <f t="array" ref="Q28">IFERROR(INDEX($A$1:$D$300,SMALL(IF($A$1:$A$300=$L$5,ROW($A$1:$A$300)),ROW(7:7)),3)," ")</f>
        <v xml:space="preserve"> </v>
      </c>
    </row>
    <row r="29" spans="1:17" x14ac:dyDescent="0.25">
      <c r="A29" t="e">
        <f t="shared" si="0"/>
        <v>#VALUE!</v>
      </c>
      <c r="C29">
        <f>Risikoanalyse!B41</f>
        <v>29</v>
      </c>
      <c r="D29">
        <f>Risikoanalyse!H41</f>
        <v>0</v>
      </c>
      <c r="E29" t="str">
        <f>IFERROR(IF(VLOOKUP(C29,Risikolog[],22)="Risiko",Risikoanalyse!G41+101,0),"")</f>
        <v/>
      </c>
      <c r="G29" s="23" t="str">
        <f t="array" ref="G29">IFERROR(INDEX($A$1:$D$300,SMALL(IF($A$1:$A$300=$H$4,ROW($A$1:$A$300)),ROW(8:8)),3)," ")</f>
        <v xml:space="preserve"> </v>
      </c>
      <c r="H29" s="23" t="str">
        <f t="array" ref="H29">IFERROR(INDEX($A$1:$D$300,SMALL(IF($A$1:$A$300=$I$4,ROW($A$1:$A$300)),ROW(8:8)),3)," ")</f>
        <v xml:space="preserve"> </v>
      </c>
      <c r="I29" s="23" t="str">
        <f t="array" ref="I29">IFERROR(INDEX($A$1:$D$300,SMALL(IF($A$1:$A$300=$J$4,ROW($A$1:$A$300)),ROW(8:8)),3)," ")</f>
        <v xml:space="preserve"> </v>
      </c>
      <c r="J29" s="23" t="str">
        <f t="array" ref="J29">IFERROR(INDEX($A$1:$D$300,SMALL(IF($A$1:$A$300=$K$4,ROW($A$1:$A$300)),ROW(8:8)),3)," ")</f>
        <v xml:space="preserve"> </v>
      </c>
      <c r="K29" s="23" t="str">
        <f t="array" ref="K29">IFERROR(INDEX($A$1:$D$300,SMALL(IF($A$1:$A$300=$L$4,ROW($A$1:$A$300)),ROW(8:8)),3)," ")</f>
        <v xml:space="preserve"> </v>
      </c>
      <c r="M29" s="23" t="str">
        <f t="array" ref="M29">IFERROR(INDEX($A$1:$D$300,SMALL(IF($A$1:$A$300=$H$5,ROW($A$1:$A$300)),ROW(8:8)),3)," ")</f>
        <v xml:space="preserve"> </v>
      </c>
      <c r="N29" s="23" t="str">
        <f t="array" ref="N29">IFERROR(INDEX($A$1:$D$300,SMALL(IF($A$1:$A$300=$I$5,ROW($A$1:$A$300)),ROW(8:8)),3)," ")</f>
        <v xml:space="preserve"> </v>
      </c>
      <c r="O29" s="23" t="str">
        <f t="array" ref="O29">IFERROR(INDEX($A$1:$D$300,SMALL(IF($A$1:$A$300=$J$5,ROW($A$1:$A$300)),ROW(8:8)),3)," ")</f>
        <v xml:space="preserve"> </v>
      </c>
      <c r="P29" s="23" t="str">
        <f t="array" ref="P29">IFERROR(INDEX($A$1:$D$300,SMALL(IF($A$1:$A$300=$K$5,ROW($A$1:$A$300)),ROW(8:8)),3)," ")</f>
        <v xml:space="preserve"> </v>
      </c>
      <c r="Q29" s="23" t="str">
        <f t="array" ref="Q29">IFERROR(INDEX($A$1:$D$300,SMALL(IF($A$1:$A$300=$L$5,ROW($A$1:$A$300)),ROW(8:8)),3)," ")</f>
        <v xml:space="preserve"> </v>
      </c>
    </row>
    <row r="30" spans="1:17" x14ac:dyDescent="0.25">
      <c r="A30" t="e">
        <f t="shared" si="0"/>
        <v>#VALUE!</v>
      </c>
      <c r="C30">
        <f>Risikoanalyse!B42</f>
        <v>30</v>
      </c>
      <c r="D30">
        <f>Risikoanalyse!H48</f>
        <v>0</v>
      </c>
      <c r="E30" t="str">
        <f>IFERROR(IF(VLOOKUP(C30,Risikolog[],22)="Risiko",Risikoanalyse!G42+101,0),"")</f>
        <v/>
      </c>
      <c r="G30" s="23" t="str">
        <f t="array" ref="G30">IFERROR(INDEX($A$1:$D$300,SMALL(IF($A$1:$A$300=$H$4,ROW($A$1:$A$300)),ROW(9:9)),3)," ")</f>
        <v xml:space="preserve"> </v>
      </c>
      <c r="H30" s="23" t="str">
        <f t="array" ref="H30">IFERROR(INDEX($A$1:$D$300,SMALL(IF($A$1:$A$300=$I$4,ROW($A$1:$A$300)),ROW(9:9)),3)," ")</f>
        <v xml:space="preserve"> </v>
      </c>
      <c r="I30" s="23" t="str">
        <f t="array" ref="I30">IFERROR(INDEX($A$1:$D$300,SMALL(IF($A$1:$A$300=$J$4,ROW($A$1:$A$300)),ROW(9:9)),3)," ")</f>
        <v xml:space="preserve"> </v>
      </c>
      <c r="J30" s="23" t="str">
        <f t="array" ref="J30">IFERROR(INDEX($A$1:$D$300,SMALL(IF($A$1:$A$300=$K$4,ROW($A$1:$A$300)),ROW(9:9)),3)," ")</f>
        <v xml:space="preserve"> </v>
      </c>
      <c r="K30" s="23" t="str">
        <f t="array" ref="K30">IFERROR(INDEX($A$1:$D$300,SMALL(IF($A$1:$A$300=$L$4,ROW($A$1:$A$300)),ROW(9:9)),3)," ")</f>
        <v xml:space="preserve"> </v>
      </c>
      <c r="M30" s="23" t="str">
        <f t="array" ref="M30">IFERROR(INDEX($A$1:$D$300,SMALL(IF($A$1:$A$300=$H$5,ROW($A$1:$A$300)),ROW(9:9)),3)," ")</f>
        <v xml:space="preserve"> </v>
      </c>
      <c r="N30" s="23" t="str">
        <f t="array" ref="N30">IFERROR(INDEX($A$1:$D$300,SMALL(IF($A$1:$A$300=$I$5,ROW($A$1:$A$300)),ROW(9:9)),3)," ")</f>
        <v xml:space="preserve"> </v>
      </c>
      <c r="O30" s="23" t="str">
        <f t="array" ref="O30">IFERROR(INDEX($A$1:$D$300,SMALL(IF($A$1:$A$300=$J$5,ROW($A$1:$A$300)),ROW(9:9)),3)," ")</f>
        <v xml:space="preserve"> </v>
      </c>
      <c r="P30" s="23" t="str">
        <f t="array" ref="P30">IFERROR(INDEX($A$1:$D$300,SMALL(IF($A$1:$A$300=$K$5,ROW($A$1:$A$300)),ROW(9:9)),3)," ")</f>
        <v xml:space="preserve"> </v>
      </c>
      <c r="Q30" s="23" t="str">
        <f t="array" ref="Q30">IFERROR(INDEX($A$1:$D$300,SMALL(IF($A$1:$A$300=$L$5,ROW($A$1:$A$300)),ROW(9:9)),3)," ")</f>
        <v xml:space="preserve"> </v>
      </c>
    </row>
    <row r="31" spans="1:17" x14ac:dyDescent="0.25">
      <c r="A31" t="e">
        <f t="shared" si="0"/>
        <v>#VALUE!</v>
      </c>
      <c r="C31">
        <f>Risikoanalyse!B43</f>
        <v>31</v>
      </c>
      <c r="D31">
        <f>Risikoanalyse!H51</f>
        <v>0</v>
      </c>
      <c r="E31" t="str">
        <f>IFERROR(IF(VLOOKUP(C31,Risikolog[],22)="Risiko",Risikoanalyse!G43+101,0),"")</f>
        <v/>
      </c>
    </row>
    <row r="32" spans="1:17" x14ac:dyDescent="0.25">
      <c r="A32" t="e">
        <f t="shared" si="0"/>
        <v>#VALUE!</v>
      </c>
      <c r="C32">
        <f>Risikoanalyse!B44</f>
        <v>32</v>
      </c>
      <c r="D32">
        <f>Risikoanalyse!H52</f>
        <v>0</v>
      </c>
      <c r="E32" t="str">
        <f>IFERROR(IF(VLOOKUP(C32,Risikolog[],22)="Risiko",Risikoanalyse!G44+101,0),"")</f>
        <v/>
      </c>
      <c r="G32" s="21">
        <v>102</v>
      </c>
      <c r="H32" s="21">
        <v>103</v>
      </c>
      <c r="I32" s="21">
        <v>104</v>
      </c>
      <c r="J32" s="21">
        <v>105</v>
      </c>
      <c r="K32" s="21">
        <v>106</v>
      </c>
    </row>
    <row r="33" spans="1:11" x14ac:dyDescent="0.25">
      <c r="A33" t="e">
        <f t="shared" si="0"/>
        <v>#VALUE!</v>
      </c>
      <c r="C33">
        <f>Risikoanalyse!B45</f>
        <v>33</v>
      </c>
      <c r="D33">
        <f>Risikoanalyse!H53</f>
        <v>0</v>
      </c>
      <c r="E33" t="str">
        <f>IFERROR(IF(VLOOKUP(C33,Risikolog[],22)="Risiko",Risikoanalyse!G45+101,0),"")</f>
        <v/>
      </c>
      <c r="G33" s="23" t="str">
        <f t="array" ref="G33">IFERROR(INDEX($A$1:$D$300,SMALL(IF($A$1:$A$300=$H$6,ROW($A$1:$A$300)),ROW(1:1)),3)," ")</f>
        <v xml:space="preserve"> </v>
      </c>
      <c r="H33" s="23" t="str">
        <f t="array" ref="H33">IFERROR(INDEX($A$1:$D$300,SMALL(IF($A$1:$A$300=$I$6,ROW($A$1:$A$300)),ROW(1:1)),3)," ")</f>
        <v xml:space="preserve"> </v>
      </c>
      <c r="I33" s="23" t="str">
        <f t="array" ref="I33">IFERROR(INDEX($A$1:$D$300,SMALL(IF($A$1:$A$300=$J$6,ROW($A$1:$A$300)),ROW(1:1)),3)," ")</f>
        <v xml:space="preserve"> </v>
      </c>
      <c r="J33" s="23" t="str">
        <f t="array" ref="J33">IFERROR(INDEX($A$1:$D$300,SMALL(IF($A$1:$A$300=$K$6,ROW($A$1:$A$300)),ROW(1:1)),3)," ")</f>
        <v xml:space="preserve"> </v>
      </c>
      <c r="K33" s="23" t="str">
        <f t="array" ref="K33">IFERROR(INDEX($A$1:$D$300,SMALL(IF($A$1:$A$300=$L$6,ROW($A$1:$A$300)),ROW(1:1)),3)," ")</f>
        <v xml:space="preserve"> </v>
      </c>
    </row>
    <row r="34" spans="1:11" x14ac:dyDescent="0.25">
      <c r="A34" t="e">
        <f t="shared" si="0"/>
        <v>#VALUE!</v>
      </c>
      <c r="C34">
        <f>Risikoanalyse!B46</f>
        <v>34</v>
      </c>
      <c r="D34">
        <f>Risikoanalyse!H54</f>
        <v>0</v>
      </c>
      <c r="E34" t="str">
        <f>IFERROR(IF(VLOOKUP(C34,Risikolog[],22)="Risiko",Risikoanalyse!G46+101,0),"")</f>
        <v/>
      </c>
      <c r="G34" s="23" t="str">
        <f t="array" ref="G34">IFERROR(INDEX($A$1:$D$300,SMALL(IF($A$1:$A$300=$H$6,ROW($A$1:$A$300)),ROW(2:2)),3)," ")</f>
        <v xml:space="preserve"> </v>
      </c>
      <c r="H34" s="23" t="str">
        <f t="array" ref="H34">IFERROR(INDEX($A$1:$D$300,SMALL(IF($A$1:$A$300=$I$6,ROW($A$1:$A$300)),ROW(2:2)),3)," ")</f>
        <v xml:space="preserve"> </v>
      </c>
      <c r="I34" s="23" t="str">
        <f t="array" ref="I34">IFERROR(INDEX($A$1:$D$300,SMALL(IF($A$1:$A$300=$J$6,ROW($A$1:$A$300)),ROW(2:2)),3)," ")</f>
        <v xml:space="preserve"> </v>
      </c>
      <c r="J34" s="23" t="str">
        <f t="array" ref="J34">IFERROR(INDEX($A$1:$D$300,SMALL(IF($A$1:$A$300=$K$6,ROW($A$1:$A$300)),ROW(2:2)),3)," ")</f>
        <v xml:space="preserve"> </v>
      </c>
      <c r="K34" s="23" t="str">
        <f t="array" ref="K34">IFERROR(INDEX($A$1:$D$300,SMALL(IF($A$1:$A$300=$L$6,ROW($A$1:$A$300)),ROW(2:2)),3)," ")</f>
        <v xml:space="preserve"> </v>
      </c>
    </row>
    <row r="35" spans="1:11" x14ac:dyDescent="0.25">
      <c r="A35" t="e">
        <f t="shared" si="0"/>
        <v>#VALUE!</v>
      </c>
      <c r="C35">
        <f>Risikoanalyse!B47</f>
        <v>35</v>
      </c>
      <c r="D35">
        <f>Risikoanalyse!H55</f>
        <v>0</v>
      </c>
      <c r="E35" t="str">
        <f>IFERROR(IF(VLOOKUP(C35,Risikolog[],22)="Risiko",Risikoanalyse!G47+101,0),"")</f>
        <v/>
      </c>
      <c r="G35" s="23" t="str">
        <f t="array" ref="G35">IFERROR(INDEX($A$1:$D$300,SMALL(IF($A$1:$A$300=$H$6,ROW($A$1:$A$300)),ROW(3:3)),3)," ")</f>
        <v xml:space="preserve"> </v>
      </c>
      <c r="H35" s="23" t="str">
        <f t="array" ref="H35">IFERROR(INDEX($A$1:$D$300,SMALL(IF($A$1:$A$300=$I$6,ROW($A$1:$A$300)),ROW(3:3)),3)," ")</f>
        <v xml:space="preserve"> </v>
      </c>
      <c r="I35" s="23" t="str">
        <f t="array" ref="I35">IFERROR(INDEX($A$1:$D$300,SMALL(IF($A$1:$A$300=$J$6,ROW($A$1:$A$300)),ROW(3:3)),3)," ")</f>
        <v xml:space="preserve"> </v>
      </c>
      <c r="J35" s="23" t="str">
        <f t="array" ref="J35">IFERROR(INDEX($A$1:$D$300,SMALL(IF($A$1:$A$300=$K$6,ROW($A$1:$A$300)),ROW(3:3)),3)," ")</f>
        <v xml:space="preserve"> </v>
      </c>
      <c r="K35" s="23" t="str">
        <f t="array" ref="K35">IFERROR(INDEX($A$1:$D$300,SMALL(IF($A$1:$A$300=$L$6,ROW($A$1:$A$300)),ROW(3:3)),3)," ")</f>
        <v xml:space="preserve"> </v>
      </c>
    </row>
    <row r="36" spans="1:11" x14ac:dyDescent="0.25">
      <c r="A36" t="e">
        <f t="shared" si="0"/>
        <v>#VALUE!</v>
      </c>
      <c r="C36">
        <f>Risikoanalyse!B48</f>
        <v>36</v>
      </c>
      <c r="D36">
        <f>Risikoanalyse!H56</f>
        <v>0</v>
      </c>
      <c r="E36" t="str">
        <f>IFERROR(IF(VLOOKUP(C36,Risikolog[],22)="Risiko",Risikoanalyse!G48+101,0),"")</f>
        <v/>
      </c>
      <c r="G36" s="23" t="str">
        <f t="array" ref="G36">IFERROR(INDEX($A$1:$D$300,SMALL(IF($A$1:$A$300=$H$6,ROW($A$1:$A$300)),ROW(4:4)),3)," ")</f>
        <v xml:space="preserve"> </v>
      </c>
      <c r="H36" s="23" t="str">
        <f t="array" ref="H36">IFERROR(INDEX($A$1:$D$300,SMALL(IF($A$1:$A$300=$I$6,ROW($A$1:$A$300)),ROW(4:4)),3)," ")</f>
        <v xml:space="preserve"> </v>
      </c>
      <c r="I36" s="23" t="str">
        <f t="array" ref="I36">IFERROR(INDEX($A$1:$D$300,SMALL(IF($A$1:$A$300=$J$6,ROW($A$1:$A$300)),ROW(4:4)),3)," ")</f>
        <v xml:space="preserve"> </v>
      </c>
      <c r="J36" s="23" t="str">
        <f t="array" ref="J36">IFERROR(INDEX($A$1:$D$300,SMALL(IF($A$1:$A$300=$K$6,ROW($A$1:$A$300)),ROW(4:4)),3)," ")</f>
        <v xml:space="preserve"> </v>
      </c>
      <c r="K36" s="23" t="str">
        <f t="array" ref="K36">IFERROR(INDEX($A$1:$D$300,SMALL(IF($A$1:$A$300=$L$6,ROW($A$1:$A$300)),ROW(4:4)),3)," ")</f>
        <v xml:space="preserve"> </v>
      </c>
    </row>
    <row r="37" spans="1:11" x14ac:dyDescent="0.25">
      <c r="A37" t="e">
        <f t="shared" si="0"/>
        <v>#VALUE!</v>
      </c>
      <c r="C37">
        <f>Risikoanalyse!B49</f>
        <v>37</v>
      </c>
      <c r="D37">
        <f>Risikoanalyse!H57</f>
        <v>0</v>
      </c>
      <c r="E37" t="str">
        <f>IFERROR(IF(VLOOKUP(C37,Risikolog[],22)="Risiko",Risikoanalyse!G49+101,0),"")</f>
        <v/>
      </c>
      <c r="G37" s="23" t="str">
        <f t="array" ref="G37">IFERROR(INDEX($A$1:$D$300,SMALL(IF($A$1:$A$300=$H$6,ROW($A$1:$A$300)),ROW(5:5)),3)," ")</f>
        <v xml:space="preserve"> </v>
      </c>
      <c r="H37" s="23" t="str">
        <f t="array" ref="H37">IFERROR(INDEX($A$1:$D$300,SMALL(IF($A$1:$A$300=$I$6,ROW($A$1:$A$300)),ROW(5:5)),3)," ")</f>
        <v xml:space="preserve"> </v>
      </c>
      <c r="I37" s="23" t="str">
        <f t="array" ref="I37">IFERROR(INDEX($A$1:$D$300,SMALL(IF($A$1:$A$300=$J$6,ROW($A$1:$A$300)),ROW(5:5)),3)," ")</f>
        <v xml:space="preserve"> </v>
      </c>
      <c r="J37" s="23" t="str">
        <f t="array" ref="J37">IFERROR(INDEX($A$1:$D$300,SMALL(IF($A$1:$A$300=$K$6,ROW($A$1:$A$300)),ROW(5:5)),3)," ")</f>
        <v xml:space="preserve"> </v>
      </c>
      <c r="K37" s="23" t="str">
        <f t="array" ref="K37">IFERROR(INDEX($A$1:$D$300,SMALL(IF($A$1:$A$300=$L$6,ROW($A$1:$A$300)),ROW(5:5)),3)," ")</f>
        <v xml:space="preserve"> </v>
      </c>
    </row>
    <row r="38" spans="1:11" x14ac:dyDescent="0.25">
      <c r="A38" t="e">
        <f t="shared" si="0"/>
        <v>#VALUE!</v>
      </c>
      <c r="C38">
        <f>Risikoanalyse!B50</f>
        <v>38</v>
      </c>
      <c r="D38">
        <f>Risikoanalyse!H58</f>
        <v>0</v>
      </c>
      <c r="E38" t="str">
        <f>IFERROR(IF(VLOOKUP(C38,Risikolog[],22)="Risiko",Risikoanalyse!G50+101,0),"")</f>
        <v/>
      </c>
      <c r="G38" s="23" t="str">
        <f t="array" ref="G38">IFERROR(INDEX($A$1:$D$300,SMALL(IF($A$1:$A$300=$H$6,ROW($A$1:$A$300)),ROW(6:6)),3)," ")</f>
        <v xml:space="preserve"> </v>
      </c>
      <c r="H38" s="23" t="str">
        <f t="array" ref="H38">IFERROR(INDEX($A$1:$D$300,SMALL(IF($A$1:$A$300=$I$6,ROW($A$1:$A$300)),ROW(6:6)),3)," ")</f>
        <v xml:space="preserve"> </v>
      </c>
      <c r="I38" s="23" t="str">
        <f t="array" ref="I38">IFERROR(INDEX($A$1:$D$300,SMALL(IF($A$1:$A$300=$J$6,ROW($A$1:$A$300)),ROW(6:6)),3)," ")</f>
        <v xml:space="preserve"> </v>
      </c>
      <c r="J38" s="23" t="str">
        <f t="array" ref="J38">IFERROR(INDEX($A$1:$D$300,SMALL(IF($A$1:$A$300=$K$6,ROW($A$1:$A$300)),ROW(6:6)),3)," ")</f>
        <v xml:space="preserve"> </v>
      </c>
      <c r="K38" s="23" t="str">
        <f t="array" ref="K38">IFERROR(INDEX($A$1:$D$300,SMALL(IF($A$1:$A$300=$L$6,ROW($A$1:$A$300)),ROW(6:6)),3)," ")</f>
        <v xml:space="preserve"> </v>
      </c>
    </row>
    <row r="39" spans="1:11" x14ac:dyDescent="0.25">
      <c r="A39" t="e">
        <f t="shared" si="0"/>
        <v>#VALUE!</v>
      </c>
      <c r="C39">
        <f>Risikoanalyse!B51</f>
        <v>39</v>
      </c>
      <c r="D39">
        <f>Risikoanalyse!H59</f>
        <v>0</v>
      </c>
      <c r="E39" t="str">
        <f>IFERROR(IF(VLOOKUP(C39,Risikolog[],22)="Risiko",Risikoanalyse!G51+101,0),"")</f>
        <v/>
      </c>
      <c r="G39" s="23" t="str">
        <f t="array" ref="G39">IFERROR(INDEX($A$1:$D$300,SMALL(IF($A$1:$A$300=$H$6,ROW($A$1:$A$300)),ROW(7:7)),3)," ")</f>
        <v xml:space="preserve"> </v>
      </c>
      <c r="H39" s="23" t="str">
        <f t="array" ref="H39">IFERROR(INDEX($A$1:$D$300,SMALL(IF($A$1:$A$300=$I$6,ROW($A$1:$A$300)),ROW(7:7)),3)," ")</f>
        <v xml:space="preserve"> </v>
      </c>
      <c r="I39" s="23" t="str">
        <f t="array" ref="I39">IFERROR(INDEX($A$1:$D$300,SMALL(IF($A$1:$A$300=$J$6,ROW($A$1:$A$300)),ROW(7:7)),3)," ")</f>
        <v xml:space="preserve"> </v>
      </c>
      <c r="J39" s="23" t="str">
        <f t="array" ref="J39">IFERROR(INDEX($A$1:$D$300,SMALL(IF($A$1:$A$300=$K$6,ROW($A$1:$A$300)),ROW(7:7)),3)," ")</f>
        <v xml:space="preserve"> </v>
      </c>
      <c r="K39" s="23" t="str">
        <f t="array" ref="K39">IFERROR(INDEX($A$1:$D$300,SMALL(IF($A$1:$A$300=$L$6,ROW($A$1:$A$300)),ROW(7:7)),3)," ")</f>
        <v xml:space="preserve"> </v>
      </c>
    </row>
    <row r="40" spans="1:11" x14ac:dyDescent="0.25">
      <c r="A40" t="e">
        <f t="shared" si="0"/>
        <v>#VALUE!</v>
      </c>
      <c r="C40">
        <f>Risikoanalyse!B52</f>
        <v>40</v>
      </c>
      <c r="D40">
        <f>Risikoanalyse!H60</f>
        <v>0</v>
      </c>
      <c r="E40" t="str">
        <f>IFERROR(IF(VLOOKUP(C40,Risikolog[],22)="Risiko",Risikoanalyse!G52+101,0),"")</f>
        <v/>
      </c>
      <c r="G40" s="23" t="str">
        <f t="array" ref="G40">IFERROR(INDEX($A$1:$D$300,SMALL(IF($A$1:$A$300=$H$6,ROW($A$1:$A$300)),ROW(8:8)),3)," ")</f>
        <v xml:space="preserve"> </v>
      </c>
      <c r="H40" s="23" t="str">
        <f t="array" ref="H40">IFERROR(INDEX($A$1:$D$300,SMALL(IF($A$1:$A$300=$I$6,ROW($A$1:$A$300)),ROW(8:8)),3)," ")</f>
        <v xml:space="preserve"> </v>
      </c>
      <c r="I40" s="23" t="str">
        <f t="array" ref="I40">IFERROR(INDEX($A$1:$D$300,SMALL(IF($A$1:$A$300=$J$6,ROW($A$1:$A$300)),ROW(8:8)),3)," ")</f>
        <v xml:space="preserve"> </v>
      </c>
      <c r="J40" s="23" t="str">
        <f t="array" ref="J40">IFERROR(INDEX($A$1:$D$300,SMALL(IF($A$1:$A$300=$K$6,ROW($A$1:$A$300)),ROW(8:8)),3)," ")</f>
        <v xml:space="preserve"> </v>
      </c>
      <c r="K40" s="23" t="str">
        <f t="array" ref="K40">IFERROR(INDEX($A$1:$D$300,SMALL(IF($A$1:$A$300=$L$6,ROW($A$1:$A$300)),ROW(8:8)),3)," ")</f>
        <v xml:space="preserve"> </v>
      </c>
    </row>
    <row r="41" spans="1:11" x14ac:dyDescent="0.25">
      <c r="A41">
        <f t="shared" si="0"/>
        <v>0</v>
      </c>
      <c r="C41">
        <f>Risikoanalyse!B53</f>
        <v>41</v>
      </c>
      <c r="D41">
        <f>Risikoanalyse!H61</f>
        <v>0</v>
      </c>
      <c r="E41">
        <f>IFERROR(IF(VLOOKUP(C41,Risikolog[],22)="Risiko",Risikoanalyse!G53+101,0),0)</f>
        <v>0</v>
      </c>
      <c r="G41" s="23" t="str">
        <f t="array" ref="G41">IFERROR(INDEX($A$1:$D$300,SMALL(IF($A$1:$A$300=$H$6,ROW($A$1:$A$300)),ROW(9:9)),3)," ")</f>
        <v xml:space="preserve"> </v>
      </c>
      <c r="H41" s="23" t="str">
        <f t="array" ref="H41">IFERROR(INDEX($A$1:$D$300,SMALL(IF($A$1:$A$300=$I$6,ROW($A$1:$A$300)),ROW(9:9)),3)," ")</f>
        <v xml:space="preserve"> </v>
      </c>
      <c r="I41" s="23" t="str">
        <f t="array" ref="I41">IFERROR(INDEX($A$1:$D$300,SMALL(IF($A$1:$A$300=$J$6,ROW($A$1:$A$300)),ROW(9:9)),3)," ")</f>
        <v xml:space="preserve"> </v>
      </c>
      <c r="J41" s="23" t="str">
        <f t="array" ref="J41">IFERROR(INDEX($A$1:$D$300,SMALL(IF($A$1:$A$300=$K$6,ROW($A$1:$A$300)),ROW(9:9)),3)," ")</f>
        <v xml:space="preserve"> </v>
      </c>
      <c r="K41" s="23" t="str">
        <f t="array" ref="K41">IFERROR(INDEX($A$1:$D$300,SMALL(IF($A$1:$A$300=$L$6,ROW($A$1:$A$300)),ROW(9:9)),3)," ")</f>
        <v xml:space="preserve"> </v>
      </c>
    </row>
    <row r="42" spans="1:11" x14ac:dyDescent="0.25">
      <c r="A42">
        <f t="shared" si="0"/>
        <v>0</v>
      </c>
      <c r="C42">
        <f>Risikoanalyse!B54</f>
        <v>42</v>
      </c>
      <c r="D42">
        <f>Risikoanalyse!H62</f>
        <v>0</v>
      </c>
      <c r="E42">
        <f>IFERROR(IF(VLOOKUP(C42,Risikolog[],22)="Risiko",Risikoanalyse!G54+101,0),0)</f>
        <v>0</v>
      </c>
    </row>
    <row r="43" spans="1:11" x14ac:dyDescent="0.25">
      <c r="A43">
        <f t="shared" si="0"/>
        <v>0</v>
      </c>
      <c r="C43">
        <f>Risikoanalyse!B55</f>
        <v>43</v>
      </c>
      <c r="D43">
        <f>Risikoanalyse!H63</f>
        <v>0</v>
      </c>
      <c r="E43">
        <f>IFERROR(IF(VLOOKUP(C43,Risikolog[],22)="Risiko",Risikoanalyse!G55+101,0),0)</f>
        <v>0</v>
      </c>
    </row>
    <row r="44" spans="1:11" x14ac:dyDescent="0.25">
      <c r="A44">
        <f t="shared" si="0"/>
        <v>0</v>
      </c>
      <c r="C44">
        <f>Risikoanalyse!B56</f>
        <v>44</v>
      </c>
      <c r="D44">
        <f>Risikoanalyse!H64</f>
        <v>0</v>
      </c>
      <c r="E44">
        <f>IFERROR(IF(VLOOKUP(C44,Risikolog[],22)="Risiko",Risikoanalyse!G56+101,0),0)</f>
        <v>0</v>
      </c>
    </row>
    <row r="45" spans="1:11" x14ac:dyDescent="0.25">
      <c r="A45">
        <f t="shared" si="0"/>
        <v>0</v>
      </c>
      <c r="C45">
        <f>Risikoanalyse!B57</f>
        <v>45</v>
      </c>
      <c r="D45">
        <f>Risikoanalyse!H65</f>
        <v>0</v>
      </c>
      <c r="E45">
        <f>IFERROR(IF(VLOOKUP(C45,Risikolog[],22)="Risiko",Risikoanalyse!G57+101,0),0)</f>
        <v>0</v>
      </c>
    </row>
    <row r="46" spans="1:11" x14ac:dyDescent="0.25">
      <c r="A46">
        <f t="shared" si="0"/>
        <v>0</v>
      </c>
      <c r="C46">
        <f>Risikoanalyse!B58</f>
        <v>46</v>
      </c>
      <c r="D46">
        <f>Risikoanalyse!H66</f>
        <v>0</v>
      </c>
      <c r="E46">
        <f>IFERROR(IF(VLOOKUP(C46,Risikolog[],22)="Risiko",Risikoanalyse!G58+101,0),0)</f>
        <v>0</v>
      </c>
    </row>
    <row r="47" spans="1:11" x14ac:dyDescent="0.25">
      <c r="A47">
        <f t="shared" si="0"/>
        <v>0</v>
      </c>
      <c r="C47">
        <f>Risikoanalyse!B59</f>
        <v>47</v>
      </c>
      <c r="D47">
        <f>Risikoanalyse!H67</f>
        <v>0</v>
      </c>
      <c r="E47">
        <f>IFERROR(IF(VLOOKUP(C47,Risikolog[],22)="Risiko",Risikoanalyse!G59+101,0),0)</f>
        <v>0</v>
      </c>
    </row>
    <row r="48" spans="1:11" x14ac:dyDescent="0.25">
      <c r="A48">
        <f t="shared" si="0"/>
        <v>0</v>
      </c>
      <c r="C48">
        <f>Risikoanalyse!B60</f>
        <v>48</v>
      </c>
      <c r="D48">
        <f>Risikoanalyse!H68</f>
        <v>0</v>
      </c>
      <c r="E48">
        <f>IFERROR(IF(VLOOKUP(C48,Risikolog[],22)="Risiko",Risikoanalyse!G60+101,0),0)</f>
        <v>0</v>
      </c>
    </row>
    <row r="49" spans="1:5" x14ac:dyDescent="0.25">
      <c r="A49">
        <f t="shared" si="0"/>
        <v>0</v>
      </c>
      <c r="C49">
        <f>Risikoanalyse!B61</f>
        <v>49</v>
      </c>
      <c r="D49">
        <f>Risikoanalyse!H69</f>
        <v>0</v>
      </c>
      <c r="E49">
        <f>IFERROR(IF(VLOOKUP(C49,Risikolog[],22)="Risiko",Risikoanalyse!G61+101,0),0)</f>
        <v>0</v>
      </c>
    </row>
    <row r="50" spans="1:5" x14ac:dyDescent="0.25">
      <c r="A50">
        <f t="shared" si="0"/>
        <v>0</v>
      </c>
      <c r="C50">
        <f>Risikoanalyse!B62</f>
        <v>50</v>
      </c>
      <c r="D50">
        <f>Risikoanalyse!H70</f>
        <v>0</v>
      </c>
      <c r="E50">
        <f>IFERROR(IF(VLOOKUP(C50,Risikolog[],22)="Risiko",Risikoanalyse!G62+101,0),0)</f>
        <v>0</v>
      </c>
    </row>
  </sheetData>
  <mergeCells count="2">
    <mergeCell ref="N1:N7"/>
    <mergeCell ref="Q8:S8"/>
  </mergeCells>
  <pageMargins left="0.7" right="0.7" top="0.75" bottom="0.75" header="0.3" footer="0.3"/>
  <pageSetup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6"/>
  <dimension ref="B2:C5"/>
  <sheetViews>
    <sheetView workbookViewId="0">
      <selection activeCell="C4" sqref="C4"/>
    </sheetView>
  </sheetViews>
  <sheetFormatPr defaultRowHeight="13.8" x14ac:dyDescent="0.25"/>
  <cols>
    <col min="2" max="2" width="9.5" bestFit="1" customWidth="1"/>
  </cols>
  <sheetData>
    <row r="2" spans="2:3" x14ac:dyDescent="0.25">
      <c r="B2" t="s">
        <v>70</v>
      </c>
      <c r="C2" t="s">
        <v>132</v>
      </c>
    </row>
    <row r="3" spans="2:3" x14ac:dyDescent="0.25">
      <c r="B3" t="s">
        <v>8</v>
      </c>
      <c r="C3" t="e">
        <f>COUNTIFS(#REF!,'Data graf'!B3,Risikolog[Risiko-værdi],"&gt;"&amp;0)</f>
        <v>#REF!</v>
      </c>
    </row>
    <row r="4" spans="2:3" x14ac:dyDescent="0.25">
      <c r="B4" t="s">
        <v>85</v>
      </c>
      <c r="C4" t="e">
        <f>COUNTIF(#REF!,'Data graf'!B4)</f>
        <v>#REF!</v>
      </c>
    </row>
    <row r="5" spans="2:3" x14ac:dyDescent="0.25">
      <c r="B5" t="s">
        <v>91</v>
      </c>
      <c r="C5" t="e">
        <f>COUNTIF(#REF!,'Data graf'!B5)</f>
        <v>#REF!</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Ark3"/>
  <dimension ref="A3:B27"/>
  <sheetViews>
    <sheetView workbookViewId="0">
      <selection activeCell="G24" sqref="G24"/>
    </sheetView>
  </sheetViews>
  <sheetFormatPr defaultRowHeight="13.8" x14ac:dyDescent="0.25"/>
  <sheetData>
    <row r="3" spans="1:2" x14ac:dyDescent="0.25">
      <c r="A3" t="s">
        <v>133</v>
      </c>
    </row>
    <row r="4" spans="1:2" x14ac:dyDescent="0.25">
      <c r="A4" t="s">
        <v>134</v>
      </c>
      <c r="B4" t="s">
        <v>135</v>
      </c>
    </row>
    <row r="5" spans="1:2" x14ac:dyDescent="0.25">
      <c r="A5" t="s">
        <v>136</v>
      </c>
    </row>
    <row r="6" spans="1:2" x14ac:dyDescent="0.25">
      <c r="A6" t="s">
        <v>137</v>
      </c>
    </row>
    <row r="7" spans="1:2" x14ac:dyDescent="0.25">
      <c r="A7" t="s">
        <v>138</v>
      </c>
    </row>
    <row r="8" spans="1:2" x14ac:dyDescent="0.25">
      <c r="A8" t="s">
        <v>139</v>
      </c>
    </row>
    <row r="9" spans="1:2" x14ac:dyDescent="0.25">
      <c r="A9" t="s">
        <v>140</v>
      </c>
    </row>
    <row r="10" spans="1:2" x14ac:dyDescent="0.25">
      <c r="A10" t="s">
        <v>141</v>
      </c>
    </row>
    <row r="12" spans="1:2" x14ac:dyDescent="0.25">
      <c r="A12" t="s">
        <v>142</v>
      </c>
    </row>
    <row r="13" spans="1:2" x14ac:dyDescent="0.25">
      <c r="A13" t="s">
        <v>143</v>
      </c>
    </row>
    <row r="14" spans="1:2" x14ac:dyDescent="0.25">
      <c r="A14" t="s">
        <v>144</v>
      </c>
    </row>
    <row r="15" spans="1:2" x14ac:dyDescent="0.25">
      <c r="A15" t="s">
        <v>145</v>
      </c>
    </row>
    <row r="16" spans="1:2" x14ac:dyDescent="0.25">
      <c r="A16" t="s">
        <v>146</v>
      </c>
    </row>
    <row r="17" spans="1:1" x14ac:dyDescent="0.25">
      <c r="A17" t="s">
        <v>147</v>
      </c>
    </row>
    <row r="18" spans="1:1" x14ac:dyDescent="0.25">
      <c r="A18" t="s">
        <v>148</v>
      </c>
    </row>
    <row r="19" spans="1:1" x14ac:dyDescent="0.25">
      <c r="A19" t="s">
        <v>149</v>
      </c>
    </row>
    <row r="20" spans="1:1" x14ac:dyDescent="0.25">
      <c r="A20" t="s">
        <v>150</v>
      </c>
    </row>
    <row r="21" spans="1:1" x14ac:dyDescent="0.25">
      <c r="A21" t="s">
        <v>151</v>
      </c>
    </row>
    <row r="22" spans="1:1" x14ac:dyDescent="0.25">
      <c r="A22" t="s">
        <v>152</v>
      </c>
    </row>
    <row r="23" spans="1:1" x14ac:dyDescent="0.25">
      <c r="A23" t="s">
        <v>153</v>
      </c>
    </row>
    <row r="24" spans="1:1" x14ac:dyDescent="0.25">
      <c r="A24" t="s">
        <v>154</v>
      </c>
    </row>
    <row r="26" spans="1:1" x14ac:dyDescent="0.25">
      <c r="A26" t="s">
        <v>155</v>
      </c>
    </row>
    <row r="27" spans="1:1" x14ac:dyDescent="0.25">
      <c r="A27" t="s">
        <v>156</v>
      </c>
    </row>
  </sheetData>
  <pageMargins left="0.7" right="0.7" top="0.75" bottom="0.75" header="0.3" footer="0.3"/>
  <customProperties>
    <customPr name="Smart" r:id="rId1"/>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LongProperties xmlns="http://schemas.microsoft.com/office/2006/metadata/longProperties"/>
</file>

<file path=customXml/item2.xml><?xml version="1.0" encoding="utf-8"?>
<ct:contentTypeSchema xmlns:ct="http://schemas.microsoft.com/office/2006/metadata/contentType" xmlns:ma="http://schemas.microsoft.com/office/2006/metadata/properties/metaAttributes" ct:_="" ma:_="" ma:contentTypeName="Dokument" ma:contentTypeID="0x010100DDD9E799E7E8524B923206CADB8AC00F" ma:contentTypeVersion="0" ma:contentTypeDescription="Opret et nyt dokument." ma:contentTypeScope="" ma:versionID="e14a96fdbc9780443c13da838deb629b">
  <xsd:schema xmlns:xsd="http://www.w3.org/2001/XMLSchema" xmlns:p="http://schemas.microsoft.com/office/2006/metadata/properties" targetNamespace="http://schemas.microsoft.com/office/2006/metadata/properties" ma:root="true" ma:fieldsID="79458e8cc01bc5f1f076b1628d37ae1a">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ma:readOnly="tru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D4F81972-9309-4B52-A133-241CA2AF532A}">
  <ds:schemaRefs>
    <ds:schemaRef ds:uri="http://schemas.microsoft.com/office/2006/metadata/longProperties"/>
  </ds:schemaRefs>
</ds:datastoreItem>
</file>

<file path=customXml/itemProps2.xml><?xml version="1.0" encoding="utf-8"?>
<ds:datastoreItem xmlns:ds="http://schemas.openxmlformats.org/officeDocument/2006/customXml" ds:itemID="{D6EC6677-8C66-499B-83A3-17590D7427C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8D19820F-2BE5-434F-8E69-38211902D5EA}">
  <ds:schemaRefs>
    <ds:schemaRef ds:uri="http://schemas.microsoft.com/sharepoint/v3/contenttype/forms"/>
  </ds:schemaRefs>
</ds:datastoreItem>
</file>

<file path=customXml/itemProps4.xml><?xml version="1.0" encoding="utf-8"?>
<ds:datastoreItem xmlns:ds="http://schemas.openxmlformats.org/officeDocument/2006/customXml" ds:itemID="{AD83A6FA-B740-40C5-B30A-FE4E0AC1447E}">
  <ds:schemaRef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11</vt:i4>
      </vt:variant>
    </vt:vector>
  </HeadingPairs>
  <TitlesOfParts>
    <vt:vector size="18" baseType="lpstr">
      <vt:lpstr>Risikoanalyse</vt:lpstr>
      <vt:lpstr>Vejledning til formler</vt:lpstr>
      <vt:lpstr>Styringsgrundlag</vt:lpstr>
      <vt:lpstr>Lister</vt:lpstr>
      <vt:lpstr>Data til matrix</vt:lpstr>
      <vt:lpstr>Data graf</vt:lpstr>
      <vt:lpstr>Versionshistorik Mads</vt:lpstr>
      <vt:lpstr>Eskalation</vt:lpstr>
      <vt:lpstr>Primaert_formaal</vt:lpstr>
      <vt:lpstr>Risikoanalyse!Print_Area</vt:lpstr>
      <vt:lpstr>Risikokvartal</vt:lpstr>
      <vt:lpstr>Risikotype</vt:lpstr>
      <vt:lpstr>Skala</vt:lpstr>
      <vt:lpstr>Startkvartal</vt:lpstr>
      <vt:lpstr>Status</vt:lpstr>
      <vt:lpstr>Tiltag</vt:lpstr>
      <vt:lpstr>Vaelg_haandtering</vt:lpstr>
      <vt:lpstr>Vaelgfase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Hans Otto Nielsen</dc:creator>
  <cp:keywords/>
  <dc:description/>
  <cp:lastModifiedBy>Emil Azizi</cp:lastModifiedBy>
  <cp:revision/>
  <dcterms:created xsi:type="dcterms:W3CDTF">1997-11-13T17:56:20Z</dcterms:created>
  <dcterms:modified xsi:type="dcterms:W3CDTF">2024-04-10T09:53:25Z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
    <vt:lpwstr>Dokument</vt:lpwstr>
  </property>
</Properties>
</file>