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31"/>
  <workbookPr defaultThemeVersion="124226"/>
  <mc:AlternateContent xmlns:mc="http://schemas.openxmlformats.org/markup-compatibility/2006">
    <mc:Choice Requires="x15">
      <x15ac:absPath xmlns:x15ac="http://schemas.microsoft.com/office/spreadsheetml/2010/11/ac" url="N:\Respaldo\Analisis\DL50\DL50 2025\Venenos Emil\"/>
    </mc:Choice>
  </mc:AlternateContent>
  <xr:revisionPtr revIDLastSave="0" documentId="13_ncr:1_{AA6B2AC3-1559-41BF-AC84-912F63D67C3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Mezcla B.a. (A+P) " sheetId="4" r:id="rId1"/>
  </sheets>
  <definedNames>
    <definedName name="_xlnm.Print_Area" localSheetId="0">'Mezcla B.a. (A+P) '!$A$3:$G$11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1" i="4" l="1"/>
  <c r="A22" i="4" s="1"/>
  <c r="A23" i="4" s="1"/>
  <c r="A24" i="4" s="1"/>
  <c r="A25" i="4" s="1"/>
  <c r="B6" i="4"/>
  <c r="A7" i="4" l="1"/>
  <c r="B7" i="4" s="1"/>
  <c r="A8" i="4" l="1"/>
  <c r="G10" i="4"/>
  <c r="G6" i="4"/>
  <c r="C6" i="4"/>
  <c r="B8" i="4" l="1"/>
  <c r="C8" i="4" s="1"/>
  <c r="A9" i="4"/>
  <c r="C7" i="4"/>
  <c r="B9" i="4" l="1"/>
  <c r="A10" i="4"/>
  <c r="C9" i="4"/>
  <c r="B10" i="4" l="1"/>
  <c r="A11" i="4"/>
  <c r="B11" i="4" s="1"/>
  <c r="C11" i="4" s="1"/>
  <c r="C10" i="4"/>
</calcChain>
</file>

<file path=xl/sharedStrings.xml><?xml version="1.0" encoding="utf-8"?>
<sst xmlns="http://schemas.openxmlformats.org/spreadsheetml/2006/main" count="29" uniqueCount="23">
  <si>
    <t>Veneno pesado (mg)</t>
  </si>
  <si>
    <t>Volumen disolvente (ml)</t>
  </si>
  <si>
    <t>Límites de confianza 95%</t>
  </si>
  <si>
    <t>Resultado</t>
  </si>
  <si>
    <t>Dosis letal media mg/ml</t>
  </si>
  <si>
    <t>Nivel (µg veneno/ratón)</t>
  </si>
  <si>
    <t>Solución veneno (mg/ml)</t>
  </si>
  <si>
    <t>Veneno (ml)</t>
  </si>
  <si>
    <t>SSE (ml)</t>
  </si>
  <si>
    <t>Muertes 24h</t>
  </si>
  <si>
    <t>Muertes 48h</t>
  </si>
  <si>
    <t>Muestra</t>
  </si>
  <si>
    <t>Analista</t>
  </si>
  <si>
    <t>Gina Durán</t>
  </si>
  <si>
    <t>Solicitud</t>
  </si>
  <si>
    <t>Fecha análisis</t>
  </si>
  <si>
    <t>Muertes 6h</t>
  </si>
  <si>
    <t>Veneno</t>
  </si>
  <si>
    <t>68x-2025</t>
  </si>
  <si>
    <r>
      <rPr>
        <b/>
        <i/>
        <sz val="18"/>
        <color theme="0"/>
        <rFont val="Arial"/>
        <family val="2"/>
      </rPr>
      <t>Micrurus laticorallis</t>
    </r>
    <r>
      <rPr>
        <b/>
        <sz val="18"/>
        <color theme="0"/>
        <rFont val="Arial"/>
        <family val="2"/>
      </rPr>
      <t xml:space="preserve"> IV LOTE: C2321 lBt-075</t>
    </r>
  </si>
  <si>
    <t>6,3--11,6</t>
  </si>
  <si>
    <t>5,6--10,7</t>
  </si>
  <si>
    <t>5,2--9,6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</si>
</sst>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8" x14ac:knownFonts="1">
    <font>
      <sz val="10"/>
      <name val="Arial"/>
    </font>
    <font>
      <b/>
      <sz val="12"/>
      <name val="Arial"/>
      <family val="2"/>
    </font>
    <font>
      <sz val="12"/>
      <name val="Arial"/>
      <family val="2"/>
    </font>
    <font>
      <sz val="8"/>
      <name val="Arial"/>
      <family val="2"/>
    </font>
    <font>
      <sz val="18"/>
      <name val="Arial"/>
      <family val="2"/>
    </font>
    <font>
      <b/>
      <sz val="18"/>
      <color theme="0"/>
      <name val="Arial"/>
      <family val="2"/>
    </font>
    <font>
      <b/>
      <i/>
      <sz val="18"/>
      <color theme="0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6" xfId="0" applyFont="1" applyBorder="1"/>
    <xf numFmtId="0" fontId="1" fillId="0" borderId="4" xfId="0" applyFont="1" applyBorder="1"/>
    <xf numFmtId="0" fontId="1" fillId="0" borderId="7" xfId="0" applyFont="1" applyBorder="1"/>
    <xf numFmtId="0" fontId="1" fillId="3" borderId="11" xfId="0" applyFont="1" applyFill="1" applyBorder="1" applyAlignment="1">
      <alignment horizontal="center"/>
    </xf>
    <xf numFmtId="164" fontId="2" fillId="0" borderId="13" xfId="0" applyNumberFormat="1" applyFont="1" applyBorder="1" applyAlignment="1">
      <alignment horizontal="right"/>
    </xf>
    <xf numFmtId="0" fontId="1" fillId="3" borderId="14" xfId="0" applyFont="1" applyFill="1" applyBorder="1" applyAlignment="1">
      <alignment horizontal="center"/>
    </xf>
    <xf numFmtId="0" fontId="1" fillId="0" borderId="1" xfId="0" applyFont="1" applyBorder="1"/>
    <xf numFmtId="164" fontId="2" fillId="0" borderId="8" xfId="0" applyNumberFormat="1" applyFont="1" applyBorder="1" applyAlignment="1">
      <alignment horizontal="right"/>
    </xf>
    <xf numFmtId="165" fontId="2" fillId="3" borderId="4" xfId="0" applyNumberFormat="1" applyFont="1" applyFill="1" applyBorder="1" applyAlignment="1">
      <alignment horizontal="center"/>
    </xf>
    <xf numFmtId="0" fontId="1" fillId="0" borderId="18" xfId="0" applyFont="1" applyBorder="1"/>
    <xf numFmtId="0" fontId="2" fillId="0" borderId="3" xfId="0" applyFont="1" applyBorder="1"/>
    <xf numFmtId="1" fontId="2" fillId="3" borderId="5" xfId="0" applyNumberFormat="1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1" fillId="3" borderId="21" xfId="0" applyFont="1" applyFill="1" applyBorder="1" applyAlignment="1">
      <alignment horizontal="center"/>
    </xf>
    <xf numFmtId="164" fontId="2" fillId="3" borderId="5" xfId="0" applyNumberFormat="1" applyFont="1" applyFill="1" applyBorder="1" applyAlignment="1">
      <alignment horizontal="center"/>
    </xf>
    <xf numFmtId="0" fontId="2" fillId="4" borderId="23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left"/>
    </xf>
    <xf numFmtId="0" fontId="7" fillId="5" borderId="2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left"/>
    </xf>
    <xf numFmtId="0" fontId="0" fillId="0" borderId="2" xfId="0" applyBorder="1" applyAlignment="1">
      <alignment horizontal="center" vertical="center"/>
    </xf>
    <xf numFmtId="17" fontId="7" fillId="0" borderId="3" xfId="0" applyNumberFormat="1" applyFont="1" applyBorder="1" applyAlignment="1">
      <alignment horizontal="center"/>
    </xf>
    <xf numFmtId="0" fontId="1" fillId="2" borderId="7" xfId="0" applyFont="1" applyFill="1" applyBorder="1" applyAlignment="1">
      <alignment horizontal="left"/>
    </xf>
    <xf numFmtId="14" fontId="0" fillId="0" borderId="22" xfId="0" applyNumberFormat="1" applyBorder="1" applyAlignment="1">
      <alignment horizontal="center"/>
    </xf>
    <xf numFmtId="0" fontId="1" fillId="0" borderId="24" xfId="0" applyFont="1" applyBorder="1"/>
    <xf numFmtId="0" fontId="0" fillId="4" borderId="3" xfId="0" applyFill="1" applyBorder="1" applyAlignment="1">
      <alignment horizontal="center" vertical="center"/>
    </xf>
    <xf numFmtId="0" fontId="7" fillId="4" borderId="22" xfId="0" applyFont="1" applyFill="1" applyBorder="1" applyAlignment="1">
      <alignment horizontal="center"/>
    </xf>
    <xf numFmtId="0" fontId="5" fillId="2" borderId="16" xfId="0" applyFont="1" applyFill="1" applyBorder="1" applyAlignment="1">
      <alignment horizontal="center" vertical="center"/>
    </xf>
    <xf numFmtId="0" fontId="4" fillId="2" borderId="17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center" vertical="center"/>
    </xf>
    <xf numFmtId="1" fontId="2" fillId="6" borderId="5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7"/>
  <sheetViews>
    <sheetView tabSelected="1" zoomScaleNormal="100" workbookViewId="0">
      <selection activeCell="G8" sqref="G8:G9"/>
    </sheetView>
  </sheetViews>
  <sheetFormatPr baseColWidth="10" defaultRowHeight="12.75" x14ac:dyDescent="0.2"/>
  <cols>
    <col min="1" max="1" width="28.85546875" customWidth="1"/>
    <col min="2" max="5" width="14.7109375" customWidth="1"/>
    <col min="6" max="6" width="27.7109375" customWidth="1"/>
    <col min="7" max="7" width="24" customWidth="1"/>
    <col min="8" max="9" width="14.7109375" customWidth="1"/>
  </cols>
  <sheetData>
    <row r="1" spans="1:7" x14ac:dyDescent="0.2">
      <c r="A1" s="27" t="s">
        <v>19</v>
      </c>
      <c r="B1" s="28"/>
      <c r="C1" s="28"/>
      <c r="D1" s="28"/>
      <c r="E1" s="28"/>
      <c r="F1" s="28"/>
      <c r="G1" s="29"/>
    </row>
    <row r="2" spans="1:7" x14ac:dyDescent="0.2">
      <c r="A2" s="30"/>
      <c r="B2" s="31"/>
      <c r="C2" s="31"/>
      <c r="D2" s="31"/>
      <c r="E2" s="31"/>
      <c r="F2" s="31"/>
      <c r="G2" s="32"/>
    </row>
    <row r="3" spans="1:7" x14ac:dyDescent="0.2">
      <c r="A3" s="30"/>
      <c r="B3" s="31"/>
      <c r="C3" s="31"/>
      <c r="D3" s="31"/>
      <c r="E3" s="31"/>
      <c r="F3" s="31"/>
      <c r="G3" s="32"/>
    </row>
    <row r="4" spans="1:7" ht="13.5" thickBot="1" x14ac:dyDescent="0.25">
      <c r="A4" s="33"/>
      <c r="B4" s="34"/>
      <c r="C4" s="34"/>
      <c r="D4" s="34"/>
      <c r="E4" s="34"/>
      <c r="F4" s="34"/>
      <c r="G4" s="35"/>
    </row>
    <row r="5" spans="1:7" ht="15.75" x14ac:dyDescent="0.25">
      <c r="A5" s="4" t="s">
        <v>5</v>
      </c>
      <c r="B5" s="14" t="s">
        <v>7</v>
      </c>
      <c r="C5" s="6" t="s">
        <v>8</v>
      </c>
      <c r="D5" s="13" t="s">
        <v>9</v>
      </c>
      <c r="E5" s="13" t="s">
        <v>10</v>
      </c>
      <c r="F5" s="1" t="s">
        <v>0</v>
      </c>
      <c r="G5" s="8">
        <v>1</v>
      </c>
    </row>
    <row r="6" spans="1:7" ht="15.75" x14ac:dyDescent="0.25">
      <c r="A6" s="9">
        <v>4.5</v>
      </c>
      <c r="B6" s="15">
        <f>((A6*1.5)/0.2)/1000/$G$7</f>
        <v>3.3750000000000002E-2</v>
      </c>
      <c r="C6" s="15">
        <f>1.5-B6</f>
        <v>1.4662500000000001</v>
      </c>
      <c r="D6" s="36">
        <v>0</v>
      </c>
      <c r="E6" s="36">
        <v>0</v>
      </c>
      <c r="F6" s="2" t="s">
        <v>1</v>
      </c>
      <c r="G6" s="5">
        <f>G5/G7</f>
        <v>1</v>
      </c>
    </row>
    <row r="7" spans="1:7" ht="15.75" x14ac:dyDescent="0.25">
      <c r="A7" s="9">
        <f>A6*1.5</f>
        <v>6.75</v>
      </c>
      <c r="B7" s="15">
        <f t="shared" ref="B7:B10" si="0">((A7*1.5)/0.2)/1000/$G$7</f>
        <v>5.0625000000000003E-2</v>
      </c>
      <c r="C7" s="15">
        <f t="shared" ref="C7:C10" si="1">1.5-B7</f>
        <v>1.4493750000000001</v>
      </c>
      <c r="D7" s="36">
        <v>1</v>
      </c>
      <c r="E7" s="36">
        <v>2</v>
      </c>
      <c r="F7" s="10" t="s">
        <v>6</v>
      </c>
      <c r="G7" s="11">
        <v>1</v>
      </c>
    </row>
    <row r="8" spans="1:7" ht="15.75" x14ac:dyDescent="0.25">
      <c r="A8" s="9">
        <f t="shared" ref="A8:A11" si="2">A7*1.5</f>
        <v>10.125</v>
      </c>
      <c r="B8" s="15">
        <f t="shared" si="0"/>
        <v>7.5937500000000005E-2</v>
      </c>
      <c r="C8" s="15">
        <f t="shared" si="1"/>
        <v>1.4240625</v>
      </c>
      <c r="D8" s="36">
        <v>5</v>
      </c>
      <c r="E8" s="36">
        <v>5</v>
      </c>
      <c r="F8" s="2" t="s">
        <v>4</v>
      </c>
      <c r="G8" s="25">
        <v>7.4</v>
      </c>
    </row>
    <row r="9" spans="1:7" ht="16.5" thickBot="1" x14ac:dyDescent="0.3">
      <c r="A9" s="9">
        <f t="shared" si="2"/>
        <v>15.1875</v>
      </c>
      <c r="B9" s="15">
        <f t="shared" si="0"/>
        <v>0.11390625</v>
      </c>
      <c r="C9" s="15">
        <f t="shared" si="1"/>
        <v>1.3860937499999999</v>
      </c>
      <c r="D9" s="36">
        <v>5</v>
      </c>
      <c r="E9" s="36">
        <v>5</v>
      </c>
      <c r="F9" s="3" t="s">
        <v>2</v>
      </c>
      <c r="G9" s="26" t="s">
        <v>22</v>
      </c>
    </row>
    <row r="10" spans="1:7" ht="16.5" thickBot="1" x14ac:dyDescent="0.3">
      <c r="A10" s="9">
        <f t="shared" si="2"/>
        <v>22.78125</v>
      </c>
      <c r="B10" s="15">
        <f t="shared" si="0"/>
        <v>0.17085937500000001</v>
      </c>
      <c r="C10" s="15">
        <f t="shared" si="1"/>
        <v>1.329140625</v>
      </c>
      <c r="D10" s="36">
        <v>5</v>
      </c>
      <c r="E10" s="36">
        <v>5</v>
      </c>
      <c r="F10" s="7" t="s">
        <v>3</v>
      </c>
      <c r="G10" s="16" t="str">
        <f>CONCATENATE(TEXT(G8,"0,0")," LC: ",TEXT(G9,"0,0"))</f>
        <v>7,4 LC: 5,2--9,6</v>
      </c>
    </row>
    <row r="11" spans="1:7" ht="15.75" x14ac:dyDescent="0.25">
      <c r="A11" s="9">
        <f t="shared" si="2"/>
        <v>34.171875</v>
      </c>
      <c r="B11" s="15">
        <f t="shared" ref="B11" si="3">((A11*1.5)/0.2)/1000/$G$7</f>
        <v>0.2562890625</v>
      </c>
      <c r="C11" s="15">
        <f t="shared" ref="C11" si="4">1.5-B11</f>
        <v>1.2437109374999999</v>
      </c>
      <c r="D11" s="36">
        <v>5</v>
      </c>
      <c r="E11" s="12"/>
      <c r="F11" s="24"/>
    </row>
    <row r="12" spans="1:7" ht="15.75" x14ac:dyDescent="0.25">
      <c r="B12" s="2" t="s">
        <v>4</v>
      </c>
      <c r="D12" s="25">
        <v>8.1</v>
      </c>
      <c r="E12" s="25">
        <v>7.4</v>
      </c>
    </row>
    <row r="13" spans="1:7" ht="16.5" thickBot="1" x14ac:dyDescent="0.3">
      <c r="B13" s="3" t="s">
        <v>2</v>
      </c>
      <c r="D13" s="26" t="s">
        <v>21</v>
      </c>
      <c r="E13" s="26" t="s">
        <v>22</v>
      </c>
    </row>
    <row r="14" spans="1:7" ht="16.5" thickBot="1" x14ac:dyDescent="0.3">
      <c r="A14" s="17" t="s">
        <v>11</v>
      </c>
      <c r="B14" s="18" t="s">
        <v>17</v>
      </c>
    </row>
    <row r="15" spans="1:7" ht="15.75" x14ac:dyDescent="0.25">
      <c r="A15" s="19" t="s">
        <v>12</v>
      </c>
      <c r="B15" s="20" t="s">
        <v>13</v>
      </c>
    </row>
    <row r="16" spans="1:7" ht="15.75" x14ac:dyDescent="0.25">
      <c r="A16" s="19" t="s">
        <v>14</v>
      </c>
      <c r="B16" s="21" t="s">
        <v>18</v>
      </c>
    </row>
    <row r="17" spans="1:2" ht="16.5" thickBot="1" x14ac:dyDescent="0.3">
      <c r="A17" s="22" t="s">
        <v>15</v>
      </c>
      <c r="B17" s="23">
        <v>45946</v>
      </c>
    </row>
    <row r="18" spans="1:2" ht="13.5" thickBot="1" x14ac:dyDescent="0.25"/>
    <row r="19" spans="1:2" ht="15.75" x14ac:dyDescent="0.25">
      <c r="A19" s="4" t="s">
        <v>5</v>
      </c>
      <c r="B19" s="13" t="s">
        <v>16</v>
      </c>
    </row>
    <row r="20" spans="1:2" ht="15" x14ac:dyDescent="0.2">
      <c r="A20" s="9">
        <v>4.5</v>
      </c>
      <c r="B20" s="36">
        <v>0</v>
      </c>
    </row>
    <row r="21" spans="1:2" ht="15" x14ac:dyDescent="0.2">
      <c r="A21" s="9">
        <f>A20*1.5</f>
        <v>6.75</v>
      </c>
      <c r="B21" s="36">
        <v>0</v>
      </c>
    </row>
    <row r="22" spans="1:2" ht="15" x14ac:dyDescent="0.2">
      <c r="A22" s="9">
        <f t="shared" ref="A22:A25" si="5">A21*1.5</f>
        <v>10.125</v>
      </c>
      <c r="B22" s="36">
        <v>5</v>
      </c>
    </row>
    <row r="23" spans="1:2" ht="15" x14ac:dyDescent="0.2">
      <c r="A23" s="9">
        <f t="shared" si="5"/>
        <v>15.1875</v>
      </c>
      <c r="B23" s="36">
        <v>5</v>
      </c>
    </row>
    <row r="24" spans="1:2" ht="15" x14ac:dyDescent="0.2">
      <c r="A24" s="9">
        <f t="shared" si="5"/>
        <v>22.78125</v>
      </c>
      <c r="B24" s="36">
        <v>5</v>
      </c>
    </row>
    <row r="25" spans="1:2" ht="15" x14ac:dyDescent="0.2">
      <c r="A25" s="9">
        <f t="shared" si="5"/>
        <v>34.171875</v>
      </c>
      <c r="B25" s="36">
        <v>5</v>
      </c>
    </row>
    <row r="26" spans="1:2" ht="15.75" x14ac:dyDescent="0.25">
      <c r="A26" s="2" t="s">
        <v>4</v>
      </c>
      <c r="B26" s="25">
        <v>8.9</v>
      </c>
    </row>
    <row r="27" spans="1:2" ht="16.5" thickBot="1" x14ac:dyDescent="0.3">
      <c r="A27" s="3" t="s">
        <v>2</v>
      </c>
      <c r="B27" s="26" t="s">
        <v>20</v>
      </c>
    </row>
  </sheetData>
  <mergeCells count="1">
    <mergeCell ref="A1:G4"/>
  </mergeCells>
  <phoneticPr fontId="3" type="noConversion"/>
  <printOptions horizontalCentered="1"/>
  <pageMargins left="0.23622047244094491" right="0.23622047244094491" top="0.74803149606299213" bottom="0.74803149606299213" header="0.31496062992125984" footer="0.31496062992125984"/>
  <pageSetup paperSize="17" scale="5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Mezcla B.a. (A+P) </vt:lpstr>
      <vt:lpstr>'Mezcla B.a. (A+P) '!Área_de_impresión</vt:lpstr>
    </vt:vector>
  </TitlesOfParts>
  <Company>Universidad de Costa Rica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Control de Calidad</dc:creator>
  <cp:lastModifiedBy>GINA DURAN BLANCO</cp:lastModifiedBy>
  <cp:lastPrinted>2025-02-10T18:08:22Z</cp:lastPrinted>
  <dcterms:created xsi:type="dcterms:W3CDTF">2004-02-27T18:37:05Z</dcterms:created>
  <dcterms:modified xsi:type="dcterms:W3CDTF">2025-10-20T17:17:42Z</dcterms:modified>
</cp:coreProperties>
</file>