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\DTU-project\Inputs\Inputs\"/>
    </mc:Choice>
  </mc:AlternateContent>
  <xr:revisionPtr revIDLastSave="0" documentId="8_{5A640878-E622-40CB-8C0C-8EB7EBB8A98F}" xr6:coauthVersionLast="47" xr6:coauthVersionMax="47" xr10:uidLastSave="{00000000-0000-0000-0000-000000000000}"/>
  <bookViews>
    <workbookView xWindow="28680" yWindow="-120" windowWidth="29040" windowHeight="15840" xr2:uid="{B8EAE04E-89A4-490D-8FDE-5C2F1EBC688E}"/>
  </bookViews>
  <sheets>
    <sheet name="Demand" sheetId="2" r:id="rId1"/>
    <sheet name="Sheet1" sheetId="1" r:id="rId2"/>
  </sheets>
  <definedNames>
    <definedName name="ExternalData_1" localSheetId="0" hidden="1">Demand!$A$2:$D$338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3" i="2" l="1"/>
  <c r="CY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CY114" i="2"/>
  <c r="CY115" i="2"/>
  <c r="CY116" i="2"/>
  <c r="CY117" i="2"/>
  <c r="CY118" i="2"/>
  <c r="CY119" i="2"/>
  <c r="CY120" i="2"/>
  <c r="CY121" i="2"/>
  <c r="CY122" i="2"/>
  <c r="CY123" i="2"/>
  <c r="CY124" i="2"/>
  <c r="CY125" i="2"/>
  <c r="CY126" i="2"/>
  <c r="CY127" i="2"/>
  <c r="CY128" i="2"/>
  <c r="CY129" i="2"/>
  <c r="CY130" i="2"/>
  <c r="CY131" i="2"/>
  <c r="CY132" i="2"/>
  <c r="CY133" i="2"/>
  <c r="CY134" i="2"/>
  <c r="CY135" i="2"/>
  <c r="CY136" i="2"/>
  <c r="CY137" i="2"/>
  <c r="CY138" i="2"/>
  <c r="CY139" i="2"/>
  <c r="CY140" i="2"/>
  <c r="CY141" i="2"/>
  <c r="CY142" i="2"/>
  <c r="CY143" i="2"/>
  <c r="CY144" i="2"/>
  <c r="CY145" i="2"/>
  <c r="CY146" i="2"/>
  <c r="CY147" i="2"/>
  <c r="CY148" i="2"/>
  <c r="CY149" i="2"/>
  <c r="CY150" i="2"/>
  <c r="CY151" i="2"/>
  <c r="CY152" i="2"/>
  <c r="CY153" i="2"/>
  <c r="CY154" i="2"/>
  <c r="CY155" i="2"/>
  <c r="CY156" i="2"/>
  <c r="CY157" i="2"/>
  <c r="CY158" i="2"/>
  <c r="CY159" i="2"/>
  <c r="CY160" i="2"/>
  <c r="CY161" i="2"/>
  <c r="CY162" i="2"/>
  <c r="CY163" i="2"/>
  <c r="CY164" i="2"/>
  <c r="CY165" i="2"/>
  <c r="CY166" i="2"/>
  <c r="CY167" i="2"/>
  <c r="CY168" i="2"/>
  <c r="CY169" i="2"/>
  <c r="CY170" i="2"/>
  <c r="CY171" i="2"/>
  <c r="CY172" i="2"/>
  <c r="CY173" i="2"/>
  <c r="CY174" i="2"/>
  <c r="CY175" i="2"/>
  <c r="CY176" i="2"/>
  <c r="CY177" i="2"/>
  <c r="CY178" i="2"/>
  <c r="CY179" i="2"/>
  <c r="CY180" i="2"/>
  <c r="CY181" i="2"/>
  <c r="CY182" i="2"/>
  <c r="CY183" i="2"/>
  <c r="CY184" i="2"/>
  <c r="CY185" i="2"/>
  <c r="CY186" i="2"/>
  <c r="CY187" i="2"/>
  <c r="CY188" i="2"/>
  <c r="CY189" i="2"/>
  <c r="CY190" i="2"/>
  <c r="CY191" i="2"/>
  <c r="CY192" i="2"/>
  <c r="CY193" i="2"/>
  <c r="CY194" i="2"/>
  <c r="CY195" i="2"/>
  <c r="CY196" i="2"/>
  <c r="CY197" i="2"/>
  <c r="CY198" i="2"/>
  <c r="CY199" i="2"/>
  <c r="CY200" i="2"/>
  <c r="CY201" i="2"/>
  <c r="CY202" i="2"/>
  <c r="CY203" i="2"/>
  <c r="CY204" i="2"/>
  <c r="CY205" i="2"/>
  <c r="CY206" i="2"/>
  <c r="CY207" i="2"/>
  <c r="CY208" i="2"/>
  <c r="CY209" i="2"/>
  <c r="CY210" i="2"/>
  <c r="CY211" i="2"/>
  <c r="CY212" i="2"/>
  <c r="CY213" i="2"/>
  <c r="CY214" i="2"/>
  <c r="CY215" i="2"/>
  <c r="CY216" i="2"/>
  <c r="CY217" i="2"/>
  <c r="CY218" i="2"/>
  <c r="CY219" i="2"/>
  <c r="CY220" i="2"/>
  <c r="CY221" i="2"/>
  <c r="CY222" i="2"/>
  <c r="CY223" i="2"/>
  <c r="CY224" i="2"/>
  <c r="CY225" i="2"/>
  <c r="CY226" i="2"/>
  <c r="CY227" i="2"/>
  <c r="CY228" i="2"/>
  <c r="CY229" i="2"/>
  <c r="CY230" i="2"/>
  <c r="CY231" i="2"/>
  <c r="CY232" i="2"/>
  <c r="CY233" i="2"/>
  <c r="CY234" i="2"/>
  <c r="CY235" i="2"/>
  <c r="CY236" i="2"/>
  <c r="CY237" i="2"/>
  <c r="CY238" i="2"/>
  <c r="CY239" i="2"/>
  <c r="CY240" i="2"/>
  <c r="CY241" i="2"/>
  <c r="CY242" i="2"/>
  <c r="CY243" i="2"/>
  <c r="CY244" i="2"/>
  <c r="CY245" i="2"/>
  <c r="CY246" i="2"/>
  <c r="CY247" i="2"/>
  <c r="CY248" i="2"/>
  <c r="CY249" i="2"/>
  <c r="CY250" i="2"/>
  <c r="CY251" i="2"/>
  <c r="CY252" i="2"/>
  <c r="CY253" i="2"/>
  <c r="CY254" i="2"/>
  <c r="CY255" i="2"/>
  <c r="CY256" i="2"/>
  <c r="CY257" i="2"/>
  <c r="CY258" i="2"/>
  <c r="CY259" i="2"/>
  <c r="CY260" i="2"/>
  <c r="CY261" i="2"/>
  <c r="CY262" i="2"/>
  <c r="CY263" i="2"/>
  <c r="CY264" i="2"/>
  <c r="CY265" i="2"/>
  <c r="CY266" i="2"/>
  <c r="CY267" i="2"/>
  <c r="CY268" i="2"/>
  <c r="CY269" i="2"/>
  <c r="CY270" i="2"/>
  <c r="CY271" i="2"/>
  <c r="CY272" i="2"/>
  <c r="CY273" i="2"/>
  <c r="CY274" i="2"/>
  <c r="CY275" i="2"/>
  <c r="CY276" i="2"/>
  <c r="CY277" i="2"/>
  <c r="CY278" i="2"/>
  <c r="CY279" i="2"/>
  <c r="CY280" i="2"/>
  <c r="CY281" i="2"/>
  <c r="CY282" i="2"/>
  <c r="CY283" i="2"/>
  <c r="CY284" i="2"/>
  <c r="CY285" i="2"/>
  <c r="CY286" i="2"/>
  <c r="CY287" i="2"/>
  <c r="CY288" i="2"/>
  <c r="CY289" i="2"/>
  <c r="CY290" i="2"/>
  <c r="CY291" i="2"/>
  <c r="CY292" i="2"/>
  <c r="CY293" i="2"/>
  <c r="CY294" i="2"/>
  <c r="CY295" i="2"/>
  <c r="CY296" i="2"/>
  <c r="CY297" i="2"/>
  <c r="CY298" i="2"/>
  <c r="CY299" i="2"/>
  <c r="CY300" i="2"/>
  <c r="CY301" i="2"/>
  <c r="CY302" i="2"/>
  <c r="CY303" i="2"/>
  <c r="CY304" i="2"/>
  <c r="CY305" i="2"/>
  <c r="CY306" i="2"/>
  <c r="CY307" i="2"/>
  <c r="CY308" i="2"/>
  <c r="CY309" i="2"/>
  <c r="CY310" i="2"/>
  <c r="CY311" i="2"/>
  <c r="CY312" i="2"/>
  <c r="CY313" i="2"/>
  <c r="CY314" i="2"/>
  <c r="CY315" i="2"/>
  <c r="CY316" i="2"/>
  <c r="CY317" i="2"/>
  <c r="CY318" i="2"/>
  <c r="CY319" i="2"/>
  <c r="CY320" i="2"/>
  <c r="CY321" i="2"/>
  <c r="CY322" i="2"/>
  <c r="CY323" i="2"/>
  <c r="CY324" i="2"/>
  <c r="CY325" i="2"/>
  <c r="CY326" i="2"/>
  <c r="CY327" i="2"/>
  <c r="CY328" i="2"/>
  <c r="CY329" i="2"/>
  <c r="CY330" i="2"/>
  <c r="CY331" i="2"/>
  <c r="CY332" i="2"/>
  <c r="CY333" i="2"/>
  <c r="CY334" i="2"/>
  <c r="CY335" i="2"/>
  <c r="CY336" i="2"/>
  <c r="CY337" i="2"/>
  <c r="CY338" i="2"/>
  <c r="CX3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01" i="2"/>
  <c r="CX302" i="2"/>
  <c r="CX303" i="2"/>
  <c r="CX304" i="2"/>
  <c r="CX305" i="2"/>
  <c r="CX306" i="2"/>
  <c r="CX307" i="2"/>
  <c r="CX308" i="2"/>
  <c r="CX309" i="2"/>
  <c r="CX310" i="2"/>
  <c r="CX311" i="2"/>
  <c r="CX312" i="2"/>
  <c r="CX313" i="2"/>
  <c r="CX314" i="2"/>
  <c r="CX315" i="2"/>
  <c r="CX316" i="2"/>
  <c r="CX317" i="2"/>
  <c r="CX318" i="2"/>
  <c r="CX319" i="2"/>
  <c r="CX320" i="2"/>
  <c r="CX321" i="2"/>
  <c r="CX322" i="2"/>
  <c r="CX323" i="2"/>
  <c r="CX324" i="2"/>
  <c r="CX325" i="2"/>
  <c r="CX326" i="2"/>
  <c r="CX327" i="2"/>
  <c r="CX328" i="2"/>
  <c r="CX329" i="2"/>
  <c r="CX330" i="2"/>
  <c r="CX331" i="2"/>
  <c r="CX332" i="2"/>
  <c r="CX333" i="2"/>
  <c r="CX334" i="2"/>
  <c r="CX335" i="2"/>
  <c r="CX336" i="2"/>
  <c r="CX337" i="2"/>
  <c r="CX338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299" i="2"/>
  <c r="CW300" i="2"/>
  <c r="CW301" i="2"/>
  <c r="CW302" i="2"/>
  <c r="CW303" i="2"/>
  <c r="CW304" i="2"/>
  <c r="CW305" i="2"/>
  <c r="CW306" i="2"/>
  <c r="CW307" i="2"/>
  <c r="CW308" i="2"/>
  <c r="CW309" i="2"/>
  <c r="CW310" i="2"/>
  <c r="CW311" i="2"/>
  <c r="CW312" i="2"/>
  <c r="CW313" i="2"/>
  <c r="CW314" i="2"/>
  <c r="CW315" i="2"/>
  <c r="CW316" i="2"/>
  <c r="CW317" i="2"/>
  <c r="CW318" i="2"/>
  <c r="CW319" i="2"/>
  <c r="CW320" i="2"/>
  <c r="CW321" i="2"/>
  <c r="CW322" i="2"/>
  <c r="CW323" i="2"/>
  <c r="CW324" i="2"/>
  <c r="CW325" i="2"/>
  <c r="CW326" i="2"/>
  <c r="CW327" i="2"/>
  <c r="CW328" i="2"/>
  <c r="CW329" i="2"/>
  <c r="CW330" i="2"/>
  <c r="CW331" i="2"/>
  <c r="CW332" i="2"/>
  <c r="CW333" i="2"/>
  <c r="CW334" i="2"/>
  <c r="CW335" i="2"/>
  <c r="CW336" i="2"/>
  <c r="CW337" i="2"/>
  <c r="CW338" i="2"/>
  <c r="CV3" i="2"/>
  <c r="CV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U155" i="2"/>
  <c r="CU156" i="2"/>
  <c r="CU157" i="2"/>
  <c r="CU158" i="2"/>
  <c r="CU159" i="2"/>
  <c r="CU160" i="2"/>
  <c r="CU161" i="2"/>
  <c r="CU162" i="2"/>
  <c r="CU163" i="2"/>
  <c r="CU164" i="2"/>
  <c r="CU165" i="2"/>
  <c r="CU166" i="2"/>
  <c r="CU167" i="2"/>
  <c r="CU168" i="2"/>
  <c r="CU169" i="2"/>
  <c r="CU170" i="2"/>
  <c r="CU171" i="2"/>
  <c r="CU172" i="2"/>
  <c r="CU173" i="2"/>
  <c r="CU174" i="2"/>
  <c r="CU175" i="2"/>
  <c r="CU176" i="2"/>
  <c r="CU177" i="2"/>
  <c r="CU178" i="2"/>
  <c r="CU179" i="2"/>
  <c r="CU180" i="2"/>
  <c r="CU181" i="2"/>
  <c r="CU182" i="2"/>
  <c r="CU183" i="2"/>
  <c r="CU184" i="2"/>
  <c r="CU185" i="2"/>
  <c r="CU186" i="2"/>
  <c r="CU187" i="2"/>
  <c r="CU188" i="2"/>
  <c r="CU189" i="2"/>
  <c r="CU190" i="2"/>
  <c r="CU191" i="2"/>
  <c r="CU192" i="2"/>
  <c r="CU193" i="2"/>
  <c r="CU194" i="2"/>
  <c r="CU195" i="2"/>
  <c r="CU196" i="2"/>
  <c r="CU197" i="2"/>
  <c r="CU198" i="2"/>
  <c r="CU199" i="2"/>
  <c r="CU200" i="2"/>
  <c r="CU201" i="2"/>
  <c r="CU202" i="2"/>
  <c r="CU203" i="2"/>
  <c r="CU204" i="2"/>
  <c r="CU205" i="2"/>
  <c r="CU206" i="2"/>
  <c r="CU207" i="2"/>
  <c r="CU208" i="2"/>
  <c r="CU209" i="2"/>
  <c r="CU210" i="2"/>
  <c r="CU211" i="2"/>
  <c r="CU212" i="2"/>
  <c r="CU213" i="2"/>
  <c r="CU214" i="2"/>
  <c r="CU215" i="2"/>
  <c r="CU216" i="2"/>
  <c r="CU217" i="2"/>
  <c r="CU218" i="2"/>
  <c r="CU219" i="2"/>
  <c r="CU220" i="2"/>
  <c r="CU221" i="2"/>
  <c r="CU222" i="2"/>
  <c r="CU223" i="2"/>
  <c r="CU224" i="2"/>
  <c r="CU225" i="2"/>
  <c r="CU226" i="2"/>
  <c r="CU227" i="2"/>
  <c r="CU228" i="2"/>
  <c r="CU229" i="2"/>
  <c r="CU230" i="2"/>
  <c r="CU231" i="2"/>
  <c r="CU232" i="2"/>
  <c r="CU233" i="2"/>
  <c r="CU234" i="2"/>
  <c r="CU235" i="2"/>
  <c r="CU236" i="2"/>
  <c r="CU237" i="2"/>
  <c r="CU238" i="2"/>
  <c r="CU239" i="2"/>
  <c r="CU240" i="2"/>
  <c r="CU241" i="2"/>
  <c r="CU242" i="2"/>
  <c r="CU243" i="2"/>
  <c r="CU244" i="2"/>
  <c r="CU245" i="2"/>
  <c r="CU246" i="2"/>
  <c r="CU247" i="2"/>
  <c r="CU248" i="2"/>
  <c r="CU249" i="2"/>
  <c r="CU250" i="2"/>
  <c r="CU251" i="2"/>
  <c r="CU252" i="2"/>
  <c r="CU253" i="2"/>
  <c r="CU254" i="2"/>
  <c r="CU255" i="2"/>
  <c r="CU256" i="2"/>
  <c r="CU257" i="2"/>
  <c r="CU258" i="2"/>
  <c r="CU259" i="2"/>
  <c r="CU260" i="2"/>
  <c r="CU261" i="2"/>
  <c r="CU262" i="2"/>
  <c r="CU263" i="2"/>
  <c r="CU264" i="2"/>
  <c r="CU265" i="2"/>
  <c r="CU266" i="2"/>
  <c r="CU267" i="2"/>
  <c r="CU268" i="2"/>
  <c r="CU269" i="2"/>
  <c r="CU270" i="2"/>
  <c r="CU271" i="2"/>
  <c r="CU272" i="2"/>
  <c r="CU273" i="2"/>
  <c r="CU274" i="2"/>
  <c r="CU275" i="2"/>
  <c r="CU276" i="2"/>
  <c r="CU277" i="2"/>
  <c r="CU278" i="2"/>
  <c r="CU279" i="2"/>
  <c r="CU280" i="2"/>
  <c r="CU281" i="2"/>
  <c r="CU282" i="2"/>
  <c r="CU283" i="2"/>
  <c r="CU284" i="2"/>
  <c r="CU285" i="2"/>
  <c r="CU286" i="2"/>
  <c r="CU287" i="2"/>
  <c r="CU288" i="2"/>
  <c r="CU289" i="2"/>
  <c r="CU290" i="2"/>
  <c r="CU291" i="2"/>
  <c r="CU292" i="2"/>
  <c r="CU293" i="2"/>
  <c r="CU294" i="2"/>
  <c r="CU295" i="2"/>
  <c r="CU296" i="2"/>
  <c r="CU297" i="2"/>
  <c r="CU298" i="2"/>
  <c r="CU299" i="2"/>
  <c r="CU300" i="2"/>
  <c r="CU301" i="2"/>
  <c r="CU302" i="2"/>
  <c r="CU303" i="2"/>
  <c r="CU304" i="2"/>
  <c r="CU305" i="2"/>
  <c r="CU306" i="2"/>
  <c r="CU307" i="2"/>
  <c r="CU308" i="2"/>
  <c r="CU309" i="2"/>
  <c r="CU310" i="2"/>
  <c r="CU311" i="2"/>
  <c r="CU312" i="2"/>
  <c r="CU313" i="2"/>
  <c r="CU314" i="2"/>
  <c r="CU315" i="2"/>
  <c r="CU316" i="2"/>
  <c r="CU317" i="2"/>
  <c r="CU318" i="2"/>
  <c r="CU319" i="2"/>
  <c r="CU320" i="2"/>
  <c r="CU321" i="2"/>
  <c r="CU322" i="2"/>
  <c r="CU323" i="2"/>
  <c r="CU324" i="2"/>
  <c r="CU325" i="2"/>
  <c r="CU326" i="2"/>
  <c r="CU327" i="2"/>
  <c r="CU328" i="2"/>
  <c r="CU329" i="2"/>
  <c r="CU330" i="2"/>
  <c r="CU331" i="2"/>
  <c r="CU332" i="2"/>
  <c r="CU333" i="2"/>
  <c r="CU334" i="2"/>
  <c r="CU335" i="2"/>
  <c r="CU336" i="2"/>
  <c r="CU337" i="2"/>
  <c r="CU338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CT279" i="2"/>
  <c r="CT280" i="2"/>
  <c r="CT281" i="2"/>
  <c r="CT282" i="2"/>
  <c r="CT283" i="2"/>
  <c r="CT284" i="2"/>
  <c r="CT285" i="2"/>
  <c r="CT286" i="2"/>
  <c r="CT287" i="2"/>
  <c r="CT288" i="2"/>
  <c r="CT289" i="2"/>
  <c r="CT290" i="2"/>
  <c r="CT291" i="2"/>
  <c r="CT292" i="2"/>
  <c r="CT293" i="2"/>
  <c r="CT294" i="2"/>
  <c r="CT295" i="2"/>
  <c r="CT296" i="2"/>
  <c r="CT297" i="2"/>
  <c r="CT298" i="2"/>
  <c r="CT299" i="2"/>
  <c r="CT300" i="2"/>
  <c r="CT301" i="2"/>
  <c r="CT302" i="2"/>
  <c r="CT303" i="2"/>
  <c r="CT304" i="2"/>
  <c r="CT305" i="2"/>
  <c r="CT306" i="2"/>
  <c r="CT307" i="2"/>
  <c r="CT308" i="2"/>
  <c r="CT309" i="2"/>
  <c r="CT310" i="2"/>
  <c r="CT311" i="2"/>
  <c r="CT312" i="2"/>
  <c r="CT313" i="2"/>
  <c r="CT314" i="2"/>
  <c r="CT315" i="2"/>
  <c r="CT316" i="2"/>
  <c r="CT317" i="2"/>
  <c r="CT318" i="2"/>
  <c r="CT319" i="2"/>
  <c r="CT320" i="2"/>
  <c r="CT321" i="2"/>
  <c r="CT322" i="2"/>
  <c r="CT323" i="2"/>
  <c r="CT324" i="2"/>
  <c r="CT325" i="2"/>
  <c r="CT326" i="2"/>
  <c r="CT327" i="2"/>
  <c r="CT328" i="2"/>
  <c r="CT329" i="2"/>
  <c r="CT330" i="2"/>
  <c r="CT331" i="2"/>
  <c r="CT332" i="2"/>
  <c r="CT333" i="2"/>
  <c r="CT334" i="2"/>
  <c r="CT335" i="2"/>
  <c r="CT336" i="2"/>
  <c r="CT337" i="2"/>
  <c r="CT338" i="2"/>
  <c r="CS3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R208" i="2"/>
  <c r="CR209" i="2"/>
  <c r="CR210" i="2"/>
  <c r="CR211" i="2"/>
  <c r="CR212" i="2"/>
  <c r="CR213" i="2"/>
  <c r="CR214" i="2"/>
  <c r="CR215" i="2"/>
  <c r="CR216" i="2"/>
  <c r="CR217" i="2"/>
  <c r="CR218" i="2"/>
  <c r="CR219" i="2"/>
  <c r="CR220" i="2"/>
  <c r="CR221" i="2"/>
  <c r="CR222" i="2"/>
  <c r="CR223" i="2"/>
  <c r="CR224" i="2"/>
  <c r="CR225" i="2"/>
  <c r="CR226" i="2"/>
  <c r="CR227" i="2"/>
  <c r="CR228" i="2"/>
  <c r="CR229" i="2"/>
  <c r="CR230" i="2"/>
  <c r="CR231" i="2"/>
  <c r="CR232" i="2"/>
  <c r="CR233" i="2"/>
  <c r="CR234" i="2"/>
  <c r="CR235" i="2"/>
  <c r="CR236" i="2"/>
  <c r="CR237" i="2"/>
  <c r="CR238" i="2"/>
  <c r="CR239" i="2"/>
  <c r="CR240" i="2"/>
  <c r="CR241" i="2"/>
  <c r="CR242" i="2"/>
  <c r="CR243" i="2"/>
  <c r="CR244" i="2"/>
  <c r="CR245" i="2"/>
  <c r="CR246" i="2"/>
  <c r="CR247" i="2"/>
  <c r="CR248" i="2"/>
  <c r="CR249" i="2"/>
  <c r="CR250" i="2"/>
  <c r="CR251" i="2"/>
  <c r="CR252" i="2"/>
  <c r="CR253" i="2"/>
  <c r="CR254" i="2"/>
  <c r="CR255" i="2"/>
  <c r="CR256" i="2"/>
  <c r="CR257" i="2"/>
  <c r="CR258" i="2"/>
  <c r="CR259" i="2"/>
  <c r="CR260" i="2"/>
  <c r="CR261" i="2"/>
  <c r="CR262" i="2"/>
  <c r="CR263" i="2"/>
  <c r="CR264" i="2"/>
  <c r="CR265" i="2"/>
  <c r="CR266" i="2"/>
  <c r="CR267" i="2"/>
  <c r="CR268" i="2"/>
  <c r="CR269" i="2"/>
  <c r="CR270" i="2"/>
  <c r="CR271" i="2"/>
  <c r="CR272" i="2"/>
  <c r="CR273" i="2"/>
  <c r="CR274" i="2"/>
  <c r="CR275" i="2"/>
  <c r="CR276" i="2"/>
  <c r="CR277" i="2"/>
  <c r="CR278" i="2"/>
  <c r="CR279" i="2"/>
  <c r="CR280" i="2"/>
  <c r="CR281" i="2"/>
  <c r="CR282" i="2"/>
  <c r="CR283" i="2"/>
  <c r="CR284" i="2"/>
  <c r="CR285" i="2"/>
  <c r="CR286" i="2"/>
  <c r="CR287" i="2"/>
  <c r="CR288" i="2"/>
  <c r="CR289" i="2"/>
  <c r="CR290" i="2"/>
  <c r="CR291" i="2"/>
  <c r="CR292" i="2"/>
  <c r="CR293" i="2"/>
  <c r="CR294" i="2"/>
  <c r="CR295" i="2"/>
  <c r="CR296" i="2"/>
  <c r="CR297" i="2"/>
  <c r="CR298" i="2"/>
  <c r="CR299" i="2"/>
  <c r="CR300" i="2"/>
  <c r="CR301" i="2"/>
  <c r="CR302" i="2"/>
  <c r="CR303" i="2"/>
  <c r="CR304" i="2"/>
  <c r="CR305" i="2"/>
  <c r="CR306" i="2"/>
  <c r="CR307" i="2"/>
  <c r="CR308" i="2"/>
  <c r="CR309" i="2"/>
  <c r="CR310" i="2"/>
  <c r="CR311" i="2"/>
  <c r="CR312" i="2"/>
  <c r="CR313" i="2"/>
  <c r="CR314" i="2"/>
  <c r="CR315" i="2"/>
  <c r="CR316" i="2"/>
  <c r="CR317" i="2"/>
  <c r="CR318" i="2"/>
  <c r="CR319" i="2"/>
  <c r="CR320" i="2"/>
  <c r="CR321" i="2"/>
  <c r="CR322" i="2"/>
  <c r="CR323" i="2"/>
  <c r="CR324" i="2"/>
  <c r="CR325" i="2"/>
  <c r="CR326" i="2"/>
  <c r="CR327" i="2"/>
  <c r="CR328" i="2"/>
  <c r="CR329" i="2"/>
  <c r="CR330" i="2"/>
  <c r="CR331" i="2"/>
  <c r="CR332" i="2"/>
  <c r="CR333" i="2"/>
  <c r="CR334" i="2"/>
  <c r="CR335" i="2"/>
  <c r="CR336" i="2"/>
  <c r="CR337" i="2"/>
  <c r="CR338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O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3" i="2"/>
  <c r="CO134" i="2"/>
  <c r="CO135" i="2"/>
  <c r="CO136" i="2"/>
  <c r="CO137" i="2"/>
  <c r="CO138" i="2"/>
  <c r="CO139" i="2"/>
  <c r="CO140" i="2"/>
  <c r="CO141" i="2"/>
  <c r="CO142" i="2"/>
  <c r="CO143" i="2"/>
  <c r="CO144" i="2"/>
  <c r="CO145" i="2"/>
  <c r="CO146" i="2"/>
  <c r="CO147" i="2"/>
  <c r="CO148" i="2"/>
  <c r="CO149" i="2"/>
  <c r="CO150" i="2"/>
  <c r="CO151" i="2"/>
  <c r="CO152" i="2"/>
  <c r="CO153" i="2"/>
  <c r="CO154" i="2"/>
  <c r="CO155" i="2"/>
  <c r="CO156" i="2"/>
  <c r="CO157" i="2"/>
  <c r="CO158" i="2"/>
  <c r="CO159" i="2"/>
  <c r="CO160" i="2"/>
  <c r="CO161" i="2"/>
  <c r="CO162" i="2"/>
  <c r="CO163" i="2"/>
  <c r="CO164" i="2"/>
  <c r="CO165" i="2"/>
  <c r="CO166" i="2"/>
  <c r="CO167" i="2"/>
  <c r="CO168" i="2"/>
  <c r="CO169" i="2"/>
  <c r="CO170" i="2"/>
  <c r="CO171" i="2"/>
  <c r="CO172" i="2"/>
  <c r="CO173" i="2"/>
  <c r="CO174" i="2"/>
  <c r="CO175" i="2"/>
  <c r="CO176" i="2"/>
  <c r="CO177" i="2"/>
  <c r="CO178" i="2"/>
  <c r="CO179" i="2"/>
  <c r="CO180" i="2"/>
  <c r="CO181" i="2"/>
  <c r="CO182" i="2"/>
  <c r="CO183" i="2"/>
  <c r="CO184" i="2"/>
  <c r="CO185" i="2"/>
  <c r="CO186" i="2"/>
  <c r="CO187" i="2"/>
  <c r="CO188" i="2"/>
  <c r="CO189" i="2"/>
  <c r="CO190" i="2"/>
  <c r="CO191" i="2"/>
  <c r="CO192" i="2"/>
  <c r="CO193" i="2"/>
  <c r="CO194" i="2"/>
  <c r="CO195" i="2"/>
  <c r="CO196" i="2"/>
  <c r="CO197" i="2"/>
  <c r="CO198" i="2"/>
  <c r="CO199" i="2"/>
  <c r="CO200" i="2"/>
  <c r="CO201" i="2"/>
  <c r="CO202" i="2"/>
  <c r="CO203" i="2"/>
  <c r="CO204" i="2"/>
  <c r="CO205" i="2"/>
  <c r="CO206" i="2"/>
  <c r="CO207" i="2"/>
  <c r="CO208" i="2"/>
  <c r="CO209" i="2"/>
  <c r="CO210" i="2"/>
  <c r="CO211" i="2"/>
  <c r="CO212" i="2"/>
  <c r="CO213" i="2"/>
  <c r="CO214" i="2"/>
  <c r="CO215" i="2"/>
  <c r="CO216" i="2"/>
  <c r="CO217" i="2"/>
  <c r="CO218" i="2"/>
  <c r="CO219" i="2"/>
  <c r="CO220" i="2"/>
  <c r="CO221" i="2"/>
  <c r="CO222" i="2"/>
  <c r="CO223" i="2"/>
  <c r="CO224" i="2"/>
  <c r="CO225" i="2"/>
  <c r="CO226" i="2"/>
  <c r="CO227" i="2"/>
  <c r="CO228" i="2"/>
  <c r="CO229" i="2"/>
  <c r="CO230" i="2"/>
  <c r="CO231" i="2"/>
  <c r="CO232" i="2"/>
  <c r="CO233" i="2"/>
  <c r="CO234" i="2"/>
  <c r="CO235" i="2"/>
  <c r="CO236" i="2"/>
  <c r="CO237" i="2"/>
  <c r="CO238" i="2"/>
  <c r="CO239" i="2"/>
  <c r="CO240" i="2"/>
  <c r="CO241" i="2"/>
  <c r="CO242" i="2"/>
  <c r="CO243" i="2"/>
  <c r="CO244" i="2"/>
  <c r="CO245" i="2"/>
  <c r="CO246" i="2"/>
  <c r="CO247" i="2"/>
  <c r="CO248" i="2"/>
  <c r="CO249" i="2"/>
  <c r="CO250" i="2"/>
  <c r="CO251" i="2"/>
  <c r="CO252" i="2"/>
  <c r="CO253" i="2"/>
  <c r="CO254" i="2"/>
  <c r="CO255" i="2"/>
  <c r="CO256" i="2"/>
  <c r="CO257" i="2"/>
  <c r="CO258" i="2"/>
  <c r="CO259" i="2"/>
  <c r="CO260" i="2"/>
  <c r="CO261" i="2"/>
  <c r="CO262" i="2"/>
  <c r="CO263" i="2"/>
  <c r="CO264" i="2"/>
  <c r="CO265" i="2"/>
  <c r="CO266" i="2"/>
  <c r="CO267" i="2"/>
  <c r="CO268" i="2"/>
  <c r="CO269" i="2"/>
  <c r="CO270" i="2"/>
  <c r="CO271" i="2"/>
  <c r="CO272" i="2"/>
  <c r="CO273" i="2"/>
  <c r="CO274" i="2"/>
  <c r="CO275" i="2"/>
  <c r="CO276" i="2"/>
  <c r="CO277" i="2"/>
  <c r="CO278" i="2"/>
  <c r="CO279" i="2"/>
  <c r="CO280" i="2"/>
  <c r="CO281" i="2"/>
  <c r="CO282" i="2"/>
  <c r="CO283" i="2"/>
  <c r="CO284" i="2"/>
  <c r="CO285" i="2"/>
  <c r="CO286" i="2"/>
  <c r="CO287" i="2"/>
  <c r="CO288" i="2"/>
  <c r="CO289" i="2"/>
  <c r="CO290" i="2"/>
  <c r="CO291" i="2"/>
  <c r="CO292" i="2"/>
  <c r="CO293" i="2"/>
  <c r="CO294" i="2"/>
  <c r="CO295" i="2"/>
  <c r="CO296" i="2"/>
  <c r="CO297" i="2"/>
  <c r="CO298" i="2"/>
  <c r="CO299" i="2"/>
  <c r="CO300" i="2"/>
  <c r="CO301" i="2"/>
  <c r="CO302" i="2"/>
  <c r="CO303" i="2"/>
  <c r="CO304" i="2"/>
  <c r="CO305" i="2"/>
  <c r="CO306" i="2"/>
  <c r="CO307" i="2"/>
  <c r="CO308" i="2"/>
  <c r="CO309" i="2"/>
  <c r="CO310" i="2"/>
  <c r="CO311" i="2"/>
  <c r="CO312" i="2"/>
  <c r="CO313" i="2"/>
  <c r="CO314" i="2"/>
  <c r="CO315" i="2"/>
  <c r="CO316" i="2"/>
  <c r="CO317" i="2"/>
  <c r="CO318" i="2"/>
  <c r="CO319" i="2"/>
  <c r="CO320" i="2"/>
  <c r="CO321" i="2"/>
  <c r="CO322" i="2"/>
  <c r="CO323" i="2"/>
  <c r="CO324" i="2"/>
  <c r="CO325" i="2"/>
  <c r="CO326" i="2"/>
  <c r="CO327" i="2"/>
  <c r="CO328" i="2"/>
  <c r="CO329" i="2"/>
  <c r="CO330" i="2"/>
  <c r="CO331" i="2"/>
  <c r="CO332" i="2"/>
  <c r="CO333" i="2"/>
  <c r="CO334" i="2"/>
  <c r="CO335" i="2"/>
  <c r="CO336" i="2"/>
  <c r="CO337" i="2"/>
  <c r="CO338" i="2"/>
  <c r="CN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58" i="2"/>
  <c r="CN159" i="2"/>
  <c r="CN160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3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02" i="2"/>
  <c r="CN203" i="2"/>
  <c r="CN204" i="2"/>
  <c r="CN205" i="2"/>
  <c r="CN206" i="2"/>
  <c r="CN207" i="2"/>
  <c r="CN208" i="2"/>
  <c r="CN209" i="2"/>
  <c r="CN210" i="2"/>
  <c r="CN211" i="2"/>
  <c r="CN212" i="2"/>
  <c r="CN213" i="2"/>
  <c r="CN214" i="2"/>
  <c r="CN215" i="2"/>
  <c r="CN216" i="2"/>
  <c r="CN217" i="2"/>
  <c r="CN218" i="2"/>
  <c r="CN219" i="2"/>
  <c r="CN220" i="2"/>
  <c r="CN221" i="2"/>
  <c r="CN222" i="2"/>
  <c r="CN223" i="2"/>
  <c r="CN224" i="2"/>
  <c r="CN225" i="2"/>
  <c r="CN226" i="2"/>
  <c r="CN227" i="2"/>
  <c r="CN228" i="2"/>
  <c r="CN229" i="2"/>
  <c r="CN230" i="2"/>
  <c r="CN231" i="2"/>
  <c r="CN232" i="2"/>
  <c r="CN233" i="2"/>
  <c r="CN234" i="2"/>
  <c r="CN235" i="2"/>
  <c r="CN236" i="2"/>
  <c r="CN237" i="2"/>
  <c r="CN238" i="2"/>
  <c r="CN239" i="2"/>
  <c r="CN240" i="2"/>
  <c r="CN241" i="2"/>
  <c r="CN242" i="2"/>
  <c r="CN243" i="2"/>
  <c r="CN244" i="2"/>
  <c r="CN245" i="2"/>
  <c r="CN246" i="2"/>
  <c r="CN247" i="2"/>
  <c r="CN248" i="2"/>
  <c r="CN249" i="2"/>
  <c r="CN250" i="2"/>
  <c r="CN251" i="2"/>
  <c r="CN252" i="2"/>
  <c r="CN253" i="2"/>
  <c r="CN254" i="2"/>
  <c r="CN255" i="2"/>
  <c r="CN256" i="2"/>
  <c r="CN257" i="2"/>
  <c r="CN258" i="2"/>
  <c r="CN259" i="2"/>
  <c r="CN260" i="2"/>
  <c r="CN261" i="2"/>
  <c r="CN262" i="2"/>
  <c r="CN263" i="2"/>
  <c r="CN264" i="2"/>
  <c r="CN265" i="2"/>
  <c r="CN266" i="2"/>
  <c r="CN267" i="2"/>
  <c r="CN268" i="2"/>
  <c r="CN269" i="2"/>
  <c r="CN270" i="2"/>
  <c r="CN271" i="2"/>
  <c r="CN272" i="2"/>
  <c r="CN273" i="2"/>
  <c r="CN274" i="2"/>
  <c r="CN275" i="2"/>
  <c r="CN276" i="2"/>
  <c r="CN277" i="2"/>
  <c r="CN278" i="2"/>
  <c r="CN279" i="2"/>
  <c r="CN280" i="2"/>
  <c r="CN281" i="2"/>
  <c r="CN282" i="2"/>
  <c r="CN283" i="2"/>
  <c r="CN284" i="2"/>
  <c r="CN285" i="2"/>
  <c r="CN286" i="2"/>
  <c r="CN287" i="2"/>
  <c r="CN288" i="2"/>
  <c r="CN289" i="2"/>
  <c r="CN290" i="2"/>
  <c r="CN291" i="2"/>
  <c r="CN292" i="2"/>
  <c r="CN293" i="2"/>
  <c r="CN294" i="2"/>
  <c r="CN295" i="2"/>
  <c r="CN296" i="2"/>
  <c r="CN297" i="2"/>
  <c r="CN298" i="2"/>
  <c r="CN299" i="2"/>
  <c r="CN300" i="2"/>
  <c r="CN301" i="2"/>
  <c r="CN302" i="2"/>
  <c r="CN303" i="2"/>
  <c r="CN304" i="2"/>
  <c r="CN305" i="2"/>
  <c r="CN306" i="2"/>
  <c r="CN307" i="2"/>
  <c r="CN308" i="2"/>
  <c r="CN309" i="2"/>
  <c r="CN310" i="2"/>
  <c r="CN311" i="2"/>
  <c r="CN312" i="2"/>
  <c r="CN313" i="2"/>
  <c r="CN314" i="2"/>
  <c r="CN315" i="2"/>
  <c r="CN316" i="2"/>
  <c r="CN317" i="2"/>
  <c r="CN318" i="2"/>
  <c r="CN319" i="2"/>
  <c r="CN320" i="2"/>
  <c r="CN321" i="2"/>
  <c r="CN322" i="2"/>
  <c r="CN323" i="2"/>
  <c r="CN324" i="2"/>
  <c r="CN325" i="2"/>
  <c r="CN326" i="2"/>
  <c r="CN327" i="2"/>
  <c r="CN328" i="2"/>
  <c r="CN329" i="2"/>
  <c r="CN330" i="2"/>
  <c r="CN331" i="2"/>
  <c r="CN332" i="2"/>
  <c r="CN333" i="2"/>
  <c r="CN334" i="2"/>
  <c r="CN335" i="2"/>
  <c r="CN336" i="2"/>
  <c r="CN337" i="2"/>
  <c r="CN338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19" i="2"/>
  <c r="CM120" i="2"/>
  <c r="CM121" i="2"/>
  <c r="CM122" i="2"/>
  <c r="CM123" i="2"/>
  <c r="CM124" i="2"/>
  <c r="CM125" i="2"/>
  <c r="CM126" i="2"/>
  <c r="CM127" i="2"/>
  <c r="CM128" i="2"/>
  <c r="CM129" i="2"/>
  <c r="CM130" i="2"/>
  <c r="CM131" i="2"/>
  <c r="CM132" i="2"/>
  <c r="CM133" i="2"/>
  <c r="CM134" i="2"/>
  <c r="CM135" i="2"/>
  <c r="CM136" i="2"/>
  <c r="CM137" i="2"/>
  <c r="CM138" i="2"/>
  <c r="CM139" i="2"/>
  <c r="CM140" i="2"/>
  <c r="CM141" i="2"/>
  <c r="CM142" i="2"/>
  <c r="CM143" i="2"/>
  <c r="CM144" i="2"/>
  <c r="CM145" i="2"/>
  <c r="CM146" i="2"/>
  <c r="CM147" i="2"/>
  <c r="CM148" i="2"/>
  <c r="CM149" i="2"/>
  <c r="CM150" i="2"/>
  <c r="CM151" i="2"/>
  <c r="CM152" i="2"/>
  <c r="CM153" i="2"/>
  <c r="CM154" i="2"/>
  <c r="CM155" i="2"/>
  <c r="CM156" i="2"/>
  <c r="CM157" i="2"/>
  <c r="CM158" i="2"/>
  <c r="CM159" i="2"/>
  <c r="CM160" i="2"/>
  <c r="CM161" i="2"/>
  <c r="CM162" i="2"/>
  <c r="CM163" i="2"/>
  <c r="CM164" i="2"/>
  <c r="CM165" i="2"/>
  <c r="CM166" i="2"/>
  <c r="CM167" i="2"/>
  <c r="CM168" i="2"/>
  <c r="CM169" i="2"/>
  <c r="CM170" i="2"/>
  <c r="CM171" i="2"/>
  <c r="CM172" i="2"/>
  <c r="CM173" i="2"/>
  <c r="CM174" i="2"/>
  <c r="CM175" i="2"/>
  <c r="CM176" i="2"/>
  <c r="CM177" i="2"/>
  <c r="CM178" i="2"/>
  <c r="CM179" i="2"/>
  <c r="CM180" i="2"/>
  <c r="CM181" i="2"/>
  <c r="CM182" i="2"/>
  <c r="CM183" i="2"/>
  <c r="CM184" i="2"/>
  <c r="CM185" i="2"/>
  <c r="CM186" i="2"/>
  <c r="CM187" i="2"/>
  <c r="CM188" i="2"/>
  <c r="CM189" i="2"/>
  <c r="CM190" i="2"/>
  <c r="CM191" i="2"/>
  <c r="CM192" i="2"/>
  <c r="CM193" i="2"/>
  <c r="CM194" i="2"/>
  <c r="CM195" i="2"/>
  <c r="CM196" i="2"/>
  <c r="CM197" i="2"/>
  <c r="CM198" i="2"/>
  <c r="CM199" i="2"/>
  <c r="CM200" i="2"/>
  <c r="CM201" i="2"/>
  <c r="CM202" i="2"/>
  <c r="CM203" i="2"/>
  <c r="CM204" i="2"/>
  <c r="CM205" i="2"/>
  <c r="CM206" i="2"/>
  <c r="CM207" i="2"/>
  <c r="CM208" i="2"/>
  <c r="CM209" i="2"/>
  <c r="CM210" i="2"/>
  <c r="CM211" i="2"/>
  <c r="CM212" i="2"/>
  <c r="CM213" i="2"/>
  <c r="CM214" i="2"/>
  <c r="CM215" i="2"/>
  <c r="CM216" i="2"/>
  <c r="CM217" i="2"/>
  <c r="CM218" i="2"/>
  <c r="CM219" i="2"/>
  <c r="CM220" i="2"/>
  <c r="CM221" i="2"/>
  <c r="CM222" i="2"/>
  <c r="CM223" i="2"/>
  <c r="CM224" i="2"/>
  <c r="CM225" i="2"/>
  <c r="CM226" i="2"/>
  <c r="CM227" i="2"/>
  <c r="CM228" i="2"/>
  <c r="CM229" i="2"/>
  <c r="CM230" i="2"/>
  <c r="CM231" i="2"/>
  <c r="CM232" i="2"/>
  <c r="CM233" i="2"/>
  <c r="CM234" i="2"/>
  <c r="CM235" i="2"/>
  <c r="CM236" i="2"/>
  <c r="CM237" i="2"/>
  <c r="CM238" i="2"/>
  <c r="CM239" i="2"/>
  <c r="CM240" i="2"/>
  <c r="CM241" i="2"/>
  <c r="CM242" i="2"/>
  <c r="CM243" i="2"/>
  <c r="CM244" i="2"/>
  <c r="CM245" i="2"/>
  <c r="CM246" i="2"/>
  <c r="CM247" i="2"/>
  <c r="CM248" i="2"/>
  <c r="CM249" i="2"/>
  <c r="CM250" i="2"/>
  <c r="CM251" i="2"/>
  <c r="CM252" i="2"/>
  <c r="CM253" i="2"/>
  <c r="CM254" i="2"/>
  <c r="CM255" i="2"/>
  <c r="CM256" i="2"/>
  <c r="CM257" i="2"/>
  <c r="CM258" i="2"/>
  <c r="CM259" i="2"/>
  <c r="CM260" i="2"/>
  <c r="CM261" i="2"/>
  <c r="CM262" i="2"/>
  <c r="CM263" i="2"/>
  <c r="CM264" i="2"/>
  <c r="CM265" i="2"/>
  <c r="CM266" i="2"/>
  <c r="CM267" i="2"/>
  <c r="CM268" i="2"/>
  <c r="CM269" i="2"/>
  <c r="CM270" i="2"/>
  <c r="CM271" i="2"/>
  <c r="CM272" i="2"/>
  <c r="CM273" i="2"/>
  <c r="CM274" i="2"/>
  <c r="CM275" i="2"/>
  <c r="CM276" i="2"/>
  <c r="CM277" i="2"/>
  <c r="CM278" i="2"/>
  <c r="CM279" i="2"/>
  <c r="CM280" i="2"/>
  <c r="CM281" i="2"/>
  <c r="CM282" i="2"/>
  <c r="CM283" i="2"/>
  <c r="CM284" i="2"/>
  <c r="CM285" i="2"/>
  <c r="CM286" i="2"/>
  <c r="CM287" i="2"/>
  <c r="CM288" i="2"/>
  <c r="CM289" i="2"/>
  <c r="CM290" i="2"/>
  <c r="CM291" i="2"/>
  <c r="CM292" i="2"/>
  <c r="CM293" i="2"/>
  <c r="CM294" i="2"/>
  <c r="CM295" i="2"/>
  <c r="CM296" i="2"/>
  <c r="CM297" i="2"/>
  <c r="CM298" i="2"/>
  <c r="CM299" i="2"/>
  <c r="CM300" i="2"/>
  <c r="CM301" i="2"/>
  <c r="CM302" i="2"/>
  <c r="CM303" i="2"/>
  <c r="CM304" i="2"/>
  <c r="CM305" i="2"/>
  <c r="CM306" i="2"/>
  <c r="CM307" i="2"/>
  <c r="CM308" i="2"/>
  <c r="CM309" i="2"/>
  <c r="CM310" i="2"/>
  <c r="CM311" i="2"/>
  <c r="CM312" i="2"/>
  <c r="CM313" i="2"/>
  <c r="CM314" i="2"/>
  <c r="CM315" i="2"/>
  <c r="CM316" i="2"/>
  <c r="CM317" i="2"/>
  <c r="CM318" i="2"/>
  <c r="CM319" i="2"/>
  <c r="CM320" i="2"/>
  <c r="CM321" i="2"/>
  <c r="CM322" i="2"/>
  <c r="CM323" i="2"/>
  <c r="CM324" i="2"/>
  <c r="CM325" i="2"/>
  <c r="CM326" i="2"/>
  <c r="CM327" i="2"/>
  <c r="CM328" i="2"/>
  <c r="CM329" i="2"/>
  <c r="CM330" i="2"/>
  <c r="CM331" i="2"/>
  <c r="CM332" i="2"/>
  <c r="CM333" i="2"/>
  <c r="CM334" i="2"/>
  <c r="CM335" i="2"/>
  <c r="CM336" i="2"/>
  <c r="CM337" i="2"/>
  <c r="CM338" i="2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L151" i="2"/>
  <c r="CL152" i="2"/>
  <c r="CL153" i="2"/>
  <c r="CL154" i="2"/>
  <c r="CL155" i="2"/>
  <c r="CL156" i="2"/>
  <c r="CL157" i="2"/>
  <c r="CL158" i="2"/>
  <c r="CL159" i="2"/>
  <c r="CL160" i="2"/>
  <c r="CL161" i="2"/>
  <c r="CL162" i="2"/>
  <c r="CL163" i="2"/>
  <c r="CL164" i="2"/>
  <c r="CL165" i="2"/>
  <c r="CL166" i="2"/>
  <c r="CL167" i="2"/>
  <c r="CL168" i="2"/>
  <c r="CL169" i="2"/>
  <c r="CL170" i="2"/>
  <c r="CL171" i="2"/>
  <c r="CL172" i="2"/>
  <c r="CL173" i="2"/>
  <c r="CL174" i="2"/>
  <c r="CL175" i="2"/>
  <c r="CL176" i="2"/>
  <c r="CL177" i="2"/>
  <c r="CL178" i="2"/>
  <c r="CL179" i="2"/>
  <c r="CL180" i="2"/>
  <c r="CL181" i="2"/>
  <c r="CL182" i="2"/>
  <c r="CL183" i="2"/>
  <c r="CL184" i="2"/>
  <c r="CL185" i="2"/>
  <c r="CL186" i="2"/>
  <c r="CL187" i="2"/>
  <c r="CL188" i="2"/>
  <c r="CL189" i="2"/>
  <c r="CL190" i="2"/>
  <c r="CL191" i="2"/>
  <c r="CL192" i="2"/>
  <c r="CL193" i="2"/>
  <c r="CL194" i="2"/>
  <c r="CL195" i="2"/>
  <c r="CL196" i="2"/>
  <c r="CL197" i="2"/>
  <c r="CL198" i="2"/>
  <c r="CL199" i="2"/>
  <c r="CL200" i="2"/>
  <c r="CL201" i="2"/>
  <c r="CL202" i="2"/>
  <c r="CL203" i="2"/>
  <c r="CL204" i="2"/>
  <c r="CL205" i="2"/>
  <c r="CL206" i="2"/>
  <c r="CL207" i="2"/>
  <c r="CL208" i="2"/>
  <c r="CL209" i="2"/>
  <c r="CL210" i="2"/>
  <c r="CL211" i="2"/>
  <c r="CL212" i="2"/>
  <c r="CL213" i="2"/>
  <c r="CL214" i="2"/>
  <c r="CL215" i="2"/>
  <c r="CL216" i="2"/>
  <c r="CL217" i="2"/>
  <c r="CL218" i="2"/>
  <c r="CL219" i="2"/>
  <c r="CL220" i="2"/>
  <c r="CL221" i="2"/>
  <c r="CL222" i="2"/>
  <c r="CL223" i="2"/>
  <c r="CL224" i="2"/>
  <c r="CL225" i="2"/>
  <c r="CL226" i="2"/>
  <c r="CL227" i="2"/>
  <c r="CL228" i="2"/>
  <c r="CL229" i="2"/>
  <c r="CL230" i="2"/>
  <c r="CL231" i="2"/>
  <c r="CL232" i="2"/>
  <c r="CL233" i="2"/>
  <c r="CL234" i="2"/>
  <c r="CL235" i="2"/>
  <c r="CL236" i="2"/>
  <c r="CL237" i="2"/>
  <c r="CL238" i="2"/>
  <c r="CL239" i="2"/>
  <c r="CL240" i="2"/>
  <c r="CL241" i="2"/>
  <c r="CL242" i="2"/>
  <c r="CL243" i="2"/>
  <c r="CL244" i="2"/>
  <c r="CL245" i="2"/>
  <c r="CL246" i="2"/>
  <c r="CL247" i="2"/>
  <c r="CL248" i="2"/>
  <c r="CL249" i="2"/>
  <c r="CL250" i="2"/>
  <c r="CL251" i="2"/>
  <c r="CL252" i="2"/>
  <c r="CL253" i="2"/>
  <c r="CL254" i="2"/>
  <c r="CL255" i="2"/>
  <c r="CL256" i="2"/>
  <c r="CL257" i="2"/>
  <c r="CL258" i="2"/>
  <c r="CL259" i="2"/>
  <c r="CL260" i="2"/>
  <c r="CL261" i="2"/>
  <c r="CL262" i="2"/>
  <c r="CL263" i="2"/>
  <c r="CL264" i="2"/>
  <c r="CL265" i="2"/>
  <c r="CL266" i="2"/>
  <c r="CL267" i="2"/>
  <c r="CL268" i="2"/>
  <c r="CL269" i="2"/>
  <c r="CL270" i="2"/>
  <c r="CL271" i="2"/>
  <c r="CL272" i="2"/>
  <c r="CL273" i="2"/>
  <c r="CL274" i="2"/>
  <c r="CL275" i="2"/>
  <c r="CL276" i="2"/>
  <c r="CL277" i="2"/>
  <c r="CL278" i="2"/>
  <c r="CL279" i="2"/>
  <c r="CL280" i="2"/>
  <c r="CL281" i="2"/>
  <c r="CL282" i="2"/>
  <c r="CL283" i="2"/>
  <c r="CL284" i="2"/>
  <c r="CL285" i="2"/>
  <c r="CL286" i="2"/>
  <c r="CL287" i="2"/>
  <c r="CL288" i="2"/>
  <c r="CL289" i="2"/>
  <c r="CL290" i="2"/>
  <c r="CL291" i="2"/>
  <c r="CL292" i="2"/>
  <c r="CL293" i="2"/>
  <c r="CL294" i="2"/>
  <c r="CL295" i="2"/>
  <c r="CL296" i="2"/>
  <c r="CL297" i="2"/>
  <c r="CL298" i="2"/>
  <c r="CL299" i="2"/>
  <c r="CL300" i="2"/>
  <c r="CL301" i="2"/>
  <c r="CL302" i="2"/>
  <c r="CL303" i="2"/>
  <c r="CL304" i="2"/>
  <c r="CL305" i="2"/>
  <c r="CL306" i="2"/>
  <c r="CL307" i="2"/>
  <c r="CL308" i="2"/>
  <c r="CL309" i="2"/>
  <c r="CL310" i="2"/>
  <c r="CL311" i="2"/>
  <c r="CL312" i="2"/>
  <c r="CL313" i="2"/>
  <c r="CL314" i="2"/>
  <c r="CL315" i="2"/>
  <c r="CL316" i="2"/>
  <c r="CL317" i="2"/>
  <c r="CL318" i="2"/>
  <c r="CL319" i="2"/>
  <c r="CL320" i="2"/>
  <c r="CL321" i="2"/>
  <c r="CL322" i="2"/>
  <c r="CL323" i="2"/>
  <c r="CL324" i="2"/>
  <c r="CL325" i="2"/>
  <c r="CL326" i="2"/>
  <c r="CL327" i="2"/>
  <c r="CL328" i="2"/>
  <c r="CL329" i="2"/>
  <c r="CL330" i="2"/>
  <c r="CL331" i="2"/>
  <c r="CL332" i="2"/>
  <c r="CL333" i="2"/>
  <c r="CL334" i="2"/>
  <c r="CL335" i="2"/>
  <c r="CL336" i="2"/>
  <c r="CL337" i="2"/>
  <c r="CL338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143" i="2"/>
  <c r="CK144" i="2"/>
  <c r="CK145" i="2"/>
  <c r="CK146" i="2"/>
  <c r="CK147" i="2"/>
  <c r="CK148" i="2"/>
  <c r="CK149" i="2"/>
  <c r="CK150" i="2"/>
  <c r="CK151" i="2"/>
  <c r="CK152" i="2"/>
  <c r="CK153" i="2"/>
  <c r="CK154" i="2"/>
  <c r="CK155" i="2"/>
  <c r="CK156" i="2"/>
  <c r="CK157" i="2"/>
  <c r="CK158" i="2"/>
  <c r="CK159" i="2"/>
  <c r="CK160" i="2"/>
  <c r="CK161" i="2"/>
  <c r="CK162" i="2"/>
  <c r="CK163" i="2"/>
  <c r="CK164" i="2"/>
  <c r="CK165" i="2"/>
  <c r="CK166" i="2"/>
  <c r="CK167" i="2"/>
  <c r="CK168" i="2"/>
  <c r="CK169" i="2"/>
  <c r="CK170" i="2"/>
  <c r="CK171" i="2"/>
  <c r="CK172" i="2"/>
  <c r="CK173" i="2"/>
  <c r="CK174" i="2"/>
  <c r="CK175" i="2"/>
  <c r="CK176" i="2"/>
  <c r="CK177" i="2"/>
  <c r="CK178" i="2"/>
  <c r="CK179" i="2"/>
  <c r="CK180" i="2"/>
  <c r="CK181" i="2"/>
  <c r="CK182" i="2"/>
  <c r="CK183" i="2"/>
  <c r="CK184" i="2"/>
  <c r="CK185" i="2"/>
  <c r="CK186" i="2"/>
  <c r="CK187" i="2"/>
  <c r="CK188" i="2"/>
  <c r="CK189" i="2"/>
  <c r="CK190" i="2"/>
  <c r="CK191" i="2"/>
  <c r="CK192" i="2"/>
  <c r="CK193" i="2"/>
  <c r="CK194" i="2"/>
  <c r="CK195" i="2"/>
  <c r="CK196" i="2"/>
  <c r="CK197" i="2"/>
  <c r="CK198" i="2"/>
  <c r="CK199" i="2"/>
  <c r="CK200" i="2"/>
  <c r="CK201" i="2"/>
  <c r="CK202" i="2"/>
  <c r="CK203" i="2"/>
  <c r="CK204" i="2"/>
  <c r="CK205" i="2"/>
  <c r="CK206" i="2"/>
  <c r="CK207" i="2"/>
  <c r="CK208" i="2"/>
  <c r="CK209" i="2"/>
  <c r="CK210" i="2"/>
  <c r="CK211" i="2"/>
  <c r="CK212" i="2"/>
  <c r="CK213" i="2"/>
  <c r="CK214" i="2"/>
  <c r="CK215" i="2"/>
  <c r="CK216" i="2"/>
  <c r="CK217" i="2"/>
  <c r="CK218" i="2"/>
  <c r="CK219" i="2"/>
  <c r="CK220" i="2"/>
  <c r="CK221" i="2"/>
  <c r="CK222" i="2"/>
  <c r="CK223" i="2"/>
  <c r="CK224" i="2"/>
  <c r="CK225" i="2"/>
  <c r="CK226" i="2"/>
  <c r="CK227" i="2"/>
  <c r="CK228" i="2"/>
  <c r="CK229" i="2"/>
  <c r="CK230" i="2"/>
  <c r="CK231" i="2"/>
  <c r="CK232" i="2"/>
  <c r="CK233" i="2"/>
  <c r="CK234" i="2"/>
  <c r="CK235" i="2"/>
  <c r="CK236" i="2"/>
  <c r="CK237" i="2"/>
  <c r="CK238" i="2"/>
  <c r="CK239" i="2"/>
  <c r="CK240" i="2"/>
  <c r="CK241" i="2"/>
  <c r="CK242" i="2"/>
  <c r="CK243" i="2"/>
  <c r="CK244" i="2"/>
  <c r="CK245" i="2"/>
  <c r="CK246" i="2"/>
  <c r="CK247" i="2"/>
  <c r="CK248" i="2"/>
  <c r="CK249" i="2"/>
  <c r="CK250" i="2"/>
  <c r="CK251" i="2"/>
  <c r="CK252" i="2"/>
  <c r="CK253" i="2"/>
  <c r="CK254" i="2"/>
  <c r="CK255" i="2"/>
  <c r="CK256" i="2"/>
  <c r="CK257" i="2"/>
  <c r="CK258" i="2"/>
  <c r="CK259" i="2"/>
  <c r="CK260" i="2"/>
  <c r="CK261" i="2"/>
  <c r="CK262" i="2"/>
  <c r="CK263" i="2"/>
  <c r="CK264" i="2"/>
  <c r="CK265" i="2"/>
  <c r="CK266" i="2"/>
  <c r="CK267" i="2"/>
  <c r="CK268" i="2"/>
  <c r="CK269" i="2"/>
  <c r="CK270" i="2"/>
  <c r="CK271" i="2"/>
  <c r="CK272" i="2"/>
  <c r="CK273" i="2"/>
  <c r="CK274" i="2"/>
  <c r="CK275" i="2"/>
  <c r="CK276" i="2"/>
  <c r="CK277" i="2"/>
  <c r="CK278" i="2"/>
  <c r="CK279" i="2"/>
  <c r="CK280" i="2"/>
  <c r="CK281" i="2"/>
  <c r="CK282" i="2"/>
  <c r="CK283" i="2"/>
  <c r="CK284" i="2"/>
  <c r="CK285" i="2"/>
  <c r="CK286" i="2"/>
  <c r="CK287" i="2"/>
  <c r="CK288" i="2"/>
  <c r="CK289" i="2"/>
  <c r="CK290" i="2"/>
  <c r="CK291" i="2"/>
  <c r="CK292" i="2"/>
  <c r="CK293" i="2"/>
  <c r="CK294" i="2"/>
  <c r="CK295" i="2"/>
  <c r="CK296" i="2"/>
  <c r="CK297" i="2"/>
  <c r="CK298" i="2"/>
  <c r="CK299" i="2"/>
  <c r="CK300" i="2"/>
  <c r="CK301" i="2"/>
  <c r="CK302" i="2"/>
  <c r="CK303" i="2"/>
  <c r="CK304" i="2"/>
  <c r="CK305" i="2"/>
  <c r="CK306" i="2"/>
  <c r="CK307" i="2"/>
  <c r="CK308" i="2"/>
  <c r="CK309" i="2"/>
  <c r="CK310" i="2"/>
  <c r="CK311" i="2"/>
  <c r="CK312" i="2"/>
  <c r="CK313" i="2"/>
  <c r="CK314" i="2"/>
  <c r="CK315" i="2"/>
  <c r="CK316" i="2"/>
  <c r="CK317" i="2"/>
  <c r="CK318" i="2"/>
  <c r="CK319" i="2"/>
  <c r="CK320" i="2"/>
  <c r="CK321" i="2"/>
  <c r="CK322" i="2"/>
  <c r="CK323" i="2"/>
  <c r="CK324" i="2"/>
  <c r="CK325" i="2"/>
  <c r="CK326" i="2"/>
  <c r="CK327" i="2"/>
  <c r="CK328" i="2"/>
  <c r="CK329" i="2"/>
  <c r="CK330" i="2"/>
  <c r="CK331" i="2"/>
  <c r="CK332" i="2"/>
  <c r="CK333" i="2"/>
  <c r="CK334" i="2"/>
  <c r="CK335" i="2"/>
  <c r="CK336" i="2"/>
  <c r="CK337" i="2"/>
  <c r="CK338" i="2"/>
  <c r="CJ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119" i="2"/>
  <c r="CJ120" i="2"/>
  <c r="CJ121" i="2"/>
  <c r="CJ122" i="2"/>
  <c r="CJ123" i="2"/>
  <c r="CJ124" i="2"/>
  <c r="CJ125" i="2"/>
  <c r="CJ126" i="2"/>
  <c r="CJ127" i="2"/>
  <c r="CJ128" i="2"/>
  <c r="CJ129" i="2"/>
  <c r="CJ130" i="2"/>
  <c r="CJ131" i="2"/>
  <c r="CJ132" i="2"/>
  <c r="CJ133" i="2"/>
  <c r="CJ134" i="2"/>
  <c r="CJ135" i="2"/>
  <c r="CJ136" i="2"/>
  <c r="CJ137" i="2"/>
  <c r="CJ138" i="2"/>
  <c r="CJ139" i="2"/>
  <c r="CJ140" i="2"/>
  <c r="CJ141" i="2"/>
  <c r="CJ142" i="2"/>
  <c r="CJ143" i="2"/>
  <c r="CJ144" i="2"/>
  <c r="CJ145" i="2"/>
  <c r="CJ146" i="2"/>
  <c r="CJ147" i="2"/>
  <c r="CJ148" i="2"/>
  <c r="CJ149" i="2"/>
  <c r="CJ150" i="2"/>
  <c r="CJ151" i="2"/>
  <c r="CJ152" i="2"/>
  <c r="CJ153" i="2"/>
  <c r="CJ154" i="2"/>
  <c r="CJ155" i="2"/>
  <c r="CJ156" i="2"/>
  <c r="CJ157" i="2"/>
  <c r="CJ158" i="2"/>
  <c r="CJ159" i="2"/>
  <c r="CJ160" i="2"/>
  <c r="CJ161" i="2"/>
  <c r="CJ162" i="2"/>
  <c r="CJ163" i="2"/>
  <c r="CJ164" i="2"/>
  <c r="CJ165" i="2"/>
  <c r="CJ166" i="2"/>
  <c r="CJ167" i="2"/>
  <c r="CJ168" i="2"/>
  <c r="CJ169" i="2"/>
  <c r="CJ170" i="2"/>
  <c r="CJ171" i="2"/>
  <c r="CJ172" i="2"/>
  <c r="CJ173" i="2"/>
  <c r="CJ174" i="2"/>
  <c r="CJ175" i="2"/>
  <c r="CJ176" i="2"/>
  <c r="CJ177" i="2"/>
  <c r="CJ178" i="2"/>
  <c r="CJ179" i="2"/>
  <c r="CJ180" i="2"/>
  <c r="CJ181" i="2"/>
  <c r="CJ182" i="2"/>
  <c r="CJ183" i="2"/>
  <c r="CJ184" i="2"/>
  <c r="CJ185" i="2"/>
  <c r="CJ186" i="2"/>
  <c r="CJ187" i="2"/>
  <c r="CJ188" i="2"/>
  <c r="CJ189" i="2"/>
  <c r="CJ190" i="2"/>
  <c r="CJ191" i="2"/>
  <c r="CJ192" i="2"/>
  <c r="CJ193" i="2"/>
  <c r="CJ194" i="2"/>
  <c r="CJ195" i="2"/>
  <c r="CJ196" i="2"/>
  <c r="CJ197" i="2"/>
  <c r="CJ198" i="2"/>
  <c r="CJ199" i="2"/>
  <c r="CJ200" i="2"/>
  <c r="CJ201" i="2"/>
  <c r="CJ202" i="2"/>
  <c r="CJ203" i="2"/>
  <c r="CJ204" i="2"/>
  <c r="CJ205" i="2"/>
  <c r="CJ206" i="2"/>
  <c r="CJ207" i="2"/>
  <c r="CJ208" i="2"/>
  <c r="CJ209" i="2"/>
  <c r="CJ210" i="2"/>
  <c r="CJ211" i="2"/>
  <c r="CJ212" i="2"/>
  <c r="CJ213" i="2"/>
  <c r="CJ214" i="2"/>
  <c r="CJ215" i="2"/>
  <c r="CJ216" i="2"/>
  <c r="CJ217" i="2"/>
  <c r="CJ218" i="2"/>
  <c r="CJ219" i="2"/>
  <c r="CJ220" i="2"/>
  <c r="CJ221" i="2"/>
  <c r="CJ222" i="2"/>
  <c r="CJ223" i="2"/>
  <c r="CJ224" i="2"/>
  <c r="CJ225" i="2"/>
  <c r="CJ226" i="2"/>
  <c r="CJ227" i="2"/>
  <c r="CJ228" i="2"/>
  <c r="CJ229" i="2"/>
  <c r="CJ230" i="2"/>
  <c r="CJ231" i="2"/>
  <c r="CJ232" i="2"/>
  <c r="CJ233" i="2"/>
  <c r="CJ234" i="2"/>
  <c r="CJ235" i="2"/>
  <c r="CJ236" i="2"/>
  <c r="CJ237" i="2"/>
  <c r="CJ238" i="2"/>
  <c r="CJ239" i="2"/>
  <c r="CJ240" i="2"/>
  <c r="CJ241" i="2"/>
  <c r="CJ242" i="2"/>
  <c r="CJ243" i="2"/>
  <c r="CJ244" i="2"/>
  <c r="CJ245" i="2"/>
  <c r="CJ246" i="2"/>
  <c r="CJ247" i="2"/>
  <c r="CJ248" i="2"/>
  <c r="CJ249" i="2"/>
  <c r="CJ250" i="2"/>
  <c r="CJ251" i="2"/>
  <c r="CJ252" i="2"/>
  <c r="CJ253" i="2"/>
  <c r="CJ254" i="2"/>
  <c r="CJ255" i="2"/>
  <c r="CJ256" i="2"/>
  <c r="CJ257" i="2"/>
  <c r="CJ258" i="2"/>
  <c r="CJ259" i="2"/>
  <c r="CJ260" i="2"/>
  <c r="CJ261" i="2"/>
  <c r="CJ262" i="2"/>
  <c r="CJ263" i="2"/>
  <c r="CJ264" i="2"/>
  <c r="CJ265" i="2"/>
  <c r="CJ266" i="2"/>
  <c r="CJ267" i="2"/>
  <c r="CJ268" i="2"/>
  <c r="CJ269" i="2"/>
  <c r="CJ270" i="2"/>
  <c r="CJ271" i="2"/>
  <c r="CJ272" i="2"/>
  <c r="CJ273" i="2"/>
  <c r="CJ274" i="2"/>
  <c r="CJ275" i="2"/>
  <c r="CJ276" i="2"/>
  <c r="CJ277" i="2"/>
  <c r="CJ278" i="2"/>
  <c r="CJ279" i="2"/>
  <c r="CJ280" i="2"/>
  <c r="CJ281" i="2"/>
  <c r="CJ282" i="2"/>
  <c r="CJ283" i="2"/>
  <c r="CJ284" i="2"/>
  <c r="CJ285" i="2"/>
  <c r="CJ286" i="2"/>
  <c r="CJ287" i="2"/>
  <c r="CJ288" i="2"/>
  <c r="CJ289" i="2"/>
  <c r="CJ290" i="2"/>
  <c r="CJ291" i="2"/>
  <c r="CJ292" i="2"/>
  <c r="CJ293" i="2"/>
  <c r="CJ294" i="2"/>
  <c r="CJ295" i="2"/>
  <c r="CJ296" i="2"/>
  <c r="CJ297" i="2"/>
  <c r="CJ298" i="2"/>
  <c r="CJ299" i="2"/>
  <c r="CJ300" i="2"/>
  <c r="CJ301" i="2"/>
  <c r="CJ302" i="2"/>
  <c r="CJ303" i="2"/>
  <c r="CJ304" i="2"/>
  <c r="CJ305" i="2"/>
  <c r="CJ306" i="2"/>
  <c r="CJ307" i="2"/>
  <c r="CJ308" i="2"/>
  <c r="CJ309" i="2"/>
  <c r="CJ310" i="2"/>
  <c r="CJ311" i="2"/>
  <c r="CJ312" i="2"/>
  <c r="CJ313" i="2"/>
  <c r="CJ314" i="2"/>
  <c r="CJ315" i="2"/>
  <c r="CJ316" i="2"/>
  <c r="CJ317" i="2"/>
  <c r="CJ318" i="2"/>
  <c r="CJ319" i="2"/>
  <c r="CJ320" i="2"/>
  <c r="CJ321" i="2"/>
  <c r="CJ322" i="2"/>
  <c r="CJ323" i="2"/>
  <c r="CJ324" i="2"/>
  <c r="CJ325" i="2"/>
  <c r="CJ326" i="2"/>
  <c r="CJ327" i="2"/>
  <c r="CJ328" i="2"/>
  <c r="CJ329" i="2"/>
  <c r="CJ330" i="2"/>
  <c r="CJ331" i="2"/>
  <c r="CJ332" i="2"/>
  <c r="CJ333" i="2"/>
  <c r="CJ334" i="2"/>
  <c r="CJ335" i="2"/>
  <c r="CJ336" i="2"/>
  <c r="CJ337" i="2"/>
  <c r="CJ338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I155" i="2"/>
  <c r="CI156" i="2"/>
  <c r="CI157" i="2"/>
  <c r="CI158" i="2"/>
  <c r="CI159" i="2"/>
  <c r="CI160" i="2"/>
  <c r="CI161" i="2"/>
  <c r="CI162" i="2"/>
  <c r="CI163" i="2"/>
  <c r="CI164" i="2"/>
  <c r="CI165" i="2"/>
  <c r="CI166" i="2"/>
  <c r="CI167" i="2"/>
  <c r="CI168" i="2"/>
  <c r="CI169" i="2"/>
  <c r="CI170" i="2"/>
  <c r="CI171" i="2"/>
  <c r="CI172" i="2"/>
  <c r="CI173" i="2"/>
  <c r="CI174" i="2"/>
  <c r="CI175" i="2"/>
  <c r="CI176" i="2"/>
  <c r="CI177" i="2"/>
  <c r="CI178" i="2"/>
  <c r="CI179" i="2"/>
  <c r="CI180" i="2"/>
  <c r="CI181" i="2"/>
  <c r="CI182" i="2"/>
  <c r="CI183" i="2"/>
  <c r="CI184" i="2"/>
  <c r="CI185" i="2"/>
  <c r="CI186" i="2"/>
  <c r="CI187" i="2"/>
  <c r="CI188" i="2"/>
  <c r="CI189" i="2"/>
  <c r="CI190" i="2"/>
  <c r="CI191" i="2"/>
  <c r="CI192" i="2"/>
  <c r="CI193" i="2"/>
  <c r="CI194" i="2"/>
  <c r="CI195" i="2"/>
  <c r="CI196" i="2"/>
  <c r="CI197" i="2"/>
  <c r="CI198" i="2"/>
  <c r="CI199" i="2"/>
  <c r="CI200" i="2"/>
  <c r="CI201" i="2"/>
  <c r="CI202" i="2"/>
  <c r="CI203" i="2"/>
  <c r="CI204" i="2"/>
  <c r="CI205" i="2"/>
  <c r="CI206" i="2"/>
  <c r="CI207" i="2"/>
  <c r="CI208" i="2"/>
  <c r="CI209" i="2"/>
  <c r="CI210" i="2"/>
  <c r="CI211" i="2"/>
  <c r="CI212" i="2"/>
  <c r="CI213" i="2"/>
  <c r="CI214" i="2"/>
  <c r="CI215" i="2"/>
  <c r="CI216" i="2"/>
  <c r="CI217" i="2"/>
  <c r="CI218" i="2"/>
  <c r="CI219" i="2"/>
  <c r="CI220" i="2"/>
  <c r="CI221" i="2"/>
  <c r="CI222" i="2"/>
  <c r="CI223" i="2"/>
  <c r="CI224" i="2"/>
  <c r="CI225" i="2"/>
  <c r="CI226" i="2"/>
  <c r="CI227" i="2"/>
  <c r="CI228" i="2"/>
  <c r="CI229" i="2"/>
  <c r="CI230" i="2"/>
  <c r="CI231" i="2"/>
  <c r="CI232" i="2"/>
  <c r="CI233" i="2"/>
  <c r="CI234" i="2"/>
  <c r="CI235" i="2"/>
  <c r="CI236" i="2"/>
  <c r="CI237" i="2"/>
  <c r="CI238" i="2"/>
  <c r="CI239" i="2"/>
  <c r="CI240" i="2"/>
  <c r="CI241" i="2"/>
  <c r="CI242" i="2"/>
  <c r="CI243" i="2"/>
  <c r="CI244" i="2"/>
  <c r="CI245" i="2"/>
  <c r="CI246" i="2"/>
  <c r="CI247" i="2"/>
  <c r="CI248" i="2"/>
  <c r="CI249" i="2"/>
  <c r="CI250" i="2"/>
  <c r="CI251" i="2"/>
  <c r="CI252" i="2"/>
  <c r="CI253" i="2"/>
  <c r="CI254" i="2"/>
  <c r="CI255" i="2"/>
  <c r="CI256" i="2"/>
  <c r="CI257" i="2"/>
  <c r="CI258" i="2"/>
  <c r="CI259" i="2"/>
  <c r="CI260" i="2"/>
  <c r="CI261" i="2"/>
  <c r="CI262" i="2"/>
  <c r="CI263" i="2"/>
  <c r="CI264" i="2"/>
  <c r="CI265" i="2"/>
  <c r="CI266" i="2"/>
  <c r="CI267" i="2"/>
  <c r="CI268" i="2"/>
  <c r="CI269" i="2"/>
  <c r="CI270" i="2"/>
  <c r="CI271" i="2"/>
  <c r="CI272" i="2"/>
  <c r="CI273" i="2"/>
  <c r="CI274" i="2"/>
  <c r="CI275" i="2"/>
  <c r="CI276" i="2"/>
  <c r="CI277" i="2"/>
  <c r="CI278" i="2"/>
  <c r="CI279" i="2"/>
  <c r="CI280" i="2"/>
  <c r="CI281" i="2"/>
  <c r="CI282" i="2"/>
  <c r="CI283" i="2"/>
  <c r="CI284" i="2"/>
  <c r="CI285" i="2"/>
  <c r="CI286" i="2"/>
  <c r="CI287" i="2"/>
  <c r="CI288" i="2"/>
  <c r="CI289" i="2"/>
  <c r="CI290" i="2"/>
  <c r="CI291" i="2"/>
  <c r="CI292" i="2"/>
  <c r="CI293" i="2"/>
  <c r="CI294" i="2"/>
  <c r="CI295" i="2"/>
  <c r="CI296" i="2"/>
  <c r="CI297" i="2"/>
  <c r="CI298" i="2"/>
  <c r="CI299" i="2"/>
  <c r="CI300" i="2"/>
  <c r="CI301" i="2"/>
  <c r="CI302" i="2"/>
  <c r="CI303" i="2"/>
  <c r="CI304" i="2"/>
  <c r="CI305" i="2"/>
  <c r="CI306" i="2"/>
  <c r="CI307" i="2"/>
  <c r="CI308" i="2"/>
  <c r="CI309" i="2"/>
  <c r="CI310" i="2"/>
  <c r="CI311" i="2"/>
  <c r="CI312" i="2"/>
  <c r="CI313" i="2"/>
  <c r="CI314" i="2"/>
  <c r="CI315" i="2"/>
  <c r="CI316" i="2"/>
  <c r="CI317" i="2"/>
  <c r="CI318" i="2"/>
  <c r="CI319" i="2"/>
  <c r="CI320" i="2"/>
  <c r="CI321" i="2"/>
  <c r="CI322" i="2"/>
  <c r="CI323" i="2"/>
  <c r="CI324" i="2"/>
  <c r="CI325" i="2"/>
  <c r="CI326" i="2"/>
  <c r="CI327" i="2"/>
  <c r="CI328" i="2"/>
  <c r="CI329" i="2"/>
  <c r="CI330" i="2"/>
  <c r="CI331" i="2"/>
  <c r="CI332" i="2"/>
  <c r="CI333" i="2"/>
  <c r="CI334" i="2"/>
  <c r="CI335" i="2"/>
  <c r="CI336" i="2"/>
  <c r="CI337" i="2"/>
  <c r="CI338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H130" i="2"/>
  <c r="CH131" i="2"/>
  <c r="CH132" i="2"/>
  <c r="CH133" i="2"/>
  <c r="CH134" i="2"/>
  <c r="CH135" i="2"/>
  <c r="CH136" i="2"/>
  <c r="CH137" i="2"/>
  <c r="CH138" i="2"/>
  <c r="CH139" i="2"/>
  <c r="CH140" i="2"/>
  <c r="CH141" i="2"/>
  <c r="CH142" i="2"/>
  <c r="CH143" i="2"/>
  <c r="CH144" i="2"/>
  <c r="CH145" i="2"/>
  <c r="CH146" i="2"/>
  <c r="CH147" i="2"/>
  <c r="CH148" i="2"/>
  <c r="CH149" i="2"/>
  <c r="CH150" i="2"/>
  <c r="CH151" i="2"/>
  <c r="CH152" i="2"/>
  <c r="CH153" i="2"/>
  <c r="CH154" i="2"/>
  <c r="CH155" i="2"/>
  <c r="CH156" i="2"/>
  <c r="CH157" i="2"/>
  <c r="CH158" i="2"/>
  <c r="CH159" i="2"/>
  <c r="CH160" i="2"/>
  <c r="CH161" i="2"/>
  <c r="CH162" i="2"/>
  <c r="CH163" i="2"/>
  <c r="CH164" i="2"/>
  <c r="CH165" i="2"/>
  <c r="CH166" i="2"/>
  <c r="CH167" i="2"/>
  <c r="CH168" i="2"/>
  <c r="CH169" i="2"/>
  <c r="CH170" i="2"/>
  <c r="CH171" i="2"/>
  <c r="CH172" i="2"/>
  <c r="CH173" i="2"/>
  <c r="CH174" i="2"/>
  <c r="CH175" i="2"/>
  <c r="CH176" i="2"/>
  <c r="CH177" i="2"/>
  <c r="CH178" i="2"/>
  <c r="CH179" i="2"/>
  <c r="CH180" i="2"/>
  <c r="CH181" i="2"/>
  <c r="CH182" i="2"/>
  <c r="CH183" i="2"/>
  <c r="CH184" i="2"/>
  <c r="CH185" i="2"/>
  <c r="CH186" i="2"/>
  <c r="CH187" i="2"/>
  <c r="CH188" i="2"/>
  <c r="CH189" i="2"/>
  <c r="CH190" i="2"/>
  <c r="CH191" i="2"/>
  <c r="CH192" i="2"/>
  <c r="CH193" i="2"/>
  <c r="CH194" i="2"/>
  <c r="CH195" i="2"/>
  <c r="CH196" i="2"/>
  <c r="CH197" i="2"/>
  <c r="CH198" i="2"/>
  <c r="CH199" i="2"/>
  <c r="CH200" i="2"/>
  <c r="CH201" i="2"/>
  <c r="CH202" i="2"/>
  <c r="CH203" i="2"/>
  <c r="CH204" i="2"/>
  <c r="CH205" i="2"/>
  <c r="CH206" i="2"/>
  <c r="CH207" i="2"/>
  <c r="CH208" i="2"/>
  <c r="CH209" i="2"/>
  <c r="CH210" i="2"/>
  <c r="CH211" i="2"/>
  <c r="CH212" i="2"/>
  <c r="CH213" i="2"/>
  <c r="CH214" i="2"/>
  <c r="CH215" i="2"/>
  <c r="CH216" i="2"/>
  <c r="CH217" i="2"/>
  <c r="CH218" i="2"/>
  <c r="CH219" i="2"/>
  <c r="CH220" i="2"/>
  <c r="CH221" i="2"/>
  <c r="CH222" i="2"/>
  <c r="CH223" i="2"/>
  <c r="CH224" i="2"/>
  <c r="CH225" i="2"/>
  <c r="CH226" i="2"/>
  <c r="CH227" i="2"/>
  <c r="CH228" i="2"/>
  <c r="CH229" i="2"/>
  <c r="CH230" i="2"/>
  <c r="CH231" i="2"/>
  <c r="CH232" i="2"/>
  <c r="CH233" i="2"/>
  <c r="CH234" i="2"/>
  <c r="CH235" i="2"/>
  <c r="CH236" i="2"/>
  <c r="CH237" i="2"/>
  <c r="CH238" i="2"/>
  <c r="CH239" i="2"/>
  <c r="CH240" i="2"/>
  <c r="CH241" i="2"/>
  <c r="CH242" i="2"/>
  <c r="CH243" i="2"/>
  <c r="CH244" i="2"/>
  <c r="CH245" i="2"/>
  <c r="CH246" i="2"/>
  <c r="CH247" i="2"/>
  <c r="CH248" i="2"/>
  <c r="CH249" i="2"/>
  <c r="CH250" i="2"/>
  <c r="CH251" i="2"/>
  <c r="CH252" i="2"/>
  <c r="CH253" i="2"/>
  <c r="CH254" i="2"/>
  <c r="CH255" i="2"/>
  <c r="CH256" i="2"/>
  <c r="CH257" i="2"/>
  <c r="CH258" i="2"/>
  <c r="CH259" i="2"/>
  <c r="CH260" i="2"/>
  <c r="CH261" i="2"/>
  <c r="CH262" i="2"/>
  <c r="CH263" i="2"/>
  <c r="CH264" i="2"/>
  <c r="CH265" i="2"/>
  <c r="CH266" i="2"/>
  <c r="CH267" i="2"/>
  <c r="CH268" i="2"/>
  <c r="CH269" i="2"/>
  <c r="CH270" i="2"/>
  <c r="CH271" i="2"/>
  <c r="CH272" i="2"/>
  <c r="CH273" i="2"/>
  <c r="CH274" i="2"/>
  <c r="CH275" i="2"/>
  <c r="CH276" i="2"/>
  <c r="CH277" i="2"/>
  <c r="CH278" i="2"/>
  <c r="CH279" i="2"/>
  <c r="CH280" i="2"/>
  <c r="CH281" i="2"/>
  <c r="CH282" i="2"/>
  <c r="CH283" i="2"/>
  <c r="CH284" i="2"/>
  <c r="CH285" i="2"/>
  <c r="CH286" i="2"/>
  <c r="CH287" i="2"/>
  <c r="CH288" i="2"/>
  <c r="CH289" i="2"/>
  <c r="CH290" i="2"/>
  <c r="CH291" i="2"/>
  <c r="CH292" i="2"/>
  <c r="CH293" i="2"/>
  <c r="CH294" i="2"/>
  <c r="CH295" i="2"/>
  <c r="CH296" i="2"/>
  <c r="CH297" i="2"/>
  <c r="CH298" i="2"/>
  <c r="CH299" i="2"/>
  <c r="CH300" i="2"/>
  <c r="CH301" i="2"/>
  <c r="CH302" i="2"/>
  <c r="CH303" i="2"/>
  <c r="CH304" i="2"/>
  <c r="CH305" i="2"/>
  <c r="CH306" i="2"/>
  <c r="CH307" i="2"/>
  <c r="CH308" i="2"/>
  <c r="CH309" i="2"/>
  <c r="CH310" i="2"/>
  <c r="CH311" i="2"/>
  <c r="CH312" i="2"/>
  <c r="CH313" i="2"/>
  <c r="CH314" i="2"/>
  <c r="CH315" i="2"/>
  <c r="CH316" i="2"/>
  <c r="CH317" i="2"/>
  <c r="CH318" i="2"/>
  <c r="CH319" i="2"/>
  <c r="CH320" i="2"/>
  <c r="CH321" i="2"/>
  <c r="CH322" i="2"/>
  <c r="CH323" i="2"/>
  <c r="CH324" i="2"/>
  <c r="CH325" i="2"/>
  <c r="CH326" i="2"/>
  <c r="CH327" i="2"/>
  <c r="CH328" i="2"/>
  <c r="CH329" i="2"/>
  <c r="CH330" i="2"/>
  <c r="CH331" i="2"/>
  <c r="CH332" i="2"/>
  <c r="CH333" i="2"/>
  <c r="CH334" i="2"/>
  <c r="CH335" i="2"/>
  <c r="CH336" i="2"/>
  <c r="CH337" i="2"/>
  <c r="CH338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119" i="2"/>
  <c r="CG120" i="2"/>
  <c r="CG121" i="2"/>
  <c r="CG122" i="2"/>
  <c r="CG123" i="2"/>
  <c r="CG124" i="2"/>
  <c r="CG125" i="2"/>
  <c r="CG126" i="2"/>
  <c r="CG127" i="2"/>
  <c r="CG128" i="2"/>
  <c r="CG129" i="2"/>
  <c r="CG130" i="2"/>
  <c r="CG131" i="2"/>
  <c r="CG132" i="2"/>
  <c r="CG133" i="2"/>
  <c r="CG134" i="2"/>
  <c r="CG135" i="2"/>
  <c r="CG136" i="2"/>
  <c r="CG137" i="2"/>
  <c r="CG138" i="2"/>
  <c r="CG139" i="2"/>
  <c r="CG140" i="2"/>
  <c r="CG141" i="2"/>
  <c r="CG142" i="2"/>
  <c r="CG143" i="2"/>
  <c r="CG144" i="2"/>
  <c r="CG145" i="2"/>
  <c r="CG146" i="2"/>
  <c r="CG147" i="2"/>
  <c r="CG148" i="2"/>
  <c r="CG149" i="2"/>
  <c r="CG150" i="2"/>
  <c r="CG151" i="2"/>
  <c r="CG152" i="2"/>
  <c r="CG153" i="2"/>
  <c r="CG154" i="2"/>
  <c r="CG155" i="2"/>
  <c r="CG156" i="2"/>
  <c r="CG157" i="2"/>
  <c r="CG158" i="2"/>
  <c r="CG159" i="2"/>
  <c r="CG160" i="2"/>
  <c r="CG161" i="2"/>
  <c r="CG162" i="2"/>
  <c r="CG163" i="2"/>
  <c r="CG164" i="2"/>
  <c r="CG165" i="2"/>
  <c r="CG166" i="2"/>
  <c r="CG167" i="2"/>
  <c r="CG168" i="2"/>
  <c r="CG169" i="2"/>
  <c r="CG170" i="2"/>
  <c r="CG171" i="2"/>
  <c r="CG172" i="2"/>
  <c r="CG173" i="2"/>
  <c r="CG174" i="2"/>
  <c r="CG175" i="2"/>
  <c r="CG176" i="2"/>
  <c r="CG177" i="2"/>
  <c r="CG178" i="2"/>
  <c r="CG179" i="2"/>
  <c r="CG180" i="2"/>
  <c r="CG181" i="2"/>
  <c r="CG182" i="2"/>
  <c r="CG183" i="2"/>
  <c r="CG184" i="2"/>
  <c r="CG185" i="2"/>
  <c r="CG186" i="2"/>
  <c r="CG187" i="2"/>
  <c r="CG188" i="2"/>
  <c r="CG189" i="2"/>
  <c r="CG190" i="2"/>
  <c r="CG191" i="2"/>
  <c r="CG192" i="2"/>
  <c r="CG193" i="2"/>
  <c r="CG194" i="2"/>
  <c r="CG195" i="2"/>
  <c r="CG196" i="2"/>
  <c r="CG197" i="2"/>
  <c r="CG198" i="2"/>
  <c r="CG199" i="2"/>
  <c r="CG200" i="2"/>
  <c r="CG201" i="2"/>
  <c r="CG202" i="2"/>
  <c r="CG203" i="2"/>
  <c r="CG204" i="2"/>
  <c r="CG205" i="2"/>
  <c r="CG206" i="2"/>
  <c r="CG207" i="2"/>
  <c r="CG208" i="2"/>
  <c r="CG209" i="2"/>
  <c r="CG210" i="2"/>
  <c r="CG211" i="2"/>
  <c r="CG212" i="2"/>
  <c r="CG213" i="2"/>
  <c r="CG214" i="2"/>
  <c r="CG215" i="2"/>
  <c r="CG216" i="2"/>
  <c r="CG217" i="2"/>
  <c r="CG218" i="2"/>
  <c r="CG219" i="2"/>
  <c r="CG220" i="2"/>
  <c r="CG221" i="2"/>
  <c r="CG222" i="2"/>
  <c r="CG223" i="2"/>
  <c r="CG224" i="2"/>
  <c r="CG225" i="2"/>
  <c r="CG226" i="2"/>
  <c r="CG227" i="2"/>
  <c r="CG228" i="2"/>
  <c r="CG229" i="2"/>
  <c r="CG230" i="2"/>
  <c r="CG231" i="2"/>
  <c r="CG232" i="2"/>
  <c r="CG233" i="2"/>
  <c r="CG234" i="2"/>
  <c r="CG235" i="2"/>
  <c r="CG236" i="2"/>
  <c r="CG237" i="2"/>
  <c r="CG238" i="2"/>
  <c r="CG239" i="2"/>
  <c r="CG240" i="2"/>
  <c r="CG241" i="2"/>
  <c r="CG242" i="2"/>
  <c r="CG243" i="2"/>
  <c r="CG244" i="2"/>
  <c r="CG245" i="2"/>
  <c r="CG246" i="2"/>
  <c r="CG247" i="2"/>
  <c r="CG248" i="2"/>
  <c r="CG249" i="2"/>
  <c r="CG250" i="2"/>
  <c r="CG251" i="2"/>
  <c r="CG252" i="2"/>
  <c r="CG253" i="2"/>
  <c r="CG254" i="2"/>
  <c r="CG255" i="2"/>
  <c r="CG256" i="2"/>
  <c r="CG257" i="2"/>
  <c r="CG258" i="2"/>
  <c r="CG259" i="2"/>
  <c r="CG260" i="2"/>
  <c r="CG261" i="2"/>
  <c r="CG262" i="2"/>
  <c r="CG263" i="2"/>
  <c r="CG264" i="2"/>
  <c r="CG265" i="2"/>
  <c r="CG266" i="2"/>
  <c r="CG267" i="2"/>
  <c r="CG268" i="2"/>
  <c r="CG269" i="2"/>
  <c r="CG270" i="2"/>
  <c r="CG271" i="2"/>
  <c r="CG272" i="2"/>
  <c r="CG273" i="2"/>
  <c r="CG274" i="2"/>
  <c r="CG275" i="2"/>
  <c r="CG276" i="2"/>
  <c r="CG277" i="2"/>
  <c r="CG278" i="2"/>
  <c r="CG279" i="2"/>
  <c r="CG280" i="2"/>
  <c r="CG281" i="2"/>
  <c r="CG282" i="2"/>
  <c r="CG283" i="2"/>
  <c r="CG284" i="2"/>
  <c r="CG285" i="2"/>
  <c r="CG286" i="2"/>
  <c r="CG287" i="2"/>
  <c r="CG288" i="2"/>
  <c r="CG289" i="2"/>
  <c r="CG290" i="2"/>
  <c r="CG291" i="2"/>
  <c r="CG292" i="2"/>
  <c r="CG293" i="2"/>
  <c r="CG294" i="2"/>
  <c r="CG295" i="2"/>
  <c r="CG296" i="2"/>
  <c r="CG297" i="2"/>
  <c r="CG298" i="2"/>
  <c r="CG299" i="2"/>
  <c r="CG300" i="2"/>
  <c r="CG301" i="2"/>
  <c r="CG302" i="2"/>
  <c r="CG303" i="2"/>
  <c r="CG304" i="2"/>
  <c r="CG305" i="2"/>
  <c r="CG306" i="2"/>
  <c r="CG307" i="2"/>
  <c r="CG308" i="2"/>
  <c r="CG309" i="2"/>
  <c r="CG310" i="2"/>
  <c r="CG311" i="2"/>
  <c r="CG312" i="2"/>
  <c r="CG313" i="2"/>
  <c r="CG314" i="2"/>
  <c r="CG315" i="2"/>
  <c r="CG316" i="2"/>
  <c r="CG317" i="2"/>
  <c r="CG318" i="2"/>
  <c r="CG319" i="2"/>
  <c r="CG320" i="2"/>
  <c r="CG321" i="2"/>
  <c r="CG322" i="2"/>
  <c r="CG323" i="2"/>
  <c r="CG324" i="2"/>
  <c r="CG325" i="2"/>
  <c r="CG326" i="2"/>
  <c r="CG327" i="2"/>
  <c r="CG328" i="2"/>
  <c r="CG329" i="2"/>
  <c r="CG330" i="2"/>
  <c r="CG331" i="2"/>
  <c r="CG332" i="2"/>
  <c r="CG333" i="2"/>
  <c r="CG334" i="2"/>
  <c r="CG335" i="2"/>
  <c r="CG336" i="2"/>
  <c r="CG337" i="2"/>
  <c r="CG338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F155" i="2"/>
  <c r="CF156" i="2"/>
  <c r="CF157" i="2"/>
  <c r="CF158" i="2"/>
  <c r="CF159" i="2"/>
  <c r="CF160" i="2"/>
  <c r="CF161" i="2"/>
  <c r="CF162" i="2"/>
  <c r="CF163" i="2"/>
  <c r="CF164" i="2"/>
  <c r="CF165" i="2"/>
  <c r="CF166" i="2"/>
  <c r="CF167" i="2"/>
  <c r="CF168" i="2"/>
  <c r="CF169" i="2"/>
  <c r="CF170" i="2"/>
  <c r="CF171" i="2"/>
  <c r="CF172" i="2"/>
  <c r="CF173" i="2"/>
  <c r="CF174" i="2"/>
  <c r="CF175" i="2"/>
  <c r="CF176" i="2"/>
  <c r="CF177" i="2"/>
  <c r="CF178" i="2"/>
  <c r="CF179" i="2"/>
  <c r="CF180" i="2"/>
  <c r="CF181" i="2"/>
  <c r="CF182" i="2"/>
  <c r="CF183" i="2"/>
  <c r="CF184" i="2"/>
  <c r="CF185" i="2"/>
  <c r="CF186" i="2"/>
  <c r="CF187" i="2"/>
  <c r="CF188" i="2"/>
  <c r="CF189" i="2"/>
  <c r="CF190" i="2"/>
  <c r="CF191" i="2"/>
  <c r="CF192" i="2"/>
  <c r="CF193" i="2"/>
  <c r="CF194" i="2"/>
  <c r="CF195" i="2"/>
  <c r="CF196" i="2"/>
  <c r="CF197" i="2"/>
  <c r="CF198" i="2"/>
  <c r="CF199" i="2"/>
  <c r="CF200" i="2"/>
  <c r="CF201" i="2"/>
  <c r="CF202" i="2"/>
  <c r="CF203" i="2"/>
  <c r="CF204" i="2"/>
  <c r="CF205" i="2"/>
  <c r="CF206" i="2"/>
  <c r="CF207" i="2"/>
  <c r="CF208" i="2"/>
  <c r="CF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36" i="2"/>
  <c r="CF237" i="2"/>
  <c r="CF238" i="2"/>
  <c r="CF239" i="2"/>
  <c r="CF240" i="2"/>
  <c r="CF241" i="2"/>
  <c r="CF242" i="2"/>
  <c r="CF243" i="2"/>
  <c r="CF244" i="2"/>
  <c r="CF245" i="2"/>
  <c r="CF246" i="2"/>
  <c r="CF247" i="2"/>
  <c r="CF248" i="2"/>
  <c r="CF249" i="2"/>
  <c r="CF250" i="2"/>
  <c r="CF251" i="2"/>
  <c r="CF252" i="2"/>
  <c r="CF253" i="2"/>
  <c r="CF254" i="2"/>
  <c r="CF255" i="2"/>
  <c r="CF256" i="2"/>
  <c r="CF257" i="2"/>
  <c r="CF258" i="2"/>
  <c r="CF259" i="2"/>
  <c r="CF260" i="2"/>
  <c r="CF261" i="2"/>
  <c r="CF262" i="2"/>
  <c r="CF263" i="2"/>
  <c r="CF264" i="2"/>
  <c r="CF265" i="2"/>
  <c r="CF266" i="2"/>
  <c r="CF267" i="2"/>
  <c r="CF268" i="2"/>
  <c r="CF269" i="2"/>
  <c r="CF270" i="2"/>
  <c r="CF271" i="2"/>
  <c r="CF272" i="2"/>
  <c r="CF273" i="2"/>
  <c r="CF274" i="2"/>
  <c r="CF275" i="2"/>
  <c r="CF276" i="2"/>
  <c r="CF277" i="2"/>
  <c r="CF278" i="2"/>
  <c r="CF279" i="2"/>
  <c r="CF280" i="2"/>
  <c r="CF281" i="2"/>
  <c r="CF282" i="2"/>
  <c r="CF283" i="2"/>
  <c r="CF284" i="2"/>
  <c r="CF285" i="2"/>
  <c r="CF286" i="2"/>
  <c r="CF287" i="2"/>
  <c r="CF288" i="2"/>
  <c r="CF289" i="2"/>
  <c r="CF290" i="2"/>
  <c r="CF291" i="2"/>
  <c r="CF292" i="2"/>
  <c r="CF293" i="2"/>
  <c r="CF294" i="2"/>
  <c r="CF295" i="2"/>
  <c r="CF296" i="2"/>
  <c r="CF297" i="2"/>
  <c r="CF298" i="2"/>
  <c r="CF299" i="2"/>
  <c r="CF300" i="2"/>
  <c r="CF301" i="2"/>
  <c r="CF302" i="2"/>
  <c r="CF303" i="2"/>
  <c r="CF304" i="2"/>
  <c r="CF305" i="2"/>
  <c r="CF306" i="2"/>
  <c r="CF307" i="2"/>
  <c r="CF308" i="2"/>
  <c r="CF309" i="2"/>
  <c r="CF310" i="2"/>
  <c r="CF311" i="2"/>
  <c r="CF312" i="2"/>
  <c r="CF313" i="2"/>
  <c r="CF314" i="2"/>
  <c r="CF315" i="2"/>
  <c r="CF316" i="2"/>
  <c r="CF317" i="2"/>
  <c r="CF318" i="2"/>
  <c r="CF319" i="2"/>
  <c r="CF320" i="2"/>
  <c r="CF321" i="2"/>
  <c r="CF322" i="2"/>
  <c r="CF323" i="2"/>
  <c r="CF324" i="2"/>
  <c r="CF325" i="2"/>
  <c r="CF326" i="2"/>
  <c r="CF327" i="2"/>
  <c r="CF328" i="2"/>
  <c r="CF329" i="2"/>
  <c r="CF330" i="2"/>
  <c r="CF331" i="2"/>
  <c r="CF332" i="2"/>
  <c r="CF333" i="2"/>
  <c r="CF334" i="2"/>
  <c r="CF335" i="2"/>
  <c r="CF336" i="2"/>
  <c r="CF337" i="2"/>
  <c r="CF338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0" i="2"/>
  <c r="CE161" i="2"/>
  <c r="CE162" i="2"/>
  <c r="CE163" i="2"/>
  <c r="CE164" i="2"/>
  <c r="CE165" i="2"/>
  <c r="CE166" i="2"/>
  <c r="CE167" i="2"/>
  <c r="CE168" i="2"/>
  <c r="CE169" i="2"/>
  <c r="CE170" i="2"/>
  <c r="CE171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4" i="2"/>
  <c r="CE185" i="2"/>
  <c r="CE186" i="2"/>
  <c r="CE187" i="2"/>
  <c r="CE188" i="2"/>
  <c r="CE189" i="2"/>
  <c r="CE190" i="2"/>
  <c r="CE191" i="2"/>
  <c r="CE192" i="2"/>
  <c r="CE193" i="2"/>
  <c r="CE194" i="2"/>
  <c r="CE195" i="2"/>
  <c r="CE196" i="2"/>
  <c r="CE197" i="2"/>
  <c r="CE198" i="2"/>
  <c r="CE199" i="2"/>
  <c r="CE200" i="2"/>
  <c r="CE201" i="2"/>
  <c r="CE202" i="2"/>
  <c r="CE203" i="2"/>
  <c r="CE204" i="2"/>
  <c r="CE205" i="2"/>
  <c r="CE206" i="2"/>
  <c r="CE207" i="2"/>
  <c r="CE208" i="2"/>
  <c r="CE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59" i="2"/>
  <c r="CE260" i="2"/>
  <c r="CE261" i="2"/>
  <c r="CE262" i="2"/>
  <c r="CE263" i="2"/>
  <c r="CE264" i="2"/>
  <c r="CE265" i="2"/>
  <c r="CE266" i="2"/>
  <c r="CE267" i="2"/>
  <c r="CE268" i="2"/>
  <c r="CE269" i="2"/>
  <c r="CE270" i="2"/>
  <c r="CE271" i="2"/>
  <c r="CE272" i="2"/>
  <c r="CE273" i="2"/>
  <c r="CE274" i="2"/>
  <c r="CE275" i="2"/>
  <c r="CE276" i="2"/>
  <c r="CE277" i="2"/>
  <c r="CE278" i="2"/>
  <c r="CE279" i="2"/>
  <c r="CE280" i="2"/>
  <c r="CE281" i="2"/>
  <c r="CE282" i="2"/>
  <c r="CE283" i="2"/>
  <c r="CE284" i="2"/>
  <c r="CE285" i="2"/>
  <c r="CE286" i="2"/>
  <c r="CE287" i="2"/>
  <c r="CE288" i="2"/>
  <c r="CE289" i="2"/>
  <c r="CE290" i="2"/>
  <c r="CE291" i="2"/>
  <c r="CE292" i="2"/>
  <c r="CE293" i="2"/>
  <c r="CE294" i="2"/>
  <c r="CE295" i="2"/>
  <c r="CE296" i="2"/>
  <c r="CE297" i="2"/>
  <c r="CE298" i="2"/>
  <c r="CE299" i="2"/>
  <c r="CE300" i="2"/>
  <c r="CE301" i="2"/>
  <c r="CE302" i="2"/>
  <c r="CE303" i="2"/>
  <c r="CE304" i="2"/>
  <c r="CE305" i="2"/>
  <c r="CE306" i="2"/>
  <c r="CE307" i="2"/>
  <c r="CE308" i="2"/>
  <c r="CE309" i="2"/>
  <c r="CE310" i="2"/>
  <c r="CE311" i="2"/>
  <c r="CE312" i="2"/>
  <c r="CE313" i="2"/>
  <c r="CE314" i="2"/>
  <c r="CE315" i="2"/>
  <c r="CE316" i="2"/>
  <c r="CE317" i="2"/>
  <c r="CE318" i="2"/>
  <c r="CE319" i="2"/>
  <c r="CE320" i="2"/>
  <c r="CE321" i="2"/>
  <c r="CE322" i="2"/>
  <c r="CE323" i="2"/>
  <c r="CE324" i="2"/>
  <c r="CE325" i="2"/>
  <c r="CE326" i="2"/>
  <c r="CE327" i="2"/>
  <c r="CE328" i="2"/>
  <c r="CE329" i="2"/>
  <c r="CE330" i="2"/>
  <c r="CE331" i="2"/>
  <c r="CE332" i="2"/>
  <c r="CE333" i="2"/>
  <c r="CE334" i="2"/>
  <c r="CE335" i="2"/>
  <c r="CE336" i="2"/>
  <c r="CE337" i="2"/>
  <c r="CE338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194" i="2"/>
  <c r="CC195" i="2"/>
  <c r="CC196" i="2"/>
  <c r="CC197" i="2"/>
  <c r="CC198" i="2"/>
  <c r="CC199" i="2"/>
  <c r="CC200" i="2"/>
  <c r="CC201" i="2"/>
  <c r="CC202" i="2"/>
  <c r="CC203" i="2"/>
  <c r="CC204" i="2"/>
  <c r="CC205" i="2"/>
  <c r="CC206" i="2"/>
  <c r="CC207" i="2"/>
  <c r="CC208" i="2"/>
  <c r="CC209" i="2"/>
  <c r="CC210" i="2"/>
  <c r="CC211" i="2"/>
  <c r="CC212" i="2"/>
  <c r="CC213" i="2"/>
  <c r="CC214" i="2"/>
  <c r="CC215" i="2"/>
  <c r="CC216" i="2"/>
  <c r="CC217" i="2"/>
  <c r="CC218" i="2"/>
  <c r="CC219" i="2"/>
  <c r="CC220" i="2"/>
  <c r="CC221" i="2"/>
  <c r="CC222" i="2"/>
  <c r="CC223" i="2"/>
  <c r="CC224" i="2"/>
  <c r="CC225" i="2"/>
  <c r="CC226" i="2"/>
  <c r="CC227" i="2"/>
  <c r="CC228" i="2"/>
  <c r="CC229" i="2"/>
  <c r="CC230" i="2"/>
  <c r="CC231" i="2"/>
  <c r="CC232" i="2"/>
  <c r="CC233" i="2"/>
  <c r="CC234" i="2"/>
  <c r="CC235" i="2"/>
  <c r="CC236" i="2"/>
  <c r="CC237" i="2"/>
  <c r="CC238" i="2"/>
  <c r="CC239" i="2"/>
  <c r="CC240" i="2"/>
  <c r="CC241" i="2"/>
  <c r="CC242" i="2"/>
  <c r="CC243" i="2"/>
  <c r="CC244" i="2"/>
  <c r="CC245" i="2"/>
  <c r="CC246" i="2"/>
  <c r="CC247" i="2"/>
  <c r="CC248" i="2"/>
  <c r="CC249" i="2"/>
  <c r="CC250" i="2"/>
  <c r="CC251" i="2"/>
  <c r="CC252" i="2"/>
  <c r="CC253" i="2"/>
  <c r="CC254" i="2"/>
  <c r="CC255" i="2"/>
  <c r="CC256" i="2"/>
  <c r="CC257" i="2"/>
  <c r="CC258" i="2"/>
  <c r="CC259" i="2"/>
  <c r="CC260" i="2"/>
  <c r="CC261" i="2"/>
  <c r="CC262" i="2"/>
  <c r="CC263" i="2"/>
  <c r="CC264" i="2"/>
  <c r="CC265" i="2"/>
  <c r="CC266" i="2"/>
  <c r="CC267" i="2"/>
  <c r="CC268" i="2"/>
  <c r="CC269" i="2"/>
  <c r="CC270" i="2"/>
  <c r="CC271" i="2"/>
  <c r="CC272" i="2"/>
  <c r="CC273" i="2"/>
  <c r="CC274" i="2"/>
  <c r="CC275" i="2"/>
  <c r="CC276" i="2"/>
  <c r="CC277" i="2"/>
  <c r="CC278" i="2"/>
  <c r="CC279" i="2"/>
  <c r="CC280" i="2"/>
  <c r="CC281" i="2"/>
  <c r="CC282" i="2"/>
  <c r="CC283" i="2"/>
  <c r="CC284" i="2"/>
  <c r="CC285" i="2"/>
  <c r="CC286" i="2"/>
  <c r="CC287" i="2"/>
  <c r="CC288" i="2"/>
  <c r="CC289" i="2"/>
  <c r="CC290" i="2"/>
  <c r="CC291" i="2"/>
  <c r="CC292" i="2"/>
  <c r="CC293" i="2"/>
  <c r="CC294" i="2"/>
  <c r="CC295" i="2"/>
  <c r="CC296" i="2"/>
  <c r="CC297" i="2"/>
  <c r="CC298" i="2"/>
  <c r="CC299" i="2"/>
  <c r="CC300" i="2"/>
  <c r="CC301" i="2"/>
  <c r="CC302" i="2"/>
  <c r="CC303" i="2"/>
  <c r="CC304" i="2"/>
  <c r="CC305" i="2"/>
  <c r="CC306" i="2"/>
  <c r="CC307" i="2"/>
  <c r="CC308" i="2"/>
  <c r="CC309" i="2"/>
  <c r="CC310" i="2"/>
  <c r="CC311" i="2"/>
  <c r="CC312" i="2"/>
  <c r="CC313" i="2"/>
  <c r="CC314" i="2"/>
  <c r="CC315" i="2"/>
  <c r="CC316" i="2"/>
  <c r="CC317" i="2"/>
  <c r="CC318" i="2"/>
  <c r="CC319" i="2"/>
  <c r="CC320" i="2"/>
  <c r="CC321" i="2"/>
  <c r="CC322" i="2"/>
  <c r="CC323" i="2"/>
  <c r="CC324" i="2"/>
  <c r="CC325" i="2"/>
  <c r="CC326" i="2"/>
  <c r="CC327" i="2"/>
  <c r="CC328" i="2"/>
  <c r="CC329" i="2"/>
  <c r="CC330" i="2"/>
  <c r="CC331" i="2"/>
  <c r="CC332" i="2"/>
  <c r="CC333" i="2"/>
  <c r="CC334" i="2"/>
  <c r="CC335" i="2"/>
  <c r="CC336" i="2"/>
  <c r="CC337" i="2"/>
  <c r="CC338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3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CA286" i="2"/>
  <c r="CA287" i="2"/>
  <c r="CA288" i="2"/>
  <c r="CA289" i="2"/>
  <c r="CA290" i="2"/>
  <c r="CA291" i="2"/>
  <c r="CA292" i="2"/>
  <c r="CA293" i="2"/>
  <c r="CA294" i="2"/>
  <c r="CA295" i="2"/>
  <c r="CA296" i="2"/>
  <c r="CA297" i="2"/>
  <c r="CA298" i="2"/>
  <c r="CA299" i="2"/>
  <c r="CA300" i="2"/>
  <c r="CA301" i="2"/>
  <c r="CA302" i="2"/>
  <c r="CA303" i="2"/>
  <c r="CA304" i="2"/>
  <c r="CA305" i="2"/>
  <c r="CA306" i="2"/>
  <c r="CA307" i="2"/>
  <c r="CA308" i="2"/>
  <c r="CA309" i="2"/>
  <c r="CA310" i="2"/>
  <c r="CA311" i="2"/>
  <c r="CA312" i="2"/>
  <c r="CA313" i="2"/>
  <c r="CA314" i="2"/>
  <c r="CA315" i="2"/>
  <c r="CA316" i="2"/>
  <c r="CA317" i="2"/>
  <c r="CA318" i="2"/>
  <c r="CA319" i="2"/>
  <c r="CA320" i="2"/>
  <c r="CA321" i="2"/>
  <c r="CA322" i="2"/>
  <c r="CA323" i="2"/>
  <c r="CA324" i="2"/>
  <c r="CA325" i="2"/>
  <c r="CA326" i="2"/>
  <c r="CA327" i="2"/>
  <c r="CA328" i="2"/>
  <c r="CA329" i="2"/>
  <c r="CA330" i="2"/>
  <c r="CA331" i="2"/>
  <c r="CA332" i="2"/>
  <c r="CA333" i="2"/>
  <c r="CA334" i="2"/>
  <c r="CA335" i="2"/>
  <c r="CA336" i="2"/>
  <c r="CA337" i="2"/>
  <c r="CA338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173" i="2"/>
  <c r="BZ174" i="2"/>
  <c r="BZ175" i="2"/>
  <c r="BZ176" i="2"/>
  <c r="BZ177" i="2"/>
  <c r="BZ178" i="2"/>
  <c r="BZ179" i="2"/>
  <c r="BZ180" i="2"/>
  <c r="BZ181" i="2"/>
  <c r="BZ182" i="2"/>
  <c r="BZ183" i="2"/>
  <c r="BZ184" i="2"/>
  <c r="BZ185" i="2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3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Z252" i="2"/>
  <c r="BZ253" i="2"/>
  <c r="BZ254" i="2"/>
  <c r="BZ255" i="2"/>
  <c r="BZ256" i="2"/>
  <c r="BZ257" i="2"/>
  <c r="BZ258" i="2"/>
  <c r="BZ259" i="2"/>
  <c r="BZ260" i="2"/>
  <c r="BZ261" i="2"/>
  <c r="BZ262" i="2"/>
  <c r="BZ263" i="2"/>
  <c r="BZ264" i="2"/>
  <c r="BZ265" i="2"/>
  <c r="BZ266" i="2"/>
  <c r="BZ267" i="2"/>
  <c r="BZ268" i="2"/>
  <c r="BZ269" i="2"/>
  <c r="BZ270" i="2"/>
  <c r="BZ271" i="2"/>
  <c r="BZ272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Z286" i="2"/>
  <c r="BZ287" i="2"/>
  <c r="BZ288" i="2"/>
  <c r="BZ289" i="2"/>
  <c r="BZ290" i="2"/>
  <c r="BZ291" i="2"/>
  <c r="BZ292" i="2"/>
  <c r="BZ293" i="2"/>
  <c r="BZ294" i="2"/>
  <c r="BZ295" i="2"/>
  <c r="BZ296" i="2"/>
  <c r="BZ297" i="2"/>
  <c r="BZ298" i="2"/>
  <c r="BZ299" i="2"/>
  <c r="BZ300" i="2"/>
  <c r="BZ301" i="2"/>
  <c r="BZ302" i="2"/>
  <c r="BZ303" i="2"/>
  <c r="BZ304" i="2"/>
  <c r="BZ305" i="2"/>
  <c r="BZ306" i="2"/>
  <c r="BZ307" i="2"/>
  <c r="BZ308" i="2"/>
  <c r="BZ309" i="2"/>
  <c r="BZ310" i="2"/>
  <c r="BZ311" i="2"/>
  <c r="BZ312" i="2"/>
  <c r="BZ313" i="2"/>
  <c r="BZ314" i="2"/>
  <c r="BZ315" i="2"/>
  <c r="BZ316" i="2"/>
  <c r="BZ317" i="2"/>
  <c r="BZ318" i="2"/>
  <c r="BZ319" i="2"/>
  <c r="BZ320" i="2"/>
  <c r="BZ321" i="2"/>
  <c r="BZ322" i="2"/>
  <c r="BZ323" i="2"/>
  <c r="BZ324" i="2"/>
  <c r="BZ325" i="2"/>
  <c r="BZ326" i="2"/>
  <c r="BZ327" i="2"/>
  <c r="BZ328" i="2"/>
  <c r="BZ329" i="2"/>
  <c r="BZ330" i="2"/>
  <c r="BZ331" i="2"/>
  <c r="BZ332" i="2"/>
  <c r="BZ333" i="2"/>
  <c r="BZ334" i="2"/>
  <c r="BZ335" i="2"/>
  <c r="BZ336" i="2"/>
  <c r="BZ337" i="2"/>
  <c r="BZ338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01" i="2"/>
  <c r="BX302" i="2"/>
  <c r="BX303" i="2"/>
  <c r="BX304" i="2"/>
  <c r="BX305" i="2"/>
  <c r="BX306" i="2"/>
  <c r="BX307" i="2"/>
  <c r="BX308" i="2"/>
  <c r="BX309" i="2"/>
  <c r="BX310" i="2"/>
  <c r="BX311" i="2"/>
  <c r="BX312" i="2"/>
  <c r="BX313" i="2"/>
  <c r="BX314" i="2"/>
  <c r="BX315" i="2"/>
  <c r="BX316" i="2"/>
  <c r="BX317" i="2"/>
  <c r="BX318" i="2"/>
  <c r="BX319" i="2"/>
  <c r="BX320" i="2"/>
  <c r="BX321" i="2"/>
  <c r="BX322" i="2"/>
  <c r="BX323" i="2"/>
  <c r="BX324" i="2"/>
  <c r="BX325" i="2"/>
  <c r="BX326" i="2"/>
  <c r="BX327" i="2"/>
  <c r="BX328" i="2"/>
  <c r="BX329" i="2"/>
  <c r="BX330" i="2"/>
  <c r="BX331" i="2"/>
  <c r="BX332" i="2"/>
  <c r="BX333" i="2"/>
  <c r="BX334" i="2"/>
  <c r="BX335" i="2"/>
  <c r="BX336" i="2"/>
  <c r="BX337" i="2"/>
  <c r="BX338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301" i="2"/>
  <c r="BW302" i="2"/>
  <c r="BW303" i="2"/>
  <c r="BW304" i="2"/>
  <c r="BW305" i="2"/>
  <c r="BW306" i="2"/>
  <c r="BW307" i="2"/>
  <c r="BW308" i="2"/>
  <c r="BW309" i="2"/>
  <c r="BW310" i="2"/>
  <c r="BW311" i="2"/>
  <c r="BW312" i="2"/>
  <c r="BW313" i="2"/>
  <c r="BW314" i="2"/>
  <c r="BW315" i="2"/>
  <c r="BW316" i="2"/>
  <c r="BW317" i="2"/>
  <c r="BW318" i="2"/>
  <c r="BW319" i="2"/>
  <c r="BW320" i="2"/>
  <c r="BW321" i="2"/>
  <c r="BW322" i="2"/>
  <c r="BW323" i="2"/>
  <c r="BW324" i="2"/>
  <c r="BW325" i="2"/>
  <c r="BW326" i="2"/>
  <c r="BW327" i="2"/>
  <c r="BW328" i="2"/>
  <c r="BW329" i="2"/>
  <c r="BW330" i="2"/>
  <c r="BW331" i="2"/>
  <c r="BW332" i="2"/>
  <c r="BW333" i="2"/>
  <c r="BW334" i="2"/>
  <c r="BW335" i="2"/>
  <c r="BW336" i="2"/>
  <c r="BW337" i="2"/>
  <c r="BW338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V286" i="2"/>
  <c r="BV287" i="2"/>
  <c r="BV288" i="2"/>
  <c r="BV289" i="2"/>
  <c r="BV290" i="2"/>
  <c r="BV291" i="2"/>
  <c r="BV292" i="2"/>
  <c r="BV293" i="2"/>
  <c r="BV294" i="2"/>
  <c r="BV295" i="2"/>
  <c r="BV296" i="2"/>
  <c r="BV297" i="2"/>
  <c r="BV298" i="2"/>
  <c r="BV299" i="2"/>
  <c r="BV300" i="2"/>
  <c r="BV301" i="2"/>
  <c r="BV302" i="2"/>
  <c r="BV303" i="2"/>
  <c r="BV304" i="2"/>
  <c r="BV305" i="2"/>
  <c r="BV306" i="2"/>
  <c r="BV307" i="2"/>
  <c r="BV308" i="2"/>
  <c r="BV309" i="2"/>
  <c r="BV310" i="2"/>
  <c r="BV311" i="2"/>
  <c r="BV312" i="2"/>
  <c r="BV313" i="2"/>
  <c r="BV314" i="2"/>
  <c r="BV315" i="2"/>
  <c r="BV316" i="2"/>
  <c r="BV317" i="2"/>
  <c r="BV318" i="2"/>
  <c r="BV319" i="2"/>
  <c r="BV320" i="2"/>
  <c r="BV321" i="2"/>
  <c r="BV322" i="2"/>
  <c r="BV323" i="2"/>
  <c r="BV324" i="2"/>
  <c r="BV325" i="2"/>
  <c r="BV326" i="2"/>
  <c r="BV327" i="2"/>
  <c r="BV328" i="2"/>
  <c r="BV329" i="2"/>
  <c r="BV330" i="2"/>
  <c r="BV331" i="2"/>
  <c r="BV332" i="2"/>
  <c r="BV333" i="2"/>
  <c r="BV334" i="2"/>
  <c r="BV335" i="2"/>
  <c r="BV336" i="2"/>
  <c r="BV337" i="2"/>
  <c r="BV338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1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300" i="2"/>
  <c r="BT301" i="2"/>
  <c r="BT302" i="2"/>
  <c r="BT303" i="2"/>
  <c r="BT304" i="2"/>
  <c r="BT305" i="2"/>
  <c r="BT306" i="2"/>
  <c r="BT307" i="2"/>
  <c r="BT308" i="2"/>
  <c r="BT309" i="2"/>
  <c r="BT310" i="2"/>
  <c r="BT311" i="2"/>
  <c r="BT312" i="2"/>
  <c r="BT313" i="2"/>
  <c r="BT314" i="2"/>
  <c r="BT315" i="2"/>
  <c r="BT316" i="2"/>
  <c r="BT317" i="2"/>
  <c r="BT318" i="2"/>
  <c r="BT319" i="2"/>
  <c r="BT320" i="2"/>
  <c r="BT321" i="2"/>
  <c r="BT322" i="2"/>
  <c r="BT323" i="2"/>
  <c r="BT324" i="2"/>
  <c r="BT325" i="2"/>
  <c r="BT326" i="2"/>
  <c r="BT327" i="2"/>
  <c r="BT328" i="2"/>
  <c r="BT329" i="2"/>
  <c r="BT330" i="2"/>
  <c r="BT331" i="2"/>
  <c r="BT332" i="2"/>
  <c r="BT333" i="2"/>
  <c r="BT334" i="2"/>
  <c r="BT335" i="2"/>
  <c r="BT336" i="2"/>
  <c r="BT337" i="2"/>
  <c r="BT338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Q286" i="2"/>
  <c r="BQ287" i="2"/>
  <c r="BQ288" i="2"/>
  <c r="BQ289" i="2"/>
  <c r="BQ290" i="2"/>
  <c r="BQ291" i="2"/>
  <c r="BQ292" i="2"/>
  <c r="BQ293" i="2"/>
  <c r="BQ294" i="2"/>
  <c r="BQ295" i="2"/>
  <c r="BQ296" i="2"/>
  <c r="BQ297" i="2"/>
  <c r="BQ298" i="2"/>
  <c r="BQ299" i="2"/>
  <c r="BQ300" i="2"/>
  <c r="BQ301" i="2"/>
  <c r="BQ302" i="2"/>
  <c r="BQ303" i="2"/>
  <c r="BQ304" i="2"/>
  <c r="BQ305" i="2"/>
  <c r="BQ306" i="2"/>
  <c r="BQ307" i="2"/>
  <c r="BQ308" i="2"/>
  <c r="BQ309" i="2"/>
  <c r="BQ310" i="2"/>
  <c r="BQ311" i="2"/>
  <c r="BQ312" i="2"/>
  <c r="BQ313" i="2"/>
  <c r="BQ314" i="2"/>
  <c r="BQ315" i="2"/>
  <c r="BQ316" i="2"/>
  <c r="BQ317" i="2"/>
  <c r="BQ318" i="2"/>
  <c r="BQ319" i="2"/>
  <c r="BQ320" i="2"/>
  <c r="BQ321" i="2"/>
  <c r="BQ322" i="2"/>
  <c r="BQ323" i="2"/>
  <c r="BQ324" i="2"/>
  <c r="BQ325" i="2"/>
  <c r="BQ326" i="2"/>
  <c r="BQ327" i="2"/>
  <c r="BQ328" i="2"/>
  <c r="BQ329" i="2"/>
  <c r="BQ330" i="2"/>
  <c r="BQ331" i="2"/>
  <c r="BQ332" i="2"/>
  <c r="BQ333" i="2"/>
  <c r="BQ334" i="2"/>
  <c r="BQ335" i="2"/>
  <c r="BQ336" i="2"/>
  <c r="BQ337" i="2"/>
  <c r="BQ338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299" i="2"/>
  <c r="BP300" i="2"/>
  <c r="BP301" i="2"/>
  <c r="BP302" i="2"/>
  <c r="BP303" i="2"/>
  <c r="BP304" i="2"/>
  <c r="BP305" i="2"/>
  <c r="BP306" i="2"/>
  <c r="BP307" i="2"/>
  <c r="BP308" i="2"/>
  <c r="BP309" i="2"/>
  <c r="BP310" i="2"/>
  <c r="BP311" i="2"/>
  <c r="BP312" i="2"/>
  <c r="BP313" i="2"/>
  <c r="BP314" i="2"/>
  <c r="BP315" i="2"/>
  <c r="BP316" i="2"/>
  <c r="BP317" i="2"/>
  <c r="BP318" i="2"/>
  <c r="BP319" i="2"/>
  <c r="BP320" i="2"/>
  <c r="BP321" i="2"/>
  <c r="BP322" i="2"/>
  <c r="BP323" i="2"/>
  <c r="BP324" i="2"/>
  <c r="BP325" i="2"/>
  <c r="BP326" i="2"/>
  <c r="BP327" i="2"/>
  <c r="BP328" i="2"/>
  <c r="BP329" i="2"/>
  <c r="BP330" i="2"/>
  <c r="BP331" i="2"/>
  <c r="BP332" i="2"/>
  <c r="BP333" i="2"/>
  <c r="BP334" i="2"/>
  <c r="BP335" i="2"/>
  <c r="BP336" i="2"/>
  <c r="BP337" i="2"/>
  <c r="BP338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3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134E98-8CF9-40B0-9181-6FAF2E5A0228}" keepAlive="1" name="Query - Demand" description="Connection to the 'Demand' query in the workbook." type="5" refreshedVersion="7" background="1" saveData="1">
    <dbPr connection="Provider=Microsoft.Mashup.OleDb.1;Data Source=$Workbook$;Location=Demand;Extended Properties=&quot;&quot;" command="SELECT * FROM [Demand]"/>
  </connection>
</connections>
</file>

<file path=xl/sharedStrings.xml><?xml version="1.0" encoding="utf-8"?>
<sst xmlns="http://schemas.openxmlformats.org/spreadsheetml/2006/main" count="103" uniqueCount="103">
  <si>
    <t>Time_index</t>
  </si>
  <si>
    <t>Load</t>
  </si>
  <si>
    <t>Load_alternative_scenario_1</t>
  </si>
  <si>
    <t>Load_alternative_scenario_2</t>
  </si>
  <si>
    <t>Load_alternative_scenario_3</t>
  </si>
  <si>
    <t>Load_alternative_scenario_4</t>
  </si>
  <si>
    <t>Load_alternative_scenario_5</t>
  </si>
  <si>
    <t>Load_alternative_scenario_6</t>
  </si>
  <si>
    <t>Load_alternative_scenario_7</t>
  </si>
  <si>
    <t>Load_alternative_scenario_8</t>
  </si>
  <si>
    <t>Load_alternative_scenario_9</t>
  </si>
  <si>
    <t>Load_alternative_scenario_10</t>
  </si>
  <si>
    <t>Load_alternative_scenario_11</t>
  </si>
  <si>
    <t>Load_alternative_scenario_12</t>
  </si>
  <si>
    <t>Load_alternative_scenario_13</t>
  </si>
  <si>
    <t>Load_alternative_scenario_14</t>
  </si>
  <si>
    <t>Load_alternative_scenario_15</t>
  </si>
  <si>
    <t>Load_alternative_scenario_16</t>
  </si>
  <si>
    <t>Load_alternative_scenario_17</t>
  </si>
  <si>
    <t>Load_alternative_scenario_18</t>
  </si>
  <si>
    <t>Load_alternative_scenario_19</t>
  </si>
  <si>
    <t>Load_alternative_scenario_20</t>
  </si>
  <si>
    <t>Load_alternative_scenario_21</t>
  </si>
  <si>
    <t>Load_alternative_scenario_22</t>
  </si>
  <si>
    <t>Load_alternative_scenario_23</t>
  </si>
  <si>
    <t>Load_alternative_scenario_24</t>
  </si>
  <si>
    <t>Load_alternative_scenario_25</t>
  </si>
  <si>
    <t>Load_alternative_scenario_26</t>
  </si>
  <si>
    <t>Load_alternative_scenario_27</t>
  </si>
  <si>
    <t>Load_alternative_scenario_28</t>
  </si>
  <si>
    <t>Load_alternative_scenario_29</t>
  </si>
  <si>
    <t>Load_alternative_scenario_30</t>
  </si>
  <si>
    <t>Load_alternative_scenario_31</t>
  </si>
  <si>
    <t>Load_alternative_scenario_32</t>
  </si>
  <si>
    <t>Load_alternative_scenario_33</t>
  </si>
  <si>
    <t>Load_alternative_scenario_34</t>
  </si>
  <si>
    <t>Load_alternative_scenario_35</t>
  </si>
  <si>
    <t>Load_alternative_scenario_36</t>
  </si>
  <si>
    <t>Load_alternative_scenario_37</t>
  </si>
  <si>
    <t>Load_alternative_scenario_38</t>
  </si>
  <si>
    <t>Load_alternative_scenario_39</t>
  </si>
  <si>
    <t>Load_alternative_scenario_40</t>
  </si>
  <si>
    <t>Load_alternative_scenario_41</t>
  </si>
  <si>
    <t>Load_alternative_scenario_42</t>
  </si>
  <si>
    <t>Load_alternative_scenario_43</t>
  </si>
  <si>
    <t>Load_alternative_scenario_44</t>
  </si>
  <si>
    <t>Load_alternative_scenario_45</t>
  </si>
  <si>
    <t>Load_alternative_scenario_46</t>
  </si>
  <si>
    <t>Load_alternative_scenario_47</t>
  </si>
  <si>
    <t>Load_alternative_scenario_48</t>
  </si>
  <si>
    <t>Load_alternative_scenario_49</t>
  </si>
  <si>
    <t>Load_alternative_scenario_50</t>
  </si>
  <si>
    <t>Load_alternative_scenario_51</t>
  </si>
  <si>
    <t>Load_alternative_scenario_52</t>
  </si>
  <si>
    <t>Load_alternative_scenario_53</t>
  </si>
  <si>
    <t>Load_alternative_scenario_54</t>
  </si>
  <si>
    <t>Load_alternative_scenario_55</t>
  </si>
  <si>
    <t>Load_alternative_scenario_56</t>
  </si>
  <si>
    <t>Load_alternative_scenario_57</t>
  </si>
  <si>
    <t>Load_alternative_scenario_58</t>
  </si>
  <si>
    <t>Load_alternative_scenario_59</t>
  </si>
  <si>
    <t>Load_alternative_scenario_60</t>
  </si>
  <si>
    <t>Load_alternative_scenario_61</t>
  </si>
  <si>
    <t>Load_alternative_scenario_62</t>
  </si>
  <si>
    <t>Load_alternative_scenario_63</t>
  </si>
  <si>
    <t>Load_alternative_scenario_64</t>
  </si>
  <si>
    <t>Load_alternative_scenario_65</t>
  </si>
  <si>
    <t>Load_alternative_scenario_66</t>
  </si>
  <si>
    <t>Load_alternative_scenario_67</t>
  </si>
  <si>
    <t>Load_alternative_scenario_68</t>
  </si>
  <si>
    <t>Load_alternative_scenario_69</t>
  </si>
  <si>
    <t>Load_alternative_scenario_70</t>
  </si>
  <si>
    <t>Load_alternative_scenario_71</t>
  </si>
  <si>
    <t>Load_alternative_scenario_72</t>
  </si>
  <si>
    <t>Load_alternative_scenario_73</t>
  </si>
  <si>
    <t>Load_alternative_scenario_74</t>
  </si>
  <si>
    <t>Load_alternative_scenario_75</t>
  </si>
  <si>
    <t>Load_alternative_scenario_76</t>
  </si>
  <si>
    <t>Load_alternative_scenario_77</t>
  </si>
  <si>
    <t>Load_alternative_scenario_78</t>
  </si>
  <si>
    <t>Load_alternative_scenario_79</t>
  </si>
  <si>
    <t>Load_alternative_scenario_80</t>
  </si>
  <si>
    <t>Load_alternative_scenario_81</t>
  </si>
  <si>
    <t>Load_alternative_scenario_82</t>
  </si>
  <si>
    <t>Load_alternative_scenario_83</t>
  </si>
  <si>
    <t>Load_alternative_scenario_84</t>
  </si>
  <si>
    <t>Load_alternative_scenario_85</t>
  </si>
  <si>
    <t>Load_alternative_scenario_86</t>
  </si>
  <si>
    <t>Load_alternative_scenario_87</t>
  </si>
  <si>
    <t>Load_alternative_scenario_88</t>
  </si>
  <si>
    <t>Load_alternative_scenario_89</t>
  </si>
  <si>
    <t>Load_alternative_scenario_90</t>
  </si>
  <si>
    <t>Load_alternative_scenario_91</t>
  </si>
  <si>
    <t>Load_alternative_scenario_92</t>
  </si>
  <si>
    <t>Load_alternative_scenario_93</t>
  </si>
  <si>
    <t>Load_alternative_scenario_94</t>
  </si>
  <si>
    <t>Load_alternative_scenario_95</t>
  </si>
  <si>
    <t>Load_alternative_scenario_96</t>
  </si>
  <si>
    <t>Load_alternative_scenario_97</t>
  </si>
  <si>
    <t>Load_alternative_scenario_98</t>
  </si>
  <si>
    <t>Load_alternative_scenario_99</t>
  </si>
  <si>
    <t>Load_alternative_scenario_100</t>
  </si>
  <si>
    <t>Load_alternative_scenario_101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</si>
</sst>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C1E785-643A-49AB-9874-200824C98828}" autoFormatId="16" applyNumberFormats="0" applyBorderFormats="0" applyFontFormats="0" applyPatternFormats="0" applyAlignmentFormats="0" applyWidthHeightFormats="0">
  <queryTableRefresh nextId="104" unboundColumnsRight="99">
    <queryTableFields count="103">
      <queryTableField id="1" name="Time_index" tableColumnId="1"/>
      <queryTableField id="2" name="Load" tableColumnId="2"/>
      <queryTableField id="3" name="Load_alternative_scenario_1" tableColumnId="3"/>
      <queryTableField id="4" name="Load_alternative_scenario_2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50" dataBound="0" tableColumnId="50"/>
      <queryTableField id="51" dataBound="0" tableColumnId="51"/>
      <queryTableField id="52" dataBound="0" tableColumnId="52"/>
      <queryTableField id="53" dataBound="0" tableColumnId="53"/>
      <queryTableField id="54" dataBound="0" tableColumnId="54"/>
      <queryTableField id="55" dataBound="0" tableColumnId="55"/>
      <queryTableField id="56" dataBound="0" tableColumnId="56"/>
      <queryTableField id="57" dataBound="0" tableColumnId="57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  <queryTableField id="66" dataBound="0" tableColumnId="66"/>
      <queryTableField id="67" dataBound="0" tableColumnId="67"/>
      <queryTableField id="68" dataBound="0" tableColumnId="68"/>
      <queryTableField id="69" dataBound="0" tableColumnId="69"/>
      <queryTableField id="70" dataBound="0" tableColumnId="70"/>
      <queryTableField id="71" dataBound="0" tableColumnId="71"/>
      <queryTableField id="72" dataBound="0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  <queryTableField id="88" dataBound="0" tableColumnId="88"/>
      <queryTableField id="89" dataBound="0" tableColumnId="89"/>
      <queryTableField id="90" dataBound="0" tableColumnId="90"/>
      <queryTableField id="91" dataBound="0" tableColumnId="91"/>
      <queryTableField id="92" dataBound="0" tableColumnId="92"/>
      <queryTableField id="93" dataBound="0" tableColumnId="93"/>
      <queryTableField id="94" dataBound="0" tableColumnId="94"/>
      <queryTableField id="95" dataBound="0" tableColumnId="95"/>
      <queryTableField id="96" dataBound="0" tableColumnId="96"/>
      <queryTableField id="97" dataBound="0" tableColumnId="97"/>
      <queryTableField id="98" dataBound="0" tableColumnId="98"/>
      <queryTableField id="99" dataBound="0" tableColumnId="99"/>
      <queryTableField id="100" dataBound="0" tableColumnId="100"/>
      <queryTableField id="101" dataBound="0" tableColumnId="101"/>
      <queryTableField id="102" dataBound="0" tableColumnId="102"/>
      <queryTableField id="103" dataBound="0" tableColumnId="10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848F0-3CE1-4DE5-8323-FF2A02F28371}" name="Demand" displayName="Demand" ref="A2:CY338" tableType="queryTable" totalsRowShown="0">
  <autoFilter ref="A2:CY338" xr:uid="{6D8848F0-3CE1-4DE5-8323-FF2A02F28371}"/>
  <tableColumns count="103">
    <tableColumn id="1" xr3:uid="{532C5051-B8C8-4B6D-A1C7-9734D8FE27DD}" uniqueName="1" name="Time_index" queryTableFieldId="1"/>
    <tableColumn id="2" xr3:uid="{F898B507-8CCB-4DDE-8D7D-A2D6ACD11255}" uniqueName="2" name="Load" queryTableFieldId="2"/>
    <tableColumn id="3" xr3:uid="{F2A1CECF-874C-413F-A24F-11BB7D0E6097}" uniqueName="3" name="Load_alternative_scenario_1" queryTableFieldId="3" dataDxfId="100"/>
    <tableColumn id="4" xr3:uid="{7DEF35FE-B5F0-487F-BFA6-658D67A64D7F}" uniqueName="4" name="Load_alternative_scenario_2" queryTableFieldId="4" dataDxfId="99"/>
    <tableColumn id="5" xr3:uid="{F06327BB-F806-4F60-8958-3B42A70D1AE3}" uniqueName="5" name="Load_alternative_scenario_3" queryTableFieldId="5" dataDxfId="98">
      <calculatedColumnFormula>Demand[[#This Row],[Load]]-Demand[[#This Row],[Load]]*0.48</calculatedColumnFormula>
    </tableColumn>
    <tableColumn id="6" xr3:uid="{3C30C0BD-D03D-44E9-9613-6CCEC07DBE35}" uniqueName="6" name="Load_alternative_scenario_4" queryTableFieldId="6" dataDxfId="97">
      <calculatedColumnFormula>Demand[[#This Row],[Load]]-Demand[[#This Row],[Load]]*0.47</calculatedColumnFormula>
    </tableColumn>
    <tableColumn id="7" xr3:uid="{4FFE57C2-999A-4E8E-A593-7BBF23BB277F}" uniqueName="7" name="Load_alternative_scenario_5" queryTableFieldId="7" dataDxfId="96">
      <calculatedColumnFormula>Demand[[#This Row],[Load]]-Demand[[#This Row],[Load]]*0.46</calculatedColumnFormula>
    </tableColumn>
    <tableColumn id="8" xr3:uid="{896B2604-6C78-426C-8DBC-F26C708AEA6A}" uniqueName="8" name="Load_alternative_scenario_6" queryTableFieldId="8" dataDxfId="95">
      <calculatedColumnFormula>Demand[[#This Row],[Load]]-Demand[[#This Row],[Load]]*0.45</calculatedColumnFormula>
    </tableColumn>
    <tableColumn id="9" xr3:uid="{EE5DB9C6-C8A8-441B-A5A6-02341F2CE7B2}" uniqueName="9" name="Load_alternative_scenario_7" queryTableFieldId="9" dataDxfId="94">
      <calculatedColumnFormula>Demand[[#This Row],[Load]]-Demand[[#This Row],[Load]]*0.44</calculatedColumnFormula>
    </tableColumn>
    <tableColumn id="10" xr3:uid="{0D89FC89-2F7B-42FA-9895-9A1496660FF4}" uniqueName="10" name="Load_alternative_scenario_8" queryTableFieldId="10" dataDxfId="93">
      <calculatedColumnFormula>Demand[[#This Row],[Load]]-Demand[[#This Row],[Load]]*0.43</calculatedColumnFormula>
    </tableColumn>
    <tableColumn id="11" xr3:uid="{499C1A77-AFB7-4939-A7CC-D18FFF0B32A0}" uniqueName="11" name="Load_alternative_scenario_9" queryTableFieldId="11" dataDxfId="92">
      <calculatedColumnFormula>Demand[[#This Row],[Load]]+Demand[[#This Row],[Load]]*$K$1</calculatedColumnFormula>
    </tableColumn>
    <tableColumn id="12" xr3:uid="{48522196-524E-4FED-9A9C-712E639F7290}" uniqueName="12" name="Load_alternative_scenario_10" queryTableFieldId="12" dataDxfId="91">
      <calculatedColumnFormula>Demand[[#This Row],[Load]]+Demand[[#This Row],[Load]]*-0.41</calculatedColumnFormula>
    </tableColumn>
    <tableColumn id="13" xr3:uid="{139FCC38-2F0A-460E-8549-9A7F89360328}" uniqueName="13" name="Load_alternative_scenario_11" queryTableFieldId="13" dataDxfId="90">
      <calculatedColumnFormula>Demand[[#This Row],[Load]]+Demand[[#This Row],[Load]]*-0.4</calculatedColumnFormula>
    </tableColumn>
    <tableColumn id="14" xr3:uid="{CD130402-D744-46DB-968E-5BDC600DC4A1}" uniqueName="14" name="Load_alternative_scenario_12" queryTableFieldId="14" dataDxfId="89">
      <calculatedColumnFormula>Demand[[#This Row],[Load]]+Demand[[#This Row],[Load]]*-0.39</calculatedColumnFormula>
    </tableColumn>
    <tableColumn id="15" xr3:uid="{B45191C8-E927-4BBA-AD76-839025F9164C}" uniqueName="15" name="Load_alternative_scenario_13" queryTableFieldId="15" dataDxfId="88">
      <calculatedColumnFormula>Demand[[#This Row],[Load]]+Demand[[#This Row],[Load]]*-0.38</calculatedColumnFormula>
    </tableColumn>
    <tableColumn id="16" xr3:uid="{EF3DA133-3134-4394-820D-C286FD458BD5}" uniqueName="16" name="Load_alternative_scenario_14" queryTableFieldId="16" dataDxfId="87">
      <calculatedColumnFormula>Demand[[#This Row],[Load]]+Demand[[#This Row],[Load]]*-0.37</calculatedColumnFormula>
    </tableColumn>
    <tableColumn id="17" xr3:uid="{593CFC34-E85F-4295-91BE-907C8678BB4E}" uniqueName="17" name="Load_alternative_scenario_15" queryTableFieldId="17" dataDxfId="86">
      <calculatedColumnFormula>Demand[[#This Row],[Load]]+Demand[[#This Row],[Load]]*-0.36</calculatedColumnFormula>
    </tableColumn>
    <tableColumn id="18" xr3:uid="{3AF2439F-F209-463B-9CBB-D85F3FE3E954}" uniqueName="18" name="Load_alternative_scenario_16" queryTableFieldId="18" dataDxfId="85">
      <calculatedColumnFormula>Demand[[#This Row],[Load]]+Demand[[#This Row],[Load]]*-0.35</calculatedColumnFormula>
    </tableColumn>
    <tableColumn id="19" xr3:uid="{F6043028-B295-491D-BABF-6A6F1CB2CEE7}" uniqueName="19" name="Load_alternative_scenario_17" queryTableFieldId="19" dataDxfId="84">
      <calculatedColumnFormula>Demand[[#This Row],[Load]]+Demand[[#This Row],[Load]]*-0.34</calculatedColumnFormula>
    </tableColumn>
    <tableColumn id="20" xr3:uid="{DC508408-5CF8-452F-811B-9344FC4DFE9F}" uniqueName="20" name="Load_alternative_scenario_18" queryTableFieldId="20" dataDxfId="83">
      <calculatedColumnFormula>Demand[[#This Row],[Load]]+Demand[[#This Row],[Load]]*-0.33</calculatedColumnFormula>
    </tableColumn>
    <tableColumn id="21" xr3:uid="{FE06B421-6C48-4ECA-B2DE-F71AB42D9DFF}" uniqueName="21" name="Load_alternative_scenario_19" queryTableFieldId="21" dataDxfId="82">
      <calculatedColumnFormula>Demand[[#This Row],[Load]]+Demand[[#This Row],[Load]]*-0.32</calculatedColumnFormula>
    </tableColumn>
    <tableColumn id="22" xr3:uid="{85BFDEAD-9C95-4097-A495-4B2C7EC2A339}" uniqueName="22" name="Load_alternative_scenario_20" queryTableFieldId="22" dataDxfId="81">
      <calculatedColumnFormula>Demand[[#This Row],[Load]]+Demand[[#This Row],[Load]]*-0.31</calculatedColumnFormula>
    </tableColumn>
    <tableColumn id="23" xr3:uid="{C22364B9-79C3-47EA-9604-C94EA1A77ED2}" uniqueName="23" name="Load_alternative_scenario_21" queryTableFieldId="23" dataDxfId="80">
      <calculatedColumnFormula>Demand[[#This Row],[Load]]+Demand[[#This Row],[Load]]*-0.3</calculatedColumnFormula>
    </tableColumn>
    <tableColumn id="24" xr3:uid="{9A348FB0-DBCF-40B9-8DB7-F1A5BFB8098A}" uniqueName="24" name="Load_alternative_scenario_22" queryTableFieldId="24" dataDxfId="79">
      <calculatedColumnFormula>Demand[[#This Row],[Load]]+Demand[[#This Row],[Load]]*-0.29</calculatedColumnFormula>
    </tableColumn>
    <tableColumn id="25" xr3:uid="{479ED0B4-B433-4A2F-90D6-21D712C423E8}" uniqueName="25" name="Load_alternative_scenario_23" queryTableFieldId="25" dataDxfId="78">
      <calculatedColumnFormula>Demand[[#This Row],[Load]]+Demand[[#This Row],[Load]]*-0.28</calculatedColumnFormula>
    </tableColumn>
    <tableColumn id="26" xr3:uid="{6A9794F4-B07B-4FEA-9621-112D4DDAD89B}" uniqueName="26" name="Load_alternative_scenario_24" queryTableFieldId="26" dataDxfId="77">
      <calculatedColumnFormula>Demand[[#This Row],[Load]]+Demand[[#This Row],[Load]]*-0.27</calculatedColumnFormula>
    </tableColumn>
    <tableColumn id="27" xr3:uid="{47ED2F20-3A3D-4E80-84E2-F0E822F57164}" uniqueName="27" name="Load_alternative_scenario_25" queryTableFieldId="27" dataDxfId="76">
      <calculatedColumnFormula>Demand[[#This Row],[Load]]+Demand[[#This Row],[Load]]*-0.26</calculatedColumnFormula>
    </tableColumn>
    <tableColumn id="28" xr3:uid="{E469517A-2D16-47E7-879C-A5C76C48A57E}" uniqueName="28" name="Load_alternative_scenario_26" queryTableFieldId="28" dataDxfId="75">
      <calculatedColumnFormula>Demand[[#This Row],[Load]]+Demand[[#This Row],[Load]]*-0.25</calculatedColumnFormula>
    </tableColumn>
    <tableColumn id="29" xr3:uid="{805C4488-CCD5-4175-A2D6-5B0D8811A9D5}" uniqueName="29" name="Load_alternative_scenario_27" queryTableFieldId="29" dataDxfId="74">
      <calculatedColumnFormula>Demand[[#This Row],[Load]]+Demand[[#This Row],[Load]]*-0.24</calculatedColumnFormula>
    </tableColumn>
    <tableColumn id="30" xr3:uid="{2A2E6067-069A-4501-9BFD-53594E8F44FB}" uniqueName="30" name="Load_alternative_scenario_28" queryTableFieldId="30" dataDxfId="73">
      <calculatedColumnFormula>Demand[[#This Row],[Load]]+Demand[[#This Row],[Load]]*-0.23</calculatedColumnFormula>
    </tableColumn>
    <tableColumn id="31" xr3:uid="{6CD724B6-31E0-446D-AE3B-0DE1A42E8A7A}" uniqueName="31" name="Load_alternative_scenario_29" queryTableFieldId="31" dataDxfId="72">
      <calculatedColumnFormula>Demand[[#This Row],[Load]]+Demand[[#This Row],[Load]]*-0.22</calculatedColumnFormula>
    </tableColumn>
    <tableColumn id="32" xr3:uid="{EA1B8EBE-0BB6-41E5-AD5A-DF7773573A04}" uniqueName="32" name="Load_alternative_scenario_30" queryTableFieldId="32" dataDxfId="71">
      <calculatedColumnFormula>Demand[[#This Row],[Load]]+Demand[[#This Row],[Load]]*-0.21</calculatedColumnFormula>
    </tableColumn>
    <tableColumn id="33" xr3:uid="{3DCDFAB3-BE59-4980-A2C1-26F50D332AD8}" uniqueName="33" name="Load_alternative_scenario_31" queryTableFieldId="33" dataDxfId="70">
      <calculatedColumnFormula>Demand[[#This Row],[Load]]+Demand[[#This Row],[Load]]*-0.2</calculatedColumnFormula>
    </tableColumn>
    <tableColumn id="34" xr3:uid="{429DD27E-7F98-412E-9F39-E58E3DF94D67}" uniqueName="34" name="Load_alternative_scenario_32" queryTableFieldId="34" dataDxfId="69">
      <calculatedColumnFormula>Demand[[#This Row],[Load]]+Demand[[#This Row],[Load]]*-0.19</calculatedColumnFormula>
    </tableColumn>
    <tableColumn id="35" xr3:uid="{DF0D0E11-2E4A-4DE5-8433-ABCCAA22DF99}" uniqueName="35" name="Load_alternative_scenario_33" queryTableFieldId="35" dataDxfId="68">
      <calculatedColumnFormula>Demand[[#This Row],[Load]]+Demand[[#This Row],[Load]]*-0.18</calculatedColumnFormula>
    </tableColumn>
    <tableColumn id="36" xr3:uid="{881CD363-A510-49D2-90E5-5F29FCFFEE08}" uniqueName="36" name="Load_alternative_scenario_34" queryTableFieldId="36" dataDxfId="67">
      <calculatedColumnFormula>Demand[[#This Row],[Load]]+Demand[[#This Row],[Load]]*-0.17</calculatedColumnFormula>
    </tableColumn>
    <tableColumn id="37" xr3:uid="{5238CF53-7A1A-4F0B-BE48-CB2B99FB132B}" uniqueName="37" name="Load_alternative_scenario_35" queryTableFieldId="37" dataDxfId="66">
      <calculatedColumnFormula>Demand[[#This Row],[Load]]+Demand[[#This Row],[Load]]*-0.16</calculatedColumnFormula>
    </tableColumn>
    <tableColumn id="38" xr3:uid="{84B649E7-D6A0-4105-9EA6-0E8C3BFB77C8}" uniqueName="38" name="Load_alternative_scenario_36" queryTableFieldId="38" dataDxfId="65">
      <calculatedColumnFormula>Demand[[#This Row],[Load]]+Demand[[#This Row],[Load]]*-0.15</calculatedColumnFormula>
    </tableColumn>
    <tableColumn id="39" xr3:uid="{66E39C70-D31F-402C-A53D-8EAB512E56E7}" uniqueName="39" name="Load_alternative_scenario_37" queryTableFieldId="39" dataDxfId="64">
      <calculatedColumnFormula>Demand[[#This Row],[Load]]+Demand[[#This Row],[Load]]*-0.14</calculatedColumnFormula>
    </tableColumn>
    <tableColumn id="40" xr3:uid="{3F72AA78-26E8-4A09-936A-8B4DD81C2375}" uniqueName="40" name="Load_alternative_scenario_38" queryTableFieldId="40" dataDxfId="63">
      <calculatedColumnFormula>Demand[[#This Row],[Load]]+Demand[[#This Row],[Load]]*-0.13</calculatedColumnFormula>
    </tableColumn>
    <tableColumn id="41" xr3:uid="{A08F4B2F-2401-4800-8F63-22D03EF78FEF}" uniqueName="41" name="Load_alternative_scenario_39" queryTableFieldId="41" dataDxfId="62">
      <calculatedColumnFormula>Demand[[#This Row],[Load]]+Demand[[#This Row],[Load]]*-0.12</calculatedColumnFormula>
    </tableColumn>
    <tableColumn id="42" xr3:uid="{A478E2E0-0562-4B33-A068-D6093A01F42D}" uniqueName="42" name="Load_alternative_scenario_40" queryTableFieldId="42" dataDxfId="61">
      <calculatedColumnFormula>Demand[[#This Row],[Load]]+Demand[[#This Row],[Load]]*-0.11</calculatedColumnFormula>
    </tableColumn>
    <tableColumn id="43" xr3:uid="{BB0A34B7-3AAA-4A4A-9FBD-58EB018285E4}" uniqueName="43" name="Load_alternative_scenario_41" queryTableFieldId="43" dataDxfId="60">
      <calculatedColumnFormula>Demand[[#This Row],[Load]]+Demand[[#This Row],[Load]]*-0.1</calculatedColumnFormula>
    </tableColumn>
    <tableColumn id="44" xr3:uid="{E18484EB-218C-4970-831F-B93C9A2A0DC9}" uniqueName="44" name="Load_alternative_scenario_42" queryTableFieldId="44" dataDxfId="59">
      <calculatedColumnFormula>Demand[[#This Row],[Load]]+Demand[[#This Row],[Load]]*-0.09</calculatedColumnFormula>
    </tableColumn>
    <tableColumn id="45" xr3:uid="{C6157A0D-B047-4891-8704-290061AC5FFB}" uniqueName="45" name="Load_alternative_scenario_43" queryTableFieldId="45" dataDxfId="58">
      <calculatedColumnFormula>Demand[[#This Row],[Load]]+Demand[[#This Row],[Load]]*-0.08</calculatedColumnFormula>
    </tableColumn>
    <tableColumn id="46" xr3:uid="{18E28799-2E8C-45E2-ACB0-5E0B4189AE84}" uniqueName="46" name="Load_alternative_scenario_44" queryTableFieldId="46" dataDxfId="57">
      <calculatedColumnFormula>Demand[[#This Row],[Load]]+Demand[[#This Row],[Load]]*-0.07</calculatedColumnFormula>
    </tableColumn>
    <tableColumn id="47" xr3:uid="{E6209554-0870-4914-86B4-DE33C5B6E8E9}" uniqueName="47" name="Load_alternative_scenario_45" queryTableFieldId="47" dataDxfId="56">
      <calculatedColumnFormula>Demand[[#This Row],[Load]]+Demand[[#This Row],[Load]]*-0.06</calculatedColumnFormula>
    </tableColumn>
    <tableColumn id="48" xr3:uid="{9A5137EB-E25D-4B5B-AB25-6C87411ED5F0}" uniqueName="48" name="Load_alternative_scenario_46" queryTableFieldId="48" dataDxfId="55">
      <calculatedColumnFormula>Demand[[#This Row],[Load]]+Demand[[#This Row],[Load]]*-0.05</calculatedColumnFormula>
    </tableColumn>
    <tableColumn id="49" xr3:uid="{3BE55D19-D803-4366-8B98-6EB0669CB03F}" uniqueName="49" name="Load_alternative_scenario_47" queryTableFieldId="49" dataDxfId="54">
      <calculatedColumnFormula>Demand[[#This Row],[Load]]+Demand[[#This Row],[Load]]*-0.04</calculatedColumnFormula>
    </tableColumn>
    <tableColumn id="50" xr3:uid="{13760552-B701-4568-9018-DA8F2296C527}" uniqueName="50" name="Load_alternative_scenario_48" queryTableFieldId="50" dataDxfId="53">
      <calculatedColumnFormula>Demand[[#This Row],[Load]]+Demand[[#This Row],[Load]]*-0.03</calculatedColumnFormula>
    </tableColumn>
    <tableColumn id="51" xr3:uid="{9037D015-95FA-40C1-A28D-ACCD1BD8841C}" uniqueName="51" name="Load_alternative_scenario_49" queryTableFieldId="51" dataDxfId="52">
      <calculatedColumnFormula>Demand[[#This Row],[Load]]+Demand[[#This Row],[Load]]*-0.02</calculatedColumnFormula>
    </tableColumn>
    <tableColumn id="52" xr3:uid="{AA3DFEB9-A423-49DA-B5F4-C7D2EE1CC6ED}" uniqueName="52" name="Load_alternative_scenario_50" queryTableFieldId="52" dataDxfId="51">
      <calculatedColumnFormula>Demand[[#This Row],[Load]]+Demand[[#This Row],[Load]]*-0.01</calculatedColumnFormula>
    </tableColumn>
    <tableColumn id="53" xr3:uid="{E32CA57E-5516-4BE2-BCDF-C68C08FA0541}" uniqueName="53" name="Load_alternative_scenario_51" queryTableFieldId="53" dataDxfId="50">
      <calculatedColumnFormula>Demand[[#This Row],[Load]]+Demand[[#This Row],[Load]]*0</calculatedColumnFormula>
    </tableColumn>
    <tableColumn id="54" xr3:uid="{E85A4913-EBF0-454C-85CA-0197BB92A3E6}" uniqueName="54" name="Load_alternative_scenario_52" queryTableFieldId="54" dataDxfId="49">
      <calculatedColumnFormula>Demand[[#This Row],[Load]]+Demand[[#This Row],[Load]]*0.01</calculatedColumnFormula>
    </tableColumn>
    <tableColumn id="55" xr3:uid="{89E4FD0F-45A2-471E-A3D5-A20EE657DD6E}" uniqueName="55" name="Load_alternative_scenario_53" queryTableFieldId="55" dataDxfId="48">
      <calculatedColumnFormula>Demand[[#This Row],[Load]]+Demand[[#This Row],[Load]]*0.02</calculatedColumnFormula>
    </tableColumn>
    <tableColumn id="56" xr3:uid="{4891F8F2-8A6A-41EC-91C1-3E0520EAEBA0}" uniqueName="56" name="Load_alternative_scenario_54" queryTableFieldId="56" dataDxfId="47">
      <calculatedColumnFormula>Demand[[#This Row],[Load]]+Demand[[#This Row],[Load]]*0.03</calculatedColumnFormula>
    </tableColumn>
    <tableColumn id="57" xr3:uid="{EB766819-4D80-457F-AFCC-B3E66362298B}" uniqueName="57" name="Load_alternative_scenario_55" queryTableFieldId="57" dataDxfId="46">
      <calculatedColumnFormula>Demand[[#This Row],[Load]]+Demand[[#This Row],[Load]]*0.04</calculatedColumnFormula>
    </tableColumn>
    <tableColumn id="58" xr3:uid="{06641F50-5DB0-4619-844B-D43E0D67484C}" uniqueName="58" name="Load_alternative_scenario_56" queryTableFieldId="58" dataDxfId="45">
      <calculatedColumnFormula>Demand[[#This Row],[Load]]+Demand[[#This Row],[Load]]*0.05</calculatedColumnFormula>
    </tableColumn>
    <tableColumn id="59" xr3:uid="{C8B46966-9D75-4C04-A411-85007DC288D7}" uniqueName="59" name="Load_alternative_scenario_57" queryTableFieldId="59" dataDxfId="44">
      <calculatedColumnFormula>Demand[[#This Row],[Load]]+Demand[[#This Row],[Load]]*0.06</calculatedColumnFormula>
    </tableColumn>
    <tableColumn id="60" xr3:uid="{2DA8EE10-1504-44B3-8A01-5521AD97C6A0}" uniqueName="60" name="Load_alternative_scenario_58" queryTableFieldId="60" dataDxfId="43">
      <calculatedColumnFormula>Demand[[#This Row],[Load]]+Demand[[#This Row],[Load]]*0.07</calculatedColumnFormula>
    </tableColumn>
    <tableColumn id="61" xr3:uid="{0CD337B3-10AE-4F2F-AFF2-DB407F7664A2}" uniqueName="61" name="Load_alternative_scenario_59" queryTableFieldId="61" dataDxfId="42">
      <calculatedColumnFormula>Demand[[#This Row],[Load]]+Demand[[#This Row],[Load]]*0.08</calculatedColumnFormula>
    </tableColumn>
    <tableColumn id="62" xr3:uid="{7D0DA64B-2BFB-4533-8943-D6B70EBCDCEF}" uniqueName="62" name="Load_alternative_scenario_60" queryTableFieldId="62" dataDxfId="41">
      <calculatedColumnFormula>Demand[[#This Row],[Load]]+Demand[[#This Row],[Load]]*0.09</calculatedColumnFormula>
    </tableColumn>
    <tableColumn id="63" xr3:uid="{1438F534-F76C-46A1-A351-4D2CFA4267F6}" uniqueName="63" name="Load_alternative_scenario_61" queryTableFieldId="63" dataDxfId="40">
      <calculatedColumnFormula>Demand[[#This Row],[Load]]+Demand[[#This Row],[Load]]*0.1</calculatedColumnFormula>
    </tableColumn>
    <tableColumn id="64" xr3:uid="{6EC6E071-55DF-4E5D-AAF4-E4A1E10B01C1}" uniqueName="64" name="Load_alternative_scenario_62" queryTableFieldId="64" dataDxfId="39">
      <calculatedColumnFormula>Demand[[#This Row],[Load]]+Demand[[#This Row],[Load]]*0.11</calculatedColumnFormula>
    </tableColumn>
    <tableColumn id="65" xr3:uid="{0AE867D3-2696-4E6E-8061-F9F566767DC5}" uniqueName="65" name="Load_alternative_scenario_63" queryTableFieldId="65" dataDxfId="38">
      <calculatedColumnFormula>Demand[[#This Row],[Load]]+Demand[[#This Row],[Load]]*0.12</calculatedColumnFormula>
    </tableColumn>
    <tableColumn id="66" xr3:uid="{05E2D423-105B-42DD-B5D5-33AED404042A}" uniqueName="66" name="Load_alternative_scenario_64" queryTableFieldId="66" dataDxfId="37">
      <calculatedColumnFormula>Demand[[#This Row],[Load]]+Demand[[#This Row],[Load]]*0.13</calculatedColumnFormula>
    </tableColumn>
    <tableColumn id="67" xr3:uid="{8A4484F4-CA00-4517-9AF6-ED0ED43012E5}" uniqueName="67" name="Load_alternative_scenario_65" queryTableFieldId="67" dataDxfId="36">
      <calculatedColumnFormula>Demand[[#This Row],[Load]]+Demand[[#This Row],[Load]]*0.14</calculatedColumnFormula>
    </tableColumn>
    <tableColumn id="68" xr3:uid="{C0B9EF65-DFE8-4DAB-9CE5-08E9327C174E}" uniqueName="68" name="Load_alternative_scenario_66" queryTableFieldId="68" dataDxfId="35">
      <calculatedColumnFormula>Demand[[#This Row],[Load]]+Demand[[#This Row],[Load]]*0.15</calculatedColumnFormula>
    </tableColumn>
    <tableColumn id="69" xr3:uid="{5789C572-B0AD-41FC-B738-23D9AA96A57E}" uniqueName="69" name="Load_alternative_scenario_67" queryTableFieldId="69" dataDxfId="34">
      <calculatedColumnFormula>Demand[[#This Row],[Load]]+Demand[[#This Row],[Load]]*0.16</calculatedColumnFormula>
    </tableColumn>
    <tableColumn id="70" xr3:uid="{E3CBA9F7-337A-46D0-A281-E92C790C0D6A}" uniqueName="70" name="Load_alternative_scenario_68" queryTableFieldId="70" dataDxfId="33">
      <calculatedColumnFormula>Demand[[#This Row],[Load]]+Demand[[#This Row],[Load]]*0.17</calculatedColumnFormula>
    </tableColumn>
    <tableColumn id="71" xr3:uid="{612C8BD4-6928-4822-B814-49FB1A3DF7BC}" uniqueName="71" name="Load_alternative_scenario_69" queryTableFieldId="71" dataDxfId="32">
      <calculatedColumnFormula>Demand[[#This Row],[Load]]+Demand[[#This Row],[Load]]*0.18</calculatedColumnFormula>
    </tableColumn>
    <tableColumn id="72" xr3:uid="{A7FA43B9-5518-4CD8-B50C-3C3536F27ADF}" uniqueName="72" name="Load_alternative_scenario_70" queryTableFieldId="72" dataDxfId="31">
      <calculatedColumnFormula>Demand[[#This Row],[Load]]+Demand[[#This Row],[Load]]*0.19</calculatedColumnFormula>
    </tableColumn>
    <tableColumn id="73" xr3:uid="{6F60B435-21C8-4AA0-AEE4-5365B812B08E}" uniqueName="73" name="Load_alternative_scenario_71" queryTableFieldId="73" dataDxfId="30">
      <calculatedColumnFormula>Demand[[#This Row],[Load]]+Demand[[#This Row],[Load]]*0.2</calculatedColumnFormula>
    </tableColumn>
    <tableColumn id="74" xr3:uid="{2577F9FA-8BB4-4DC2-B66E-ED2D7C723E46}" uniqueName="74" name="Load_alternative_scenario_72" queryTableFieldId="74" dataDxfId="29">
      <calculatedColumnFormula>Demand[[#This Row],[Load]]+Demand[[#This Row],[Load]]*0.21</calculatedColumnFormula>
    </tableColumn>
    <tableColumn id="75" xr3:uid="{81C84BF0-8DA7-421E-A2BC-5E08F2048551}" uniqueName="75" name="Load_alternative_scenario_73" queryTableFieldId="75" dataDxfId="28">
      <calculatedColumnFormula>Demand[[#This Row],[Load]]+Demand[[#This Row],[Load]]*0.22</calculatedColumnFormula>
    </tableColumn>
    <tableColumn id="76" xr3:uid="{919F2019-CE98-4E93-A683-B3CE6FC70271}" uniqueName="76" name="Load_alternative_scenario_74" queryTableFieldId="76" dataDxfId="27">
      <calculatedColumnFormula>Demand[[#This Row],[Load]]+Demand[[#This Row],[Load]]*0.23</calculatedColumnFormula>
    </tableColumn>
    <tableColumn id="77" xr3:uid="{7E230418-9C24-4B27-9E68-230A65241151}" uniqueName="77" name="Load_alternative_scenario_75" queryTableFieldId="77" dataDxfId="26">
      <calculatedColumnFormula>Demand[[#This Row],[Load]]+Demand[[#This Row],[Load]]*0.24</calculatedColumnFormula>
    </tableColumn>
    <tableColumn id="78" xr3:uid="{547EE61A-A28F-4ADE-9DF7-69C7E3437B4B}" uniqueName="78" name="Load_alternative_scenario_76" queryTableFieldId="78" dataDxfId="25">
      <calculatedColumnFormula>Demand[[#This Row],[Load]]+Demand[[#This Row],[Load]]*0.25</calculatedColumnFormula>
    </tableColumn>
    <tableColumn id="79" xr3:uid="{85E1FF58-E27E-42F9-A460-053A4FF1D470}" uniqueName="79" name="Load_alternative_scenario_77" queryTableFieldId="79" dataDxfId="24">
      <calculatedColumnFormula>Demand[[#This Row],[Load]]+Demand[[#This Row],[Load]]*0.26</calculatedColumnFormula>
    </tableColumn>
    <tableColumn id="80" xr3:uid="{8DCFAFF6-6F6E-48B8-BC71-F4A47C8B407A}" uniqueName="80" name="Load_alternative_scenario_78" queryTableFieldId="80" dataDxfId="23">
      <calculatedColumnFormula>Demand[[#This Row],[Load]]+Demand[[#This Row],[Load]]*0.27</calculatedColumnFormula>
    </tableColumn>
    <tableColumn id="81" xr3:uid="{A180FFFB-C4E4-4A35-A4DB-A99397EF893C}" uniqueName="81" name="Load_alternative_scenario_79" queryTableFieldId="81" dataDxfId="22">
      <calculatedColumnFormula>Demand[[#This Row],[Load]]+Demand[[#This Row],[Load]]*0.28</calculatedColumnFormula>
    </tableColumn>
    <tableColumn id="82" xr3:uid="{6EB90B7F-142C-433D-8B9E-E6D67C62A5AA}" uniqueName="82" name="Load_alternative_scenario_80" queryTableFieldId="82" dataDxfId="21">
      <calculatedColumnFormula>Demand[[#This Row],[Load]]+Demand[[#This Row],[Load]]*0.29</calculatedColumnFormula>
    </tableColumn>
    <tableColumn id="83" xr3:uid="{D6C3FFA5-AB88-490C-86BD-4EF15404DA5F}" uniqueName="83" name="Load_alternative_scenario_81" queryTableFieldId="83" dataDxfId="20">
      <calculatedColumnFormula>Demand[[#This Row],[Load]]+Demand[[#This Row],[Load]]*0.3</calculatedColumnFormula>
    </tableColumn>
    <tableColumn id="84" xr3:uid="{CE2AF38A-DE61-43BD-8223-A49988D114EE}" uniqueName="84" name="Load_alternative_scenario_82" queryTableFieldId="84" dataDxfId="19">
      <calculatedColumnFormula>Demand[[#This Row],[Load]]+Demand[[#This Row],[Load]]*0.31</calculatedColumnFormula>
    </tableColumn>
    <tableColumn id="85" xr3:uid="{B3C9711F-83F2-4A64-B32D-4C2835397500}" uniqueName="85" name="Load_alternative_scenario_83" queryTableFieldId="85" dataDxfId="18">
      <calculatedColumnFormula>Demand[[#This Row],[Load]]+Demand[[#This Row],[Load]]*0.32</calculatedColumnFormula>
    </tableColumn>
    <tableColumn id="86" xr3:uid="{4A6180F2-955E-40A5-A147-05675D177F5A}" uniqueName="86" name="Load_alternative_scenario_84" queryTableFieldId="86" dataDxfId="17">
      <calculatedColumnFormula>Demand[[#This Row],[Load]]+Demand[[#This Row],[Load]]*0.33</calculatedColumnFormula>
    </tableColumn>
    <tableColumn id="87" xr3:uid="{87E4E356-9649-45C3-A2B5-B7629974FF70}" uniqueName="87" name="Load_alternative_scenario_85" queryTableFieldId="87" dataDxfId="16">
      <calculatedColumnFormula>Demand[[#This Row],[Load]]+Demand[[#This Row],[Load]]*0.34</calculatedColumnFormula>
    </tableColumn>
    <tableColumn id="88" xr3:uid="{0F5D6189-080F-4129-A04E-C7391D1A3704}" uniqueName="88" name="Load_alternative_scenario_86" queryTableFieldId="88" dataDxfId="15">
      <calculatedColumnFormula>Demand[[#This Row],[Load]]+Demand[[#This Row],[Load]]*0.35</calculatedColumnFormula>
    </tableColumn>
    <tableColumn id="89" xr3:uid="{ADAE480E-26A0-449C-82A0-9D8D1DE8FF03}" uniqueName="89" name="Load_alternative_scenario_87" queryTableFieldId="89" dataDxfId="14">
      <calculatedColumnFormula>Demand[[#This Row],[Load]]+Demand[[#This Row],[Load]]*0.36</calculatedColumnFormula>
    </tableColumn>
    <tableColumn id="90" xr3:uid="{C13F3BC5-F3B8-4281-B47D-40F21836538C}" uniqueName="90" name="Load_alternative_scenario_88" queryTableFieldId="90" dataDxfId="13">
      <calculatedColumnFormula>Demand[[#This Row],[Load]]+Demand[[#This Row],[Load]]*0.37</calculatedColumnFormula>
    </tableColumn>
    <tableColumn id="91" xr3:uid="{78D341D3-676D-4785-9BC6-CDBA9EB3C5EC}" uniqueName="91" name="Load_alternative_scenario_89" queryTableFieldId="91" dataDxfId="12">
      <calculatedColumnFormula>Demand[[#This Row],[Load]]+Demand[[#This Row],[Load]]*0.38</calculatedColumnFormula>
    </tableColumn>
    <tableColumn id="92" xr3:uid="{D63227B2-0A25-4882-98A8-9189962F001A}" uniqueName="92" name="Load_alternative_scenario_90" queryTableFieldId="92" dataDxfId="11">
      <calculatedColumnFormula>Demand[[#This Row],[Load]]+Demand[[#This Row],[Load]]*0.39</calculatedColumnFormula>
    </tableColumn>
    <tableColumn id="93" xr3:uid="{73B97ADB-D944-4D4A-9F19-5F53EBF8BD35}" uniqueName="93" name="Load_alternative_scenario_91" queryTableFieldId="93" dataDxfId="10">
      <calculatedColumnFormula>Demand[[#This Row],[Load]]+Demand[[#This Row],[Load]]*0.4</calculatedColumnFormula>
    </tableColumn>
    <tableColumn id="94" xr3:uid="{93569A57-9467-41BB-A052-08D38AF77A8E}" uniqueName="94" name="Load_alternative_scenario_92" queryTableFieldId="94" dataDxfId="9">
      <calculatedColumnFormula>Demand[[#This Row],[Load]]+Demand[[#This Row],[Load]]*0.41</calculatedColumnFormula>
    </tableColumn>
    <tableColumn id="95" xr3:uid="{926216BD-1B7E-4D36-B518-5D0398D4F160}" uniqueName="95" name="Load_alternative_scenario_93" queryTableFieldId="95" dataDxfId="8">
      <calculatedColumnFormula>Demand[[#This Row],[Load]]+Demand[[#This Row],[Load]]*0.42</calculatedColumnFormula>
    </tableColumn>
    <tableColumn id="96" xr3:uid="{8277E05D-1343-4427-82AF-3EACDAE53EA6}" uniqueName="96" name="Load_alternative_scenario_94" queryTableFieldId="96" dataDxfId="7">
      <calculatedColumnFormula>Demand[[#This Row],[Load]]+Demand[[#This Row],[Load]]*0.43</calculatedColumnFormula>
    </tableColumn>
    <tableColumn id="97" xr3:uid="{92610E2B-7D92-4D08-A2AA-A45FBD7AC27D}" uniqueName="97" name="Load_alternative_scenario_95" queryTableFieldId="97" dataDxfId="6">
      <calculatedColumnFormula>Demand[[#This Row],[Load]]+Demand[[#This Row],[Load]]*0.44</calculatedColumnFormula>
    </tableColumn>
    <tableColumn id="98" xr3:uid="{23490E5A-07F9-4B8B-99E8-2D0F5569A734}" uniqueName="98" name="Load_alternative_scenario_96" queryTableFieldId="98" dataDxfId="5">
      <calculatedColumnFormula>Demand[[#This Row],[Load]]+Demand[[#This Row],[Load]]*0.45</calculatedColumnFormula>
    </tableColumn>
    <tableColumn id="99" xr3:uid="{5AFD6422-A89D-4724-90AC-AB75F0B3059C}" uniqueName="99" name="Load_alternative_scenario_97" queryTableFieldId="99" dataDxfId="4">
      <calculatedColumnFormula>Demand[[#This Row],[Load]]+Demand[[#This Row],[Load]]*0.46</calculatedColumnFormula>
    </tableColumn>
    <tableColumn id="100" xr3:uid="{5D1DA5CC-CAF2-4F73-B1C7-1D5A6C2842D8}" uniqueName="100" name="Load_alternative_scenario_98" queryTableFieldId="100" dataDxfId="3">
      <calculatedColumnFormula>Demand[[#This Row],[Load]]+Demand[[#This Row],[Load]]*47</calculatedColumnFormula>
    </tableColumn>
    <tableColumn id="101" xr3:uid="{C7BE087F-9AC5-4042-A023-A482178A7748}" uniqueName="101" name="Load_alternative_scenario_99" queryTableFieldId="101" dataDxfId="2">
      <calculatedColumnFormula>Demand[[#This Row],[Load]]+Demand[[#This Row],[Load]]*0.48</calculatedColumnFormula>
    </tableColumn>
    <tableColumn id="102" xr3:uid="{D86ACA71-37B4-4DCC-87AA-0611D8EC4C73}" uniqueName="102" name="Load_alternative_scenario_100" queryTableFieldId="102" dataDxfId="1">
      <calculatedColumnFormula>Demand[[#This Row],[Load]]+Demand[[#This Row],[Load]]*0.49</calculatedColumnFormula>
    </tableColumn>
    <tableColumn id="105" xr3:uid="{4B735313-8DFA-447D-A799-A34D89B1C9E9}" uniqueName="105" name="Load_alternative_scenario_101" queryTableFieldId="103" dataDxfId="0">
      <calculatedColumnFormula>Demand[[#This Row],[Load]]+Demand[[#This Row],[Load]]*0.5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1388-9A18-4803-96C0-080EC4CC31DB}">
  <dimension ref="A1:CY338"/>
  <sheetViews>
    <sheetView tabSelected="1" workbookViewId="0">
      <selection activeCell="CY4" sqref="CY4"/>
    </sheetView>
  </sheetViews>
  <sheetFormatPr defaultRowHeight="14.45"/>
  <cols>
    <col min="1" max="1" width="13.140625" bestFit="1" customWidth="1"/>
    <col min="2" max="2" width="7.140625" bestFit="1" customWidth="1"/>
    <col min="3" max="4" width="27.85546875" bestFit="1" customWidth="1"/>
  </cols>
  <sheetData>
    <row r="1" spans="1:103">
      <c r="C1">
        <v>-0.5</v>
      </c>
      <c r="D1">
        <v>-0.49</v>
      </c>
      <c r="E1">
        <v>-0.48</v>
      </c>
      <c r="F1">
        <v>-0.47</v>
      </c>
      <c r="G1">
        <v>-0.46</v>
      </c>
      <c r="H1">
        <v>-0.45</v>
      </c>
      <c r="I1">
        <v>-0.44</v>
      </c>
      <c r="J1">
        <v>-0.43</v>
      </c>
      <c r="K1">
        <v>-0.42</v>
      </c>
      <c r="L1">
        <v>-0.41</v>
      </c>
      <c r="M1">
        <v>-0.4</v>
      </c>
      <c r="N1">
        <v>-0.39</v>
      </c>
      <c r="O1">
        <v>-0.38</v>
      </c>
      <c r="P1">
        <v>-0.37</v>
      </c>
      <c r="Q1">
        <v>-0.36</v>
      </c>
      <c r="R1">
        <v>-0.35</v>
      </c>
      <c r="S1">
        <v>-0.34</v>
      </c>
      <c r="T1">
        <v>-0.33</v>
      </c>
      <c r="U1">
        <v>-0.32</v>
      </c>
      <c r="V1">
        <v>-0.31</v>
      </c>
      <c r="W1">
        <v>-0.3</v>
      </c>
      <c r="X1">
        <v>-0.28999999999999998</v>
      </c>
      <c r="Y1">
        <v>-0.28000000000000003</v>
      </c>
      <c r="Z1">
        <v>-0.27</v>
      </c>
      <c r="AA1">
        <v>-0.26</v>
      </c>
      <c r="AB1">
        <v>-0.25</v>
      </c>
      <c r="AC1">
        <v>-0.24</v>
      </c>
      <c r="AD1">
        <v>-0.23</v>
      </c>
      <c r="AE1">
        <v>-0.22</v>
      </c>
      <c r="AF1">
        <v>-0.21</v>
      </c>
      <c r="AG1">
        <v>-0.2</v>
      </c>
      <c r="AH1">
        <v>-0.19</v>
      </c>
      <c r="AI1">
        <v>-0.18</v>
      </c>
      <c r="AJ1">
        <v>-0.17</v>
      </c>
      <c r="AK1">
        <v>-0.16</v>
      </c>
      <c r="AL1">
        <v>-0.15</v>
      </c>
      <c r="AM1">
        <v>-0.14000000000000001</v>
      </c>
      <c r="AN1">
        <v>-0.13</v>
      </c>
      <c r="AO1">
        <v>-0.12</v>
      </c>
      <c r="AP1">
        <v>-0.11</v>
      </c>
      <c r="AQ1">
        <v>-0.1</v>
      </c>
      <c r="AR1">
        <v>-0.09</v>
      </c>
      <c r="AS1">
        <v>-0.08</v>
      </c>
      <c r="AT1">
        <v>-7.0000000000000007E-2</v>
      </c>
      <c r="AU1">
        <v>-0.06</v>
      </c>
      <c r="AV1">
        <v>-0.05</v>
      </c>
      <c r="AW1">
        <v>-0.04</v>
      </c>
      <c r="AX1">
        <v>-0.03</v>
      </c>
      <c r="AY1">
        <v>-0.02</v>
      </c>
      <c r="AZ1">
        <v>-0.01</v>
      </c>
      <c r="BA1">
        <v>0</v>
      </c>
      <c r="BB1">
        <v>0.01</v>
      </c>
      <c r="BC1">
        <v>0.02</v>
      </c>
      <c r="BD1">
        <v>0.03</v>
      </c>
      <c r="BE1">
        <v>0.04</v>
      </c>
      <c r="BF1">
        <v>0.05</v>
      </c>
      <c r="BG1">
        <v>6.0000000000000102E-2</v>
      </c>
      <c r="BH1">
        <v>7.0000000000001006E-2</v>
      </c>
      <c r="BI1">
        <v>8.0000000000001001E-2</v>
      </c>
      <c r="BJ1">
        <v>9.0000000000000996E-2</v>
      </c>
      <c r="BK1">
        <v>0.100000000000001</v>
      </c>
      <c r="BL1">
        <v>0.110000000000001</v>
      </c>
      <c r="BM1">
        <v>0.12000000000000099</v>
      </c>
      <c r="BN1">
        <v>0.130000000000001</v>
      </c>
      <c r="BO1">
        <v>0.14000000000000101</v>
      </c>
      <c r="BP1">
        <v>0.15000000000000099</v>
      </c>
      <c r="BQ1">
        <v>0.160000000000001</v>
      </c>
      <c r="BR1">
        <v>0.17000000000000101</v>
      </c>
      <c r="BS1">
        <v>0.18000000000000099</v>
      </c>
      <c r="BT1">
        <v>0.190000000000001</v>
      </c>
      <c r="BU1">
        <v>0.20000000000000101</v>
      </c>
      <c r="BV1">
        <v>0.21000000000000099</v>
      </c>
      <c r="BW1">
        <v>0.220000000000001</v>
      </c>
      <c r="BX1">
        <v>0.23000000000000101</v>
      </c>
      <c r="BY1">
        <v>0.24000000000000099</v>
      </c>
      <c r="BZ1">
        <v>0.250000000000001</v>
      </c>
      <c r="CA1">
        <v>0.26000000000000101</v>
      </c>
      <c r="CB1">
        <v>0.27000000000000102</v>
      </c>
      <c r="CC1">
        <v>0.28000000000000103</v>
      </c>
      <c r="CD1">
        <v>0.29000000000000098</v>
      </c>
      <c r="CE1">
        <v>0.30000000000000099</v>
      </c>
      <c r="CF1">
        <v>0.310000000000001</v>
      </c>
      <c r="CG1">
        <v>0.32000000000000101</v>
      </c>
      <c r="CH1">
        <v>0.33000000000000101</v>
      </c>
      <c r="CI1">
        <v>0.34000000000000102</v>
      </c>
      <c r="CJ1">
        <v>0.35000000000000098</v>
      </c>
      <c r="CK1">
        <v>0.36000000000000099</v>
      </c>
      <c r="CL1">
        <v>0.37000000000000099</v>
      </c>
      <c r="CM1">
        <v>0.380000000000001</v>
      </c>
      <c r="CN1">
        <v>0.39000000000000101</v>
      </c>
      <c r="CO1">
        <v>0.40000000000000102</v>
      </c>
      <c r="CP1">
        <v>0.41000000000000097</v>
      </c>
      <c r="CQ1">
        <v>0.42000000000000098</v>
      </c>
      <c r="CR1">
        <v>0.43000000000000099</v>
      </c>
      <c r="CS1">
        <v>0.440000000000001</v>
      </c>
      <c r="CT1">
        <v>0.45000000000000101</v>
      </c>
      <c r="CU1">
        <v>0.46000000000000102</v>
      </c>
      <c r="CV1">
        <v>0.47000000000000097</v>
      </c>
      <c r="CW1">
        <v>0.48000000000000098</v>
      </c>
      <c r="CX1">
        <v>0.49000000000000099</v>
      </c>
      <c r="CY1">
        <v>0.5</v>
      </c>
    </row>
    <row r="2" spans="1:10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</row>
    <row r="3" spans="1:103">
      <c r="A3">
        <v>1</v>
      </c>
      <c r="B3">
        <v>12962</v>
      </c>
      <c r="C3">
        <f>Demand[[#This Row],[Load]]-Demand[[#This Row],[Load]]*0.5</f>
        <v>6481</v>
      </c>
      <c r="D3">
        <f>Demand[[#This Row],[Load]]-Demand[[#This Row],[Load]]*0.49</f>
        <v>6610.62</v>
      </c>
      <c r="E3">
        <f>Demand[[#This Row],[Load]]-Demand[[#This Row],[Load]]*0.48</f>
        <v>6740.24</v>
      </c>
      <c r="F3">
        <f>Demand[[#This Row],[Load]]-Demand[[#This Row],[Load]]*0.47</f>
        <v>6869.8600000000006</v>
      </c>
      <c r="G3">
        <f>Demand[[#This Row],[Load]]-Demand[[#This Row],[Load]]*0.46</f>
        <v>6999.48</v>
      </c>
      <c r="H3">
        <f>Demand[[#This Row],[Load]]-Demand[[#This Row],[Load]]*0.45</f>
        <v>7129.0999999999995</v>
      </c>
      <c r="I3">
        <f>Demand[[#This Row],[Load]]-Demand[[#This Row],[Load]]*0.44</f>
        <v>7258.72</v>
      </c>
      <c r="J3">
        <f>Demand[[#This Row],[Load]]-Demand[[#This Row],[Load]]*0.43</f>
        <v>7388.34</v>
      </c>
      <c r="K3">
        <f>Demand[[#This Row],[Load]]+Demand[[#This Row],[Load]]*$K$1</f>
        <v>7517.96</v>
      </c>
      <c r="L3">
        <f>Demand[[#This Row],[Load]]+Demand[[#This Row],[Load]]*-0.41</f>
        <v>7647.58</v>
      </c>
      <c r="M3">
        <f>Demand[[#This Row],[Load]]+Demand[[#This Row],[Load]]*-0.4</f>
        <v>7777.2</v>
      </c>
      <c r="N3">
        <f>Demand[[#This Row],[Load]]+Demand[[#This Row],[Load]]*-0.39</f>
        <v>7906.82</v>
      </c>
      <c r="O3">
        <f>Demand[[#This Row],[Load]]+Demand[[#This Row],[Load]]*-0.38</f>
        <v>8036.44</v>
      </c>
      <c r="P3">
        <f>Demand[[#This Row],[Load]]+Demand[[#This Row],[Load]]*-0.37</f>
        <v>8166.06</v>
      </c>
      <c r="Q3">
        <f>Demand[[#This Row],[Load]]+Demand[[#This Row],[Load]]*-0.36</f>
        <v>8295.68</v>
      </c>
      <c r="R3">
        <f>Demand[[#This Row],[Load]]+Demand[[#This Row],[Load]]*-0.35</f>
        <v>8425.2999999999993</v>
      </c>
      <c r="S3">
        <f>Demand[[#This Row],[Load]]+Demand[[#This Row],[Load]]*-0.34</f>
        <v>8554.92</v>
      </c>
      <c r="T3">
        <f>Demand[[#This Row],[Load]]+Demand[[#This Row],[Load]]*-0.33</f>
        <v>8684.5400000000009</v>
      </c>
      <c r="U3">
        <f>Demand[[#This Row],[Load]]+Demand[[#This Row],[Load]]*-0.32</f>
        <v>8814.16</v>
      </c>
      <c r="V3">
        <f>Demand[[#This Row],[Load]]+Demand[[#This Row],[Load]]*-0.31</f>
        <v>8943.7800000000007</v>
      </c>
      <c r="W3">
        <f>Demand[[#This Row],[Load]]+Demand[[#This Row],[Load]]*-0.3</f>
        <v>9073.4</v>
      </c>
      <c r="X3">
        <f>Demand[[#This Row],[Load]]+Demand[[#This Row],[Load]]*-0.29</f>
        <v>9203.02</v>
      </c>
      <c r="Y3">
        <f>Demand[[#This Row],[Load]]+Demand[[#This Row],[Load]]*-0.28</f>
        <v>9332.64</v>
      </c>
      <c r="Z3">
        <f>Demand[[#This Row],[Load]]+Demand[[#This Row],[Load]]*-0.27</f>
        <v>9462.26</v>
      </c>
      <c r="AA3">
        <f>Demand[[#This Row],[Load]]+Demand[[#This Row],[Load]]*-0.26</f>
        <v>9591.880000000001</v>
      </c>
      <c r="AB3">
        <f>Demand[[#This Row],[Load]]+Demand[[#This Row],[Load]]*-0.25</f>
        <v>9721.5</v>
      </c>
      <c r="AC3">
        <f>Demand[[#This Row],[Load]]+Demand[[#This Row],[Load]]*-0.24</f>
        <v>9851.119999999999</v>
      </c>
      <c r="AD3">
        <f>Demand[[#This Row],[Load]]+Demand[[#This Row],[Load]]*-0.23</f>
        <v>9980.74</v>
      </c>
      <c r="AE3">
        <f>Demand[[#This Row],[Load]]+Demand[[#This Row],[Load]]*-0.22</f>
        <v>10110.36</v>
      </c>
      <c r="AF3">
        <f>Demand[[#This Row],[Load]]+Demand[[#This Row],[Load]]*-0.21</f>
        <v>10239.98</v>
      </c>
      <c r="AG3">
        <f>Demand[[#This Row],[Load]]+Demand[[#This Row],[Load]]*-0.2</f>
        <v>10369.6</v>
      </c>
      <c r="AH3">
        <f>Demand[[#This Row],[Load]]+Demand[[#This Row],[Load]]*-0.19</f>
        <v>10499.22</v>
      </c>
      <c r="AI3">
        <f>Demand[[#This Row],[Load]]+Demand[[#This Row],[Load]]*-0.18</f>
        <v>10628.84</v>
      </c>
      <c r="AJ3">
        <f>Demand[[#This Row],[Load]]+Demand[[#This Row],[Load]]*-0.17</f>
        <v>10758.46</v>
      </c>
      <c r="AK3">
        <f>Demand[[#This Row],[Load]]+Demand[[#This Row],[Load]]*-0.16</f>
        <v>10888.08</v>
      </c>
      <c r="AL3">
        <f>Demand[[#This Row],[Load]]+Demand[[#This Row],[Load]]*-0.15</f>
        <v>11017.7</v>
      </c>
      <c r="AM3">
        <f>Demand[[#This Row],[Load]]+Demand[[#This Row],[Load]]*-0.14</f>
        <v>11147.32</v>
      </c>
      <c r="AN3">
        <f>Demand[[#This Row],[Load]]+Demand[[#This Row],[Load]]*-0.13</f>
        <v>11276.94</v>
      </c>
      <c r="AO3">
        <f>Demand[[#This Row],[Load]]+Demand[[#This Row],[Load]]*-0.12</f>
        <v>11406.56</v>
      </c>
      <c r="AP3">
        <f>Demand[[#This Row],[Load]]+Demand[[#This Row],[Load]]*-0.11</f>
        <v>11536.18</v>
      </c>
      <c r="AQ3">
        <f>Demand[[#This Row],[Load]]+Demand[[#This Row],[Load]]*-0.1</f>
        <v>11665.8</v>
      </c>
      <c r="AR3">
        <f>Demand[[#This Row],[Load]]+Demand[[#This Row],[Load]]*-0.09</f>
        <v>11795.42</v>
      </c>
      <c r="AS3">
        <f>Demand[[#This Row],[Load]]+Demand[[#This Row],[Load]]*-0.08</f>
        <v>11925.04</v>
      </c>
      <c r="AT3">
        <f>Demand[[#This Row],[Load]]+Demand[[#This Row],[Load]]*-0.07</f>
        <v>12054.66</v>
      </c>
      <c r="AU3">
        <f>Demand[[#This Row],[Load]]+Demand[[#This Row],[Load]]*-0.06</f>
        <v>12184.28</v>
      </c>
      <c r="AV3">
        <f>Demand[[#This Row],[Load]]+Demand[[#This Row],[Load]]*-0.05</f>
        <v>12313.9</v>
      </c>
      <c r="AW3">
        <f>Demand[[#This Row],[Load]]+Demand[[#This Row],[Load]]*-0.04</f>
        <v>12443.52</v>
      </c>
      <c r="AX3">
        <f>Demand[[#This Row],[Load]]+Demand[[#This Row],[Load]]*-0.03</f>
        <v>12573.14</v>
      </c>
      <c r="AY3">
        <f>Demand[[#This Row],[Load]]+Demand[[#This Row],[Load]]*-0.02</f>
        <v>12702.76</v>
      </c>
      <c r="AZ3">
        <f>Demand[[#This Row],[Load]]+Demand[[#This Row],[Load]]*-0.01</f>
        <v>12832.38</v>
      </c>
      <c r="BA3">
        <f>Demand[[#This Row],[Load]]+Demand[[#This Row],[Load]]*0</f>
        <v>12962</v>
      </c>
      <c r="BB3">
        <f>Demand[[#This Row],[Load]]+Demand[[#This Row],[Load]]*0.01</f>
        <v>13091.62</v>
      </c>
      <c r="BC3">
        <f>Demand[[#This Row],[Load]]+Demand[[#This Row],[Load]]*0.02</f>
        <v>13221.24</v>
      </c>
      <c r="BD3">
        <f>Demand[[#This Row],[Load]]+Demand[[#This Row],[Load]]*0.03</f>
        <v>13350.86</v>
      </c>
      <c r="BE3">
        <f>Demand[[#This Row],[Load]]+Demand[[#This Row],[Load]]*0.04</f>
        <v>13480.48</v>
      </c>
      <c r="BF3">
        <f>Demand[[#This Row],[Load]]+Demand[[#This Row],[Load]]*0.05</f>
        <v>13610.1</v>
      </c>
      <c r="BG3">
        <f>Demand[[#This Row],[Load]]+Demand[[#This Row],[Load]]*0.06</f>
        <v>13739.72</v>
      </c>
      <c r="BH3">
        <f>Demand[[#This Row],[Load]]+Demand[[#This Row],[Load]]*0.07</f>
        <v>13869.34</v>
      </c>
      <c r="BI3">
        <f>Demand[[#This Row],[Load]]+Demand[[#This Row],[Load]]*0.08</f>
        <v>13998.96</v>
      </c>
      <c r="BJ3">
        <f>Demand[[#This Row],[Load]]+Demand[[#This Row],[Load]]*0.09</f>
        <v>14128.58</v>
      </c>
      <c r="BK3">
        <f>Demand[[#This Row],[Load]]+Demand[[#This Row],[Load]]*0.1</f>
        <v>14258.2</v>
      </c>
      <c r="BL3">
        <f>Demand[[#This Row],[Load]]+Demand[[#This Row],[Load]]*0.11</f>
        <v>14387.82</v>
      </c>
      <c r="BM3">
        <f>Demand[[#This Row],[Load]]+Demand[[#This Row],[Load]]*0.12</f>
        <v>14517.44</v>
      </c>
      <c r="BN3">
        <f>Demand[[#This Row],[Load]]+Demand[[#This Row],[Load]]*0.13</f>
        <v>14647.06</v>
      </c>
      <c r="BO3">
        <f>Demand[[#This Row],[Load]]+Demand[[#This Row],[Load]]*0.14</f>
        <v>14776.68</v>
      </c>
      <c r="BP3">
        <f>Demand[[#This Row],[Load]]+Demand[[#This Row],[Load]]*0.15</f>
        <v>14906.3</v>
      </c>
      <c r="BQ3">
        <f>Demand[[#This Row],[Load]]+Demand[[#This Row],[Load]]*0.16</f>
        <v>15035.92</v>
      </c>
      <c r="BR3">
        <f>Demand[[#This Row],[Load]]+Demand[[#This Row],[Load]]*0.17</f>
        <v>15165.54</v>
      </c>
      <c r="BS3">
        <f>Demand[[#This Row],[Load]]+Demand[[#This Row],[Load]]*0.18</f>
        <v>15295.16</v>
      </c>
      <c r="BT3">
        <f>Demand[[#This Row],[Load]]+Demand[[#This Row],[Load]]*0.19</f>
        <v>15424.78</v>
      </c>
      <c r="BU3">
        <f>Demand[[#This Row],[Load]]+Demand[[#This Row],[Load]]*0.2</f>
        <v>15554.4</v>
      </c>
      <c r="BV3">
        <f>Demand[[#This Row],[Load]]+Demand[[#This Row],[Load]]*0.21</f>
        <v>15684.02</v>
      </c>
      <c r="BW3">
        <f>Demand[[#This Row],[Load]]+Demand[[#This Row],[Load]]*0.22</f>
        <v>15813.64</v>
      </c>
      <c r="BX3">
        <f>Demand[[#This Row],[Load]]+Demand[[#This Row],[Load]]*0.23</f>
        <v>15943.26</v>
      </c>
      <c r="BY3">
        <f>Demand[[#This Row],[Load]]+Demand[[#This Row],[Load]]*0.24</f>
        <v>16072.880000000001</v>
      </c>
      <c r="BZ3">
        <f>Demand[[#This Row],[Load]]+Demand[[#This Row],[Load]]*0.25</f>
        <v>16202.5</v>
      </c>
      <c r="CA3">
        <f>Demand[[#This Row],[Load]]+Demand[[#This Row],[Load]]*0.26</f>
        <v>16332.119999999999</v>
      </c>
      <c r="CB3">
        <f>Demand[[#This Row],[Load]]+Demand[[#This Row],[Load]]*0.27</f>
        <v>16461.740000000002</v>
      </c>
      <c r="CC3">
        <f>Demand[[#This Row],[Load]]+Demand[[#This Row],[Load]]*0.28</f>
        <v>16591.36</v>
      </c>
      <c r="CD3">
        <f>Demand[[#This Row],[Load]]+Demand[[#This Row],[Load]]*0.29</f>
        <v>16720.98</v>
      </c>
      <c r="CE3">
        <f>Demand[[#This Row],[Load]]+Demand[[#This Row],[Load]]*0.3</f>
        <v>16850.599999999999</v>
      </c>
      <c r="CF3">
        <f>Demand[[#This Row],[Load]]+Demand[[#This Row],[Load]]*0.31</f>
        <v>16980.22</v>
      </c>
      <c r="CG3">
        <f>Demand[[#This Row],[Load]]+Demand[[#This Row],[Load]]*0.32</f>
        <v>17109.84</v>
      </c>
      <c r="CH3">
        <f>Demand[[#This Row],[Load]]+Demand[[#This Row],[Load]]*0.33</f>
        <v>17239.46</v>
      </c>
      <c r="CI3">
        <f>Demand[[#This Row],[Load]]+Demand[[#This Row],[Load]]*0.34</f>
        <v>17369.080000000002</v>
      </c>
      <c r="CJ3">
        <f>Demand[[#This Row],[Load]]+Demand[[#This Row],[Load]]*0.35</f>
        <v>17498.7</v>
      </c>
      <c r="CK3">
        <f>Demand[[#This Row],[Load]]+Demand[[#This Row],[Load]]*0.36</f>
        <v>17628.32</v>
      </c>
      <c r="CL3">
        <f>Demand[[#This Row],[Load]]+Demand[[#This Row],[Load]]*0.37</f>
        <v>17757.939999999999</v>
      </c>
      <c r="CM3">
        <f>Demand[[#This Row],[Load]]+Demand[[#This Row],[Load]]*0.38</f>
        <v>17887.560000000001</v>
      </c>
      <c r="CN3">
        <f>Demand[[#This Row],[Load]]+Demand[[#This Row],[Load]]*0.39</f>
        <v>18017.18</v>
      </c>
      <c r="CO3">
        <f>Demand[[#This Row],[Load]]+Demand[[#This Row],[Load]]*0.4</f>
        <v>18146.8</v>
      </c>
      <c r="CP3">
        <f>Demand[[#This Row],[Load]]+Demand[[#This Row],[Load]]*0.41</f>
        <v>18276.419999999998</v>
      </c>
      <c r="CQ3">
        <f>Demand[[#This Row],[Load]]+Demand[[#This Row],[Load]]*0.42</f>
        <v>18406.04</v>
      </c>
      <c r="CR3">
        <f>Demand[[#This Row],[Load]]+Demand[[#This Row],[Load]]*0.43</f>
        <v>18535.66</v>
      </c>
      <c r="CS3">
        <f>Demand[[#This Row],[Load]]+Demand[[#This Row],[Load]]*0.44</f>
        <v>18665.28</v>
      </c>
      <c r="CT3">
        <f>Demand[[#This Row],[Load]]+Demand[[#This Row],[Load]]*0.45</f>
        <v>18794.900000000001</v>
      </c>
      <c r="CU3">
        <f>Demand[[#This Row],[Load]]+Demand[[#This Row],[Load]]*0.46</f>
        <v>18924.52</v>
      </c>
      <c r="CV3">
        <f>Demand[[#This Row],[Load]]+Demand[[#This Row],[Load]]*47</f>
        <v>622176</v>
      </c>
      <c r="CW3">
        <f>Demand[[#This Row],[Load]]+Demand[[#This Row],[Load]]*0.48</f>
        <v>19183.760000000002</v>
      </c>
      <c r="CX3">
        <f>Demand[[#This Row],[Load]]+Demand[[#This Row],[Load]]*0.49</f>
        <v>19313.38</v>
      </c>
      <c r="CY3">
        <f>Demand[[#This Row],[Load]]+Demand[[#This Row],[Load]]*0.5</f>
        <v>19443</v>
      </c>
    </row>
    <row r="4" spans="1:103">
      <c r="A4">
        <v>2</v>
      </c>
      <c r="B4">
        <v>12214</v>
      </c>
      <c r="C4">
        <f>Demand[[#This Row],[Load]]-Demand[[#This Row],[Load]]*0.5</f>
        <v>6107</v>
      </c>
      <c r="D4">
        <f>Demand[[#This Row],[Load]]-Demand[[#This Row],[Load]]*0.49</f>
        <v>6229.14</v>
      </c>
      <c r="E4">
        <f>Demand[[#This Row],[Load]]-Demand[[#This Row],[Load]]*0.48</f>
        <v>6351.2800000000007</v>
      </c>
      <c r="F4">
        <f>Demand[[#This Row],[Load]]-Demand[[#This Row],[Load]]*0.47</f>
        <v>6473.42</v>
      </c>
      <c r="G4">
        <f>Demand[[#This Row],[Load]]-Demand[[#This Row],[Load]]*0.46</f>
        <v>6595.5599999999995</v>
      </c>
      <c r="H4">
        <f>Demand[[#This Row],[Load]]-Demand[[#This Row],[Load]]*0.45</f>
        <v>6717.7</v>
      </c>
      <c r="I4">
        <f>Demand[[#This Row],[Load]]-Demand[[#This Row],[Load]]*0.44</f>
        <v>6839.84</v>
      </c>
      <c r="J4">
        <f>Demand[[#This Row],[Load]]-Demand[[#This Row],[Load]]*0.43</f>
        <v>6961.9800000000005</v>
      </c>
      <c r="K4">
        <f>Demand[[#This Row],[Load]]+Demand[[#This Row],[Load]]*$K$1</f>
        <v>7084.12</v>
      </c>
      <c r="L4">
        <f>Demand[[#This Row],[Load]]+Demand[[#This Row],[Load]]*-0.41</f>
        <v>7206.26</v>
      </c>
      <c r="M4">
        <f>Demand[[#This Row],[Load]]+Demand[[#This Row],[Load]]*-0.4</f>
        <v>7328.4</v>
      </c>
      <c r="N4">
        <f>Demand[[#This Row],[Load]]+Demand[[#This Row],[Load]]*-0.39</f>
        <v>7450.54</v>
      </c>
      <c r="O4">
        <f>Demand[[#This Row],[Load]]+Demand[[#This Row],[Load]]*-0.38</f>
        <v>7572.68</v>
      </c>
      <c r="P4">
        <f>Demand[[#This Row],[Load]]+Demand[[#This Row],[Load]]*-0.37</f>
        <v>7694.82</v>
      </c>
      <c r="Q4">
        <f>Demand[[#This Row],[Load]]+Demand[[#This Row],[Load]]*-0.36</f>
        <v>7816.96</v>
      </c>
      <c r="R4">
        <f>Demand[[#This Row],[Load]]+Demand[[#This Row],[Load]]*-0.35</f>
        <v>7939.1</v>
      </c>
      <c r="S4">
        <f>Demand[[#This Row],[Load]]+Demand[[#This Row],[Load]]*-0.34</f>
        <v>8061.24</v>
      </c>
      <c r="T4">
        <f>Demand[[#This Row],[Load]]+Demand[[#This Row],[Load]]*-0.33</f>
        <v>8183.3799999999992</v>
      </c>
      <c r="U4">
        <f>Demand[[#This Row],[Load]]+Demand[[#This Row],[Load]]*-0.32</f>
        <v>8305.52</v>
      </c>
      <c r="V4">
        <f>Demand[[#This Row],[Load]]+Demand[[#This Row],[Load]]*-0.31</f>
        <v>8427.66</v>
      </c>
      <c r="W4">
        <f>Demand[[#This Row],[Load]]+Demand[[#This Row],[Load]]*-0.3</f>
        <v>8549.7999999999993</v>
      </c>
      <c r="X4">
        <f>Demand[[#This Row],[Load]]+Demand[[#This Row],[Load]]*-0.29</f>
        <v>8671.94</v>
      </c>
      <c r="Y4">
        <f>Demand[[#This Row],[Load]]+Demand[[#This Row],[Load]]*-0.28</f>
        <v>8794.08</v>
      </c>
      <c r="Z4">
        <f>Demand[[#This Row],[Load]]+Demand[[#This Row],[Load]]*-0.27</f>
        <v>8916.2199999999993</v>
      </c>
      <c r="AA4">
        <f>Demand[[#This Row],[Load]]+Demand[[#This Row],[Load]]*-0.26</f>
        <v>9038.36</v>
      </c>
      <c r="AB4">
        <f>Demand[[#This Row],[Load]]+Demand[[#This Row],[Load]]*-0.25</f>
        <v>9160.5</v>
      </c>
      <c r="AC4">
        <f>Demand[[#This Row],[Load]]+Demand[[#This Row],[Load]]*-0.24</f>
        <v>9282.64</v>
      </c>
      <c r="AD4">
        <f>Demand[[#This Row],[Load]]+Demand[[#This Row],[Load]]*-0.23</f>
        <v>9404.7799999999988</v>
      </c>
      <c r="AE4">
        <f>Demand[[#This Row],[Load]]+Demand[[#This Row],[Load]]*-0.22</f>
        <v>9526.92</v>
      </c>
      <c r="AF4">
        <f>Demand[[#This Row],[Load]]+Demand[[#This Row],[Load]]*-0.21</f>
        <v>9649.06</v>
      </c>
      <c r="AG4">
        <f>Demand[[#This Row],[Load]]+Demand[[#This Row],[Load]]*-0.2</f>
        <v>9771.2000000000007</v>
      </c>
      <c r="AH4">
        <f>Demand[[#This Row],[Load]]+Demand[[#This Row],[Load]]*-0.19</f>
        <v>9893.34</v>
      </c>
      <c r="AI4">
        <f>Demand[[#This Row],[Load]]+Demand[[#This Row],[Load]]*-0.18</f>
        <v>10015.48</v>
      </c>
      <c r="AJ4">
        <f>Demand[[#This Row],[Load]]+Demand[[#This Row],[Load]]*-0.17</f>
        <v>10137.619999999999</v>
      </c>
      <c r="AK4">
        <f>Demand[[#This Row],[Load]]+Demand[[#This Row],[Load]]*-0.16</f>
        <v>10259.76</v>
      </c>
      <c r="AL4">
        <f>Demand[[#This Row],[Load]]+Demand[[#This Row],[Load]]*-0.15</f>
        <v>10381.9</v>
      </c>
      <c r="AM4">
        <f>Demand[[#This Row],[Load]]+Demand[[#This Row],[Load]]*-0.14</f>
        <v>10504.039999999999</v>
      </c>
      <c r="AN4">
        <f>Demand[[#This Row],[Load]]+Demand[[#This Row],[Load]]*-0.13</f>
        <v>10626.18</v>
      </c>
      <c r="AO4">
        <f>Demand[[#This Row],[Load]]+Demand[[#This Row],[Load]]*-0.12</f>
        <v>10748.32</v>
      </c>
      <c r="AP4">
        <f>Demand[[#This Row],[Load]]+Demand[[#This Row],[Load]]*-0.11</f>
        <v>10870.46</v>
      </c>
      <c r="AQ4">
        <f>Demand[[#This Row],[Load]]+Demand[[#This Row],[Load]]*-0.1</f>
        <v>10992.6</v>
      </c>
      <c r="AR4">
        <f>Demand[[#This Row],[Load]]+Demand[[#This Row],[Load]]*-0.09</f>
        <v>11114.74</v>
      </c>
      <c r="AS4">
        <f>Demand[[#This Row],[Load]]+Demand[[#This Row],[Load]]*-0.08</f>
        <v>11236.88</v>
      </c>
      <c r="AT4">
        <f>Demand[[#This Row],[Load]]+Demand[[#This Row],[Load]]*-0.07</f>
        <v>11359.02</v>
      </c>
      <c r="AU4">
        <f>Demand[[#This Row],[Load]]+Demand[[#This Row],[Load]]*-0.06</f>
        <v>11481.16</v>
      </c>
      <c r="AV4">
        <f>Demand[[#This Row],[Load]]+Demand[[#This Row],[Load]]*-0.05</f>
        <v>11603.3</v>
      </c>
      <c r="AW4">
        <f>Demand[[#This Row],[Load]]+Demand[[#This Row],[Load]]*-0.04</f>
        <v>11725.44</v>
      </c>
      <c r="AX4">
        <f>Demand[[#This Row],[Load]]+Demand[[#This Row],[Load]]*-0.03</f>
        <v>11847.58</v>
      </c>
      <c r="AY4">
        <f>Demand[[#This Row],[Load]]+Demand[[#This Row],[Load]]*-0.02</f>
        <v>11969.72</v>
      </c>
      <c r="AZ4">
        <f>Demand[[#This Row],[Load]]+Demand[[#This Row],[Load]]*-0.01</f>
        <v>12091.86</v>
      </c>
      <c r="BA4">
        <f>Demand[[#This Row],[Load]]+Demand[[#This Row],[Load]]*0</f>
        <v>12214</v>
      </c>
      <c r="BB4">
        <f>Demand[[#This Row],[Load]]+Demand[[#This Row],[Load]]*0.01</f>
        <v>12336.14</v>
      </c>
      <c r="BC4">
        <f>Demand[[#This Row],[Load]]+Demand[[#This Row],[Load]]*0.02</f>
        <v>12458.28</v>
      </c>
      <c r="BD4">
        <f>Demand[[#This Row],[Load]]+Demand[[#This Row],[Load]]*0.03</f>
        <v>12580.42</v>
      </c>
      <c r="BE4">
        <f>Demand[[#This Row],[Load]]+Demand[[#This Row],[Load]]*0.04</f>
        <v>12702.56</v>
      </c>
      <c r="BF4">
        <f>Demand[[#This Row],[Load]]+Demand[[#This Row],[Load]]*0.05</f>
        <v>12824.7</v>
      </c>
      <c r="BG4">
        <f>Demand[[#This Row],[Load]]+Demand[[#This Row],[Load]]*0.06</f>
        <v>12946.84</v>
      </c>
      <c r="BH4">
        <f>Demand[[#This Row],[Load]]+Demand[[#This Row],[Load]]*0.07</f>
        <v>13068.98</v>
      </c>
      <c r="BI4">
        <f>Demand[[#This Row],[Load]]+Demand[[#This Row],[Load]]*0.08</f>
        <v>13191.12</v>
      </c>
      <c r="BJ4">
        <f>Demand[[#This Row],[Load]]+Demand[[#This Row],[Load]]*0.09</f>
        <v>13313.26</v>
      </c>
      <c r="BK4">
        <f>Demand[[#This Row],[Load]]+Demand[[#This Row],[Load]]*0.1</f>
        <v>13435.4</v>
      </c>
      <c r="BL4">
        <f>Demand[[#This Row],[Load]]+Demand[[#This Row],[Load]]*0.11</f>
        <v>13557.54</v>
      </c>
      <c r="BM4">
        <f>Demand[[#This Row],[Load]]+Demand[[#This Row],[Load]]*0.12</f>
        <v>13679.68</v>
      </c>
      <c r="BN4">
        <f>Demand[[#This Row],[Load]]+Demand[[#This Row],[Load]]*0.13</f>
        <v>13801.82</v>
      </c>
      <c r="BO4">
        <f>Demand[[#This Row],[Load]]+Demand[[#This Row],[Load]]*0.14</f>
        <v>13923.960000000001</v>
      </c>
      <c r="BP4">
        <f>Demand[[#This Row],[Load]]+Demand[[#This Row],[Load]]*0.15</f>
        <v>14046.1</v>
      </c>
      <c r="BQ4">
        <f>Demand[[#This Row],[Load]]+Demand[[#This Row],[Load]]*0.16</f>
        <v>14168.24</v>
      </c>
      <c r="BR4">
        <f>Demand[[#This Row],[Load]]+Demand[[#This Row],[Load]]*0.17</f>
        <v>14290.380000000001</v>
      </c>
      <c r="BS4">
        <f>Demand[[#This Row],[Load]]+Demand[[#This Row],[Load]]*0.18</f>
        <v>14412.52</v>
      </c>
      <c r="BT4">
        <f>Demand[[#This Row],[Load]]+Demand[[#This Row],[Load]]*0.19</f>
        <v>14534.66</v>
      </c>
      <c r="BU4">
        <f>Demand[[#This Row],[Load]]+Demand[[#This Row],[Load]]*0.2</f>
        <v>14656.8</v>
      </c>
      <c r="BV4">
        <f>Demand[[#This Row],[Load]]+Demand[[#This Row],[Load]]*0.21</f>
        <v>14778.94</v>
      </c>
      <c r="BW4">
        <f>Demand[[#This Row],[Load]]+Demand[[#This Row],[Load]]*0.22</f>
        <v>14901.08</v>
      </c>
      <c r="BX4">
        <f>Demand[[#This Row],[Load]]+Demand[[#This Row],[Load]]*0.23</f>
        <v>15023.220000000001</v>
      </c>
      <c r="BY4">
        <f>Demand[[#This Row],[Load]]+Demand[[#This Row],[Load]]*0.24</f>
        <v>15145.36</v>
      </c>
      <c r="BZ4">
        <f>Demand[[#This Row],[Load]]+Demand[[#This Row],[Load]]*0.25</f>
        <v>15267.5</v>
      </c>
      <c r="CA4">
        <f>Demand[[#This Row],[Load]]+Demand[[#This Row],[Load]]*0.26</f>
        <v>15389.64</v>
      </c>
      <c r="CB4">
        <f>Demand[[#This Row],[Load]]+Demand[[#This Row],[Load]]*0.27</f>
        <v>15511.78</v>
      </c>
      <c r="CC4">
        <f>Demand[[#This Row],[Load]]+Demand[[#This Row],[Load]]*0.28</f>
        <v>15633.92</v>
      </c>
      <c r="CD4">
        <f>Demand[[#This Row],[Load]]+Demand[[#This Row],[Load]]*0.29</f>
        <v>15756.06</v>
      </c>
      <c r="CE4">
        <f>Demand[[#This Row],[Load]]+Demand[[#This Row],[Load]]*0.3</f>
        <v>15878.2</v>
      </c>
      <c r="CF4">
        <f>Demand[[#This Row],[Load]]+Demand[[#This Row],[Load]]*0.31</f>
        <v>16000.34</v>
      </c>
      <c r="CG4">
        <f>Demand[[#This Row],[Load]]+Demand[[#This Row],[Load]]*0.32</f>
        <v>16122.48</v>
      </c>
      <c r="CH4">
        <f>Demand[[#This Row],[Load]]+Demand[[#This Row],[Load]]*0.33</f>
        <v>16244.62</v>
      </c>
      <c r="CI4">
        <f>Demand[[#This Row],[Load]]+Demand[[#This Row],[Load]]*0.34</f>
        <v>16366.76</v>
      </c>
      <c r="CJ4">
        <f>Demand[[#This Row],[Load]]+Demand[[#This Row],[Load]]*0.35</f>
        <v>16488.900000000001</v>
      </c>
      <c r="CK4">
        <f>Demand[[#This Row],[Load]]+Demand[[#This Row],[Load]]*0.36</f>
        <v>16611.04</v>
      </c>
      <c r="CL4">
        <f>Demand[[#This Row],[Load]]+Demand[[#This Row],[Load]]*0.37</f>
        <v>16733.18</v>
      </c>
      <c r="CM4">
        <f>Demand[[#This Row],[Load]]+Demand[[#This Row],[Load]]*0.38</f>
        <v>16855.32</v>
      </c>
      <c r="CN4">
        <f>Demand[[#This Row],[Load]]+Demand[[#This Row],[Load]]*0.39</f>
        <v>16977.46</v>
      </c>
      <c r="CO4">
        <f>Demand[[#This Row],[Load]]+Demand[[#This Row],[Load]]*0.4</f>
        <v>17099.599999999999</v>
      </c>
      <c r="CP4">
        <f>Demand[[#This Row],[Load]]+Demand[[#This Row],[Load]]*0.41</f>
        <v>17221.739999999998</v>
      </c>
      <c r="CQ4">
        <f>Demand[[#This Row],[Load]]+Demand[[#This Row],[Load]]*0.42</f>
        <v>17343.88</v>
      </c>
      <c r="CR4">
        <f>Demand[[#This Row],[Load]]+Demand[[#This Row],[Load]]*0.43</f>
        <v>17466.02</v>
      </c>
      <c r="CS4">
        <f>Demand[[#This Row],[Load]]+Demand[[#This Row],[Load]]*0.44</f>
        <v>17588.16</v>
      </c>
      <c r="CT4">
        <f>Demand[[#This Row],[Load]]+Demand[[#This Row],[Load]]*0.45</f>
        <v>17710.3</v>
      </c>
      <c r="CU4">
        <f>Demand[[#This Row],[Load]]+Demand[[#This Row],[Load]]*0.46</f>
        <v>17832.440000000002</v>
      </c>
      <c r="CV4">
        <f>Demand[[#This Row],[Load]]+Demand[[#This Row],[Load]]*47</f>
        <v>586272</v>
      </c>
      <c r="CW4">
        <f>Demand[[#This Row],[Load]]+Demand[[#This Row],[Load]]*0.48</f>
        <v>18076.72</v>
      </c>
      <c r="CX4">
        <f>Demand[[#This Row],[Load]]+Demand[[#This Row],[Load]]*0.49</f>
        <v>18198.86</v>
      </c>
      <c r="CY4">
        <f>Demand[[#This Row],[Load]]+Demand[[#This Row],[Load]]*0.5</f>
        <v>18321</v>
      </c>
    </row>
    <row r="5" spans="1:103">
      <c r="A5">
        <v>3</v>
      </c>
      <c r="B5">
        <v>11564</v>
      </c>
      <c r="C5">
        <f>Demand[[#This Row],[Load]]-Demand[[#This Row],[Load]]*0.5</f>
        <v>5782</v>
      </c>
      <c r="D5">
        <f>Demand[[#This Row],[Load]]-Demand[[#This Row],[Load]]*0.49</f>
        <v>5897.64</v>
      </c>
      <c r="E5">
        <f>Demand[[#This Row],[Load]]-Demand[[#This Row],[Load]]*0.48</f>
        <v>6013.2800000000007</v>
      </c>
      <c r="F5">
        <f>Demand[[#This Row],[Load]]-Demand[[#This Row],[Load]]*0.47</f>
        <v>6128.92</v>
      </c>
      <c r="G5">
        <f>Demand[[#This Row],[Load]]-Demand[[#This Row],[Load]]*0.46</f>
        <v>6244.5599999999995</v>
      </c>
      <c r="H5">
        <f>Demand[[#This Row],[Load]]-Demand[[#This Row],[Load]]*0.45</f>
        <v>6360.2</v>
      </c>
      <c r="I5">
        <f>Demand[[#This Row],[Load]]-Demand[[#This Row],[Load]]*0.44</f>
        <v>6475.84</v>
      </c>
      <c r="J5">
        <f>Demand[[#This Row],[Load]]-Demand[[#This Row],[Load]]*0.43</f>
        <v>6591.4800000000005</v>
      </c>
      <c r="K5">
        <f>Demand[[#This Row],[Load]]+Demand[[#This Row],[Load]]*$K$1</f>
        <v>6707.12</v>
      </c>
      <c r="L5">
        <f>Demand[[#This Row],[Load]]+Demand[[#This Row],[Load]]*-0.41</f>
        <v>6822.76</v>
      </c>
      <c r="M5">
        <f>Demand[[#This Row],[Load]]+Demand[[#This Row],[Load]]*-0.4</f>
        <v>6938.4</v>
      </c>
      <c r="N5">
        <f>Demand[[#This Row],[Load]]+Demand[[#This Row],[Load]]*-0.39</f>
        <v>7054.04</v>
      </c>
      <c r="O5">
        <f>Demand[[#This Row],[Load]]+Demand[[#This Row],[Load]]*-0.38</f>
        <v>7169.68</v>
      </c>
      <c r="P5">
        <f>Demand[[#This Row],[Load]]+Demand[[#This Row],[Load]]*-0.37</f>
        <v>7285.32</v>
      </c>
      <c r="Q5">
        <f>Demand[[#This Row],[Load]]+Demand[[#This Row],[Load]]*-0.36</f>
        <v>7400.96</v>
      </c>
      <c r="R5">
        <f>Demand[[#This Row],[Load]]+Demand[[#This Row],[Load]]*-0.35</f>
        <v>7516.6</v>
      </c>
      <c r="S5">
        <f>Demand[[#This Row],[Load]]+Demand[[#This Row],[Load]]*-0.34</f>
        <v>7632.24</v>
      </c>
      <c r="T5">
        <f>Demand[[#This Row],[Load]]+Demand[[#This Row],[Load]]*-0.33</f>
        <v>7747.8799999999992</v>
      </c>
      <c r="U5">
        <f>Demand[[#This Row],[Load]]+Demand[[#This Row],[Load]]*-0.32</f>
        <v>7863.52</v>
      </c>
      <c r="V5">
        <f>Demand[[#This Row],[Load]]+Demand[[#This Row],[Load]]*-0.31</f>
        <v>7979.16</v>
      </c>
      <c r="W5">
        <f>Demand[[#This Row],[Load]]+Demand[[#This Row],[Load]]*-0.3</f>
        <v>8094.8</v>
      </c>
      <c r="X5">
        <f>Demand[[#This Row],[Load]]+Demand[[#This Row],[Load]]*-0.29</f>
        <v>8210.44</v>
      </c>
      <c r="Y5">
        <f>Demand[[#This Row],[Load]]+Demand[[#This Row],[Load]]*-0.28</f>
        <v>8326.08</v>
      </c>
      <c r="Z5">
        <f>Demand[[#This Row],[Load]]+Demand[[#This Row],[Load]]*-0.27</f>
        <v>8441.7199999999993</v>
      </c>
      <c r="AA5">
        <f>Demand[[#This Row],[Load]]+Demand[[#This Row],[Load]]*-0.26</f>
        <v>8557.36</v>
      </c>
      <c r="AB5">
        <f>Demand[[#This Row],[Load]]+Demand[[#This Row],[Load]]*-0.25</f>
        <v>8673</v>
      </c>
      <c r="AC5">
        <f>Demand[[#This Row],[Load]]+Demand[[#This Row],[Load]]*-0.24</f>
        <v>8788.64</v>
      </c>
      <c r="AD5">
        <f>Demand[[#This Row],[Load]]+Demand[[#This Row],[Load]]*-0.23</f>
        <v>8904.2799999999988</v>
      </c>
      <c r="AE5">
        <f>Demand[[#This Row],[Load]]+Demand[[#This Row],[Load]]*-0.22</f>
        <v>9019.92</v>
      </c>
      <c r="AF5">
        <f>Demand[[#This Row],[Load]]+Demand[[#This Row],[Load]]*-0.21</f>
        <v>9135.56</v>
      </c>
      <c r="AG5">
        <f>Demand[[#This Row],[Load]]+Demand[[#This Row],[Load]]*-0.2</f>
        <v>9251.2000000000007</v>
      </c>
      <c r="AH5">
        <f>Demand[[#This Row],[Load]]+Demand[[#This Row],[Load]]*-0.19</f>
        <v>9366.84</v>
      </c>
      <c r="AI5">
        <f>Demand[[#This Row],[Load]]+Demand[[#This Row],[Load]]*-0.18</f>
        <v>9482.48</v>
      </c>
      <c r="AJ5">
        <f>Demand[[#This Row],[Load]]+Demand[[#This Row],[Load]]*-0.17</f>
        <v>9598.119999999999</v>
      </c>
      <c r="AK5">
        <f>Demand[[#This Row],[Load]]+Demand[[#This Row],[Load]]*-0.16</f>
        <v>9713.76</v>
      </c>
      <c r="AL5">
        <f>Demand[[#This Row],[Load]]+Demand[[#This Row],[Load]]*-0.15</f>
        <v>9829.4</v>
      </c>
      <c r="AM5">
        <f>Demand[[#This Row],[Load]]+Demand[[#This Row],[Load]]*-0.14</f>
        <v>9945.0399999999991</v>
      </c>
      <c r="AN5">
        <f>Demand[[#This Row],[Load]]+Demand[[#This Row],[Load]]*-0.13</f>
        <v>10060.68</v>
      </c>
      <c r="AO5">
        <f>Demand[[#This Row],[Load]]+Demand[[#This Row],[Load]]*-0.12</f>
        <v>10176.32</v>
      </c>
      <c r="AP5">
        <f>Demand[[#This Row],[Load]]+Demand[[#This Row],[Load]]*-0.11</f>
        <v>10291.959999999999</v>
      </c>
      <c r="AQ5">
        <f>Demand[[#This Row],[Load]]+Demand[[#This Row],[Load]]*-0.1</f>
        <v>10407.6</v>
      </c>
      <c r="AR5">
        <f>Demand[[#This Row],[Load]]+Demand[[#This Row],[Load]]*-0.09</f>
        <v>10523.24</v>
      </c>
      <c r="AS5">
        <f>Demand[[#This Row],[Load]]+Demand[[#This Row],[Load]]*-0.08</f>
        <v>10638.88</v>
      </c>
      <c r="AT5">
        <f>Demand[[#This Row],[Load]]+Demand[[#This Row],[Load]]*-0.07</f>
        <v>10754.52</v>
      </c>
      <c r="AU5">
        <f>Demand[[#This Row],[Load]]+Demand[[#This Row],[Load]]*-0.06</f>
        <v>10870.16</v>
      </c>
      <c r="AV5">
        <f>Demand[[#This Row],[Load]]+Demand[[#This Row],[Load]]*-0.05</f>
        <v>10985.8</v>
      </c>
      <c r="AW5">
        <f>Demand[[#This Row],[Load]]+Demand[[#This Row],[Load]]*-0.04</f>
        <v>11101.44</v>
      </c>
      <c r="AX5">
        <f>Demand[[#This Row],[Load]]+Demand[[#This Row],[Load]]*-0.03</f>
        <v>11217.08</v>
      </c>
      <c r="AY5">
        <f>Demand[[#This Row],[Load]]+Demand[[#This Row],[Load]]*-0.02</f>
        <v>11332.72</v>
      </c>
      <c r="AZ5">
        <f>Demand[[#This Row],[Load]]+Demand[[#This Row],[Load]]*-0.01</f>
        <v>11448.36</v>
      </c>
      <c r="BA5">
        <f>Demand[[#This Row],[Load]]+Demand[[#This Row],[Load]]*0</f>
        <v>11564</v>
      </c>
      <c r="BB5">
        <f>Demand[[#This Row],[Load]]+Demand[[#This Row],[Load]]*0.01</f>
        <v>11679.64</v>
      </c>
      <c r="BC5">
        <f>Demand[[#This Row],[Load]]+Demand[[#This Row],[Load]]*0.02</f>
        <v>11795.28</v>
      </c>
      <c r="BD5">
        <f>Demand[[#This Row],[Load]]+Demand[[#This Row],[Load]]*0.03</f>
        <v>11910.92</v>
      </c>
      <c r="BE5">
        <f>Demand[[#This Row],[Load]]+Demand[[#This Row],[Load]]*0.04</f>
        <v>12026.56</v>
      </c>
      <c r="BF5">
        <f>Demand[[#This Row],[Load]]+Demand[[#This Row],[Load]]*0.05</f>
        <v>12142.2</v>
      </c>
      <c r="BG5">
        <f>Demand[[#This Row],[Load]]+Demand[[#This Row],[Load]]*0.06</f>
        <v>12257.84</v>
      </c>
      <c r="BH5">
        <f>Demand[[#This Row],[Load]]+Demand[[#This Row],[Load]]*0.07</f>
        <v>12373.48</v>
      </c>
      <c r="BI5">
        <f>Demand[[#This Row],[Load]]+Demand[[#This Row],[Load]]*0.08</f>
        <v>12489.12</v>
      </c>
      <c r="BJ5">
        <f>Demand[[#This Row],[Load]]+Demand[[#This Row],[Load]]*0.09</f>
        <v>12604.76</v>
      </c>
      <c r="BK5">
        <f>Demand[[#This Row],[Load]]+Demand[[#This Row],[Load]]*0.1</f>
        <v>12720.4</v>
      </c>
      <c r="BL5">
        <f>Demand[[#This Row],[Load]]+Demand[[#This Row],[Load]]*0.11</f>
        <v>12836.04</v>
      </c>
      <c r="BM5">
        <f>Demand[[#This Row],[Load]]+Demand[[#This Row],[Load]]*0.12</f>
        <v>12951.68</v>
      </c>
      <c r="BN5">
        <f>Demand[[#This Row],[Load]]+Demand[[#This Row],[Load]]*0.13</f>
        <v>13067.32</v>
      </c>
      <c r="BO5">
        <f>Demand[[#This Row],[Load]]+Demand[[#This Row],[Load]]*0.14</f>
        <v>13182.960000000001</v>
      </c>
      <c r="BP5">
        <f>Demand[[#This Row],[Load]]+Demand[[#This Row],[Load]]*0.15</f>
        <v>13298.6</v>
      </c>
      <c r="BQ5">
        <f>Demand[[#This Row],[Load]]+Demand[[#This Row],[Load]]*0.16</f>
        <v>13414.24</v>
      </c>
      <c r="BR5">
        <f>Demand[[#This Row],[Load]]+Demand[[#This Row],[Load]]*0.17</f>
        <v>13529.880000000001</v>
      </c>
      <c r="BS5">
        <f>Demand[[#This Row],[Load]]+Demand[[#This Row],[Load]]*0.18</f>
        <v>13645.52</v>
      </c>
      <c r="BT5">
        <f>Demand[[#This Row],[Load]]+Demand[[#This Row],[Load]]*0.19</f>
        <v>13761.16</v>
      </c>
      <c r="BU5">
        <f>Demand[[#This Row],[Load]]+Demand[[#This Row],[Load]]*0.2</f>
        <v>13876.8</v>
      </c>
      <c r="BV5">
        <f>Demand[[#This Row],[Load]]+Demand[[#This Row],[Load]]*0.21</f>
        <v>13992.44</v>
      </c>
      <c r="BW5">
        <f>Demand[[#This Row],[Load]]+Demand[[#This Row],[Load]]*0.22</f>
        <v>14108.08</v>
      </c>
      <c r="BX5">
        <f>Demand[[#This Row],[Load]]+Demand[[#This Row],[Load]]*0.23</f>
        <v>14223.720000000001</v>
      </c>
      <c r="BY5">
        <f>Demand[[#This Row],[Load]]+Demand[[#This Row],[Load]]*0.24</f>
        <v>14339.36</v>
      </c>
      <c r="BZ5">
        <f>Demand[[#This Row],[Load]]+Demand[[#This Row],[Load]]*0.25</f>
        <v>14455</v>
      </c>
      <c r="CA5">
        <f>Demand[[#This Row],[Load]]+Demand[[#This Row],[Load]]*0.26</f>
        <v>14570.64</v>
      </c>
      <c r="CB5">
        <f>Demand[[#This Row],[Load]]+Demand[[#This Row],[Load]]*0.27</f>
        <v>14686.28</v>
      </c>
      <c r="CC5">
        <f>Demand[[#This Row],[Load]]+Demand[[#This Row],[Load]]*0.28</f>
        <v>14801.92</v>
      </c>
      <c r="CD5">
        <f>Demand[[#This Row],[Load]]+Demand[[#This Row],[Load]]*0.29</f>
        <v>14917.56</v>
      </c>
      <c r="CE5">
        <f>Demand[[#This Row],[Load]]+Demand[[#This Row],[Load]]*0.3</f>
        <v>15033.2</v>
      </c>
      <c r="CF5">
        <f>Demand[[#This Row],[Load]]+Demand[[#This Row],[Load]]*0.31</f>
        <v>15148.84</v>
      </c>
      <c r="CG5">
        <f>Demand[[#This Row],[Load]]+Demand[[#This Row],[Load]]*0.32</f>
        <v>15264.48</v>
      </c>
      <c r="CH5">
        <f>Demand[[#This Row],[Load]]+Demand[[#This Row],[Load]]*0.33</f>
        <v>15380.12</v>
      </c>
      <c r="CI5">
        <f>Demand[[#This Row],[Load]]+Demand[[#This Row],[Load]]*0.34</f>
        <v>15495.76</v>
      </c>
      <c r="CJ5">
        <f>Demand[[#This Row],[Load]]+Demand[[#This Row],[Load]]*0.35</f>
        <v>15611.4</v>
      </c>
      <c r="CK5">
        <f>Demand[[#This Row],[Load]]+Demand[[#This Row],[Load]]*0.36</f>
        <v>15727.04</v>
      </c>
      <c r="CL5">
        <f>Demand[[#This Row],[Load]]+Demand[[#This Row],[Load]]*0.37</f>
        <v>15842.68</v>
      </c>
      <c r="CM5">
        <f>Demand[[#This Row],[Load]]+Demand[[#This Row],[Load]]*0.38</f>
        <v>15958.32</v>
      </c>
      <c r="CN5">
        <f>Demand[[#This Row],[Load]]+Demand[[#This Row],[Load]]*0.39</f>
        <v>16073.96</v>
      </c>
      <c r="CO5">
        <f>Demand[[#This Row],[Load]]+Demand[[#This Row],[Load]]*0.4</f>
        <v>16189.6</v>
      </c>
      <c r="CP5">
        <f>Demand[[#This Row],[Load]]+Demand[[#This Row],[Load]]*0.41</f>
        <v>16305.24</v>
      </c>
      <c r="CQ5">
        <f>Demand[[#This Row],[Load]]+Demand[[#This Row],[Load]]*0.42</f>
        <v>16420.88</v>
      </c>
      <c r="CR5">
        <f>Demand[[#This Row],[Load]]+Demand[[#This Row],[Load]]*0.43</f>
        <v>16536.52</v>
      </c>
      <c r="CS5">
        <f>Demand[[#This Row],[Load]]+Demand[[#This Row],[Load]]*0.44</f>
        <v>16652.16</v>
      </c>
      <c r="CT5">
        <f>Demand[[#This Row],[Load]]+Demand[[#This Row],[Load]]*0.45</f>
        <v>16767.8</v>
      </c>
      <c r="CU5">
        <f>Demand[[#This Row],[Load]]+Demand[[#This Row],[Load]]*0.46</f>
        <v>16883.440000000002</v>
      </c>
      <c r="CV5">
        <f>Demand[[#This Row],[Load]]+Demand[[#This Row],[Load]]*47</f>
        <v>555072</v>
      </c>
      <c r="CW5">
        <f>Demand[[#This Row],[Load]]+Demand[[#This Row],[Load]]*0.48</f>
        <v>17114.72</v>
      </c>
      <c r="CX5">
        <f>Demand[[#This Row],[Load]]+Demand[[#This Row],[Load]]*0.49</f>
        <v>17230.36</v>
      </c>
      <c r="CY5">
        <f>Demand[[#This Row],[Load]]+Demand[[#This Row],[Load]]*0.5</f>
        <v>17346</v>
      </c>
    </row>
    <row r="6" spans="1:103">
      <c r="A6">
        <v>4</v>
      </c>
      <c r="B6">
        <v>11069</v>
      </c>
      <c r="C6">
        <f>Demand[[#This Row],[Load]]-Demand[[#This Row],[Load]]*0.5</f>
        <v>5534.5</v>
      </c>
      <c r="D6">
        <f>Demand[[#This Row],[Load]]-Demand[[#This Row],[Load]]*0.49</f>
        <v>5645.1900000000005</v>
      </c>
      <c r="E6">
        <f>Demand[[#This Row],[Load]]-Demand[[#This Row],[Load]]*0.48</f>
        <v>5755.88</v>
      </c>
      <c r="F6">
        <f>Demand[[#This Row],[Load]]-Demand[[#This Row],[Load]]*0.47</f>
        <v>5866.5700000000006</v>
      </c>
      <c r="G6">
        <f>Demand[[#This Row],[Load]]-Demand[[#This Row],[Load]]*0.46</f>
        <v>5977.26</v>
      </c>
      <c r="H6">
        <f>Demand[[#This Row],[Load]]-Demand[[#This Row],[Load]]*0.45</f>
        <v>6087.95</v>
      </c>
      <c r="I6">
        <f>Demand[[#This Row],[Load]]-Demand[[#This Row],[Load]]*0.44</f>
        <v>6198.64</v>
      </c>
      <c r="J6">
        <f>Demand[[#This Row],[Load]]-Demand[[#This Row],[Load]]*0.43</f>
        <v>6309.33</v>
      </c>
      <c r="K6">
        <f>Demand[[#This Row],[Load]]+Demand[[#This Row],[Load]]*$K$1</f>
        <v>6420.02</v>
      </c>
      <c r="L6">
        <f>Demand[[#This Row],[Load]]+Demand[[#This Row],[Load]]*-0.41</f>
        <v>6530.71</v>
      </c>
      <c r="M6">
        <f>Demand[[#This Row],[Load]]+Demand[[#This Row],[Load]]*-0.4</f>
        <v>6641.4</v>
      </c>
      <c r="N6">
        <f>Demand[[#This Row],[Load]]+Demand[[#This Row],[Load]]*-0.39</f>
        <v>6752.09</v>
      </c>
      <c r="O6">
        <f>Demand[[#This Row],[Load]]+Demand[[#This Row],[Load]]*-0.38</f>
        <v>6862.78</v>
      </c>
      <c r="P6">
        <f>Demand[[#This Row],[Load]]+Demand[[#This Row],[Load]]*-0.37</f>
        <v>6973.47</v>
      </c>
      <c r="Q6">
        <f>Demand[[#This Row],[Load]]+Demand[[#This Row],[Load]]*-0.36</f>
        <v>7084.16</v>
      </c>
      <c r="R6">
        <f>Demand[[#This Row],[Load]]+Demand[[#This Row],[Load]]*-0.35</f>
        <v>7194.85</v>
      </c>
      <c r="S6">
        <f>Demand[[#This Row],[Load]]+Demand[[#This Row],[Load]]*-0.34</f>
        <v>7305.5399999999991</v>
      </c>
      <c r="T6">
        <f>Demand[[#This Row],[Load]]+Demand[[#This Row],[Load]]*-0.33</f>
        <v>7416.23</v>
      </c>
      <c r="U6">
        <f>Demand[[#This Row],[Load]]+Demand[[#This Row],[Load]]*-0.32</f>
        <v>7526.92</v>
      </c>
      <c r="V6">
        <f>Demand[[#This Row],[Load]]+Demand[[#This Row],[Load]]*-0.31</f>
        <v>7637.6100000000006</v>
      </c>
      <c r="W6">
        <f>Demand[[#This Row],[Load]]+Demand[[#This Row],[Load]]*-0.3</f>
        <v>7748.3</v>
      </c>
      <c r="X6">
        <f>Demand[[#This Row],[Load]]+Demand[[#This Row],[Load]]*-0.29</f>
        <v>7858.99</v>
      </c>
      <c r="Y6">
        <f>Demand[[#This Row],[Load]]+Demand[[#This Row],[Load]]*-0.28</f>
        <v>7969.68</v>
      </c>
      <c r="Z6">
        <f>Demand[[#This Row],[Load]]+Demand[[#This Row],[Load]]*-0.27</f>
        <v>8080.37</v>
      </c>
      <c r="AA6">
        <f>Demand[[#This Row],[Load]]+Demand[[#This Row],[Load]]*-0.26</f>
        <v>8191.0599999999995</v>
      </c>
      <c r="AB6">
        <f>Demand[[#This Row],[Load]]+Demand[[#This Row],[Load]]*-0.25</f>
        <v>8301.75</v>
      </c>
      <c r="AC6">
        <f>Demand[[#This Row],[Load]]+Demand[[#This Row],[Load]]*-0.24</f>
        <v>8412.44</v>
      </c>
      <c r="AD6">
        <f>Demand[[#This Row],[Load]]+Demand[[#This Row],[Load]]*-0.23</f>
        <v>8523.130000000001</v>
      </c>
      <c r="AE6">
        <f>Demand[[#This Row],[Load]]+Demand[[#This Row],[Load]]*-0.22</f>
        <v>8633.82</v>
      </c>
      <c r="AF6">
        <f>Demand[[#This Row],[Load]]+Demand[[#This Row],[Load]]*-0.21</f>
        <v>8744.51</v>
      </c>
      <c r="AG6">
        <f>Demand[[#This Row],[Load]]+Demand[[#This Row],[Load]]*-0.2</f>
        <v>8855.2000000000007</v>
      </c>
      <c r="AH6">
        <f>Demand[[#This Row],[Load]]+Demand[[#This Row],[Load]]*-0.19</f>
        <v>8965.89</v>
      </c>
      <c r="AI6">
        <f>Demand[[#This Row],[Load]]+Demand[[#This Row],[Load]]*-0.18</f>
        <v>9076.58</v>
      </c>
      <c r="AJ6">
        <f>Demand[[#This Row],[Load]]+Demand[[#This Row],[Load]]*-0.17</f>
        <v>9187.27</v>
      </c>
      <c r="AK6">
        <f>Demand[[#This Row],[Load]]+Demand[[#This Row],[Load]]*-0.16</f>
        <v>9297.9599999999991</v>
      </c>
      <c r="AL6">
        <f>Demand[[#This Row],[Load]]+Demand[[#This Row],[Load]]*-0.15</f>
        <v>9408.65</v>
      </c>
      <c r="AM6">
        <f>Demand[[#This Row],[Load]]+Demand[[#This Row],[Load]]*-0.14</f>
        <v>9519.34</v>
      </c>
      <c r="AN6">
        <f>Demand[[#This Row],[Load]]+Demand[[#This Row],[Load]]*-0.13</f>
        <v>9630.0300000000007</v>
      </c>
      <c r="AO6">
        <f>Demand[[#This Row],[Load]]+Demand[[#This Row],[Load]]*-0.12</f>
        <v>9740.7199999999993</v>
      </c>
      <c r="AP6">
        <f>Demand[[#This Row],[Load]]+Demand[[#This Row],[Load]]*-0.11</f>
        <v>9851.41</v>
      </c>
      <c r="AQ6">
        <f>Demand[[#This Row],[Load]]+Demand[[#This Row],[Load]]*-0.1</f>
        <v>9962.1</v>
      </c>
      <c r="AR6">
        <f>Demand[[#This Row],[Load]]+Demand[[#This Row],[Load]]*-0.09</f>
        <v>10072.790000000001</v>
      </c>
      <c r="AS6">
        <f>Demand[[#This Row],[Load]]+Demand[[#This Row],[Load]]*-0.08</f>
        <v>10183.48</v>
      </c>
      <c r="AT6">
        <f>Demand[[#This Row],[Load]]+Demand[[#This Row],[Load]]*-0.07</f>
        <v>10294.17</v>
      </c>
      <c r="AU6">
        <f>Demand[[#This Row],[Load]]+Demand[[#This Row],[Load]]*-0.06</f>
        <v>10404.86</v>
      </c>
      <c r="AV6">
        <f>Demand[[#This Row],[Load]]+Demand[[#This Row],[Load]]*-0.05</f>
        <v>10515.55</v>
      </c>
      <c r="AW6">
        <f>Demand[[#This Row],[Load]]+Demand[[#This Row],[Load]]*-0.04</f>
        <v>10626.24</v>
      </c>
      <c r="AX6">
        <f>Demand[[#This Row],[Load]]+Demand[[#This Row],[Load]]*-0.03</f>
        <v>10736.93</v>
      </c>
      <c r="AY6">
        <f>Demand[[#This Row],[Load]]+Demand[[#This Row],[Load]]*-0.02</f>
        <v>10847.62</v>
      </c>
      <c r="AZ6">
        <f>Demand[[#This Row],[Load]]+Demand[[#This Row],[Load]]*-0.01</f>
        <v>10958.31</v>
      </c>
      <c r="BA6">
        <f>Demand[[#This Row],[Load]]+Demand[[#This Row],[Load]]*0</f>
        <v>11069</v>
      </c>
      <c r="BB6">
        <f>Demand[[#This Row],[Load]]+Demand[[#This Row],[Load]]*0.01</f>
        <v>11179.69</v>
      </c>
      <c r="BC6">
        <f>Demand[[#This Row],[Load]]+Demand[[#This Row],[Load]]*0.02</f>
        <v>11290.38</v>
      </c>
      <c r="BD6">
        <f>Demand[[#This Row],[Load]]+Demand[[#This Row],[Load]]*0.03</f>
        <v>11401.07</v>
      </c>
      <c r="BE6">
        <f>Demand[[#This Row],[Load]]+Demand[[#This Row],[Load]]*0.04</f>
        <v>11511.76</v>
      </c>
      <c r="BF6">
        <f>Demand[[#This Row],[Load]]+Demand[[#This Row],[Load]]*0.05</f>
        <v>11622.45</v>
      </c>
      <c r="BG6">
        <f>Demand[[#This Row],[Load]]+Demand[[#This Row],[Load]]*0.06</f>
        <v>11733.14</v>
      </c>
      <c r="BH6">
        <f>Demand[[#This Row],[Load]]+Demand[[#This Row],[Load]]*0.07</f>
        <v>11843.83</v>
      </c>
      <c r="BI6">
        <f>Demand[[#This Row],[Load]]+Demand[[#This Row],[Load]]*0.08</f>
        <v>11954.52</v>
      </c>
      <c r="BJ6">
        <f>Demand[[#This Row],[Load]]+Demand[[#This Row],[Load]]*0.09</f>
        <v>12065.21</v>
      </c>
      <c r="BK6">
        <f>Demand[[#This Row],[Load]]+Demand[[#This Row],[Load]]*0.1</f>
        <v>12175.9</v>
      </c>
      <c r="BL6">
        <f>Demand[[#This Row],[Load]]+Demand[[#This Row],[Load]]*0.11</f>
        <v>12286.59</v>
      </c>
      <c r="BM6">
        <f>Demand[[#This Row],[Load]]+Demand[[#This Row],[Load]]*0.12</f>
        <v>12397.28</v>
      </c>
      <c r="BN6">
        <f>Demand[[#This Row],[Load]]+Demand[[#This Row],[Load]]*0.13</f>
        <v>12507.97</v>
      </c>
      <c r="BO6">
        <f>Demand[[#This Row],[Load]]+Demand[[#This Row],[Load]]*0.14</f>
        <v>12618.66</v>
      </c>
      <c r="BP6">
        <f>Demand[[#This Row],[Load]]+Demand[[#This Row],[Load]]*0.15</f>
        <v>12729.35</v>
      </c>
      <c r="BQ6">
        <f>Demand[[#This Row],[Load]]+Demand[[#This Row],[Load]]*0.16</f>
        <v>12840.04</v>
      </c>
      <c r="BR6">
        <f>Demand[[#This Row],[Load]]+Demand[[#This Row],[Load]]*0.17</f>
        <v>12950.73</v>
      </c>
      <c r="BS6">
        <f>Demand[[#This Row],[Load]]+Demand[[#This Row],[Load]]*0.18</f>
        <v>13061.42</v>
      </c>
      <c r="BT6">
        <f>Demand[[#This Row],[Load]]+Demand[[#This Row],[Load]]*0.19</f>
        <v>13172.11</v>
      </c>
      <c r="BU6">
        <f>Demand[[#This Row],[Load]]+Demand[[#This Row],[Load]]*0.2</f>
        <v>13282.8</v>
      </c>
      <c r="BV6">
        <f>Demand[[#This Row],[Load]]+Demand[[#This Row],[Load]]*0.21</f>
        <v>13393.49</v>
      </c>
      <c r="BW6">
        <f>Demand[[#This Row],[Load]]+Demand[[#This Row],[Load]]*0.22</f>
        <v>13504.18</v>
      </c>
      <c r="BX6">
        <f>Demand[[#This Row],[Load]]+Demand[[#This Row],[Load]]*0.23</f>
        <v>13614.869999999999</v>
      </c>
      <c r="BY6">
        <f>Demand[[#This Row],[Load]]+Demand[[#This Row],[Load]]*0.24</f>
        <v>13725.56</v>
      </c>
      <c r="BZ6">
        <f>Demand[[#This Row],[Load]]+Demand[[#This Row],[Load]]*0.25</f>
        <v>13836.25</v>
      </c>
      <c r="CA6">
        <f>Demand[[#This Row],[Load]]+Demand[[#This Row],[Load]]*0.26</f>
        <v>13946.94</v>
      </c>
      <c r="CB6">
        <f>Demand[[#This Row],[Load]]+Demand[[#This Row],[Load]]*0.27</f>
        <v>14057.630000000001</v>
      </c>
      <c r="CC6">
        <f>Demand[[#This Row],[Load]]+Demand[[#This Row],[Load]]*0.28</f>
        <v>14168.32</v>
      </c>
      <c r="CD6">
        <f>Demand[[#This Row],[Load]]+Demand[[#This Row],[Load]]*0.29</f>
        <v>14279.01</v>
      </c>
      <c r="CE6">
        <f>Demand[[#This Row],[Load]]+Demand[[#This Row],[Load]]*0.3</f>
        <v>14389.7</v>
      </c>
      <c r="CF6">
        <f>Demand[[#This Row],[Load]]+Demand[[#This Row],[Load]]*0.31</f>
        <v>14500.39</v>
      </c>
      <c r="CG6">
        <f>Demand[[#This Row],[Load]]+Demand[[#This Row],[Load]]*0.32</f>
        <v>14611.08</v>
      </c>
      <c r="CH6">
        <f>Demand[[#This Row],[Load]]+Demand[[#This Row],[Load]]*0.33</f>
        <v>14721.77</v>
      </c>
      <c r="CI6">
        <f>Demand[[#This Row],[Load]]+Demand[[#This Row],[Load]]*0.34</f>
        <v>14832.460000000001</v>
      </c>
      <c r="CJ6">
        <f>Demand[[#This Row],[Load]]+Demand[[#This Row],[Load]]*0.35</f>
        <v>14943.15</v>
      </c>
      <c r="CK6">
        <f>Demand[[#This Row],[Load]]+Demand[[#This Row],[Load]]*0.36</f>
        <v>15053.84</v>
      </c>
      <c r="CL6">
        <f>Demand[[#This Row],[Load]]+Demand[[#This Row],[Load]]*0.37</f>
        <v>15164.529999999999</v>
      </c>
      <c r="CM6">
        <f>Demand[[#This Row],[Load]]+Demand[[#This Row],[Load]]*0.38</f>
        <v>15275.220000000001</v>
      </c>
      <c r="CN6">
        <f>Demand[[#This Row],[Load]]+Demand[[#This Row],[Load]]*0.39</f>
        <v>15385.91</v>
      </c>
      <c r="CO6">
        <f>Demand[[#This Row],[Load]]+Demand[[#This Row],[Load]]*0.4</f>
        <v>15496.6</v>
      </c>
      <c r="CP6">
        <f>Demand[[#This Row],[Load]]+Demand[[#This Row],[Load]]*0.41</f>
        <v>15607.29</v>
      </c>
      <c r="CQ6">
        <f>Demand[[#This Row],[Load]]+Demand[[#This Row],[Load]]*0.42</f>
        <v>15717.98</v>
      </c>
      <c r="CR6">
        <f>Demand[[#This Row],[Load]]+Demand[[#This Row],[Load]]*0.43</f>
        <v>15828.67</v>
      </c>
      <c r="CS6">
        <f>Demand[[#This Row],[Load]]+Demand[[#This Row],[Load]]*0.44</f>
        <v>15939.36</v>
      </c>
      <c r="CT6">
        <f>Demand[[#This Row],[Load]]+Demand[[#This Row],[Load]]*0.45</f>
        <v>16050.05</v>
      </c>
      <c r="CU6">
        <f>Demand[[#This Row],[Load]]+Demand[[#This Row],[Load]]*0.46</f>
        <v>16160.74</v>
      </c>
      <c r="CV6">
        <f>Demand[[#This Row],[Load]]+Demand[[#This Row],[Load]]*47</f>
        <v>531312</v>
      </c>
      <c r="CW6">
        <f>Demand[[#This Row],[Load]]+Demand[[#This Row],[Load]]*0.48</f>
        <v>16382.119999999999</v>
      </c>
      <c r="CX6">
        <f>Demand[[#This Row],[Load]]+Demand[[#This Row],[Load]]*0.49</f>
        <v>16492.809999999998</v>
      </c>
      <c r="CY6">
        <f>Demand[[#This Row],[Load]]+Demand[[#This Row],[Load]]*0.5</f>
        <v>16603.5</v>
      </c>
    </row>
    <row r="7" spans="1:103">
      <c r="A7">
        <v>5</v>
      </c>
      <c r="B7">
        <v>10820</v>
      </c>
      <c r="C7">
        <f>Demand[[#This Row],[Load]]-Demand[[#This Row],[Load]]*0.5</f>
        <v>5410</v>
      </c>
      <c r="D7">
        <f>Demand[[#This Row],[Load]]-Demand[[#This Row],[Load]]*0.49</f>
        <v>5518.2</v>
      </c>
      <c r="E7">
        <f>Demand[[#This Row],[Load]]-Demand[[#This Row],[Load]]*0.48</f>
        <v>5626.4000000000005</v>
      </c>
      <c r="F7">
        <f>Demand[[#This Row],[Load]]-Demand[[#This Row],[Load]]*0.47</f>
        <v>5734.6</v>
      </c>
      <c r="G7">
        <f>Demand[[#This Row],[Load]]-Demand[[#This Row],[Load]]*0.46</f>
        <v>5842.8</v>
      </c>
      <c r="H7">
        <f>Demand[[#This Row],[Load]]-Demand[[#This Row],[Load]]*0.45</f>
        <v>5951</v>
      </c>
      <c r="I7">
        <f>Demand[[#This Row],[Load]]-Demand[[#This Row],[Load]]*0.44</f>
        <v>6059.2</v>
      </c>
      <c r="J7">
        <f>Demand[[#This Row],[Load]]-Demand[[#This Row],[Load]]*0.43</f>
        <v>6167.4</v>
      </c>
      <c r="K7">
        <f>Demand[[#This Row],[Load]]+Demand[[#This Row],[Load]]*$K$1</f>
        <v>6275.6</v>
      </c>
      <c r="L7">
        <f>Demand[[#This Row],[Load]]+Demand[[#This Row],[Load]]*-0.41</f>
        <v>6383.8</v>
      </c>
      <c r="M7">
        <f>Demand[[#This Row],[Load]]+Demand[[#This Row],[Load]]*-0.4</f>
        <v>6492</v>
      </c>
      <c r="N7">
        <f>Demand[[#This Row],[Load]]+Demand[[#This Row],[Load]]*-0.39</f>
        <v>6600.2</v>
      </c>
      <c r="O7">
        <f>Demand[[#This Row],[Load]]+Demand[[#This Row],[Load]]*-0.38</f>
        <v>6708.4</v>
      </c>
      <c r="P7">
        <f>Demand[[#This Row],[Load]]+Demand[[#This Row],[Load]]*-0.37</f>
        <v>6816.6</v>
      </c>
      <c r="Q7">
        <f>Demand[[#This Row],[Load]]+Demand[[#This Row],[Load]]*-0.36</f>
        <v>6924.8</v>
      </c>
      <c r="R7">
        <f>Demand[[#This Row],[Load]]+Demand[[#This Row],[Load]]*-0.35</f>
        <v>7033</v>
      </c>
      <c r="S7">
        <f>Demand[[#This Row],[Load]]+Demand[[#This Row],[Load]]*-0.34</f>
        <v>7141.2</v>
      </c>
      <c r="T7">
        <f>Demand[[#This Row],[Load]]+Demand[[#This Row],[Load]]*-0.33</f>
        <v>7249.4</v>
      </c>
      <c r="U7">
        <f>Demand[[#This Row],[Load]]+Demand[[#This Row],[Load]]*-0.32</f>
        <v>7357.6</v>
      </c>
      <c r="V7">
        <f>Demand[[#This Row],[Load]]+Demand[[#This Row],[Load]]*-0.31</f>
        <v>7465.8</v>
      </c>
      <c r="W7">
        <f>Demand[[#This Row],[Load]]+Demand[[#This Row],[Load]]*-0.3</f>
        <v>7574</v>
      </c>
      <c r="X7">
        <f>Demand[[#This Row],[Load]]+Demand[[#This Row],[Load]]*-0.29</f>
        <v>7682.2000000000007</v>
      </c>
      <c r="Y7">
        <f>Demand[[#This Row],[Load]]+Demand[[#This Row],[Load]]*-0.28</f>
        <v>7790.4</v>
      </c>
      <c r="Z7">
        <f>Demand[[#This Row],[Load]]+Demand[[#This Row],[Load]]*-0.27</f>
        <v>7898.6</v>
      </c>
      <c r="AA7">
        <f>Demand[[#This Row],[Load]]+Demand[[#This Row],[Load]]*-0.26</f>
        <v>8006.7999999999993</v>
      </c>
      <c r="AB7">
        <f>Demand[[#This Row],[Load]]+Demand[[#This Row],[Load]]*-0.25</f>
        <v>8115</v>
      </c>
      <c r="AC7">
        <f>Demand[[#This Row],[Load]]+Demand[[#This Row],[Load]]*-0.24</f>
        <v>8223.2000000000007</v>
      </c>
      <c r="AD7">
        <f>Demand[[#This Row],[Load]]+Demand[[#This Row],[Load]]*-0.23</f>
        <v>8331.4</v>
      </c>
      <c r="AE7">
        <f>Demand[[#This Row],[Load]]+Demand[[#This Row],[Load]]*-0.22</f>
        <v>8439.6</v>
      </c>
      <c r="AF7">
        <f>Demand[[#This Row],[Load]]+Demand[[#This Row],[Load]]*-0.21</f>
        <v>8547.7999999999993</v>
      </c>
      <c r="AG7">
        <f>Demand[[#This Row],[Load]]+Demand[[#This Row],[Load]]*-0.2</f>
        <v>8656</v>
      </c>
      <c r="AH7">
        <f>Demand[[#This Row],[Load]]+Demand[[#This Row],[Load]]*-0.19</f>
        <v>8764.2000000000007</v>
      </c>
      <c r="AI7">
        <f>Demand[[#This Row],[Load]]+Demand[[#This Row],[Load]]*-0.18</f>
        <v>8872.4</v>
      </c>
      <c r="AJ7">
        <f>Demand[[#This Row],[Load]]+Demand[[#This Row],[Load]]*-0.17</f>
        <v>8980.6</v>
      </c>
      <c r="AK7">
        <f>Demand[[#This Row],[Load]]+Demand[[#This Row],[Load]]*-0.16</f>
        <v>9088.7999999999993</v>
      </c>
      <c r="AL7">
        <f>Demand[[#This Row],[Load]]+Demand[[#This Row],[Load]]*-0.15</f>
        <v>9197</v>
      </c>
      <c r="AM7">
        <f>Demand[[#This Row],[Load]]+Demand[[#This Row],[Load]]*-0.14</f>
        <v>9305.2000000000007</v>
      </c>
      <c r="AN7">
        <f>Demand[[#This Row],[Load]]+Demand[[#This Row],[Load]]*-0.13</f>
        <v>9413.4</v>
      </c>
      <c r="AO7">
        <f>Demand[[#This Row],[Load]]+Demand[[#This Row],[Load]]*-0.12</f>
        <v>9521.6</v>
      </c>
      <c r="AP7">
        <f>Demand[[#This Row],[Load]]+Demand[[#This Row],[Load]]*-0.11</f>
        <v>9629.7999999999993</v>
      </c>
      <c r="AQ7">
        <f>Demand[[#This Row],[Load]]+Demand[[#This Row],[Load]]*-0.1</f>
        <v>9738</v>
      </c>
      <c r="AR7">
        <f>Demand[[#This Row],[Load]]+Demand[[#This Row],[Load]]*-0.09</f>
        <v>9846.2000000000007</v>
      </c>
      <c r="AS7">
        <f>Demand[[#This Row],[Load]]+Demand[[#This Row],[Load]]*-0.08</f>
        <v>9954.4</v>
      </c>
      <c r="AT7">
        <f>Demand[[#This Row],[Load]]+Demand[[#This Row],[Load]]*-0.07</f>
        <v>10062.6</v>
      </c>
      <c r="AU7">
        <f>Demand[[#This Row],[Load]]+Demand[[#This Row],[Load]]*-0.06</f>
        <v>10170.799999999999</v>
      </c>
      <c r="AV7">
        <f>Demand[[#This Row],[Load]]+Demand[[#This Row],[Load]]*-0.05</f>
        <v>10279</v>
      </c>
      <c r="AW7">
        <f>Demand[[#This Row],[Load]]+Demand[[#This Row],[Load]]*-0.04</f>
        <v>10387.200000000001</v>
      </c>
      <c r="AX7">
        <f>Demand[[#This Row],[Load]]+Demand[[#This Row],[Load]]*-0.03</f>
        <v>10495.4</v>
      </c>
      <c r="AY7">
        <f>Demand[[#This Row],[Load]]+Demand[[#This Row],[Load]]*-0.02</f>
        <v>10603.6</v>
      </c>
      <c r="AZ7">
        <f>Demand[[#This Row],[Load]]+Demand[[#This Row],[Load]]*-0.01</f>
        <v>10711.8</v>
      </c>
      <c r="BA7">
        <f>Demand[[#This Row],[Load]]+Demand[[#This Row],[Load]]*0</f>
        <v>10820</v>
      </c>
      <c r="BB7">
        <f>Demand[[#This Row],[Load]]+Demand[[#This Row],[Load]]*0.01</f>
        <v>10928.2</v>
      </c>
      <c r="BC7">
        <f>Demand[[#This Row],[Load]]+Demand[[#This Row],[Load]]*0.02</f>
        <v>11036.4</v>
      </c>
      <c r="BD7">
        <f>Demand[[#This Row],[Load]]+Demand[[#This Row],[Load]]*0.03</f>
        <v>11144.6</v>
      </c>
      <c r="BE7">
        <f>Demand[[#This Row],[Load]]+Demand[[#This Row],[Load]]*0.04</f>
        <v>11252.8</v>
      </c>
      <c r="BF7">
        <f>Demand[[#This Row],[Load]]+Demand[[#This Row],[Load]]*0.05</f>
        <v>11361</v>
      </c>
      <c r="BG7">
        <f>Demand[[#This Row],[Load]]+Demand[[#This Row],[Load]]*0.06</f>
        <v>11469.2</v>
      </c>
      <c r="BH7">
        <f>Demand[[#This Row],[Load]]+Demand[[#This Row],[Load]]*0.07</f>
        <v>11577.4</v>
      </c>
      <c r="BI7">
        <f>Demand[[#This Row],[Load]]+Demand[[#This Row],[Load]]*0.08</f>
        <v>11685.6</v>
      </c>
      <c r="BJ7">
        <f>Demand[[#This Row],[Load]]+Demand[[#This Row],[Load]]*0.09</f>
        <v>11793.8</v>
      </c>
      <c r="BK7">
        <f>Demand[[#This Row],[Load]]+Demand[[#This Row],[Load]]*0.1</f>
        <v>11902</v>
      </c>
      <c r="BL7">
        <f>Demand[[#This Row],[Load]]+Demand[[#This Row],[Load]]*0.11</f>
        <v>12010.2</v>
      </c>
      <c r="BM7">
        <f>Demand[[#This Row],[Load]]+Demand[[#This Row],[Load]]*0.12</f>
        <v>12118.4</v>
      </c>
      <c r="BN7">
        <f>Demand[[#This Row],[Load]]+Demand[[#This Row],[Load]]*0.13</f>
        <v>12226.6</v>
      </c>
      <c r="BO7">
        <f>Demand[[#This Row],[Load]]+Demand[[#This Row],[Load]]*0.14</f>
        <v>12334.8</v>
      </c>
      <c r="BP7">
        <f>Demand[[#This Row],[Load]]+Demand[[#This Row],[Load]]*0.15</f>
        <v>12443</v>
      </c>
      <c r="BQ7">
        <f>Demand[[#This Row],[Load]]+Demand[[#This Row],[Load]]*0.16</f>
        <v>12551.2</v>
      </c>
      <c r="BR7">
        <f>Demand[[#This Row],[Load]]+Demand[[#This Row],[Load]]*0.17</f>
        <v>12659.4</v>
      </c>
      <c r="BS7">
        <f>Demand[[#This Row],[Load]]+Demand[[#This Row],[Load]]*0.18</f>
        <v>12767.6</v>
      </c>
      <c r="BT7">
        <f>Demand[[#This Row],[Load]]+Demand[[#This Row],[Load]]*0.19</f>
        <v>12875.8</v>
      </c>
      <c r="BU7">
        <f>Demand[[#This Row],[Load]]+Demand[[#This Row],[Load]]*0.2</f>
        <v>12984</v>
      </c>
      <c r="BV7">
        <f>Demand[[#This Row],[Load]]+Demand[[#This Row],[Load]]*0.21</f>
        <v>13092.2</v>
      </c>
      <c r="BW7">
        <f>Demand[[#This Row],[Load]]+Demand[[#This Row],[Load]]*0.22</f>
        <v>13200.4</v>
      </c>
      <c r="BX7">
        <f>Demand[[#This Row],[Load]]+Demand[[#This Row],[Load]]*0.23</f>
        <v>13308.6</v>
      </c>
      <c r="BY7">
        <f>Demand[[#This Row],[Load]]+Demand[[#This Row],[Load]]*0.24</f>
        <v>13416.8</v>
      </c>
      <c r="BZ7">
        <f>Demand[[#This Row],[Load]]+Demand[[#This Row],[Load]]*0.25</f>
        <v>13525</v>
      </c>
      <c r="CA7">
        <f>Demand[[#This Row],[Load]]+Demand[[#This Row],[Load]]*0.26</f>
        <v>13633.2</v>
      </c>
      <c r="CB7">
        <f>Demand[[#This Row],[Load]]+Demand[[#This Row],[Load]]*0.27</f>
        <v>13741.4</v>
      </c>
      <c r="CC7">
        <f>Demand[[#This Row],[Load]]+Demand[[#This Row],[Load]]*0.28</f>
        <v>13849.6</v>
      </c>
      <c r="CD7">
        <f>Demand[[#This Row],[Load]]+Demand[[#This Row],[Load]]*0.29</f>
        <v>13957.8</v>
      </c>
      <c r="CE7">
        <f>Demand[[#This Row],[Load]]+Demand[[#This Row],[Load]]*0.3</f>
        <v>14066</v>
      </c>
      <c r="CF7">
        <f>Demand[[#This Row],[Load]]+Demand[[#This Row],[Load]]*0.31</f>
        <v>14174.2</v>
      </c>
      <c r="CG7">
        <f>Demand[[#This Row],[Load]]+Demand[[#This Row],[Load]]*0.32</f>
        <v>14282.4</v>
      </c>
      <c r="CH7">
        <f>Demand[[#This Row],[Load]]+Demand[[#This Row],[Load]]*0.33</f>
        <v>14390.6</v>
      </c>
      <c r="CI7">
        <f>Demand[[#This Row],[Load]]+Demand[[#This Row],[Load]]*0.34</f>
        <v>14498.8</v>
      </c>
      <c r="CJ7">
        <f>Demand[[#This Row],[Load]]+Demand[[#This Row],[Load]]*0.35</f>
        <v>14607</v>
      </c>
      <c r="CK7">
        <f>Demand[[#This Row],[Load]]+Demand[[#This Row],[Load]]*0.36</f>
        <v>14715.2</v>
      </c>
      <c r="CL7">
        <f>Demand[[#This Row],[Load]]+Demand[[#This Row],[Load]]*0.37</f>
        <v>14823.4</v>
      </c>
      <c r="CM7">
        <f>Demand[[#This Row],[Load]]+Demand[[#This Row],[Load]]*0.38</f>
        <v>14931.6</v>
      </c>
      <c r="CN7">
        <f>Demand[[#This Row],[Load]]+Demand[[#This Row],[Load]]*0.39</f>
        <v>15039.8</v>
      </c>
      <c r="CO7">
        <f>Demand[[#This Row],[Load]]+Demand[[#This Row],[Load]]*0.4</f>
        <v>15148</v>
      </c>
      <c r="CP7">
        <f>Demand[[#This Row],[Load]]+Demand[[#This Row],[Load]]*0.41</f>
        <v>15256.2</v>
      </c>
      <c r="CQ7">
        <f>Demand[[#This Row],[Load]]+Demand[[#This Row],[Load]]*0.42</f>
        <v>15364.4</v>
      </c>
      <c r="CR7">
        <f>Demand[[#This Row],[Load]]+Demand[[#This Row],[Load]]*0.43</f>
        <v>15472.6</v>
      </c>
      <c r="CS7">
        <f>Demand[[#This Row],[Load]]+Demand[[#This Row],[Load]]*0.44</f>
        <v>15580.8</v>
      </c>
      <c r="CT7">
        <f>Demand[[#This Row],[Load]]+Demand[[#This Row],[Load]]*0.45</f>
        <v>15689</v>
      </c>
      <c r="CU7">
        <f>Demand[[#This Row],[Load]]+Demand[[#This Row],[Load]]*0.46</f>
        <v>15797.2</v>
      </c>
      <c r="CV7">
        <f>Demand[[#This Row],[Load]]+Demand[[#This Row],[Load]]*47</f>
        <v>519360</v>
      </c>
      <c r="CW7">
        <f>Demand[[#This Row],[Load]]+Demand[[#This Row],[Load]]*0.48</f>
        <v>16013.599999999999</v>
      </c>
      <c r="CX7">
        <f>Demand[[#This Row],[Load]]+Demand[[#This Row],[Load]]*0.49</f>
        <v>16121.8</v>
      </c>
      <c r="CY7">
        <f>Demand[[#This Row],[Load]]+Demand[[#This Row],[Load]]*0.5</f>
        <v>16230</v>
      </c>
    </row>
    <row r="8" spans="1:103">
      <c r="A8">
        <v>6</v>
      </c>
      <c r="B8">
        <v>10784</v>
      </c>
      <c r="C8">
        <f>Demand[[#This Row],[Load]]-Demand[[#This Row],[Load]]*0.5</f>
        <v>5392</v>
      </c>
      <c r="D8">
        <f>Demand[[#This Row],[Load]]-Demand[[#This Row],[Load]]*0.49</f>
        <v>5499.84</v>
      </c>
      <c r="E8">
        <f>Demand[[#This Row],[Load]]-Demand[[#This Row],[Load]]*0.48</f>
        <v>5607.68</v>
      </c>
      <c r="F8">
        <f>Demand[[#This Row],[Load]]-Demand[[#This Row],[Load]]*0.47</f>
        <v>5715.52</v>
      </c>
      <c r="G8">
        <f>Demand[[#This Row],[Load]]-Demand[[#This Row],[Load]]*0.46</f>
        <v>5823.36</v>
      </c>
      <c r="H8">
        <f>Demand[[#This Row],[Load]]-Demand[[#This Row],[Load]]*0.45</f>
        <v>5931.2</v>
      </c>
      <c r="I8">
        <f>Demand[[#This Row],[Load]]-Demand[[#This Row],[Load]]*0.44</f>
        <v>6039.04</v>
      </c>
      <c r="J8">
        <f>Demand[[#This Row],[Load]]-Demand[[#This Row],[Load]]*0.43</f>
        <v>6146.88</v>
      </c>
      <c r="K8">
        <f>Demand[[#This Row],[Load]]+Demand[[#This Row],[Load]]*$K$1</f>
        <v>6254.72</v>
      </c>
      <c r="L8">
        <f>Demand[[#This Row],[Load]]+Demand[[#This Row],[Load]]*-0.41</f>
        <v>6362.56</v>
      </c>
      <c r="M8">
        <f>Demand[[#This Row],[Load]]+Demand[[#This Row],[Load]]*-0.4</f>
        <v>6470.4</v>
      </c>
      <c r="N8">
        <f>Demand[[#This Row],[Load]]+Demand[[#This Row],[Load]]*-0.39</f>
        <v>6578.24</v>
      </c>
      <c r="O8">
        <f>Demand[[#This Row],[Load]]+Demand[[#This Row],[Load]]*-0.38</f>
        <v>6686.08</v>
      </c>
      <c r="P8">
        <f>Demand[[#This Row],[Load]]+Demand[[#This Row],[Load]]*-0.37</f>
        <v>6793.92</v>
      </c>
      <c r="Q8">
        <f>Demand[[#This Row],[Load]]+Demand[[#This Row],[Load]]*-0.36</f>
        <v>6901.76</v>
      </c>
      <c r="R8">
        <f>Demand[[#This Row],[Load]]+Demand[[#This Row],[Load]]*-0.35</f>
        <v>7009.6</v>
      </c>
      <c r="S8">
        <f>Demand[[#This Row],[Load]]+Demand[[#This Row],[Load]]*-0.34</f>
        <v>7117.44</v>
      </c>
      <c r="T8">
        <f>Demand[[#This Row],[Load]]+Demand[[#This Row],[Load]]*-0.33</f>
        <v>7225.28</v>
      </c>
      <c r="U8">
        <f>Demand[[#This Row],[Load]]+Demand[[#This Row],[Load]]*-0.32</f>
        <v>7333.12</v>
      </c>
      <c r="V8">
        <f>Demand[[#This Row],[Load]]+Demand[[#This Row],[Load]]*-0.31</f>
        <v>7440.96</v>
      </c>
      <c r="W8">
        <f>Demand[[#This Row],[Load]]+Demand[[#This Row],[Load]]*-0.3</f>
        <v>7548.8</v>
      </c>
      <c r="X8">
        <f>Demand[[#This Row],[Load]]+Demand[[#This Row],[Load]]*-0.29</f>
        <v>7656.64</v>
      </c>
      <c r="Y8">
        <f>Demand[[#This Row],[Load]]+Demand[[#This Row],[Load]]*-0.28</f>
        <v>7764.48</v>
      </c>
      <c r="Z8">
        <f>Demand[[#This Row],[Load]]+Demand[[#This Row],[Load]]*-0.27</f>
        <v>7872.32</v>
      </c>
      <c r="AA8">
        <f>Demand[[#This Row],[Load]]+Demand[[#This Row],[Load]]*-0.26</f>
        <v>7980.16</v>
      </c>
      <c r="AB8">
        <f>Demand[[#This Row],[Load]]+Demand[[#This Row],[Load]]*-0.25</f>
        <v>8088</v>
      </c>
      <c r="AC8">
        <f>Demand[[#This Row],[Load]]+Demand[[#This Row],[Load]]*-0.24</f>
        <v>8195.84</v>
      </c>
      <c r="AD8">
        <f>Demand[[#This Row],[Load]]+Demand[[#This Row],[Load]]*-0.23</f>
        <v>8303.68</v>
      </c>
      <c r="AE8">
        <f>Demand[[#This Row],[Load]]+Demand[[#This Row],[Load]]*-0.22</f>
        <v>8411.52</v>
      </c>
      <c r="AF8">
        <f>Demand[[#This Row],[Load]]+Demand[[#This Row],[Load]]*-0.21</f>
        <v>8519.36</v>
      </c>
      <c r="AG8">
        <f>Demand[[#This Row],[Load]]+Demand[[#This Row],[Load]]*-0.2</f>
        <v>8627.2000000000007</v>
      </c>
      <c r="AH8">
        <f>Demand[[#This Row],[Load]]+Demand[[#This Row],[Load]]*-0.19</f>
        <v>8735.0400000000009</v>
      </c>
      <c r="AI8">
        <f>Demand[[#This Row],[Load]]+Demand[[#This Row],[Load]]*-0.18</f>
        <v>8842.880000000001</v>
      </c>
      <c r="AJ8">
        <f>Demand[[#This Row],[Load]]+Demand[[#This Row],[Load]]*-0.17</f>
        <v>8950.7199999999993</v>
      </c>
      <c r="AK8">
        <f>Demand[[#This Row],[Load]]+Demand[[#This Row],[Load]]*-0.16</f>
        <v>9058.56</v>
      </c>
      <c r="AL8">
        <f>Demand[[#This Row],[Load]]+Demand[[#This Row],[Load]]*-0.15</f>
        <v>9166.4</v>
      </c>
      <c r="AM8">
        <f>Demand[[#This Row],[Load]]+Demand[[#This Row],[Load]]*-0.14</f>
        <v>9274.24</v>
      </c>
      <c r="AN8">
        <f>Demand[[#This Row],[Load]]+Demand[[#This Row],[Load]]*-0.13</f>
        <v>9382.08</v>
      </c>
      <c r="AO8">
        <f>Demand[[#This Row],[Load]]+Demand[[#This Row],[Load]]*-0.12</f>
        <v>9489.92</v>
      </c>
      <c r="AP8">
        <f>Demand[[#This Row],[Load]]+Demand[[#This Row],[Load]]*-0.11</f>
        <v>9597.76</v>
      </c>
      <c r="AQ8">
        <f>Demand[[#This Row],[Load]]+Demand[[#This Row],[Load]]*-0.1</f>
        <v>9705.6</v>
      </c>
      <c r="AR8">
        <f>Demand[[#This Row],[Load]]+Demand[[#This Row],[Load]]*-0.09</f>
        <v>9813.44</v>
      </c>
      <c r="AS8">
        <f>Demand[[#This Row],[Load]]+Demand[[#This Row],[Load]]*-0.08</f>
        <v>9921.2800000000007</v>
      </c>
      <c r="AT8">
        <f>Demand[[#This Row],[Load]]+Demand[[#This Row],[Load]]*-0.07</f>
        <v>10029.119999999999</v>
      </c>
      <c r="AU8">
        <f>Demand[[#This Row],[Load]]+Demand[[#This Row],[Load]]*-0.06</f>
        <v>10136.959999999999</v>
      </c>
      <c r="AV8">
        <f>Demand[[#This Row],[Load]]+Demand[[#This Row],[Load]]*-0.05</f>
        <v>10244.799999999999</v>
      </c>
      <c r="AW8">
        <f>Demand[[#This Row],[Load]]+Demand[[#This Row],[Load]]*-0.04</f>
        <v>10352.64</v>
      </c>
      <c r="AX8">
        <f>Demand[[#This Row],[Load]]+Demand[[#This Row],[Load]]*-0.03</f>
        <v>10460.48</v>
      </c>
      <c r="AY8">
        <f>Demand[[#This Row],[Load]]+Demand[[#This Row],[Load]]*-0.02</f>
        <v>10568.32</v>
      </c>
      <c r="AZ8">
        <f>Demand[[#This Row],[Load]]+Demand[[#This Row],[Load]]*-0.01</f>
        <v>10676.16</v>
      </c>
      <c r="BA8">
        <f>Demand[[#This Row],[Load]]+Demand[[#This Row],[Load]]*0</f>
        <v>10784</v>
      </c>
      <c r="BB8">
        <f>Demand[[#This Row],[Load]]+Demand[[#This Row],[Load]]*0.01</f>
        <v>10891.84</v>
      </c>
      <c r="BC8">
        <f>Demand[[#This Row],[Load]]+Demand[[#This Row],[Load]]*0.02</f>
        <v>10999.68</v>
      </c>
      <c r="BD8">
        <f>Demand[[#This Row],[Load]]+Demand[[#This Row],[Load]]*0.03</f>
        <v>11107.52</v>
      </c>
      <c r="BE8">
        <f>Demand[[#This Row],[Load]]+Demand[[#This Row],[Load]]*0.04</f>
        <v>11215.36</v>
      </c>
      <c r="BF8">
        <f>Demand[[#This Row],[Load]]+Demand[[#This Row],[Load]]*0.05</f>
        <v>11323.2</v>
      </c>
      <c r="BG8">
        <f>Demand[[#This Row],[Load]]+Demand[[#This Row],[Load]]*0.06</f>
        <v>11431.04</v>
      </c>
      <c r="BH8">
        <f>Demand[[#This Row],[Load]]+Demand[[#This Row],[Load]]*0.07</f>
        <v>11538.880000000001</v>
      </c>
      <c r="BI8">
        <f>Demand[[#This Row],[Load]]+Demand[[#This Row],[Load]]*0.08</f>
        <v>11646.72</v>
      </c>
      <c r="BJ8">
        <f>Demand[[#This Row],[Load]]+Demand[[#This Row],[Load]]*0.09</f>
        <v>11754.56</v>
      </c>
      <c r="BK8">
        <f>Demand[[#This Row],[Load]]+Demand[[#This Row],[Load]]*0.1</f>
        <v>11862.4</v>
      </c>
      <c r="BL8">
        <f>Demand[[#This Row],[Load]]+Demand[[#This Row],[Load]]*0.11</f>
        <v>11970.24</v>
      </c>
      <c r="BM8">
        <f>Demand[[#This Row],[Load]]+Demand[[#This Row],[Load]]*0.12</f>
        <v>12078.08</v>
      </c>
      <c r="BN8">
        <f>Demand[[#This Row],[Load]]+Demand[[#This Row],[Load]]*0.13</f>
        <v>12185.92</v>
      </c>
      <c r="BO8">
        <f>Demand[[#This Row],[Load]]+Demand[[#This Row],[Load]]*0.14</f>
        <v>12293.76</v>
      </c>
      <c r="BP8">
        <f>Demand[[#This Row],[Load]]+Demand[[#This Row],[Load]]*0.15</f>
        <v>12401.6</v>
      </c>
      <c r="BQ8">
        <f>Demand[[#This Row],[Load]]+Demand[[#This Row],[Load]]*0.16</f>
        <v>12509.44</v>
      </c>
      <c r="BR8">
        <f>Demand[[#This Row],[Load]]+Demand[[#This Row],[Load]]*0.17</f>
        <v>12617.28</v>
      </c>
      <c r="BS8">
        <f>Demand[[#This Row],[Load]]+Demand[[#This Row],[Load]]*0.18</f>
        <v>12725.119999999999</v>
      </c>
      <c r="BT8">
        <f>Demand[[#This Row],[Load]]+Demand[[#This Row],[Load]]*0.19</f>
        <v>12832.96</v>
      </c>
      <c r="BU8">
        <f>Demand[[#This Row],[Load]]+Demand[[#This Row],[Load]]*0.2</f>
        <v>12940.8</v>
      </c>
      <c r="BV8">
        <f>Demand[[#This Row],[Load]]+Demand[[#This Row],[Load]]*0.21</f>
        <v>13048.64</v>
      </c>
      <c r="BW8">
        <f>Demand[[#This Row],[Load]]+Demand[[#This Row],[Load]]*0.22</f>
        <v>13156.48</v>
      </c>
      <c r="BX8">
        <f>Demand[[#This Row],[Load]]+Demand[[#This Row],[Load]]*0.23</f>
        <v>13264.32</v>
      </c>
      <c r="BY8">
        <f>Demand[[#This Row],[Load]]+Demand[[#This Row],[Load]]*0.24</f>
        <v>13372.16</v>
      </c>
      <c r="BZ8">
        <f>Demand[[#This Row],[Load]]+Demand[[#This Row],[Load]]*0.25</f>
        <v>13480</v>
      </c>
      <c r="CA8">
        <f>Demand[[#This Row],[Load]]+Demand[[#This Row],[Load]]*0.26</f>
        <v>13587.84</v>
      </c>
      <c r="CB8">
        <f>Demand[[#This Row],[Load]]+Demand[[#This Row],[Load]]*0.27</f>
        <v>13695.68</v>
      </c>
      <c r="CC8">
        <f>Demand[[#This Row],[Load]]+Demand[[#This Row],[Load]]*0.28</f>
        <v>13803.52</v>
      </c>
      <c r="CD8">
        <f>Demand[[#This Row],[Load]]+Demand[[#This Row],[Load]]*0.29</f>
        <v>13911.36</v>
      </c>
      <c r="CE8">
        <f>Demand[[#This Row],[Load]]+Demand[[#This Row],[Load]]*0.3</f>
        <v>14019.2</v>
      </c>
      <c r="CF8">
        <f>Demand[[#This Row],[Load]]+Demand[[#This Row],[Load]]*0.31</f>
        <v>14127.04</v>
      </c>
      <c r="CG8">
        <f>Demand[[#This Row],[Load]]+Demand[[#This Row],[Load]]*0.32</f>
        <v>14234.880000000001</v>
      </c>
      <c r="CH8">
        <f>Demand[[#This Row],[Load]]+Demand[[#This Row],[Load]]*0.33</f>
        <v>14342.720000000001</v>
      </c>
      <c r="CI8">
        <f>Demand[[#This Row],[Load]]+Demand[[#This Row],[Load]]*0.34</f>
        <v>14450.560000000001</v>
      </c>
      <c r="CJ8">
        <f>Demand[[#This Row],[Load]]+Demand[[#This Row],[Load]]*0.35</f>
        <v>14558.4</v>
      </c>
      <c r="CK8">
        <f>Demand[[#This Row],[Load]]+Demand[[#This Row],[Load]]*0.36</f>
        <v>14666.24</v>
      </c>
      <c r="CL8">
        <f>Demand[[#This Row],[Load]]+Demand[[#This Row],[Load]]*0.37</f>
        <v>14774.08</v>
      </c>
      <c r="CM8">
        <f>Demand[[#This Row],[Load]]+Demand[[#This Row],[Load]]*0.38</f>
        <v>14881.92</v>
      </c>
      <c r="CN8">
        <f>Demand[[#This Row],[Load]]+Demand[[#This Row],[Load]]*0.39</f>
        <v>14989.76</v>
      </c>
      <c r="CO8">
        <f>Demand[[#This Row],[Load]]+Demand[[#This Row],[Load]]*0.4</f>
        <v>15097.6</v>
      </c>
      <c r="CP8">
        <f>Demand[[#This Row],[Load]]+Demand[[#This Row],[Load]]*0.41</f>
        <v>15205.439999999999</v>
      </c>
      <c r="CQ8">
        <f>Demand[[#This Row],[Load]]+Demand[[#This Row],[Load]]*0.42</f>
        <v>15313.279999999999</v>
      </c>
      <c r="CR8">
        <f>Demand[[#This Row],[Load]]+Demand[[#This Row],[Load]]*0.43</f>
        <v>15421.119999999999</v>
      </c>
      <c r="CS8">
        <f>Demand[[#This Row],[Load]]+Demand[[#This Row],[Load]]*0.44</f>
        <v>15528.96</v>
      </c>
      <c r="CT8">
        <f>Demand[[#This Row],[Load]]+Demand[[#This Row],[Load]]*0.45</f>
        <v>15636.8</v>
      </c>
      <c r="CU8">
        <f>Demand[[#This Row],[Load]]+Demand[[#This Row],[Load]]*0.46</f>
        <v>15744.64</v>
      </c>
      <c r="CV8">
        <f>Demand[[#This Row],[Load]]+Demand[[#This Row],[Load]]*47</f>
        <v>517632</v>
      </c>
      <c r="CW8">
        <f>Demand[[#This Row],[Load]]+Demand[[#This Row],[Load]]*0.48</f>
        <v>15960.32</v>
      </c>
      <c r="CX8">
        <f>Demand[[#This Row],[Load]]+Demand[[#This Row],[Load]]*0.49</f>
        <v>16068.16</v>
      </c>
      <c r="CY8">
        <f>Demand[[#This Row],[Load]]+Demand[[#This Row],[Load]]*0.5</f>
        <v>16176</v>
      </c>
    </row>
    <row r="9" spans="1:103">
      <c r="A9">
        <v>7</v>
      </c>
      <c r="B9">
        <v>10984</v>
      </c>
      <c r="C9">
        <f>Demand[[#This Row],[Load]]-Demand[[#This Row],[Load]]*0.5</f>
        <v>5492</v>
      </c>
      <c r="D9">
        <f>Demand[[#This Row],[Load]]-Demand[[#This Row],[Load]]*0.49</f>
        <v>5601.84</v>
      </c>
      <c r="E9">
        <f>Demand[[#This Row],[Load]]-Demand[[#This Row],[Load]]*0.48</f>
        <v>5711.68</v>
      </c>
      <c r="F9">
        <f>Demand[[#This Row],[Load]]-Demand[[#This Row],[Load]]*0.47</f>
        <v>5821.52</v>
      </c>
      <c r="G9">
        <f>Demand[[#This Row],[Load]]-Demand[[#This Row],[Load]]*0.46</f>
        <v>5931.36</v>
      </c>
      <c r="H9">
        <f>Demand[[#This Row],[Load]]-Demand[[#This Row],[Load]]*0.45</f>
        <v>6041.2</v>
      </c>
      <c r="I9">
        <f>Demand[[#This Row],[Load]]-Demand[[#This Row],[Load]]*0.44</f>
        <v>6151.04</v>
      </c>
      <c r="J9">
        <f>Demand[[#This Row],[Load]]-Demand[[#This Row],[Load]]*0.43</f>
        <v>6260.88</v>
      </c>
      <c r="K9">
        <f>Demand[[#This Row],[Load]]+Demand[[#This Row],[Load]]*$K$1</f>
        <v>6370.72</v>
      </c>
      <c r="L9">
        <f>Demand[[#This Row],[Load]]+Demand[[#This Row],[Load]]*-0.41</f>
        <v>6480.56</v>
      </c>
      <c r="M9">
        <f>Demand[[#This Row],[Load]]+Demand[[#This Row],[Load]]*-0.4</f>
        <v>6590.4</v>
      </c>
      <c r="N9">
        <f>Demand[[#This Row],[Load]]+Demand[[#This Row],[Load]]*-0.39</f>
        <v>6700.24</v>
      </c>
      <c r="O9">
        <f>Demand[[#This Row],[Load]]+Demand[[#This Row],[Load]]*-0.38</f>
        <v>6810.08</v>
      </c>
      <c r="P9">
        <f>Demand[[#This Row],[Load]]+Demand[[#This Row],[Load]]*-0.37</f>
        <v>6919.92</v>
      </c>
      <c r="Q9">
        <f>Demand[[#This Row],[Load]]+Demand[[#This Row],[Load]]*-0.36</f>
        <v>7029.76</v>
      </c>
      <c r="R9">
        <f>Demand[[#This Row],[Load]]+Demand[[#This Row],[Load]]*-0.35</f>
        <v>7139.6</v>
      </c>
      <c r="S9">
        <f>Demand[[#This Row],[Load]]+Demand[[#This Row],[Load]]*-0.34</f>
        <v>7249.44</v>
      </c>
      <c r="T9">
        <f>Demand[[#This Row],[Load]]+Demand[[#This Row],[Load]]*-0.33</f>
        <v>7359.28</v>
      </c>
      <c r="U9">
        <f>Demand[[#This Row],[Load]]+Demand[[#This Row],[Load]]*-0.32</f>
        <v>7469.12</v>
      </c>
      <c r="V9">
        <f>Demand[[#This Row],[Load]]+Demand[[#This Row],[Load]]*-0.31</f>
        <v>7578.96</v>
      </c>
      <c r="W9">
        <f>Demand[[#This Row],[Load]]+Demand[[#This Row],[Load]]*-0.3</f>
        <v>7688.8</v>
      </c>
      <c r="X9">
        <f>Demand[[#This Row],[Load]]+Demand[[#This Row],[Load]]*-0.29</f>
        <v>7798.64</v>
      </c>
      <c r="Y9">
        <f>Demand[[#This Row],[Load]]+Demand[[#This Row],[Load]]*-0.28</f>
        <v>7908.48</v>
      </c>
      <c r="Z9">
        <f>Demand[[#This Row],[Load]]+Demand[[#This Row],[Load]]*-0.27</f>
        <v>8018.32</v>
      </c>
      <c r="AA9">
        <f>Demand[[#This Row],[Load]]+Demand[[#This Row],[Load]]*-0.26</f>
        <v>8128.16</v>
      </c>
      <c r="AB9">
        <f>Demand[[#This Row],[Load]]+Demand[[#This Row],[Load]]*-0.25</f>
        <v>8238</v>
      </c>
      <c r="AC9">
        <f>Demand[[#This Row],[Load]]+Demand[[#This Row],[Load]]*-0.24</f>
        <v>8347.84</v>
      </c>
      <c r="AD9">
        <f>Demand[[#This Row],[Load]]+Demand[[#This Row],[Load]]*-0.23</f>
        <v>8457.68</v>
      </c>
      <c r="AE9">
        <f>Demand[[#This Row],[Load]]+Demand[[#This Row],[Load]]*-0.22</f>
        <v>8567.52</v>
      </c>
      <c r="AF9">
        <f>Demand[[#This Row],[Load]]+Demand[[#This Row],[Load]]*-0.21</f>
        <v>8677.36</v>
      </c>
      <c r="AG9">
        <f>Demand[[#This Row],[Load]]+Demand[[#This Row],[Load]]*-0.2</f>
        <v>8787.2000000000007</v>
      </c>
      <c r="AH9">
        <f>Demand[[#This Row],[Load]]+Demand[[#This Row],[Load]]*-0.19</f>
        <v>8897.0400000000009</v>
      </c>
      <c r="AI9">
        <f>Demand[[#This Row],[Load]]+Demand[[#This Row],[Load]]*-0.18</f>
        <v>9006.880000000001</v>
      </c>
      <c r="AJ9">
        <f>Demand[[#This Row],[Load]]+Demand[[#This Row],[Load]]*-0.17</f>
        <v>9116.7199999999993</v>
      </c>
      <c r="AK9">
        <f>Demand[[#This Row],[Load]]+Demand[[#This Row],[Load]]*-0.16</f>
        <v>9226.56</v>
      </c>
      <c r="AL9">
        <f>Demand[[#This Row],[Load]]+Demand[[#This Row],[Load]]*-0.15</f>
        <v>9336.4</v>
      </c>
      <c r="AM9">
        <f>Demand[[#This Row],[Load]]+Demand[[#This Row],[Load]]*-0.14</f>
        <v>9446.24</v>
      </c>
      <c r="AN9">
        <f>Demand[[#This Row],[Load]]+Demand[[#This Row],[Load]]*-0.13</f>
        <v>9556.08</v>
      </c>
      <c r="AO9">
        <f>Demand[[#This Row],[Load]]+Demand[[#This Row],[Load]]*-0.12</f>
        <v>9665.92</v>
      </c>
      <c r="AP9">
        <f>Demand[[#This Row],[Load]]+Demand[[#This Row],[Load]]*-0.11</f>
        <v>9775.76</v>
      </c>
      <c r="AQ9">
        <f>Demand[[#This Row],[Load]]+Demand[[#This Row],[Load]]*-0.1</f>
        <v>9885.6</v>
      </c>
      <c r="AR9">
        <f>Demand[[#This Row],[Load]]+Demand[[#This Row],[Load]]*-0.09</f>
        <v>9995.44</v>
      </c>
      <c r="AS9">
        <f>Demand[[#This Row],[Load]]+Demand[[#This Row],[Load]]*-0.08</f>
        <v>10105.280000000001</v>
      </c>
      <c r="AT9">
        <f>Demand[[#This Row],[Load]]+Demand[[#This Row],[Load]]*-0.07</f>
        <v>10215.119999999999</v>
      </c>
      <c r="AU9">
        <f>Demand[[#This Row],[Load]]+Demand[[#This Row],[Load]]*-0.06</f>
        <v>10324.959999999999</v>
      </c>
      <c r="AV9">
        <f>Demand[[#This Row],[Load]]+Demand[[#This Row],[Load]]*-0.05</f>
        <v>10434.799999999999</v>
      </c>
      <c r="AW9">
        <f>Demand[[#This Row],[Load]]+Demand[[#This Row],[Load]]*-0.04</f>
        <v>10544.64</v>
      </c>
      <c r="AX9">
        <f>Demand[[#This Row],[Load]]+Demand[[#This Row],[Load]]*-0.03</f>
        <v>10654.48</v>
      </c>
      <c r="AY9">
        <f>Demand[[#This Row],[Load]]+Demand[[#This Row],[Load]]*-0.02</f>
        <v>10764.32</v>
      </c>
      <c r="AZ9">
        <f>Demand[[#This Row],[Load]]+Demand[[#This Row],[Load]]*-0.01</f>
        <v>10874.16</v>
      </c>
      <c r="BA9">
        <f>Demand[[#This Row],[Load]]+Demand[[#This Row],[Load]]*0</f>
        <v>10984</v>
      </c>
      <c r="BB9">
        <f>Demand[[#This Row],[Load]]+Demand[[#This Row],[Load]]*0.01</f>
        <v>11093.84</v>
      </c>
      <c r="BC9">
        <f>Demand[[#This Row],[Load]]+Demand[[#This Row],[Load]]*0.02</f>
        <v>11203.68</v>
      </c>
      <c r="BD9">
        <f>Demand[[#This Row],[Load]]+Demand[[#This Row],[Load]]*0.03</f>
        <v>11313.52</v>
      </c>
      <c r="BE9">
        <f>Demand[[#This Row],[Load]]+Demand[[#This Row],[Load]]*0.04</f>
        <v>11423.36</v>
      </c>
      <c r="BF9">
        <f>Demand[[#This Row],[Load]]+Demand[[#This Row],[Load]]*0.05</f>
        <v>11533.2</v>
      </c>
      <c r="BG9">
        <f>Demand[[#This Row],[Load]]+Demand[[#This Row],[Load]]*0.06</f>
        <v>11643.04</v>
      </c>
      <c r="BH9">
        <f>Demand[[#This Row],[Load]]+Demand[[#This Row],[Load]]*0.07</f>
        <v>11752.880000000001</v>
      </c>
      <c r="BI9">
        <f>Demand[[#This Row],[Load]]+Demand[[#This Row],[Load]]*0.08</f>
        <v>11862.72</v>
      </c>
      <c r="BJ9">
        <f>Demand[[#This Row],[Load]]+Demand[[#This Row],[Load]]*0.09</f>
        <v>11972.56</v>
      </c>
      <c r="BK9">
        <f>Demand[[#This Row],[Load]]+Demand[[#This Row],[Load]]*0.1</f>
        <v>12082.4</v>
      </c>
      <c r="BL9">
        <f>Demand[[#This Row],[Load]]+Demand[[#This Row],[Load]]*0.11</f>
        <v>12192.24</v>
      </c>
      <c r="BM9">
        <f>Demand[[#This Row],[Load]]+Demand[[#This Row],[Load]]*0.12</f>
        <v>12302.08</v>
      </c>
      <c r="BN9">
        <f>Demand[[#This Row],[Load]]+Demand[[#This Row],[Load]]*0.13</f>
        <v>12411.92</v>
      </c>
      <c r="BO9">
        <f>Demand[[#This Row],[Load]]+Demand[[#This Row],[Load]]*0.14</f>
        <v>12521.76</v>
      </c>
      <c r="BP9">
        <f>Demand[[#This Row],[Load]]+Demand[[#This Row],[Load]]*0.15</f>
        <v>12631.6</v>
      </c>
      <c r="BQ9">
        <f>Demand[[#This Row],[Load]]+Demand[[#This Row],[Load]]*0.16</f>
        <v>12741.44</v>
      </c>
      <c r="BR9">
        <f>Demand[[#This Row],[Load]]+Demand[[#This Row],[Load]]*0.17</f>
        <v>12851.28</v>
      </c>
      <c r="BS9">
        <f>Demand[[#This Row],[Load]]+Demand[[#This Row],[Load]]*0.18</f>
        <v>12961.119999999999</v>
      </c>
      <c r="BT9">
        <f>Demand[[#This Row],[Load]]+Demand[[#This Row],[Load]]*0.19</f>
        <v>13070.96</v>
      </c>
      <c r="BU9">
        <f>Demand[[#This Row],[Load]]+Demand[[#This Row],[Load]]*0.2</f>
        <v>13180.8</v>
      </c>
      <c r="BV9">
        <f>Demand[[#This Row],[Load]]+Demand[[#This Row],[Load]]*0.21</f>
        <v>13290.64</v>
      </c>
      <c r="BW9">
        <f>Demand[[#This Row],[Load]]+Demand[[#This Row],[Load]]*0.22</f>
        <v>13400.48</v>
      </c>
      <c r="BX9">
        <f>Demand[[#This Row],[Load]]+Demand[[#This Row],[Load]]*0.23</f>
        <v>13510.32</v>
      </c>
      <c r="BY9">
        <f>Demand[[#This Row],[Load]]+Demand[[#This Row],[Load]]*0.24</f>
        <v>13620.16</v>
      </c>
      <c r="BZ9">
        <f>Demand[[#This Row],[Load]]+Demand[[#This Row],[Load]]*0.25</f>
        <v>13730</v>
      </c>
      <c r="CA9">
        <f>Demand[[#This Row],[Load]]+Demand[[#This Row],[Load]]*0.26</f>
        <v>13839.84</v>
      </c>
      <c r="CB9">
        <f>Demand[[#This Row],[Load]]+Demand[[#This Row],[Load]]*0.27</f>
        <v>13949.68</v>
      </c>
      <c r="CC9">
        <f>Demand[[#This Row],[Load]]+Demand[[#This Row],[Load]]*0.28</f>
        <v>14059.52</v>
      </c>
      <c r="CD9">
        <f>Demand[[#This Row],[Load]]+Demand[[#This Row],[Load]]*0.29</f>
        <v>14169.36</v>
      </c>
      <c r="CE9">
        <f>Demand[[#This Row],[Load]]+Demand[[#This Row],[Load]]*0.3</f>
        <v>14279.2</v>
      </c>
      <c r="CF9">
        <f>Demand[[#This Row],[Load]]+Demand[[#This Row],[Load]]*0.31</f>
        <v>14389.04</v>
      </c>
      <c r="CG9">
        <f>Demand[[#This Row],[Load]]+Demand[[#This Row],[Load]]*0.32</f>
        <v>14498.880000000001</v>
      </c>
      <c r="CH9">
        <f>Demand[[#This Row],[Load]]+Demand[[#This Row],[Load]]*0.33</f>
        <v>14608.720000000001</v>
      </c>
      <c r="CI9">
        <f>Demand[[#This Row],[Load]]+Demand[[#This Row],[Load]]*0.34</f>
        <v>14718.560000000001</v>
      </c>
      <c r="CJ9">
        <f>Demand[[#This Row],[Load]]+Demand[[#This Row],[Load]]*0.35</f>
        <v>14828.4</v>
      </c>
      <c r="CK9">
        <f>Demand[[#This Row],[Load]]+Demand[[#This Row],[Load]]*0.36</f>
        <v>14938.24</v>
      </c>
      <c r="CL9">
        <f>Demand[[#This Row],[Load]]+Demand[[#This Row],[Load]]*0.37</f>
        <v>15048.08</v>
      </c>
      <c r="CM9">
        <f>Demand[[#This Row],[Load]]+Demand[[#This Row],[Load]]*0.38</f>
        <v>15157.92</v>
      </c>
      <c r="CN9">
        <f>Demand[[#This Row],[Load]]+Demand[[#This Row],[Load]]*0.39</f>
        <v>15267.76</v>
      </c>
      <c r="CO9">
        <f>Demand[[#This Row],[Load]]+Demand[[#This Row],[Load]]*0.4</f>
        <v>15377.6</v>
      </c>
      <c r="CP9">
        <f>Demand[[#This Row],[Load]]+Demand[[#This Row],[Load]]*0.41</f>
        <v>15487.439999999999</v>
      </c>
      <c r="CQ9">
        <f>Demand[[#This Row],[Load]]+Demand[[#This Row],[Load]]*0.42</f>
        <v>15597.279999999999</v>
      </c>
      <c r="CR9">
        <f>Demand[[#This Row],[Load]]+Demand[[#This Row],[Load]]*0.43</f>
        <v>15707.119999999999</v>
      </c>
      <c r="CS9">
        <f>Demand[[#This Row],[Load]]+Demand[[#This Row],[Load]]*0.44</f>
        <v>15816.96</v>
      </c>
      <c r="CT9">
        <f>Demand[[#This Row],[Load]]+Demand[[#This Row],[Load]]*0.45</f>
        <v>15926.8</v>
      </c>
      <c r="CU9">
        <f>Demand[[#This Row],[Load]]+Demand[[#This Row],[Load]]*0.46</f>
        <v>16036.64</v>
      </c>
      <c r="CV9">
        <f>Demand[[#This Row],[Load]]+Demand[[#This Row],[Load]]*47</f>
        <v>527232</v>
      </c>
      <c r="CW9">
        <f>Demand[[#This Row],[Load]]+Demand[[#This Row],[Load]]*0.48</f>
        <v>16256.32</v>
      </c>
      <c r="CX9">
        <f>Demand[[#This Row],[Load]]+Demand[[#This Row],[Load]]*0.49</f>
        <v>16366.16</v>
      </c>
      <c r="CY9">
        <f>Demand[[#This Row],[Load]]+Demand[[#This Row],[Load]]*0.5</f>
        <v>16476</v>
      </c>
    </row>
    <row r="10" spans="1:103">
      <c r="A10">
        <v>8</v>
      </c>
      <c r="B10">
        <v>11389</v>
      </c>
      <c r="C10">
        <f>Demand[[#This Row],[Load]]-Demand[[#This Row],[Load]]*0.5</f>
        <v>5694.5</v>
      </c>
      <c r="D10">
        <f>Demand[[#This Row],[Load]]-Demand[[#This Row],[Load]]*0.49</f>
        <v>5808.39</v>
      </c>
      <c r="E10">
        <f>Demand[[#This Row],[Load]]-Demand[[#This Row],[Load]]*0.48</f>
        <v>5922.2800000000007</v>
      </c>
      <c r="F10">
        <f>Demand[[#This Row],[Load]]-Demand[[#This Row],[Load]]*0.47</f>
        <v>6036.17</v>
      </c>
      <c r="G10">
        <f>Demand[[#This Row],[Load]]-Demand[[#This Row],[Load]]*0.46</f>
        <v>6150.0599999999995</v>
      </c>
      <c r="H10">
        <f>Demand[[#This Row],[Load]]-Demand[[#This Row],[Load]]*0.45</f>
        <v>6263.95</v>
      </c>
      <c r="I10">
        <f>Demand[[#This Row],[Load]]-Demand[[#This Row],[Load]]*0.44</f>
        <v>6377.84</v>
      </c>
      <c r="J10">
        <f>Demand[[#This Row],[Load]]-Demand[[#This Row],[Load]]*0.43</f>
        <v>6491.7300000000005</v>
      </c>
      <c r="K10">
        <f>Demand[[#This Row],[Load]]+Demand[[#This Row],[Load]]*$K$1</f>
        <v>6605.62</v>
      </c>
      <c r="L10">
        <f>Demand[[#This Row],[Load]]+Demand[[#This Row],[Load]]*-0.41</f>
        <v>6719.51</v>
      </c>
      <c r="M10">
        <f>Demand[[#This Row],[Load]]+Demand[[#This Row],[Load]]*-0.4</f>
        <v>6833.4</v>
      </c>
      <c r="N10">
        <f>Demand[[#This Row],[Load]]+Demand[[#This Row],[Load]]*-0.39</f>
        <v>6947.29</v>
      </c>
      <c r="O10">
        <f>Demand[[#This Row],[Load]]+Demand[[#This Row],[Load]]*-0.38</f>
        <v>7061.18</v>
      </c>
      <c r="P10">
        <f>Demand[[#This Row],[Load]]+Demand[[#This Row],[Load]]*-0.37</f>
        <v>7175.07</v>
      </c>
      <c r="Q10">
        <f>Demand[[#This Row],[Load]]+Demand[[#This Row],[Load]]*-0.36</f>
        <v>7288.96</v>
      </c>
      <c r="R10">
        <f>Demand[[#This Row],[Load]]+Demand[[#This Row],[Load]]*-0.35</f>
        <v>7402.85</v>
      </c>
      <c r="S10">
        <f>Demand[[#This Row],[Load]]+Demand[[#This Row],[Load]]*-0.34</f>
        <v>7516.74</v>
      </c>
      <c r="T10">
        <f>Demand[[#This Row],[Load]]+Demand[[#This Row],[Load]]*-0.33</f>
        <v>7630.6299999999992</v>
      </c>
      <c r="U10">
        <f>Demand[[#This Row],[Load]]+Demand[[#This Row],[Load]]*-0.32</f>
        <v>7744.52</v>
      </c>
      <c r="V10">
        <f>Demand[[#This Row],[Load]]+Demand[[#This Row],[Load]]*-0.31</f>
        <v>7858.41</v>
      </c>
      <c r="W10">
        <f>Demand[[#This Row],[Load]]+Demand[[#This Row],[Load]]*-0.3</f>
        <v>7972.3</v>
      </c>
      <c r="X10">
        <f>Demand[[#This Row],[Load]]+Demand[[#This Row],[Load]]*-0.29</f>
        <v>8086.1900000000005</v>
      </c>
      <c r="Y10">
        <f>Demand[[#This Row],[Load]]+Demand[[#This Row],[Load]]*-0.28</f>
        <v>8200.08</v>
      </c>
      <c r="Z10">
        <f>Demand[[#This Row],[Load]]+Demand[[#This Row],[Load]]*-0.27</f>
        <v>8313.9699999999993</v>
      </c>
      <c r="AA10">
        <f>Demand[[#This Row],[Load]]+Demand[[#This Row],[Load]]*-0.26</f>
        <v>8427.86</v>
      </c>
      <c r="AB10">
        <f>Demand[[#This Row],[Load]]+Demand[[#This Row],[Load]]*-0.25</f>
        <v>8541.75</v>
      </c>
      <c r="AC10">
        <f>Demand[[#This Row],[Load]]+Demand[[#This Row],[Load]]*-0.24</f>
        <v>8655.64</v>
      </c>
      <c r="AD10">
        <f>Demand[[#This Row],[Load]]+Demand[[#This Row],[Load]]*-0.23</f>
        <v>8769.5299999999988</v>
      </c>
      <c r="AE10">
        <f>Demand[[#This Row],[Load]]+Demand[[#This Row],[Load]]*-0.22</f>
        <v>8883.42</v>
      </c>
      <c r="AF10">
        <f>Demand[[#This Row],[Load]]+Demand[[#This Row],[Load]]*-0.21</f>
        <v>8997.31</v>
      </c>
      <c r="AG10">
        <f>Demand[[#This Row],[Load]]+Demand[[#This Row],[Load]]*-0.2</f>
        <v>9111.2000000000007</v>
      </c>
      <c r="AH10">
        <f>Demand[[#This Row],[Load]]+Demand[[#This Row],[Load]]*-0.19</f>
        <v>9225.09</v>
      </c>
      <c r="AI10">
        <f>Demand[[#This Row],[Load]]+Demand[[#This Row],[Load]]*-0.18</f>
        <v>9338.98</v>
      </c>
      <c r="AJ10">
        <f>Demand[[#This Row],[Load]]+Demand[[#This Row],[Load]]*-0.17</f>
        <v>9452.869999999999</v>
      </c>
      <c r="AK10">
        <f>Demand[[#This Row],[Load]]+Demand[[#This Row],[Load]]*-0.16</f>
        <v>9566.76</v>
      </c>
      <c r="AL10">
        <f>Demand[[#This Row],[Load]]+Demand[[#This Row],[Load]]*-0.15</f>
        <v>9680.65</v>
      </c>
      <c r="AM10">
        <f>Demand[[#This Row],[Load]]+Demand[[#This Row],[Load]]*-0.14</f>
        <v>9794.5399999999991</v>
      </c>
      <c r="AN10">
        <f>Demand[[#This Row],[Load]]+Demand[[#This Row],[Load]]*-0.13</f>
        <v>9908.43</v>
      </c>
      <c r="AO10">
        <f>Demand[[#This Row],[Load]]+Demand[[#This Row],[Load]]*-0.12</f>
        <v>10022.32</v>
      </c>
      <c r="AP10">
        <f>Demand[[#This Row],[Load]]+Demand[[#This Row],[Load]]*-0.11</f>
        <v>10136.209999999999</v>
      </c>
      <c r="AQ10">
        <f>Demand[[#This Row],[Load]]+Demand[[#This Row],[Load]]*-0.1</f>
        <v>10250.1</v>
      </c>
      <c r="AR10">
        <f>Demand[[#This Row],[Load]]+Demand[[#This Row],[Load]]*-0.09</f>
        <v>10363.99</v>
      </c>
      <c r="AS10">
        <f>Demand[[#This Row],[Load]]+Demand[[#This Row],[Load]]*-0.08</f>
        <v>10477.879999999999</v>
      </c>
      <c r="AT10">
        <f>Demand[[#This Row],[Load]]+Demand[[#This Row],[Load]]*-0.07</f>
        <v>10591.77</v>
      </c>
      <c r="AU10">
        <f>Demand[[#This Row],[Load]]+Demand[[#This Row],[Load]]*-0.06</f>
        <v>10705.66</v>
      </c>
      <c r="AV10">
        <f>Demand[[#This Row],[Load]]+Demand[[#This Row],[Load]]*-0.05</f>
        <v>10819.55</v>
      </c>
      <c r="AW10">
        <f>Demand[[#This Row],[Load]]+Demand[[#This Row],[Load]]*-0.04</f>
        <v>10933.44</v>
      </c>
      <c r="AX10">
        <f>Demand[[#This Row],[Load]]+Demand[[#This Row],[Load]]*-0.03</f>
        <v>11047.33</v>
      </c>
      <c r="AY10">
        <f>Demand[[#This Row],[Load]]+Demand[[#This Row],[Load]]*-0.02</f>
        <v>11161.22</v>
      </c>
      <c r="AZ10">
        <f>Demand[[#This Row],[Load]]+Demand[[#This Row],[Load]]*-0.01</f>
        <v>11275.11</v>
      </c>
      <c r="BA10">
        <f>Demand[[#This Row],[Load]]+Demand[[#This Row],[Load]]*0</f>
        <v>11389</v>
      </c>
      <c r="BB10">
        <f>Demand[[#This Row],[Load]]+Demand[[#This Row],[Load]]*0.01</f>
        <v>11502.89</v>
      </c>
      <c r="BC10">
        <f>Demand[[#This Row],[Load]]+Demand[[#This Row],[Load]]*0.02</f>
        <v>11616.78</v>
      </c>
      <c r="BD10">
        <f>Demand[[#This Row],[Load]]+Demand[[#This Row],[Load]]*0.03</f>
        <v>11730.67</v>
      </c>
      <c r="BE10">
        <f>Demand[[#This Row],[Load]]+Demand[[#This Row],[Load]]*0.04</f>
        <v>11844.56</v>
      </c>
      <c r="BF10">
        <f>Demand[[#This Row],[Load]]+Demand[[#This Row],[Load]]*0.05</f>
        <v>11958.45</v>
      </c>
      <c r="BG10">
        <f>Demand[[#This Row],[Load]]+Demand[[#This Row],[Load]]*0.06</f>
        <v>12072.34</v>
      </c>
      <c r="BH10">
        <f>Demand[[#This Row],[Load]]+Demand[[#This Row],[Load]]*0.07</f>
        <v>12186.23</v>
      </c>
      <c r="BI10">
        <f>Demand[[#This Row],[Load]]+Demand[[#This Row],[Load]]*0.08</f>
        <v>12300.12</v>
      </c>
      <c r="BJ10">
        <f>Demand[[#This Row],[Load]]+Demand[[#This Row],[Load]]*0.09</f>
        <v>12414.01</v>
      </c>
      <c r="BK10">
        <f>Demand[[#This Row],[Load]]+Demand[[#This Row],[Load]]*0.1</f>
        <v>12527.9</v>
      </c>
      <c r="BL10">
        <f>Demand[[#This Row],[Load]]+Demand[[#This Row],[Load]]*0.11</f>
        <v>12641.79</v>
      </c>
      <c r="BM10">
        <f>Demand[[#This Row],[Load]]+Demand[[#This Row],[Load]]*0.12</f>
        <v>12755.68</v>
      </c>
      <c r="BN10">
        <f>Demand[[#This Row],[Load]]+Demand[[#This Row],[Load]]*0.13</f>
        <v>12869.57</v>
      </c>
      <c r="BO10">
        <f>Demand[[#This Row],[Load]]+Demand[[#This Row],[Load]]*0.14</f>
        <v>12983.460000000001</v>
      </c>
      <c r="BP10">
        <f>Demand[[#This Row],[Load]]+Demand[[#This Row],[Load]]*0.15</f>
        <v>13097.35</v>
      </c>
      <c r="BQ10">
        <f>Demand[[#This Row],[Load]]+Demand[[#This Row],[Load]]*0.16</f>
        <v>13211.24</v>
      </c>
      <c r="BR10">
        <f>Demand[[#This Row],[Load]]+Demand[[#This Row],[Load]]*0.17</f>
        <v>13325.130000000001</v>
      </c>
      <c r="BS10">
        <f>Demand[[#This Row],[Load]]+Demand[[#This Row],[Load]]*0.18</f>
        <v>13439.02</v>
      </c>
      <c r="BT10">
        <f>Demand[[#This Row],[Load]]+Demand[[#This Row],[Load]]*0.19</f>
        <v>13552.91</v>
      </c>
      <c r="BU10">
        <f>Demand[[#This Row],[Load]]+Demand[[#This Row],[Load]]*0.2</f>
        <v>13666.8</v>
      </c>
      <c r="BV10">
        <f>Demand[[#This Row],[Load]]+Demand[[#This Row],[Load]]*0.21</f>
        <v>13780.69</v>
      </c>
      <c r="BW10">
        <f>Demand[[#This Row],[Load]]+Demand[[#This Row],[Load]]*0.22</f>
        <v>13894.58</v>
      </c>
      <c r="BX10">
        <f>Demand[[#This Row],[Load]]+Demand[[#This Row],[Load]]*0.23</f>
        <v>14008.470000000001</v>
      </c>
      <c r="BY10">
        <f>Demand[[#This Row],[Load]]+Demand[[#This Row],[Load]]*0.24</f>
        <v>14122.36</v>
      </c>
      <c r="BZ10">
        <f>Demand[[#This Row],[Load]]+Demand[[#This Row],[Load]]*0.25</f>
        <v>14236.25</v>
      </c>
      <c r="CA10">
        <f>Demand[[#This Row],[Load]]+Demand[[#This Row],[Load]]*0.26</f>
        <v>14350.14</v>
      </c>
      <c r="CB10">
        <f>Demand[[#This Row],[Load]]+Demand[[#This Row],[Load]]*0.27</f>
        <v>14464.03</v>
      </c>
      <c r="CC10">
        <f>Demand[[#This Row],[Load]]+Demand[[#This Row],[Load]]*0.28</f>
        <v>14577.92</v>
      </c>
      <c r="CD10">
        <f>Demand[[#This Row],[Load]]+Demand[[#This Row],[Load]]*0.29</f>
        <v>14691.81</v>
      </c>
      <c r="CE10">
        <f>Demand[[#This Row],[Load]]+Demand[[#This Row],[Load]]*0.3</f>
        <v>14805.7</v>
      </c>
      <c r="CF10">
        <f>Demand[[#This Row],[Load]]+Demand[[#This Row],[Load]]*0.31</f>
        <v>14919.59</v>
      </c>
      <c r="CG10">
        <f>Demand[[#This Row],[Load]]+Demand[[#This Row],[Load]]*0.32</f>
        <v>15033.48</v>
      </c>
      <c r="CH10">
        <f>Demand[[#This Row],[Load]]+Demand[[#This Row],[Load]]*0.33</f>
        <v>15147.37</v>
      </c>
      <c r="CI10">
        <f>Demand[[#This Row],[Load]]+Demand[[#This Row],[Load]]*0.34</f>
        <v>15261.26</v>
      </c>
      <c r="CJ10">
        <f>Demand[[#This Row],[Load]]+Demand[[#This Row],[Load]]*0.35</f>
        <v>15375.15</v>
      </c>
      <c r="CK10">
        <f>Demand[[#This Row],[Load]]+Demand[[#This Row],[Load]]*0.36</f>
        <v>15489.04</v>
      </c>
      <c r="CL10">
        <f>Demand[[#This Row],[Load]]+Demand[[#This Row],[Load]]*0.37</f>
        <v>15602.93</v>
      </c>
      <c r="CM10">
        <f>Demand[[#This Row],[Load]]+Demand[[#This Row],[Load]]*0.38</f>
        <v>15716.82</v>
      </c>
      <c r="CN10">
        <f>Demand[[#This Row],[Load]]+Demand[[#This Row],[Load]]*0.39</f>
        <v>15830.71</v>
      </c>
      <c r="CO10">
        <f>Demand[[#This Row],[Load]]+Demand[[#This Row],[Load]]*0.4</f>
        <v>15944.6</v>
      </c>
      <c r="CP10">
        <f>Demand[[#This Row],[Load]]+Demand[[#This Row],[Load]]*0.41</f>
        <v>16058.49</v>
      </c>
      <c r="CQ10">
        <f>Demand[[#This Row],[Load]]+Demand[[#This Row],[Load]]*0.42</f>
        <v>16172.380000000001</v>
      </c>
      <c r="CR10">
        <f>Demand[[#This Row],[Load]]+Demand[[#This Row],[Load]]*0.43</f>
        <v>16286.27</v>
      </c>
      <c r="CS10">
        <f>Demand[[#This Row],[Load]]+Demand[[#This Row],[Load]]*0.44</f>
        <v>16400.16</v>
      </c>
      <c r="CT10">
        <f>Demand[[#This Row],[Load]]+Demand[[#This Row],[Load]]*0.45</f>
        <v>16514.05</v>
      </c>
      <c r="CU10">
        <f>Demand[[#This Row],[Load]]+Demand[[#This Row],[Load]]*0.46</f>
        <v>16627.940000000002</v>
      </c>
      <c r="CV10">
        <f>Demand[[#This Row],[Load]]+Demand[[#This Row],[Load]]*47</f>
        <v>546672</v>
      </c>
      <c r="CW10">
        <f>Demand[[#This Row],[Load]]+Demand[[#This Row],[Load]]*0.48</f>
        <v>16855.72</v>
      </c>
      <c r="CX10">
        <f>Demand[[#This Row],[Load]]+Demand[[#This Row],[Load]]*0.49</f>
        <v>16969.61</v>
      </c>
      <c r="CY10">
        <f>Demand[[#This Row],[Load]]+Demand[[#This Row],[Load]]*0.5</f>
        <v>17083.5</v>
      </c>
    </row>
    <row r="11" spans="1:103">
      <c r="A11">
        <v>9</v>
      </c>
      <c r="B11">
        <v>11738</v>
      </c>
      <c r="C11">
        <f>Demand[[#This Row],[Load]]-Demand[[#This Row],[Load]]*0.5</f>
        <v>5869</v>
      </c>
      <c r="D11">
        <f>Demand[[#This Row],[Load]]-Demand[[#This Row],[Load]]*0.49</f>
        <v>5986.38</v>
      </c>
      <c r="E11">
        <f>Demand[[#This Row],[Load]]-Demand[[#This Row],[Load]]*0.48</f>
        <v>6103.76</v>
      </c>
      <c r="F11">
        <f>Demand[[#This Row],[Load]]-Demand[[#This Row],[Load]]*0.47</f>
        <v>6221.14</v>
      </c>
      <c r="G11">
        <f>Demand[[#This Row],[Load]]-Demand[[#This Row],[Load]]*0.46</f>
        <v>6338.5199999999995</v>
      </c>
      <c r="H11">
        <f>Demand[[#This Row],[Load]]-Demand[[#This Row],[Load]]*0.45</f>
        <v>6455.9</v>
      </c>
      <c r="I11">
        <f>Demand[[#This Row],[Load]]-Demand[[#This Row],[Load]]*0.44</f>
        <v>6573.28</v>
      </c>
      <c r="J11">
        <f>Demand[[#This Row],[Load]]-Demand[[#This Row],[Load]]*0.43</f>
        <v>6690.66</v>
      </c>
      <c r="K11">
        <f>Demand[[#This Row],[Load]]+Demand[[#This Row],[Load]]*$K$1</f>
        <v>6808.04</v>
      </c>
      <c r="L11">
        <f>Demand[[#This Row],[Load]]+Demand[[#This Row],[Load]]*-0.41</f>
        <v>6925.42</v>
      </c>
      <c r="M11">
        <f>Demand[[#This Row],[Load]]+Demand[[#This Row],[Load]]*-0.4</f>
        <v>7042.8</v>
      </c>
      <c r="N11">
        <f>Demand[[#This Row],[Load]]+Demand[[#This Row],[Load]]*-0.39</f>
        <v>7160.18</v>
      </c>
      <c r="O11">
        <f>Demand[[#This Row],[Load]]+Demand[[#This Row],[Load]]*-0.38</f>
        <v>7277.56</v>
      </c>
      <c r="P11">
        <f>Demand[[#This Row],[Load]]+Demand[[#This Row],[Load]]*-0.37</f>
        <v>7394.94</v>
      </c>
      <c r="Q11">
        <f>Demand[[#This Row],[Load]]+Demand[[#This Row],[Load]]*-0.36</f>
        <v>7512.32</v>
      </c>
      <c r="R11">
        <f>Demand[[#This Row],[Load]]+Demand[[#This Row],[Load]]*-0.35</f>
        <v>7629.7</v>
      </c>
      <c r="S11">
        <f>Demand[[#This Row],[Load]]+Demand[[#This Row],[Load]]*-0.34</f>
        <v>7747.08</v>
      </c>
      <c r="T11">
        <f>Demand[[#This Row],[Load]]+Demand[[#This Row],[Load]]*-0.33</f>
        <v>7864.46</v>
      </c>
      <c r="U11">
        <f>Demand[[#This Row],[Load]]+Demand[[#This Row],[Load]]*-0.32</f>
        <v>7981.84</v>
      </c>
      <c r="V11">
        <f>Demand[[#This Row],[Load]]+Demand[[#This Row],[Load]]*-0.31</f>
        <v>8099.2199999999993</v>
      </c>
      <c r="W11">
        <f>Demand[[#This Row],[Load]]+Demand[[#This Row],[Load]]*-0.3</f>
        <v>8216.6</v>
      </c>
      <c r="X11">
        <f>Demand[[#This Row],[Load]]+Demand[[#This Row],[Load]]*-0.29</f>
        <v>8333.98</v>
      </c>
      <c r="Y11">
        <f>Demand[[#This Row],[Load]]+Demand[[#This Row],[Load]]*-0.28</f>
        <v>8451.36</v>
      </c>
      <c r="Z11">
        <f>Demand[[#This Row],[Load]]+Demand[[#This Row],[Load]]*-0.27</f>
        <v>8568.74</v>
      </c>
      <c r="AA11">
        <f>Demand[[#This Row],[Load]]+Demand[[#This Row],[Load]]*-0.26</f>
        <v>8686.119999999999</v>
      </c>
      <c r="AB11">
        <f>Demand[[#This Row],[Load]]+Demand[[#This Row],[Load]]*-0.25</f>
        <v>8803.5</v>
      </c>
      <c r="AC11">
        <f>Demand[[#This Row],[Load]]+Demand[[#This Row],[Load]]*-0.24</f>
        <v>8920.880000000001</v>
      </c>
      <c r="AD11">
        <f>Demand[[#This Row],[Load]]+Demand[[#This Row],[Load]]*-0.23</f>
        <v>9038.26</v>
      </c>
      <c r="AE11">
        <f>Demand[[#This Row],[Load]]+Demand[[#This Row],[Load]]*-0.22</f>
        <v>9155.64</v>
      </c>
      <c r="AF11">
        <f>Demand[[#This Row],[Load]]+Demand[[#This Row],[Load]]*-0.21</f>
        <v>9273.02</v>
      </c>
      <c r="AG11">
        <f>Demand[[#This Row],[Load]]+Demand[[#This Row],[Load]]*-0.2</f>
        <v>9390.4</v>
      </c>
      <c r="AH11">
        <f>Demand[[#This Row],[Load]]+Demand[[#This Row],[Load]]*-0.19</f>
        <v>9507.7800000000007</v>
      </c>
      <c r="AI11">
        <f>Demand[[#This Row],[Load]]+Demand[[#This Row],[Load]]*-0.18</f>
        <v>9625.16</v>
      </c>
      <c r="AJ11">
        <f>Demand[[#This Row],[Load]]+Demand[[#This Row],[Load]]*-0.17</f>
        <v>9742.5400000000009</v>
      </c>
      <c r="AK11">
        <f>Demand[[#This Row],[Load]]+Demand[[#This Row],[Load]]*-0.16</f>
        <v>9859.92</v>
      </c>
      <c r="AL11">
        <f>Demand[[#This Row],[Load]]+Demand[[#This Row],[Load]]*-0.15</f>
        <v>9977.2999999999993</v>
      </c>
      <c r="AM11">
        <f>Demand[[#This Row],[Load]]+Demand[[#This Row],[Load]]*-0.14</f>
        <v>10094.68</v>
      </c>
      <c r="AN11">
        <f>Demand[[#This Row],[Load]]+Demand[[#This Row],[Load]]*-0.13</f>
        <v>10212.06</v>
      </c>
      <c r="AO11">
        <f>Demand[[#This Row],[Load]]+Demand[[#This Row],[Load]]*-0.12</f>
        <v>10329.44</v>
      </c>
      <c r="AP11">
        <f>Demand[[#This Row],[Load]]+Demand[[#This Row],[Load]]*-0.11</f>
        <v>10446.82</v>
      </c>
      <c r="AQ11">
        <f>Demand[[#This Row],[Load]]+Demand[[#This Row],[Load]]*-0.1</f>
        <v>10564.2</v>
      </c>
      <c r="AR11">
        <f>Demand[[#This Row],[Load]]+Demand[[#This Row],[Load]]*-0.09</f>
        <v>10681.58</v>
      </c>
      <c r="AS11">
        <f>Demand[[#This Row],[Load]]+Demand[[#This Row],[Load]]*-0.08</f>
        <v>10798.96</v>
      </c>
      <c r="AT11">
        <f>Demand[[#This Row],[Load]]+Demand[[#This Row],[Load]]*-0.07</f>
        <v>10916.34</v>
      </c>
      <c r="AU11">
        <f>Demand[[#This Row],[Load]]+Demand[[#This Row],[Load]]*-0.06</f>
        <v>11033.72</v>
      </c>
      <c r="AV11">
        <f>Demand[[#This Row],[Load]]+Demand[[#This Row],[Load]]*-0.05</f>
        <v>11151.1</v>
      </c>
      <c r="AW11">
        <f>Demand[[#This Row],[Load]]+Demand[[#This Row],[Load]]*-0.04</f>
        <v>11268.48</v>
      </c>
      <c r="AX11">
        <f>Demand[[#This Row],[Load]]+Demand[[#This Row],[Load]]*-0.03</f>
        <v>11385.86</v>
      </c>
      <c r="AY11">
        <f>Demand[[#This Row],[Load]]+Demand[[#This Row],[Load]]*-0.02</f>
        <v>11503.24</v>
      </c>
      <c r="AZ11">
        <f>Demand[[#This Row],[Load]]+Demand[[#This Row],[Load]]*-0.01</f>
        <v>11620.62</v>
      </c>
      <c r="BA11">
        <f>Demand[[#This Row],[Load]]+Demand[[#This Row],[Load]]*0</f>
        <v>11738</v>
      </c>
      <c r="BB11">
        <f>Demand[[#This Row],[Load]]+Demand[[#This Row],[Load]]*0.01</f>
        <v>11855.38</v>
      </c>
      <c r="BC11">
        <f>Demand[[#This Row],[Load]]+Demand[[#This Row],[Load]]*0.02</f>
        <v>11972.76</v>
      </c>
      <c r="BD11">
        <f>Demand[[#This Row],[Load]]+Demand[[#This Row],[Load]]*0.03</f>
        <v>12090.14</v>
      </c>
      <c r="BE11">
        <f>Demand[[#This Row],[Load]]+Demand[[#This Row],[Load]]*0.04</f>
        <v>12207.52</v>
      </c>
      <c r="BF11">
        <f>Demand[[#This Row],[Load]]+Demand[[#This Row],[Load]]*0.05</f>
        <v>12324.9</v>
      </c>
      <c r="BG11">
        <f>Demand[[#This Row],[Load]]+Demand[[#This Row],[Load]]*0.06</f>
        <v>12442.28</v>
      </c>
      <c r="BH11">
        <f>Demand[[#This Row],[Load]]+Demand[[#This Row],[Load]]*0.07</f>
        <v>12559.66</v>
      </c>
      <c r="BI11">
        <f>Demand[[#This Row],[Load]]+Demand[[#This Row],[Load]]*0.08</f>
        <v>12677.04</v>
      </c>
      <c r="BJ11">
        <f>Demand[[#This Row],[Load]]+Demand[[#This Row],[Load]]*0.09</f>
        <v>12794.42</v>
      </c>
      <c r="BK11">
        <f>Demand[[#This Row],[Load]]+Demand[[#This Row],[Load]]*0.1</f>
        <v>12911.8</v>
      </c>
      <c r="BL11">
        <f>Demand[[#This Row],[Load]]+Demand[[#This Row],[Load]]*0.11</f>
        <v>13029.18</v>
      </c>
      <c r="BM11">
        <f>Demand[[#This Row],[Load]]+Demand[[#This Row],[Load]]*0.12</f>
        <v>13146.56</v>
      </c>
      <c r="BN11">
        <f>Demand[[#This Row],[Load]]+Demand[[#This Row],[Load]]*0.13</f>
        <v>13263.94</v>
      </c>
      <c r="BO11">
        <f>Demand[[#This Row],[Load]]+Demand[[#This Row],[Load]]*0.14</f>
        <v>13381.32</v>
      </c>
      <c r="BP11">
        <f>Demand[[#This Row],[Load]]+Demand[[#This Row],[Load]]*0.15</f>
        <v>13498.7</v>
      </c>
      <c r="BQ11">
        <f>Demand[[#This Row],[Load]]+Demand[[#This Row],[Load]]*0.16</f>
        <v>13616.08</v>
      </c>
      <c r="BR11">
        <f>Demand[[#This Row],[Load]]+Demand[[#This Row],[Load]]*0.17</f>
        <v>13733.46</v>
      </c>
      <c r="BS11">
        <f>Demand[[#This Row],[Load]]+Demand[[#This Row],[Load]]*0.18</f>
        <v>13850.84</v>
      </c>
      <c r="BT11">
        <f>Demand[[#This Row],[Load]]+Demand[[#This Row],[Load]]*0.19</f>
        <v>13968.22</v>
      </c>
      <c r="BU11">
        <f>Demand[[#This Row],[Load]]+Demand[[#This Row],[Load]]*0.2</f>
        <v>14085.6</v>
      </c>
      <c r="BV11">
        <f>Demand[[#This Row],[Load]]+Demand[[#This Row],[Load]]*0.21</f>
        <v>14202.98</v>
      </c>
      <c r="BW11">
        <f>Demand[[#This Row],[Load]]+Demand[[#This Row],[Load]]*0.22</f>
        <v>14320.36</v>
      </c>
      <c r="BX11">
        <f>Demand[[#This Row],[Load]]+Demand[[#This Row],[Load]]*0.23</f>
        <v>14437.74</v>
      </c>
      <c r="BY11">
        <f>Demand[[#This Row],[Load]]+Demand[[#This Row],[Load]]*0.24</f>
        <v>14555.119999999999</v>
      </c>
      <c r="BZ11">
        <f>Demand[[#This Row],[Load]]+Demand[[#This Row],[Load]]*0.25</f>
        <v>14672.5</v>
      </c>
      <c r="CA11">
        <f>Demand[[#This Row],[Load]]+Demand[[#This Row],[Load]]*0.26</f>
        <v>14789.880000000001</v>
      </c>
      <c r="CB11">
        <f>Demand[[#This Row],[Load]]+Demand[[#This Row],[Load]]*0.27</f>
        <v>14907.26</v>
      </c>
      <c r="CC11">
        <f>Demand[[#This Row],[Load]]+Demand[[#This Row],[Load]]*0.28</f>
        <v>15024.64</v>
      </c>
      <c r="CD11">
        <f>Demand[[#This Row],[Load]]+Demand[[#This Row],[Load]]*0.29</f>
        <v>15142.02</v>
      </c>
      <c r="CE11">
        <f>Demand[[#This Row],[Load]]+Demand[[#This Row],[Load]]*0.3</f>
        <v>15259.4</v>
      </c>
      <c r="CF11">
        <f>Demand[[#This Row],[Load]]+Demand[[#This Row],[Load]]*0.31</f>
        <v>15376.78</v>
      </c>
      <c r="CG11">
        <f>Demand[[#This Row],[Load]]+Demand[[#This Row],[Load]]*0.32</f>
        <v>15494.16</v>
      </c>
      <c r="CH11">
        <f>Demand[[#This Row],[Load]]+Demand[[#This Row],[Load]]*0.33</f>
        <v>15611.54</v>
      </c>
      <c r="CI11">
        <f>Demand[[#This Row],[Load]]+Demand[[#This Row],[Load]]*0.34</f>
        <v>15728.92</v>
      </c>
      <c r="CJ11">
        <f>Demand[[#This Row],[Load]]+Demand[[#This Row],[Load]]*0.35</f>
        <v>15846.3</v>
      </c>
      <c r="CK11">
        <f>Demand[[#This Row],[Load]]+Demand[[#This Row],[Load]]*0.36</f>
        <v>15963.68</v>
      </c>
      <c r="CL11">
        <f>Demand[[#This Row],[Load]]+Demand[[#This Row],[Load]]*0.37</f>
        <v>16081.060000000001</v>
      </c>
      <c r="CM11">
        <f>Demand[[#This Row],[Load]]+Demand[[#This Row],[Load]]*0.38</f>
        <v>16198.439999999999</v>
      </c>
      <c r="CN11">
        <f>Demand[[#This Row],[Load]]+Demand[[#This Row],[Load]]*0.39</f>
        <v>16315.82</v>
      </c>
      <c r="CO11">
        <f>Demand[[#This Row],[Load]]+Demand[[#This Row],[Load]]*0.4</f>
        <v>16433.2</v>
      </c>
      <c r="CP11">
        <f>Demand[[#This Row],[Load]]+Demand[[#This Row],[Load]]*0.41</f>
        <v>16550.580000000002</v>
      </c>
      <c r="CQ11">
        <f>Demand[[#This Row],[Load]]+Demand[[#This Row],[Load]]*0.42</f>
        <v>16667.96</v>
      </c>
      <c r="CR11">
        <f>Demand[[#This Row],[Load]]+Demand[[#This Row],[Load]]*0.43</f>
        <v>16785.34</v>
      </c>
      <c r="CS11">
        <f>Demand[[#This Row],[Load]]+Demand[[#This Row],[Load]]*0.44</f>
        <v>16902.72</v>
      </c>
      <c r="CT11">
        <f>Demand[[#This Row],[Load]]+Demand[[#This Row],[Load]]*0.45</f>
        <v>17020.099999999999</v>
      </c>
      <c r="CU11">
        <f>Demand[[#This Row],[Load]]+Demand[[#This Row],[Load]]*0.46</f>
        <v>17137.48</v>
      </c>
      <c r="CV11">
        <f>Demand[[#This Row],[Load]]+Demand[[#This Row],[Load]]*47</f>
        <v>563424</v>
      </c>
      <c r="CW11">
        <f>Demand[[#This Row],[Load]]+Demand[[#This Row],[Load]]*0.48</f>
        <v>17372.239999999998</v>
      </c>
      <c r="CX11">
        <f>Demand[[#This Row],[Load]]+Demand[[#This Row],[Load]]*0.49</f>
        <v>17489.62</v>
      </c>
      <c r="CY11">
        <f>Demand[[#This Row],[Load]]+Demand[[#This Row],[Load]]*0.5</f>
        <v>17607</v>
      </c>
    </row>
    <row r="12" spans="1:103">
      <c r="A12">
        <v>10</v>
      </c>
      <c r="B12">
        <v>12362</v>
      </c>
      <c r="C12">
        <f>Demand[[#This Row],[Load]]-Demand[[#This Row],[Load]]*0.5</f>
        <v>6181</v>
      </c>
      <c r="D12">
        <f>Demand[[#This Row],[Load]]-Demand[[#This Row],[Load]]*0.49</f>
        <v>6304.62</v>
      </c>
      <c r="E12">
        <f>Demand[[#This Row],[Load]]-Demand[[#This Row],[Load]]*0.48</f>
        <v>6428.24</v>
      </c>
      <c r="F12">
        <f>Demand[[#This Row],[Load]]-Demand[[#This Row],[Load]]*0.47</f>
        <v>6551.8600000000006</v>
      </c>
      <c r="G12">
        <f>Demand[[#This Row],[Load]]-Demand[[#This Row],[Load]]*0.46</f>
        <v>6675.48</v>
      </c>
      <c r="H12">
        <f>Demand[[#This Row],[Load]]-Demand[[#This Row],[Load]]*0.45</f>
        <v>6799.0999999999995</v>
      </c>
      <c r="I12">
        <f>Demand[[#This Row],[Load]]-Demand[[#This Row],[Load]]*0.44</f>
        <v>6922.72</v>
      </c>
      <c r="J12">
        <f>Demand[[#This Row],[Load]]-Demand[[#This Row],[Load]]*0.43</f>
        <v>7046.34</v>
      </c>
      <c r="K12">
        <f>Demand[[#This Row],[Load]]+Demand[[#This Row],[Load]]*$K$1</f>
        <v>7169.96</v>
      </c>
      <c r="L12">
        <f>Demand[[#This Row],[Load]]+Demand[[#This Row],[Load]]*-0.41</f>
        <v>7293.58</v>
      </c>
      <c r="M12">
        <f>Demand[[#This Row],[Load]]+Demand[[#This Row],[Load]]*-0.4</f>
        <v>7417.2</v>
      </c>
      <c r="N12">
        <f>Demand[[#This Row],[Load]]+Demand[[#This Row],[Load]]*-0.39</f>
        <v>7540.82</v>
      </c>
      <c r="O12">
        <f>Demand[[#This Row],[Load]]+Demand[[#This Row],[Load]]*-0.38</f>
        <v>7664.44</v>
      </c>
      <c r="P12">
        <f>Demand[[#This Row],[Load]]+Demand[[#This Row],[Load]]*-0.37</f>
        <v>7788.06</v>
      </c>
      <c r="Q12">
        <f>Demand[[#This Row],[Load]]+Demand[[#This Row],[Load]]*-0.36</f>
        <v>7911.68</v>
      </c>
      <c r="R12">
        <f>Demand[[#This Row],[Load]]+Demand[[#This Row],[Load]]*-0.35</f>
        <v>8035.3</v>
      </c>
      <c r="S12">
        <f>Demand[[#This Row],[Load]]+Demand[[#This Row],[Load]]*-0.34</f>
        <v>8158.92</v>
      </c>
      <c r="T12">
        <f>Demand[[#This Row],[Load]]+Demand[[#This Row],[Load]]*-0.33</f>
        <v>8282.5400000000009</v>
      </c>
      <c r="U12">
        <f>Demand[[#This Row],[Load]]+Demand[[#This Row],[Load]]*-0.32</f>
        <v>8406.16</v>
      </c>
      <c r="V12">
        <f>Demand[[#This Row],[Load]]+Demand[[#This Row],[Load]]*-0.31</f>
        <v>8529.7800000000007</v>
      </c>
      <c r="W12">
        <f>Demand[[#This Row],[Load]]+Demand[[#This Row],[Load]]*-0.3</f>
        <v>8653.4</v>
      </c>
      <c r="X12">
        <f>Demand[[#This Row],[Load]]+Demand[[#This Row],[Load]]*-0.29</f>
        <v>8777.02</v>
      </c>
      <c r="Y12">
        <f>Demand[[#This Row],[Load]]+Demand[[#This Row],[Load]]*-0.28</f>
        <v>8900.64</v>
      </c>
      <c r="Z12">
        <f>Demand[[#This Row],[Load]]+Demand[[#This Row],[Load]]*-0.27</f>
        <v>9024.26</v>
      </c>
      <c r="AA12">
        <f>Demand[[#This Row],[Load]]+Demand[[#This Row],[Load]]*-0.26</f>
        <v>9147.880000000001</v>
      </c>
      <c r="AB12">
        <f>Demand[[#This Row],[Load]]+Demand[[#This Row],[Load]]*-0.25</f>
        <v>9271.5</v>
      </c>
      <c r="AC12">
        <f>Demand[[#This Row],[Load]]+Demand[[#This Row],[Load]]*-0.24</f>
        <v>9395.119999999999</v>
      </c>
      <c r="AD12">
        <f>Demand[[#This Row],[Load]]+Demand[[#This Row],[Load]]*-0.23</f>
        <v>9518.74</v>
      </c>
      <c r="AE12">
        <f>Demand[[#This Row],[Load]]+Demand[[#This Row],[Load]]*-0.22</f>
        <v>9642.36</v>
      </c>
      <c r="AF12">
        <f>Demand[[#This Row],[Load]]+Demand[[#This Row],[Load]]*-0.21</f>
        <v>9765.98</v>
      </c>
      <c r="AG12">
        <f>Demand[[#This Row],[Load]]+Demand[[#This Row],[Load]]*-0.2</f>
        <v>9889.6</v>
      </c>
      <c r="AH12">
        <f>Demand[[#This Row],[Load]]+Demand[[#This Row],[Load]]*-0.19</f>
        <v>10013.219999999999</v>
      </c>
      <c r="AI12">
        <f>Demand[[#This Row],[Load]]+Demand[[#This Row],[Load]]*-0.18</f>
        <v>10136.84</v>
      </c>
      <c r="AJ12">
        <f>Demand[[#This Row],[Load]]+Demand[[#This Row],[Load]]*-0.17</f>
        <v>10260.459999999999</v>
      </c>
      <c r="AK12">
        <f>Demand[[#This Row],[Load]]+Demand[[#This Row],[Load]]*-0.16</f>
        <v>10384.08</v>
      </c>
      <c r="AL12">
        <f>Demand[[#This Row],[Load]]+Demand[[#This Row],[Load]]*-0.15</f>
        <v>10507.7</v>
      </c>
      <c r="AM12">
        <f>Demand[[#This Row],[Load]]+Demand[[#This Row],[Load]]*-0.14</f>
        <v>10631.32</v>
      </c>
      <c r="AN12">
        <f>Demand[[#This Row],[Load]]+Demand[[#This Row],[Load]]*-0.13</f>
        <v>10754.94</v>
      </c>
      <c r="AO12">
        <f>Demand[[#This Row],[Load]]+Demand[[#This Row],[Load]]*-0.12</f>
        <v>10878.56</v>
      </c>
      <c r="AP12">
        <f>Demand[[#This Row],[Load]]+Demand[[#This Row],[Load]]*-0.11</f>
        <v>11002.18</v>
      </c>
      <c r="AQ12">
        <f>Demand[[#This Row],[Load]]+Demand[[#This Row],[Load]]*-0.1</f>
        <v>11125.8</v>
      </c>
      <c r="AR12">
        <f>Demand[[#This Row],[Load]]+Demand[[#This Row],[Load]]*-0.09</f>
        <v>11249.42</v>
      </c>
      <c r="AS12">
        <f>Demand[[#This Row],[Load]]+Demand[[#This Row],[Load]]*-0.08</f>
        <v>11373.04</v>
      </c>
      <c r="AT12">
        <f>Demand[[#This Row],[Load]]+Demand[[#This Row],[Load]]*-0.07</f>
        <v>11496.66</v>
      </c>
      <c r="AU12">
        <f>Demand[[#This Row],[Load]]+Demand[[#This Row],[Load]]*-0.06</f>
        <v>11620.28</v>
      </c>
      <c r="AV12">
        <f>Demand[[#This Row],[Load]]+Demand[[#This Row],[Load]]*-0.05</f>
        <v>11743.9</v>
      </c>
      <c r="AW12">
        <f>Demand[[#This Row],[Load]]+Demand[[#This Row],[Load]]*-0.04</f>
        <v>11867.52</v>
      </c>
      <c r="AX12">
        <f>Demand[[#This Row],[Load]]+Demand[[#This Row],[Load]]*-0.03</f>
        <v>11991.14</v>
      </c>
      <c r="AY12">
        <f>Demand[[#This Row],[Load]]+Demand[[#This Row],[Load]]*-0.02</f>
        <v>12114.76</v>
      </c>
      <c r="AZ12">
        <f>Demand[[#This Row],[Load]]+Demand[[#This Row],[Load]]*-0.01</f>
        <v>12238.38</v>
      </c>
      <c r="BA12">
        <f>Demand[[#This Row],[Load]]+Demand[[#This Row],[Load]]*0</f>
        <v>12362</v>
      </c>
      <c r="BB12">
        <f>Demand[[#This Row],[Load]]+Demand[[#This Row],[Load]]*0.01</f>
        <v>12485.62</v>
      </c>
      <c r="BC12">
        <f>Demand[[#This Row],[Load]]+Demand[[#This Row],[Load]]*0.02</f>
        <v>12609.24</v>
      </c>
      <c r="BD12">
        <f>Demand[[#This Row],[Load]]+Demand[[#This Row],[Load]]*0.03</f>
        <v>12732.86</v>
      </c>
      <c r="BE12">
        <f>Demand[[#This Row],[Load]]+Demand[[#This Row],[Load]]*0.04</f>
        <v>12856.48</v>
      </c>
      <c r="BF12">
        <f>Demand[[#This Row],[Load]]+Demand[[#This Row],[Load]]*0.05</f>
        <v>12980.1</v>
      </c>
      <c r="BG12">
        <f>Demand[[#This Row],[Load]]+Demand[[#This Row],[Load]]*0.06</f>
        <v>13103.72</v>
      </c>
      <c r="BH12">
        <f>Demand[[#This Row],[Load]]+Demand[[#This Row],[Load]]*0.07</f>
        <v>13227.34</v>
      </c>
      <c r="BI12">
        <f>Demand[[#This Row],[Load]]+Demand[[#This Row],[Load]]*0.08</f>
        <v>13350.96</v>
      </c>
      <c r="BJ12">
        <f>Demand[[#This Row],[Load]]+Demand[[#This Row],[Load]]*0.09</f>
        <v>13474.58</v>
      </c>
      <c r="BK12">
        <f>Demand[[#This Row],[Load]]+Demand[[#This Row],[Load]]*0.1</f>
        <v>13598.2</v>
      </c>
      <c r="BL12">
        <f>Demand[[#This Row],[Load]]+Demand[[#This Row],[Load]]*0.11</f>
        <v>13721.82</v>
      </c>
      <c r="BM12">
        <f>Demand[[#This Row],[Load]]+Demand[[#This Row],[Load]]*0.12</f>
        <v>13845.44</v>
      </c>
      <c r="BN12">
        <f>Demand[[#This Row],[Load]]+Demand[[#This Row],[Load]]*0.13</f>
        <v>13969.06</v>
      </c>
      <c r="BO12">
        <f>Demand[[#This Row],[Load]]+Demand[[#This Row],[Load]]*0.14</f>
        <v>14092.68</v>
      </c>
      <c r="BP12">
        <f>Demand[[#This Row],[Load]]+Demand[[#This Row],[Load]]*0.15</f>
        <v>14216.3</v>
      </c>
      <c r="BQ12">
        <f>Demand[[#This Row],[Load]]+Demand[[#This Row],[Load]]*0.16</f>
        <v>14339.92</v>
      </c>
      <c r="BR12">
        <f>Demand[[#This Row],[Load]]+Demand[[#This Row],[Load]]*0.17</f>
        <v>14463.54</v>
      </c>
      <c r="BS12">
        <f>Demand[[#This Row],[Load]]+Demand[[#This Row],[Load]]*0.18</f>
        <v>14587.16</v>
      </c>
      <c r="BT12">
        <f>Demand[[#This Row],[Load]]+Demand[[#This Row],[Load]]*0.19</f>
        <v>14710.78</v>
      </c>
      <c r="BU12">
        <f>Demand[[#This Row],[Load]]+Demand[[#This Row],[Load]]*0.2</f>
        <v>14834.4</v>
      </c>
      <c r="BV12">
        <f>Demand[[#This Row],[Load]]+Demand[[#This Row],[Load]]*0.21</f>
        <v>14958.02</v>
      </c>
      <c r="BW12">
        <f>Demand[[#This Row],[Load]]+Demand[[#This Row],[Load]]*0.22</f>
        <v>15081.64</v>
      </c>
      <c r="BX12">
        <f>Demand[[#This Row],[Load]]+Demand[[#This Row],[Load]]*0.23</f>
        <v>15205.26</v>
      </c>
      <c r="BY12">
        <f>Demand[[#This Row],[Load]]+Demand[[#This Row],[Load]]*0.24</f>
        <v>15328.880000000001</v>
      </c>
      <c r="BZ12">
        <f>Demand[[#This Row],[Load]]+Demand[[#This Row],[Load]]*0.25</f>
        <v>15452.5</v>
      </c>
      <c r="CA12">
        <f>Demand[[#This Row],[Load]]+Demand[[#This Row],[Load]]*0.26</f>
        <v>15576.119999999999</v>
      </c>
      <c r="CB12">
        <f>Demand[[#This Row],[Load]]+Demand[[#This Row],[Load]]*0.27</f>
        <v>15699.74</v>
      </c>
      <c r="CC12">
        <f>Demand[[#This Row],[Load]]+Demand[[#This Row],[Load]]*0.28</f>
        <v>15823.36</v>
      </c>
      <c r="CD12">
        <f>Demand[[#This Row],[Load]]+Demand[[#This Row],[Load]]*0.29</f>
        <v>15946.98</v>
      </c>
      <c r="CE12">
        <f>Demand[[#This Row],[Load]]+Demand[[#This Row],[Load]]*0.3</f>
        <v>16070.6</v>
      </c>
      <c r="CF12">
        <f>Demand[[#This Row],[Load]]+Demand[[#This Row],[Load]]*0.31</f>
        <v>16194.22</v>
      </c>
      <c r="CG12">
        <f>Demand[[#This Row],[Load]]+Demand[[#This Row],[Load]]*0.32</f>
        <v>16317.84</v>
      </c>
      <c r="CH12">
        <f>Demand[[#This Row],[Load]]+Demand[[#This Row],[Load]]*0.33</f>
        <v>16441.46</v>
      </c>
      <c r="CI12">
        <f>Demand[[#This Row],[Load]]+Demand[[#This Row],[Load]]*0.34</f>
        <v>16565.080000000002</v>
      </c>
      <c r="CJ12">
        <f>Demand[[#This Row],[Load]]+Demand[[#This Row],[Load]]*0.35</f>
        <v>16688.7</v>
      </c>
      <c r="CK12">
        <f>Demand[[#This Row],[Load]]+Demand[[#This Row],[Load]]*0.36</f>
        <v>16812.32</v>
      </c>
      <c r="CL12">
        <f>Demand[[#This Row],[Load]]+Demand[[#This Row],[Load]]*0.37</f>
        <v>16935.939999999999</v>
      </c>
      <c r="CM12">
        <f>Demand[[#This Row],[Load]]+Demand[[#This Row],[Load]]*0.38</f>
        <v>17059.560000000001</v>
      </c>
      <c r="CN12">
        <f>Demand[[#This Row],[Load]]+Demand[[#This Row],[Load]]*0.39</f>
        <v>17183.18</v>
      </c>
      <c r="CO12">
        <f>Demand[[#This Row],[Load]]+Demand[[#This Row],[Load]]*0.4</f>
        <v>17306.8</v>
      </c>
      <c r="CP12">
        <f>Demand[[#This Row],[Load]]+Demand[[#This Row],[Load]]*0.41</f>
        <v>17430.419999999998</v>
      </c>
      <c r="CQ12">
        <f>Demand[[#This Row],[Load]]+Demand[[#This Row],[Load]]*0.42</f>
        <v>17554.04</v>
      </c>
      <c r="CR12">
        <f>Demand[[#This Row],[Load]]+Demand[[#This Row],[Load]]*0.43</f>
        <v>17677.66</v>
      </c>
      <c r="CS12">
        <f>Demand[[#This Row],[Load]]+Demand[[#This Row],[Load]]*0.44</f>
        <v>17801.28</v>
      </c>
      <c r="CT12">
        <f>Demand[[#This Row],[Load]]+Demand[[#This Row],[Load]]*0.45</f>
        <v>17924.900000000001</v>
      </c>
      <c r="CU12">
        <f>Demand[[#This Row],[Load]]+Demand[[#This Row],[Load]]*0.46</f>
        <v>18048.52</v>
      </c>
      <c r="CV12">
        <f>Demand[[#This Row],[Load]]+Demand[[#This Row],[Load]]*47</f>
        <v>593376</v>
      </c>
      <c r="CW12">
        <f>Demand[[#This Row],[Load]]+Demand[[#This Row],[Load]]*0.48</f>
        <v>18295.760000000002</v>
      </c>
      <c r="CX12">
        <f>Demand[[#This Row],[Load]]+Demand[[#This Row],[Load]]*0.49</f>
        <v>18419.38</v>
      </c>
      <c r="CY12">
        <f>Demand[[#This Row],[Load]]+Demand[[#This Row],[Load]]*0.5</f>
        <v>18543</v>
      </c>
    </row>
    <row r="13" spans="1:103">
      <c r="A13">
        <v>11</v>
      </c>
      <c r="B13">
        <v>12959</v>
      </c>
      <c r="C13">
        <f>Demand[[#This Row],[Load]]-Demand[[#This Row],[Load]]*0.5</f>
        <v>6479.5</v>
      </c>
      <c r="D13">
        <f>Demand[[#This Row],[Load]]-Demand[[#This Row],[Load]]*0.49</f>
        <v>6609.09</v>
      </c>
      <c r="E13">
        <f>Demand[[#This Row],[Load]]-Demand[[#This Row],[Load]]*0.48</f>
        <v>6738.68</v>
      </c>
      <c r="F13">
        <f>Demand[[#This Row],[Load]]-Demand[[#This Row],[Load]]*0.47</f>
        <v>6868.27</v>
      </c>
      <c r="G13">
        <f>Demand[[#This Row],[Load]]-Demand[[#This Row],[Load]]*0.46</f>
        <v>6997.86</v>
      </c>
      <c r="H13">
        <f>Demand[[#This Row],[Load]]-Demand[[#This Row],[Load]]*0.45</f>
        <v>7127.45</v>
      </c>
      <c r="I13">
        <f>Demand[[#This Row],[Load]]-Demand[[#This Row],[Load]]*0.44</f>
        <v>7257.04</v>
      </c>
      <c r="J13">
        <f>Demand[[#This Row],[Load]]-Demand[[#This Row],[Load]]*0.43</f>
        <v>7386.63</v>
      </c>
      <c r="K13">
        <f>Demand[[#This Row],[Load]]+Demand[[#This Row],[Load]]*$K$1</f>
        <v>7516.22</v>
      </c>
      <c r="L13">
        <f>Demand[[#This Row],[Load]]+Demand[[#This Row],[Load]]*-0.41</f>
        <v>7645.81</v>
      </c>
      <c r="M13">
        <f>Demand[[#This Row],[Load]]+Demand[[#This Row],[Load]]*-0.4</f>
        <v>7775.4</v>
      </c>
      <c r="N13">
        <f>Demand[[#This Row],[Load]]+Demand[[#This Row],[Load]]*-0.39</f>
        <v>7904.99</v>
      </c>
      <c r="O13">
        <f>Demand[[#This Row],[Load]]+Demand[[#This Row],[Load]]*-0.38</f>
        <v>8034.58</v>
      </c>
      <c r="P13">
        <f>Demand[[#This Row],[Load]]+Demand[[#This Row],[Load]]*-0.37</f>
        <v>8164.17</v>
      </c>
      <c r="Q13">
        <f>Demand[[#This Row],[Load]]+Demand[[#This Row],[Load]]*-0.36</f>
        <v>8293.76</v>
      </c>
      <c r="R13">
        <f>Demand[[#This Row],[Load]]+Demand[[#This Row],[Load]]*-0.35</f>
        <v>8423.35</v>
      </c>
      <c r="S13">
        <f>Demand[[#This Row],[Load]]+Demand[[#This Row],[Load]]*-0.34</f>
        <v>8552.9399999999987</v>
      </c>
      <c r="T13">
        <f>Demand[[#This Row],[Load]]+Demand[[#This Row],[Load]]*-0.33</f>
        <v>8682.5299999999988</v>
      </c>
      <c r="U13">
        <f>Demand[[#This Row],[Load]]+Demand[[#This Row],[Load]]*-0.32</f>
        <v>8812.119999999999</v>
      </c>
      <c r="V13">
        <f>Demand[[#This Row],[Load]]+Demand[[#This Row],[Load]]*-0.31</f>
        <v>8941.7099999999991</v>
      </c>
      <c r="W13">
        <f>Demand[[#This Row],[Load]]+Demand[[#This Row],[Load]]*-0.3</f>
        <v>9071.2999999999993</v>
      </c>
      <c r="X13">
        <f>Demand[[#This Row],[Load]]+Demand[[#This Row],[Load]]*-0.29</f>
        <v>9200.89</v>
      </c>
      <c r="Y13">
        <f>Demand[[#This Row],[Load]]+Demand[[#This Row],[Load]]*-0.28</f>
        <v>9330.48</v>
      </c>
      <c r="Z13">
        <f>Demand[[#This Row],[Load]]+Demand[[#This Row],[Load]]*-0.27</f>
        <v>9460.07</v>
      </c>
      <c r="AA13">
        <f>Demand[[#This Row],[Load]]+Demand[[#This Row],[Load]]*-0.26</f>
        <v>9589.66</v>
      </c>
      <c r="AB13">
        <f>Demand[[#This Row],[Load]]+Demand[[#This Row],[Load]]*-0.25</f>
        <v>9719.25</v>
      </c>
      <c r="AC13">
        <f>Demand[[#This Row],[Load]]+Demand[[#This Row],[Load]]*-0.24</f>
        <v>9848.84</v>
      </c>
      <c r="AD13">
        <f>Demand[[#This Row],[Load]]+Demand[[#This Row],[Load]]*-0.23</f>
        <v>9978.43</v>
      </c>
      <c r="AE13">
        <f>Demand[[#This Row],[Load]]+Demand[[#This Row],[Load]]*-0.22</f>
        <v>10108.02</v>
      </c>
      <c r="AF13">
        <f>Demand[[#This Row],[Load]]+Demand[[#This Row],[Load]]*-0.21</f>
        <v>10237.61</v>
      </c>
      <c r="AG13">
        <f>Demand[[#This Row],[Load]]+Demand[[#This Row],[Load]]*-0.2</f>
        <v>10367.200000000001</v>
      </c>
      <c r="AH13">
        <f>Demand[[#This Row],[Load]]+Demand[[#This Row],[Load]]*-0.19</f>
        <v>10496.79</v>
      </c>
      <c r="AI13">
        <f>Demand[[#This Row],[Load]]+Demand[[#This Row],[Load]]*-0.18</f>
        <v>10626.380000000001</v>
      </c>
      <c r="AJ13">
        <f>Demand[[#This Row],[Load]]+Demand[[#This Row],[Load]]*-0.17</f>
        <v>10755.97</v>
      </c>
      <c r="AK13">
        <f>Demand[[#This Row],[Load]]+Demand[[#This Row],[Load]]*-0.16</f>
        <v>10885.56</v>
      </c>
      <c r="AL13">
        <f>Demand[[#This Row],[Load]]+Demand[[#This Row],[Load]]*-0.15</f>
        <v>11015.15</v>
      </c>
      <c r="AM13">
        <f>Demand[[#This Row],[Load]]+Demand[[#This Row],[Load]]*-0.14</f>
        <v>11144.74</v>
      </c>
      <c r="AN13">
        <f>Demand[[#This Row],[Load]]+Demand[[#This Row],[Load]]*-0.13</f>
        <v>11274.33</v>
      </c>
      <c r="AO13">
        <f>Demand[[#This Row],[Load]]+Demand[[#This Row],[Load]]*-0.12</f>
        <v>11403.92</v>
      </c>
      <c r="AP13">
        <f>Demand[[#This Row],[Load]]+Demand[[#This Row],[Load]]*-0.11</f>
        <v>11533.51</v>
      </c>
      <c r="AQ13">
        <f>Demand[[#This Row],[Load]]+Demand[[#This Row],[Load]]*-0.1</f>
        <v>11663.1</v>
      </c>
      <c r="AR13">
        <f>Demand[[#This Row],[Load]]+Demand[[#This Row],[Load]]*-0.09</f>
        <v>11792.69</v>
      </c>
      <c r="AS13">
        <f>Demand[[#This Row],[Load]]+Demand[[#This Row],[Load]]*-0.08</f>
        <v>11922.28</v>
      </c>
      <c r="AT13">
        <f>Demand[[#This Row],[Load]]+Demand[[#This Row],[Load]]*-0.07</f>
        <v>12051.869999999999</v>
      </c>
      <c r="AU13">
        <f>Demand[[#This Row],[Load]]+Demand[[#This Row],[Load]]*-0.06</f>
        <v>12181.46</v>
      </c>
      <c r="AV13">
        <f>Demand[[#This Row],[Load]]+Demand[[#This Row],[Load]]*-0.05</f>
        <v>12311.05</v>
      </c>
      <c r="AW13">
        <f>Demand[[#This Row],[Load]]+Demand[[#This Row],[Load]]*-0.04</f>
        <v>12440.64</v>
      </c>
      <c r="AX13">
        <f>Demand[[#This Row],[Load]]+Demand[[#This Row],[Load]]*-0.03</f>
        <v>12570.23</v>
      </c>
      <c r="AY13">
        <f>Demand[[#This Row],[Load]]+Demand[[#This Row],[Load]]*-0.02</f>
        <v>12699.82</v>
      </c>
      <c r="AZ13">
        <f>Demand[[#This Row],[Load]]+Demand[[#This Row],[Load]]*-0.01</f>
        <v>12829.41</v>
      </c>
      <c r="BA13">
        <f>Demand[[#This Row],[Load]]+Demand[[#This Row],[Load]]*0</f>
        <v>12959</v>
      </c>
      <c r="BB13">
        <f>Demand[[#This Row],[Load]]+Demand[[#This Row],[Load]]*0.01</f>
        <v>13088.59</v>
      </c>
      <c r="BC13">
        <f>Demand[[#This Row],[Load]]+Demand[[#This Row],[Load]]*0.02</f>
        <v>13218.18</v>
      </c>
      <c r="BD13">
        <f>Demand[[#This Row],[Load]]+Demand[[#This Row],[Load]]*0.03</f>
        <v>13347.77</v>
      </c>
      <c r="BE13">
        <f>Demand[[#This Row],[Load]]+Demand[[#This Row],[Load]]*0.04</f>
        <v>13477.36</v>
      </c>
      <c r="BF13">
        <f>Demand[[#This Row],[Load]]+Demand[[#This Row],[Load]]*0.05</f>
        <v>13606.95</v>
      </c>
      <c r="BG13">
        <f>Demand[[#This Row],[Load]]+Demand[[#This Row],[Load]]*0.06</f>
        <v>13736.54</v>
      </c>
      <c r="BH13">
        <f>Demand[[#This Row],[Load]]+Demand[[#This Row],[Load]]*0.07</f>
        <v>13866.130000000001</v>
      </c>
      <c r="BI13">
        <f>Demand[[#This Row],[Load]]+Demand[[#This Row],[Load]]*0.08</f>
        <v>13995.72</v>
      </c>
      <c r="BJ13">
        <f>Demand[[#This Row],[Load]]+Demand[[#This Row],[Load]]*0.09</f>
        <v>14125.31</v>
      </c>
      <c r="BK13">
        <f>Demand[[#This Row],[Load]]+Demand[[#This Row],[Load]]*0.1</f>
        <v>14254.9</v>
      </c>
      <c r="BL13">
        <f>Demand[[#This Row],[Load]]+Demand[[#This Row],[Load]]*0.11</f>
        <v>14384.49</v>
      </c>
      <c r="BM13">
        <f>Demand[[#This Row],[Load]]+Demand[[#This Row],[Load]]*0.12</f>
        <v>14514.08</v>
      </c>
      <c r="BN13">
        <f>Demand[[#This Row],[Load]]+Demand[[#This Row],[Load]]*0.13</f>
        <v>14643.67</v>
      </c>
      <c r="BO13">
        <f>Demand[[#This Row],[Load]]+Demand[[#This Row],[Load]]*0.14</f>
        <v>14773.26</v>
      </c>
      <c r="BP13">
        <f>Demand[[#This Row],[Load]]+Demand[[#This Row],[Load]]*0.15</f>
        <v>14902.85</v>
      </c>
      <c r="BQ13">
        <f>Demand[[#This Row],[Load]]+Demand[[#This Row],[Load]]*0.16</f>
        <v>15032.44</v>
      </c>
      <c r="BR13">
        <f>Demand[[#This Row],[Load]]+Demand[[#This Row],[Load]]*0.17</f>
        <v>15162.03</v>
      </c>
      <c r="BS13">
        <f>Demand[[#This Row],[Load]]+Demand[[#This Row],[Load]]*0.18</f>
        <v>15291.619999999999</v>
      </c>
      <c r="BT13">
        <f>Demand[[#This Row],[Load]]+Demand[[#This Row],[Load]]*0.19</f>
        <v>15421.21</v>
      </c>
      <c r="BU13">
        <f>Demand[[#This Row],[Load]]+Demand[[#This Row],[Load]]*0.2</f>
        <v>15550.8</v>
      </c>
      <c r="BV13">
        <f>Demand[[#This Row],[Load]]+Demand[[#This Row],[Load]]*0.21</f>
        <v>15680.39</v>
      </c>
      <c r="BW13">
        <f>Demand[[#This Row],[Load]]+Demand[[#This Row],[Load]]*0.22</f>
        <v>15809.98</v>
      </c>
      <c r="BX13">
        <f>Demand[[#This Row],[Load]]+Demand[[#This Row],[Load]]*0.23</f>
        <v>15939.57</v>
      </c>
      <c r="BY13">
        <f>Demand[[#This Row],[Load]]+Demand[[#This Row],[Load]]*0.24</f>
        <v>16069.16</v>
      </c>
      <c r="BZ13">
        <f>Demand[[#This Row],[Load]]+Demand[[#This Row],[Load]]*0.25</f>
        <v>16198.75</v>
      </c>
      <c r="CA13">
        <f>Demand[[#This Row],[Load]]+Demand[[#This Row],[Load]]*0.26</f>
        <v>16328.34</v>
      </c>
      <c r="CB13">
        <f>Demand[[#This Row],[Load]]+Demand[[#This Row],[Load]]*0.27</f>
        <v>16457.93</v>
      </c>
      <c r="CC13">
        <f>Demand[[#This Row],[Load]]+Demand[[#This Row],[Load]]*0.28</f>
        <v>16587.52</v>
      </c>
      <c r="CD13">
        <f>Demand[[#This Row],[Load]]+Demand[[#This Row],[Load]]*0.29</f>
        <v>16717.11</v>
      </c>
      <c r="CE13">
        <f>Demand[[#This Row],[Load]]+Demand[[#This Row],[Load]]*0.3</f>
        <v>16846.7</v>
      </c>
      <c r="CF13">
        <f>Demand[[#This Row],[Load]]+Demand[[#This Row],[Load]]*0.31</f>
        <v>16976.29</v>
      </c>
      <c r="CG13">
        <f>Demand[[#This Row],[Load]]+Demand[[#This Row],[Load]]*0.32</f>
        <v>17105.88</v>
      </c>
      <c r="CH13">
        <f>Demand[[#This Row],[Load]]+Demand[[#This Row],[Load]]*0.33</f>
        <v>17235.47</v>
      </c>
      <c r="CI13">
        <f>Demand[[#This Row],[Load]]+Demand[[#This Row],[Load]]*0.34</f>
        <v>17365.060000000001</v>
      </c>
      <c r="CJ13">
        <f>Demand[[#This Row],[Load]]+Demand[[#This Row],[Load]]*0.35</f>
        <v>17494.650000000001</v>
      </c>
      <c r="CK13">
        <f>Demand[[#This Row],[Load]]+Demand[[#This Row],[Load]]*0.36</f>
        <v>17624.239999999998</v>
      </c>
      <c r="CL13">
        <f>Demand[[#This Row],[Load]]+Demand[[#This Row],[Load]]*0.37</f>
        <v>17753.830000000002</v>
      </c>
      <c r="CM13">
        <f>Demand[[#This Row],[Load]]+Demand[[#This Row],[Load]]*0.38</f>
        <v>17883.419999999998</v>
      </c>
      <c r="CN13">
        <f>Demand[[#This Row],[Load]]+Demand[[#This Row],[Load]]*0.39</f>
        <v>18013.010000000002</v>
      </c>
      <c r="CO13">
        <f>Demand[[#This Row],[Load]]+Demand[[#This Row],[Load]]*0.4</f>
        <v>18142.599999999999</v>
      </c>
      <c r="CP13">
        <f>Demand[[#This Row],[Load]]+Demand[[#This Row],[Load]]*0.41</f>
        <v>18272.189999999999</v>
      </c>
      <c r="CQ13">
        <f>Demand[[#This Row],[Load]]+Demand[[#This Row],[Load]]*0.42</f>
        <v>18401.78</v>
      </c>
      <c r="CR13">
        <f>Demand[[#This Row],[Load]]+Demand[[#This Row],[Load]]*0.43</f>
        <v>18531.37</v>
      </c>
      <c r="CS13">
        <f>Demand[[#This Row],[Load]]+Demand[[#This Row],[Load]]*0.44</f>
        <v>18660.96</v>
      </c>
      <c r="CT13">
        <f>Demand[[#This Row],[Load]]+Demand[[#This Row],[Load]]*0.45</f>
        <v>18790.55</v>
      </c>
      <c r="CU13">
        <f>Demand[[#This Row],[Load]]+Demand[[#This Row],[Load]]*0.46</f>
        <v>18920.14</v>
      </c>
      <c r="CV13">
        <f>Demand[[#This Row],[Load]]+Demand[[#This Row],[Load]]*47</f>
        <v>622032</v>
      </c>
      <c r="CW13">
        <f>Demand[[#This Row],[Load]]+Demand[[#This Row],[Load]]*0.48</f>
        <v>19179.32</v>
      </c>
      <c r="CX13">
        <f>Demand[[#This Row],[Load]]+Demand[[#This Row],[Load]]*0.49</f>
        <v>19308.91</v>
      </c>
      <c r="CY13">
        <f>Demand[[#This Row],[Load]]+Demand[[#This Row],[Load]]*0.5</f>
        <v>19438.5</v>
      </c>
    </row>
    <row r="14" spans="1:103">
      <c r="A14">
        <v>12</v>
      </c>
      <c r="B14">
        <v>13334</v>
      </c>
      <c r="C14">
        <f>Demand[[#This Row],[Load]]-Demand[[#This Row],[Load]]*0.5</f>
        <v>6667</v>
      </c>
      <c r="D14">
        <f>Demand[[#This Row],[Load]]-Demand[[#This Row],[Load]]*0.49</f>
        <v>6800.34</v>
      </c>
      <c r="E14">
        <f>Demand[[#This Row],[Load]]-Demand[[#This Row],[Load]]*0.48</f>
        <v>6933.68</v>
      </c>
      <c r="F14">
        <f>Demand[[#This Row],[Load]]-Demand[[#This Row],[Load]]*0.47</f>
        <v>7067.02</v>
      </c>
      <c r="G14">
        <f>Demand[[#This Row],[Load]]-Demand[[#This Row],[Load]]*0.46</f>
        <v>7200.36</v>
      </c>
      <c r="H14">
        <f>Demand[[#This Row],[Load]]-Demand[[#This Row],[Load]]*0.45</f>
        <v>7333.7</v>
      </c>
      <c r="I14">
        <f>Demand[[#This Row],[Load]]-Demand[[#This Row],[Load]]*0.44</f>
        <v>7467.04</v>
      </c>
      <c r="J14">
        <f>Demand[[#This Row],[Load]]-Demand[[#This Row],[Load]]*0.43</f>
        <v>7600.38</v>
      </c>
      <c r="K14">
        <f>Demand[[#This Row],[Load]]+Demand[[#This Row],[Load]]*$K$1</f>
        <v>7733.72</v>
      </c>
      <c r="L14">
        <f>Demand[[#This Row],[Load]]+Demand[[#This Row],[Load]]*-0.41</f>
        <v>7867.06</v>
      </c>
      <c r="M14">
        <f>Demand[[#This Row],[Load]]+Demand[[#This Row],[Load]]*-0.4</f>
        <v>8000.4</v>
      </c>
      <c r="N14">
        <f>Demand[[#This Row],[Load]]+Demand[[#This Row],[Load]]*-0.39</f>
        <v>8133.74</v>
      </c>
      <c r="O14">
        <f>Demand[[#This Row],[Load]]+Demand[[#This Row],[Load]]*-0.38</f>
        <v>8267.08</v>
      </c>
      <c r="P14">
        <f>Demand[[#This Row],[Load]]+Demand[[#This Row],[Load]]*-0.37</f>
        <v>8400.42</v>
      </c>
      <c r="Q14">
        <f>Demand[[#This Row],[Load]]+Demand[[#This Row],[Load]]*-0.36</f>
        <v>8533.76</v>
      </c>
      <c r="R14">
        <f>Demand[[#This Row],[Load]]+Demand[[#This Row],[Load]]*-0.35</f>
        <v>8667.1</v>
      </c>
      <c r="S14">
        <f>Demand[[#This Row],[Load]]+Demand[[#This Row],[Load]]*-0.34</f>
        <v>8800.4399999999987</v>
      </c>
      <c r="T14">
        <f>Demand[[#This Row],[Load]]+Demand[[#This Row],[Load]]*-0.33</f>
        <v>8933.7799999999988</v>
      </c>
      <c r="U14">
        <f>Demand[[#This Row],[Load]]+Demand[[#This Row],[Load]]*-0.32</f>
        <v>9067.119999999999</v>
      </c>
      <c r="V14">
        <f>Demand[[#This Row],[Load]]+Demand[[#This Row],[Load]]*-0.31</f>
        <v>9200.4599999999991</v>
      </c>
      <c r="W14">
        <f>Demand[[#This Row],[Load]]+Demand[[#This Row],[Load]]*-0.3</f>
        <v>9333.7999999999993</v>
      </c>
      <c r="X14">
        <f>Demand[[#This Row],[Load]]+Demand[[#This Row],[Load]]*-0.29</f>
        <v>9467.14</v>
      </c>
      <c r="Y14">
        <f>Demand[[#This Row],[Load]]+Demand[[#This Row],[Load]]*-0.28</f>
        <v>9600.48</v>
      </c>
      <c r="Z14">
        <f>Demand[[#This Row],[Load]]+Demand[[#This Row],[Load]]*-0.27</f>
        <v>9733.82</v>
      </c>
      <c r="AA14">
        <f>Demand[[#This Row],[Load]]+Demand[[#This Row],[Load]]*-0.26</f>
        <v>9867.16</v>
      </c>
      <c r="AB14">
        <f>Demand[[#This Row],[Load]]+Demand[[#This Row],[Load]]*-0.25</f>
        <v>10000.5</v>
      </c>
      <c r="AC14">
        <f>Demand[[#This Row],[Load]]+Demand[[#This Row],[Load]]*-0.24</f>
        <v>10133.84</v>
      </c>
      <c r="AD14">
        <f>Demand[[#This Row],[Load]]+Demand[[#This Row],[Load]]*-0.23</f>
        <v>10267.18</v>
      </c>
      <c r="AE14">
        <f>Demand[[#This Row],[Load]]+Demand[[#This Row],[Load]]*-0.22</f>
        <v>10400.52</v>
      </c>
      <c r="AF14">
        <f>Demand[[#This Row],[Load]]+Demand[[#This Row],[Load]]*-0.21</f>
        <v>10533.86</v>
      </c>
      <c r="AG14">
        <f>Demand[[#This Row],[Load]]+Demand[[#This Row],[Load]]*-0.2</f>
        <v>10667.2</v>
      </c>
      <c r="AH14">
        <f>Demand[[#This Row],[Load]]+Demand[[#This Row],[Load]]*-0.19</f>
        <v>10800.54</v>
      </c>
      <c r="AI14">
        <f>Demand[[#This Row],[Load]]+Demand[[#This Row],[Load]]*-0.18</f>
        <v>10933.880000000001</v>
      </c>
      <c r="AJ14">
        <f>Demand[[#This Row],[Load]]+Demand[[#This Row],[Load]]*-0.17</f>
        <v>11067.22</v>
      </c>
      <c r="AK14">
        <f>Demand[[#This Row],[Load]]+Demand[[#This Row],[Load]]*-0.16</f>
        <v>11200.56</v>
      </c>
      <c r="AL14">
        <f>Demand[[#This Row],[Load]]+Demand[[#This Row],[Load]]*-0.15</f>
        <v>11333.9</v>
      </c>
      <c r="AM14">
        <f>Demand[[#This Row],[Load]]+Demand[[#This Row],[Load]]*-0.14</f>
        <v>11467.24</v>
      </c>
      <c r="AN14">
        <f>Demand[[#This Row],[Load]]+Demand[[#This Row],[Load]]*-0.13</f>
        <v>11600.58</v>
      </c>
      <c r="AO14">
        <f>Demand[[#This Row],[Load]]+Demand[[#This Row],[Load]]*-0.12</f>
        <v>11733.92</v>
      </c>
      <c r="AP14">
        <f>Demand[[#This Row],[Load]]+Demand[[#This Row],[Load]]*-0.11</f>
        <v>11867.26</v>
      </c>
      <c r="AQ14">
        <f>Demand[[#This Row],[Load]]+Demand[[#This Row],[Load]]*-0.1</f>
        <v>12000.6</v>
      </c>
      <c r="AR14">
        <f>Demand[[#This Row],[Load]]+Demand[[#This Row],[Load]]*-0.09</f>
        <v>12133.94</v>
      </c>
      <c r="AS14">
        <f>Demand[[#This Row],[Load]]+Demand[[#This Row],[Load]]*-0.08</f>
        <v>12267.28</v>
      </c>
      <c r="AT14">
        <f>Demand[[#This Row],[Load]]+Demand[[#This Row],[Load]]*-0.07</f>
        <v>12400.619999999999</v>
      </c>
      <c r="AU14">
        <f>Demand[[#This Row],[Load]]+Demand[[#This Row],[Load]]*-0.06</f>
        <v>12533.96</v>
      </c>
      <c r="AV14">
        <f>Demand[[#This Row],[Load]]+Demand[[#This Row],[Load]]*-0.05</f>
        <v>12667.3</v>
      </c>
      <c r="AW14">
        <f>Demand[[#This Row],[Load]]+Demand[[#This Row],[Load]]*-0.04</f>
        <v>12800.64</v>
      </c>
      <c r="AX14">
        <f>Demand[[#This Row],[Load]]+Demand[[#This Row],[Load]]*-0.03</f>
        <v>12933.98</v>
      </c>
      <c r="AY14">
        <f>Demand[[#This Row],[Load]]+Demand[[#This Row],[Load]]*-0.02</f>
        <v>13067.32</v>
      </c>
      <c r="AZ14">
        <f>Demand[[#This Row],[Load]]+Demand[[#This Row],[Load]]*-0.01</f>
        <v>13200.66</v>
      </c>
      <c r="BA14">
        <f>Demand[[#This Row],[Load]]+Demand[[#This Row],[Load]]*0</f>
        <v>13334</v>
      </c>
      <c r="BB14">
        <f>Demand[[#This Row],[Load]]+Demand[[#This Row],[Load]]*0.01</f>
        <v>13467.34</v>
      </c>
      <c r="BC14">
        <f>Demand[[#This Row],[Load]]+Demand[[#This Row],[Load]]*0.02</f>
        <v>13600.68</v>
      </c>
      <c r="BD14">
        <f>Demand[[#This Row],[Load]]+Demand[[#This Row],[Load]]*0.03</f>
        <v>13734.02</v>
      </c>
      <c r="BE14">
        <f>Demand[[#This Row],[Load]]+Demand[[#This Row],[Load]]*0.04</f>
        <v>13867.36</v>
      </c>
      <c r="BF14">
        <f>Demand[[#This Row],[Load]]+Demand[[#This Row],[Load]]*0.05</f>
        <v>14000.7</v>
      </c>
      <c r="BG14">
        <f>Demand[[#This Row],[Load]]+Demand[[#This Row],[Load]]*0.06</f>
        <v>14134.04</v>
      </c>
      <c r="BH14">
        <f>Demand[[#This Row],[Load]]+Demand[[#This Row],[Load]]*0.07</f>
        <v>14267.380000000001</v>
      </c>
      <c r="BI14">
        <f>Demand[[#This Row],[Load]]+Demand[[#This Row],[Load]]*0.08</f>
        <v>14400.72</v>
      </c>
      <c r="BJ14">
        <f>Demand[[#This Row],[Load]]+Demand[[#This Row],[Load]]*0.09</f>
        <v>14534.06</v>
      </c>
      <c r="BK14">
        <f>Demand[[#This Row],[Load]]+Demand[[#This Row],[Load]]*0.1</f>
        <v>14667.4</v>
      </c>
      <c r="BL14">
        <f>Demand[[#This Row],[Load]]+Demand[[#This Row],[Load]]*0.11</f>
        <v>14800.74</v>
      </c>
      <c r="BM14">
        <f>Demand[[#This Row],[Load]]+Demand[[#This Row],[Load]]*0.12</f>
        <v>14934.08</v>
      </c>
      <c r="BN14">
        <f>Demand[[#This Row],[Load]]+Demand[[#This Row],[Load]]*0.13</f>
        <v>15067.42</v>
      </c>
      <c r="BO14">
        <f>Demand[[#This Row],[Load]]+Demand[[#This Row],[Load]]*0.14</f>
        <v>15200.76</v>
      </c>
      <c r="BP14">
        <f>Demand[[#This Row],[Load]]+Demand[[#This Row],[Load]]*0.15</f>
        <v>15334.1</v>
      </c>
      <c r="BQ14">
        <f>Demand[[#This Row],[Load]]+Demand[[#This Row],[Load]]*0.16</f>
        <v>15467.44</v>
      </c>
      <c r="BR14">
        <f>Demand[[#This Row],[Load]]+Demand[[#This Row],[Load]]*0.17</f>
        <v>15600.78</v>
      </c>
      <c r="BS14">
        <f>Demand[[#This Row],[Load]]+Demand[[#This Row],[Load]]*0.18</f>
        <v>15734.119999999999</v>
      </c>
      <c r="BT14">
        <f>Demand[[#This Row],[Load]]+Demand[[#This Row],[Load]]*0.19</f>
        <v>15867.46</v>
      </c>
      <c r="BU14">
        <f>Demand[[#This Row],[Load]]+Demand[[#This Row],[Load]]*0.2</f>
        <v>16000.8</v>
      </c>
      <c r="BV14">
        <f>Demand[[#This Row],[Load]]+Demand[[#This Row],[Load]]*0.21</f>
        <v>16134.14</v>
      </c>
      <c r="BW14">
        <f>Demand[[#This Row],[Load]]+Demand[[#This Row],[Load]]*0.22</f>
        <v>16267.48</v>
      </c>
      <c r="BX14">
        <f>Demand[[#This Row],[Load]]+Demand[[#This Row],[Load]]*0.23</f>
        <v>16400.82</v>
      </c>
      <c r="BY14">
        <f>Demand[[#This Row],[Load]]+Demand[[#This Row],[Load]]*0.24</f>
        <v>16534.16</v>
      </c>
      <c r="BZ14">
        <f>Demand[[#This Row],[Load]]+Demand[[#This Row],[Load]]*0.25</f>
        <v>16667.5</v>
      </c>
      <c r="CA14">
        <f>Demand[[#This Row],[Load]]+Demand[[#This Row],[Load]]*0.26</f>
        <v>16800.84</v>
      </c>
      <c r="CB14">
        <f>Demand[[#This Row],[Load]]+Demand[[#This Row],[Load]]*0.27</f>
        <v>16934.18</v>
      </c>
      <c r="CC14">
        <f>Demand[[#This Row],[Load]]+Demand[[#This Row],[Load]]*0.28</f>
        <v>17067.52</v>
      </c>
      <c r="CD14">
        <f>Demand[[#This Row],[Load]]+Demand[[#This Row],[Load]]*0.29</f>
        <v>17200.86</v>
      </c>
      <c r="CE14">
        <f>Demand[[#This Row],[Load]]+Demand[[#This Row],[Load]]*0.3</f>
        <v>17334.2</v>
      </c>
      <c r="CF14">
        <f>Demand[[#This Row],[Load]]+Demand[[#This Row],[Load]]*0.31</f>
        <v>17467.54</v>
      </c>
      <c r="CG14">
        <f>Demand[[#This Row],[Load]]+Demand[[#This Row],[Load]]*0.32</f>
        <v>17600.88</v>
      </c>
      <c r="CH14">
        <f>Demand[[#This Row],[Load]]+Demand[[#This Row],[Load]]*0.33</f>
        <v>17734.22</v>
      </c>
      <c r="CI14">
        <f>Demand[[#This Row],[Load]]+Demand[[#This Row],[Load]]*0.34</f>
        <v>17867.560000000001</v>
      </c>
      <c r="CJ14">
        <f>Demand[[#This Row],[Load]]+Demand[[#This Row],[Load]]*0.35</f>
        <v>18000.900000000001</v>
      </c>
      <c r="CK14">
        <f>Demand[[#This Row],[Load]]+Demand[[#This Row],[Load]]*0.36</f>
        <v>18134.239999999998</v>
      </c>
      <c r="CL14">
        <f>Demand[[#This Row],[Load]]+Demand[[#This Row],[Load]]*0.37</f>
        <v>18267.580000000002</v>
      </c>
      <c r="CM14">
        <f>Demand[[#This Row],[Load]]+Demand[[#This Row],[Load]]*0.38</f>
        <v>18400.919999999998</v>
      </c>
      <c r="CN14">
        <f>Demand[[#This Row],[Load]]+Demand[[#This Row],[Load]]*0.39</f>
        <v>18534.260000000002</v>
      </c>
      <c r="CO14">
        <f>Demand[[#This Row],[Load]]+Demand[[#This Row],[Load]]*0.4</f>
        <v>18667.599999999999</v>
      </c>
      <c r="CP14">
        <f>Demand[[#This Row],[Load]]+Demand[[#This Row],[Load]]*0.41</f>
        <v>18800.939999999999</v>
      </c>
      <c r="CQ14">
        <f>Demand[[#This Row],[Load]]+Demand[[#This Row],[Load]]*0.42</f>
        <v>18934.28</v>
      </c>
      <c r="CR14">
        <f>Demand[[#This Row],[Load]]+Demand[[#This Row],[Load]]*0.43</f>
        <v>19067.62</v>
      </c>
      <c r="CS14">
        <f>Demand[[#This Row],[Load]]+Demand[[#This Row],[Load]]*0.44</f>
        <v>19200.96</v>
      </c>
      <c r="CT14">
        <f>Demand[[#This Row],[Load]]+Demand[[#This Row],[Load]]*0.45</f>
        <v>19334.3</v>
      </c>
      <c r="CU14">
        <f>Demand[[#This Row],[Load]]+Demand[[#This Row],[Load]]*0.46</f>
        <v>19467.64</v>
      </c>
      <c r="CV14">
        <f>Demand[[#This Row],[Load]]+Demand[[#This Row],[Load]]*47</f>
        <v>640032</v>
      </c>
      <c r="CW14">
        <f>Demand[[#This Row],[Load]]+Demand[[#This Row],[Load]]*0.48</f>
        <v>19734.32</v>
      </c>
      <c r="CX14">
        <f>Demand[[#This Row],[Load]]+Demand[[#This Row],[Load]]*0.49</f>
        <v>19867.66</v>
      </c>
      <c r="CY14">
        <f>Demand[[#This Row],[Load]]+Demand[[#This Row],[Load]]*0.5</f>
        <v>20001</v>
      </c>
    </row>
    <row r="15" spans="1:103">
      <c r="A15">
        <v>13</v>
      </c>
      <c r="B15">
        <v>13482</v>
      </c>
      <c r="C15">
        <f>Demand[[#This Row],[Load]]-Demand[[#This Row],[Load]]*0.5</f>
        <v>6741</v>
      </c>
      <c r="D15">
        <f>Demand[[#This Row],[Load]]-Demand[[#This Row],[Load]]*0.49</f>
        <v>6875.82</v>
      </c>
      <c r="E15">
        <f>Demand[[#This Row],[Load]]-Demand[[#This Row],[Load]]*0.48</f>
        <v>7010.64</v>
      </c>
      <c r="F15">
        <f>Demand[[#This Row],[Load]]-Demand[[#This Row],[Load]]*0.47</f>
        <v>7145.46</v>
      </c>
      <c r="G15">
        <f>Demand[[#This Row],[Load]]-Demand[[#This Row],[Load]]*0.46</f>
        <v>7280.28</v>
      </c>
      <c r="H15">
        <f>Demand[[#This Row],[Load]]-Demand[[#This Row],[Load]]*0.45</f>
        <v>7415.0999999999995</v>
      </c>
      <c r="I15">
        <f>Demand[[#This Row],[Load]]-Demand[[#This Row],[Load]]*0.44</f>
        <v>7549.92</v>
      </c>
      <c r="J15">
        <f>Demand[[#This Row],[Load]]-Demand[[#This Row],[Load]]*0.43</f>
        <v>7684.74</v>
      </c>
      <c r="K15">
        <f>Demand[[#This Row],[Load]]+Demand[[#This Row],[Load]]*$K$1</f>
        <v>7819.56</v>
      </c>
      <c r="L15">
        <f>Demand[[#This Row],[Load]]+Demand[[#This Row],[Load]]*-0.41</f>
        <v>7954.38</v>
      </c>
      <c r="M15">
        <f>Demand[[#This Row],[Load]]+Demand[[#This Row],[Load]]*-0.4</f>
        <v>8089.2</v>
      </c>
      <c r="N15">
        <f>Demand[[#This Row],[Load]]+Demand[[#This Row],[Load]]*-0.39</f>
        <v>8224.02</v>
      </c>
      <c r="O15">
        <f>Demand[[#This Row],[Load]]+Demand[[#This Row],[Load]]*-0.38</f>
        <v>8358.84</v>
      </c>
      <c r="P15">
        <f>Demand[[#This Row],[Load]]+Demand[[#This Row],[Load]]*-0.37</f>
        <v>8493.66</v>
      </c>
      <c r="Q15">
        <f>Demand[[#This Row],[Load]]+Demand[[#This Row],[Load]]*-0.36</f>
        <v>8628.48</v>
      </c>
      <c r="R15">
        <f>Demand[[#This Row],[Load]]+Demand[[#This Row],[Load]]*-0.35</f>
        <v>8763.2999999999993</v>
      </c>
      <c r="S15">
        <f>Demand[[#This Row],[Load]]+Demand[[#This Row],[Load]]*-0.34</f>
        <v>8898.119999999999</v>
      </c>
      <c r="T15">
        <f>Demand[[#This Row],[Load]]+Demand[[#This Row],[Load]]*-0.33</f>
        <v>9032.9399999999987</v>
      </c>
      <c r="U15">
        <f>Demand[[#This Row],[Load]]+Demand[[#This Row],[Load]]*-0.32</f>
        <v>9167.76</v>
      </c>
      <c r="V15">
        <f>Demand[[#This Row],[Load]]+Demand[[#This Row],[Load]]*-0.31</f>
        <v>9302.58</v>
      </c>
      <c r="W15">
        <f>Demand[[#This Row],[Load]]+Demand[[#This Row],[Load]]*-0.3</f>
        <v>9437.4</v>
      </c>
      <c r="X15">
        <f>Demand[[#This Row],[Load]]+Demand[[#This Row],[Load]]*-0.29</f>
        <v>9572.2200000000012</v>
      </c>
      <c r="Y15">
        <f>Demand[[#This Row],[Load]]+Demand[[#This Row],[Load]]*-0.28</f>
        <v>9707.0399999999991</v>
      </c>
      <c r="Z15">
        <f>Demand[[#This Row],[Load]]+Demand[[#This Row],[Load]]*-0.27</f>
        <v>9841.86</v>
      </c>
      <c r="AA15">
        <f>Demand[[#This Row],[Load]]+Demand[[#This Row],[Load]]*-0.26</f>
        <v>9976.68</v>
      </c>
      <c r="AB15">
        <f>Demand[[#This Row],[Load]]+Demand[[#This Row],[Load]]*-0.25</f>
        <v>10111.5</v>
      </c>
      <c r="AC15">
        <f>Demand[[#This Row],[Load]]+Demand[[#This Row],[Load]]*-0.24</f>
        <v>10246.32</v>
      </c>
      <c r="AD15">
        <f>Demand[[#This Row],[Load]]+Demand[[#This Row],[Load]]*-0.23</f>
        <v>10381.14</v>
      </c>
      <c r="AE15">
        <f>Demand[[#This Row],[Load]]+Demand[[#This Row],[Load]]*-0.22</f>
        <v>10515.96</v>
      </c>
      <c r="AF15">
        <f>Demand[[#This Row],[Load]]+Demand[[#This Row],[Load]]*-0.21</f>
        <v>10650.78</v>
      </c>
      <c r="AG15">
        <f>Demand[[#This Row],[Load]]+Demand[[#This Row],[Load]]*-0.2</f>
        <v>10785.6</v>
      </c>
      <c r="AH15">
        <f>Demand[[#This Row],[Load]]+Demand[[#This Row],[Load]]*-0.19</f>
        <v>10920.42</v>
      </c>
      <c r="AI15">
        <f>Demand[[#This Row],[Load]]+Demand[[#This Row],[Load]]*-0.18</f>
        <v>11055.24</v>
      </c>
      <c r="AJ15">
        <f>Demand[[#This Row],[Load]]+Demand[[#This Row],[Load]]*-0.17</f>
        <v>11190.06</v>
      </c>
      <c r="AK15">
        <f>Demand[[#This Row],[Load]]+Demand[[#This Row],[Load]]*-0.16</f>
        <v>11324.880000000001</v>
      </c>
      <c r="AL15">
        <f>Demand[[#This Row],[Load]]+Demand[[#This Row],[Load]]*-0.15</f>
        <v>11459.7</v>
      </c>
      <c r="AM15">
        <f>Demand[[#This Row],[Load]]+Demand[[#This Row],[Load]]*-0.14</f>
        <v>11594.52</v>
      </c>
      <c r="AN15">
        <f>Demand[[#This Row],[Load]]+Demand[[#This Row],[Load]]*-0.13</f>
        <v>11729.34</v>
      </c>
      <c r="AO15">
        <f>Demand[[#This Row],[Load]]+Demand[[#This Row],[Load]]*-0.12</f>
        <v>11864.16</v>
      </c>
      <c r="AP15">
        <f>Demand[[#This Row],[Load]]+Demand[[#This Row],[Load]]*-0.11</f>
        <v>11998.98</v>
      </c>
      <c r="AQ15">
        <f>Demand[[#This Row],[Load]]+Demand[[#This Row],[Load]]*-0.1</f>
        <v>12133.8</v>
      </c>
      <c r="AR15">
        <f>Demand[[#This Row],[Load]]+Demand[[#This Row],[Load]]*-0.09</f>
        <v>12268.62</v>
      </c>
      <c r="AS15">
        <f>Demand[[#This Row],[Load]]+Demand[[#This Row],[Load]]*-0.08</f>
        <v>12403.44</v>
      </c>
      <c r="AT15">
        <f>Demand[[#This Row],[Load]]+Demand[[#This Row],[Load]]*-0.07</f>
        <v>12538.26</v>
      </c>
      <c r="AU15">
        <f>Demand[[#This Row],[Load]]+Demand[[#This Row],[Load]]*-0.06</f>
        <v>12673.08</v>
      </c>
      <c r="AV15">
        <f>Demand[[#This Row],[Load]]+Demand[[#This Row],[Load]]*-0.05</f>
        <v>12807.9</v>
      </c>
      <c r="AW15">
        <f>Demand[[#This Row],[Load]]+Demand[[#This Row],[Load]]*-0.04</f>
        <v>12942.72</v>
      </c>
      <c r="AX15">
        <f>Demand[[#This Row],[Load]]+Demand[[#This Row],[Load]]*-0.03</f>
        <v>13077.54</v>
      </c>
      <c r="AY15">
        <f>Demand[[#This Row],[Load]]+Demand[[#This Row],[Load]]*-0.02</f>
        <v>13212.36</v>
      </c>
      <c r="AZ15">
        <f>Demand[[#This Row],[Load]]+Demand[[#This Row],[Load]]*-0.01</f>
        <v>13347.18</v>
      </c>
      <c r="BA15">
        <f>Demand[[#This Row],[Load]]+Demand[[#This Row],[Load]]*0</f>
        <v>13482</v>
      </c>
      <c r="BB15">
        <f>Demand[[#This Row],[Load]]+Demand[[#This Row],[Load]]*0.01</f>
        <v>13616.82</v>
      </c>
      <c r="BC15">
        <f>Demand[[#This Row],[Load]]+Demand[[#This Row],[Load]]*0.02</f>
        <v>13751.64</v>
      </c>
      <c r="BD15">
        <f>Demand[[#This Row],[Load]]+Demand[[#This Row],[Load]]*0.03</f>
        <v>13886.46</v>
      </c>
      <c r="BE15">
        <f>Demand[[#This Row],[Load]]+Demand[[#This Row],[Load]]*0.04</f>
        <v>14021.28</v>
      </c>
      <c r="BF15">
        <f>Demand[[#This Row],[Load]]+Demand[[#This Row],[Load]]*0.05</f>
        <v>14156.1</v>
      </c>
      <c r="BG15">
        <f>Demand[[#This Row],[Load]]+Demand[[#This Row],[Load]]*0.06</f>
        <v>14290.92</v>
      </c>
      <c r="BH15">
        <f>Demand[[#This Row],[Load]]+Demand[[#This Row],[Load]]*0.07</f>
        <v>14425.74</v>
      </c>
      <c r="BI15">
        <f>Demand[[#This Row],[Load]]+Demand[[#This Row],[Load]]*0.08</f>
        <v>14560.56</v>
      </c>
      <c r="BJ15">
        <f>Demand[[#This Row],[Load]]+Demand[[#This Row],[Load]]*0.09</f>
        <v>14695.38</v>
      </c>
      <c r="BK15">
        <f>Demand[[#This Row],[Load]]+Demand[[#This Row],[Load]]*0.1</f>
        <v>14830.2</v>
      </c>
      <c r="BL15">
        <f>Demand[[#This Row],[Load]]+Demand[[#This Row],[Load]]*0.11</f>
        <v>14965.02</v>
      </c>
      <c r="BM15">
        <f>Demand[[#This Row],[Load]]+Demand[[#This Row],[Load]]*0.12</f>
        <v>15099.84</v>
      </c>
      <c r="BN15">
        <f>Demand[[#This Row],[Load]]+Demand[[#This Row],[Load]]*0.13</f>
        <v>15234.66</v>
      </c>
      <c r="BO15">
        <f>Demand[[#This Row],[Load]]+Demand[[#This Row],[Load]]*0.14</f>
        <v>15369.48</v>
      </c>
      <c r="BP15">
        <f>Demand[[#This Row],[Load]]+Demand[[#This Row],[Load]]*0.15</f>
        <v>15504.3</v>
      </c>
      <c r="BQ15">
        <f>Demand[[#This Row],[Load]]+Demand[[#This Row],[Load]]*0.16</f>
        <v>15639.119999999999</v>
      </c>
      <c r="BR15">
        <f>Demand[[#This Row],[Load]]+Demand[[#This Row],[Load]]*0.17</f>
        <v>15773.94</v>
      </c>
      <c r="BS15">
        <f>Demand[[#This Row],[Load]]+Demand[[#This Row],[Load]]*0.18</f>
        <v>15908.76</v>
      </c>
      <c r="BT15">
        <f>Demand[[#This Row],[Load]]+Demand[[#This Row],[Load]]*0.19</f>
        <v>16043.58</v>
      </c>
      <c r="BU15">
        <f>Demand[[#This Row],[Load]]+Demand[[#This Row],[Load]]*0.2</f>
        <v>16178.4</v>
      </c>
      <c r="BV15">
        <f>Demand[[#This Row],[Load]]+Demand[[#This Row],[Load]]*0.21</f>
        <v>16313.22</v>
      </c>
      <c r="BW15">
        <f>Demand[[#This Row],[Load]]+Demand[[#This Row],[Load]]*0.22</f>
        <v>16448.04</v>
      </c>
      <c r="BX15">
        <f>Demand[[#This Row],[Load]]+Demand[[#This Row],[Load]]*0.23</f>
        <v>16582.86</v>
      </c>
      <c r="BY15">
        <f>Demand[[#This Row],[Load]]+Demand[[#This Row],[Load]]*0.24</f>
        <v>16717.68</v>
      </c>
      <c r="BZ15">
        <f>Demand[[#This Row],[Load]]+Demand[[#This Row],[Load]]*0.25</f>
        <v>16852.5</v>
      </c>
      <c r="CA15">
        <f>Demand[[#This Row],[Load]]+Demand[[#This Row],[Load]]*0.26</f>
        <v>16987.32</v>
      </c>
      <c r="CB15">
        <f>Demand[[#This Row],[Load]]+Demand[[#This Row],[Load]]*0.27</f>
        <v>17122.14</v>
      </c>
      <c r="CC15">
        <f>Demand[[#This Row],[Load]]+Demand[[#This Row],[Load]]*0.28</f>
        <v>17256.96</v>
      </c>
      <c r="CD15">
        <f>Demand[[#This Row],[Load]]+Demand[[#This Row],[Load]]*0.29</f>
        <v>17391.78</v>
      </c>
      <c r="CE15">
        <f>Demand[[#This Row],[Load]]+Demand[[#This Row],[Load]]*0.3</f>
        <v>17526.599999999999</v>
      </c>
      <c r="CF15">
        <f>Demand[[#This Row],[Load]]+Demand[[#This Row],[Load]]*0.31</f>
        <v>17661.419999999998</v>
      </c>
      <c r="CG15">
        <f>Demand[[#This Row],[Load]]+Demand[[#This Row],[Load]]*0.32</f>
        <v>17796.239999999998</v>
      </c>
      <c r="CH15">
        <f>Demand[[#This Row],[Load]]+Demand[[#This Row],[Load]]*0.33</f>
        <v>17931.060000000001</v>
      </c>
      <c r="CI15">
        <f>Demand[[#This Row],[Load]]+Demand[[#This Row],[Load]]*0.34</f>
        <v>18065.88</v>
      </c>
      <c r="CJ15">
        <f>Demand[[#This Row],[Load]]+Demand[[#This Row],[Load]]*0.35</f>
        <v>18200.7</v>
      </c>
      <c r="CK15">
        <f>Demand[[#This Row],[Load]]+Demand[[#This Row],[Load]]*0.36</f>
        <v>18335.52</v>
      </c>
      <c r="CL15">
        <f>Demand[[#This Row],[Load]]+Demand[[#This Row],[Load]]*0.37</f>
        <v>18470.34</v>
      </c>
      <c r="CM15">
        <f>Demand[[#This Row],[Load]]+Demand[[#This Row],[Load]]*0.38</f>
        <v>18605.16</v>
      </c>
      <c r="CN15">
        <f>Demand[[#This Row],[Load]]+Demand[[#This Row],[Load]]*0.39</f>
        <v>18739.98</v>
      </c>
      <c r="CO15">
        <f>Demand[[#This Row],[Load]]+Demand[[#This Row],[Load]]*0.4</f>
        <v>18874.8</v>
      </c>
      <c r="CP15">
        <f>Demand[[#This Row],[Load]]+Demand[[#This Row],[Load]]*0.41</f>
        <v>19009.62</v>
      </c>
      <c r="CQ15">
        <f>Demand[[#This Row],[Load]]+Demand[[#This Row],[Load]]*0.42</f>
        <v>19144.439999999999</v>
      </c>
      <c r="CR15">
        <f>Demand[[#This Row],[Load]]+Demand[[#This Row],[Load]]*0.43</f>
        <v>19279.260000000002</v>
      </c>
      <c r="CS15">
        <f>Demand[[#This Row],[Load]]+Demand[[#This Row],[Load]]*0.44</f>
        <v>19414.080000000002</v>
      </c>
      <c r="CT15">
        <f>Demand[[#This Row],[Load]]+Demand[[#This Row],[Load]]*0.45</f>
        <v>19548.900000000001</v>
      </c>
      <c r="CU15">
        <f>Demand[[#This Row],[Load]]+Demand[[#This Row],[Load]]*0.46</f>
        <v>19683.72</v>
      </c>
      <c r="CV15">
        <f>Demand[[#This Row],[Load]]+Demand[[#This Row],[Load]]*47</f>
        <v>647136</v>
      </c>
      <c r="CW15">
        <f>Demand[[#This Row],[Load]]+Demand[[#This Row],[Load]]*0.48</f>
        <v>19953.36</v>
      </c>
      <c r="CX15">
        <f>Demand[[#This Row],[Load]]+Demand[[#This Row],[Load]]*0.49</f>
        <v>20088.18</v>
      </c>
      <c r="CY15">
        <f>Demand[[#This Row],[Load]]+Demand[[#This Row],[Load]]*0.5</f>
        <v>20223</v>
      </c>
    </row>
    <row r="16" spans="1:103">
      <c r="A16">
        <v>14</v>
      </c>
      <c r="B16">
        <v>13554</v>
      </c>
      <c r="C16">
        <f>Demand[[#This Row],[Load]]-Demand[[#This Row],[Load]]*0.5</f>
        <v>6777</v>
      </c>
      <c r="D16">
        <f>Demand[[#This Row],[Load]]-Demand[[#This Row],[Load]]*0.49</f>
        <v>6912.54</v>
      </c>
      <c r="E16">
        <f>Demand[[#This Row],[Load]]-Demand[[#This Row],[Load]]*0.48</f>
        <v>7048.08</v>
      </c>
      <c r="F16">
        <f>Demand[[#This Row],[Load]]-Demand[[#This Row],[Load]]*0.47</f>
        <v>7183.6200000000008</v>
      </c>
      <c r="G16">
        <f>Demand[[#This Row],[Load]]-Demand[[#This Row],[Load]]*0.46</f>
        <v>7319.16</v>
      </c>
      <c r="H16">
        <f>Demand[[#This Row],[Load]]-Demand[[#This Row],[Load]]*0.45</f>
        <v>7454.7</v>
      </c>
      <c r="I16">
        <f>Demand[[#This Row],[Load]]-Demand[[#This Row],[Load]]*0.44</f>
        <v>7590.24</v>
      </c>
      <c r="J16">
        <f>Demand[[#This Row],[Load]]-Demand[[#This Row],[Load]]*0.43</f>
        <v>7725.78</v>
      </c>
      <c r="K16">
        <f>Demand[[#This Row],[Load]]+Demand[[#This Row],[Load]]*$K$1</f>
        <v>7861.3200000000006</v>
      </c>
      <c r="L16">
        <f>Demand[[#This Row],[Load]]+Demand[[#This Row],[Load]]*-0.41</f>
        <v>7996.8600000000006</v>
      </c>
      <c r="M16">
        <f>Demand[[#This Row],[Load]]+Demand[[#This Row],[Load]]*-0.4</f>
        <v>8132.4</v>
      </c>
      <c r="N16">
        <f>Demand[[#This Row],[Load]]+Demand[[#This Row],[Load]]*-0.39</f>
        <v>8267.9399999999987</v>
      </c>
      <c r="O16">
        <f>Demand[[#This Row],[Load]]+Demand[[#This Row],[Load]]*-0.38</f>
        <v>8403.48</v>
      </c>
      <c r="P16">
        <f>Demand[[#This Row],[Load]]+Demand[[#This Row],[Load]]*-0.37</f>
        <v>8539.02</v>
      </c>
      <c r="Q16">
        <f>Demand[[#This Row],[Load]]+Demand[[#This Row],[Load]]*-0.36</f>
        <v>8674.5600000000013</v>
      </c>
      <c r="R16">
        <f>Demand[[#This Row],[Load]]+Demand[[#This Row],[Load]]*-0.35</f>
        <v>8810.1</v>
      </c>
      <c r="S16">
        <f>Demand[[#This Row],[Load]]+Demand[[#This Row],[Load]]*-0.34</f>
        <v>8945.64</v>
      </c>
      <c r="T16">
        <f>Demand[[#This Row],[Load]]+Demand[[#This Row],[Load]]*-0.33</f>
        <v>9081.18</v>
      </c>
      <c r="U16">
        <f>Demand[[#This Row],[Load]]+Demand[[#This Row],[Load]]*-0.32</f>
        <v>9216.7200000000012</v>
      </c>
      <c r="V16">
        <f>Demand[[#This Row],[Load]]+Demand[[#This Row],[Load]]*-0.31</f>
        <v>9352.26</v>
      </c>
      <c r="W16">
        <f>Demand[[#This Row],[Load]]+Demand[[#This Row],[Load]]*-0.3</f>
        <v>9487.7999999999993</v>
      </c>
      <c r="X16">
        <f>Demand[[#This Row],[Load]]+Demand[[#This Row],[Load]]*-0.29</f>
        <v>9623.34</v>
      </c>
      <c r="Y16">
        <f>Demand[[#This Row],[Load]]+Demand[[#This Row],[Load]]*-0.28</f>
        <v>9758.8799999999992</v>
      </c>
      <c r="Z16">
        <f>Demand[[#This Row],[Load]]+Demand[[#This Row],[Load]]*-0.27</f>
        <v>9894.42</v>
      </c>
      <c r="AA16">
        <f>Demand[[#This Row],[Load]]+Demand[[#This Row],[Load]]*-0.26</f>
        <v>10029.959999999999</v>
      </c>
      <c r="AB16">
        <f>Demand[[#This Row],[Load]]+Demand[[#This Row],[Load]]*-0.25</f>
        <v>10165.5</v>
      </c>
      <c r="AC16">
        <f>Demand[[#This Row],[Load]]+Demand[[#This Row],[Load]]*-0.24</f>
        <v>10301.040000000001</v>
      </c>
      <c r="AD16">
        <f>Demand[[#This Row],[Load]]+Demand[[#This Row],[Load]]*-0.23</f>
        <v>10436.58</v>
      </c>
      <c r="AE16">
        <f>Demand[[#This Row],[Load]]+Demand[[#This Row],[Load]]*-0.22</f>
        <v>10572.119999999999</v>
      </c>
      <c r="AF16">
        <f>Demand[[#This Row],[Load]]+Demand[[#This Row],[Load]]*-0.21</f>
        <v>10707.66</v>
      </c>
      <c r="AG16">
        <f>Demand[[#This Row],[Load]]+Demand[[#This Row],[Load]]*-0.2</f>
        <v>10843.2</v>
      </c>
      <c r="AH16">
        <f>Demand[[#This Row],[Load]]+Demand[[#This Row],[Load]]*-0.19</f>
        <v>10978.74</v>
      </c>
      <c r="AI16">
        <f>Demand[[#This Row],[Load]]+Demand[[#This Row],[Load]]*-0.18</f>
        <v>11114.28</v>
      </c>
      <c r="AJ16">
        <f>Demand[[#This Row],[Load]]+Demand[[#This Row],[Load]]*-0.17</f>
        <v>11249.82</v>
      </c>
      <c r="AK16">
        <f>Demand[[#This Row],[Load]]+Demand[[#This Row],[Load]]*-0.16</f>
        <v>11385.36</v>
      </c>
      <c r="AL16">
        <f>Demand[[#This Row],[Load]]+Demand[[#This Row],[Load]]*-0.15</f>
        <v>11520.9</v>
      </c>
      <c r="AM16">
        <f>Demand[[#This Row],[Load]]+Demand[[#This Row],[Load]]*-0.14</f>
        <v>11656.44</v>
      </c>
      <c r="AN16">
        <f>Demand[[#This Row],[Load]]+Demand[[#This Row],[Load]]*-0.13</f>
        <v>11791.98</v>
      </c>
      <c r="AO16">
        <f>Demand[[#This Row],[Load]]+Demand[[#This Row],[Load]]*-0.12</f>
        <v>11927.52</v>
      </c>
      <c r="AP16">
        <f>Demand[[#This Row],[Load]]+Demand[[#This Row],[Load]]*-0.11</f>
        <v>12063.06</v>
      </c>
      <c r="AQ16">
        <f>Demand[[#This Row],[Load]]+Demand[[#This Row],[Load]]*-0.1</f>
        <v>12198.6</v>
      </c>
      <c r="AR16">
        <f>Demand[[#This Row],[Load]]+Demand[[#This Row],[Load]]*-0.09</f>
        <v>12334.14</v>
      </c>
      <c r="AS16">
        <f>Demand[[#This Row],[Load]]+Demand[[#This Row],[Load]]*-0.08</f>
        <v>12469.68</v>
      </c>
      <c r="AT16">
        <f>Demand[[#This Row],[Load]]+Demand[[#This Row],[Load]]*-0.07</f>
        <v>12605.22</v>
      </c>
      <c r="AU16">
        <f>Demand[[#This Row],[Load]]+Demand[[#This Row],[Load]]*-0.06</f>
        <v>12740.76</v>
      </c>
      <c r="AV16">
        <f>Demand[[#This Row],[Load]]+Demand[[#This Row],[Load]]*-0.05</f>
        <v>12876.3</v>
      </c>
      <c r="AW16">
        <f>Demand[[#This Row],[Load]]+Demand[[#This Row],[Load]]*-0.04</f>
        <v>13011.84</v>
      </c>
      <c r="AX16">
        <f>Demand[[#This Row],[Load]]+Demand[[#This Row],[Load]]*-0.03</f>
        <v>13147.38</v>
      </c>
      <c r="AY16">
        <f>Demand[[#This Row],[Load]]+Demand[[#This Row],[Load]]*-0.02</f>
        <v>13282.92</v>
      </c>
      <c r="AZ16">
        <f>Demand[[#This Row],[Load]]+Demand[[#This Row],[Load]]*-0.01</f>
        <v>13418.46</v>
      </c>
      <c r="BA16">
        <f>Demand[[#This Row],[Load]]+Demand[[#This Row],[Load]]*0</f>
        <v>13554</v>
      </c>
      <c r="BB16">
        <f>Demand[[#This Row],[Load]]+Demand[[#This Row],[Load]]*0.01</f>
        <v>13689.54</v>
      </c>
      <c r="BC16">
        <f>Demand[[#This Row],[Load]]+Demand[[#This Row],[Load]]*0.02</f>
        <v>13825.08</v>
      </c>
      <c r="BD16">
        <f>Demand[[#This Row],[Load]]+Demand[[#This Row],[Load]]*0.03</f>
        <v>13960.62</v>
      </c>
      <c r="BE16">
        <f>Demand[[#This Row],[Load]]+Demand[[#This Row],[Load]]*0.04</f>
        <v>14096.16</v>
      </c>
      <c r="BF16">
        <f>Demand[[#This Row],[Load]]+Demand[[#This Row],[Load]]*0.05</f>
        <v>14231.7</v>
      </c>
      <c r="BG16">
        <f>Demand[[#This Row],[Load]]+Demand[[#This Row],[Load]]*0.06</f>
        <v>14367.24</v>
      </c>
      <c r="BH16">
        <f>Demand[[#This Row],[Load]]+Demand[[#This Row],[Load]]*0.07</f>
        <v>14502.78</v>
      </c>
      <c r="BI16">
        <f>Demand[[#This Row],[Load]]+Demand[[#This Row],[Load]]*0.08</f>
        <v>14638.32</v>
      </c>
      <c r="BJ16">
        <f>Demand[[#This Row],[Load]]+Demand[[#This Row],[Load]]*0.09</f>
        <v>14773.86</v>
      </c>
      <c r="BK16">
        <f>Demand[[#This Row],[Load]]+Demand[[#This Row],[Load]]*0.1</f>
        <v>14909.4</v>
      </c>
      <c r="BL16">
        <f>Demand[[#This Row],[Load]]+Demand[[#This Row],[Load]]*0.11</f>
        <v>15044.94</v>
      </c>
      <c r="BM16">
        <f>Demand[[#This Row],[Load]]+Demand[[#This Row],[Load]]*0.12</f>
        <v>15180.48</v>
      </c>
      <c r="BN16">
        <f>Demand[[#This Row],[Load]]+Demand[[#This Row],[Load]]*0.13</f>
        <v>15316.02</v>
      </c>
      <c r="BO16">
        <f>Demand[[#This Row],[Load]]+Demand[[#This Row],[Load]]*0.14</f>
        <v>15451.56</v>
      </c>
      <c r="BP16">
        <f>Demand[[#This Row],[Load]]+Demand[[#This Row],[Load]]*0.15</f>
        <v>15587.1</v>
      </c>
      <c r="BQ16">
        <f>Demand[[#This Row],[Load]]+Demand[[#This Row],[Load]]*0.16</f>
        <v>15722.64</v>
      </c>
      <c r="BR16">
        <f>Demand[[#This Row],[Load]]+Demand[[#This Row],[Load]]*0.17</f>
        <v>15858.18</v>
      </c>
      <c r="BS16">
        <f>Demand[[#This Row],[Load]]+Demand[[#This Row],[Load]]*0.18</f>
        <v>15993.72</v>
      </c>
      <c r="BT16">
        <f>Demand[[#This Row],[Load]]+Demand[[#This Row],[Load]]*0.19</f>
        <v>16129.26</v>
      </c>
      <c r="BU16">
        <f>Demand[[#This Row],[Load]]+Demand[[#This Row],[Load]]*0.2</f>
        <v>16264.8</v>
      </c>
      <c r="BV16">
        <f>Demand[[#This Row],[Load]]+Demand[[#This Row],[Load]]*0.21</f>
        <v>16400.34</v>
      </c>
      <c r="BW16">
        <f>Demand[[#This Row],[Load]]+Demand[[#This Row],[Load]]*0.22</f>
        <v>16535.88</v>
      </c>
      <c r="BX16">
        <f>Demand[[#This Row],[Load]]+Demand[[#This Row],[Load]]*0.23</f>
        <v>16671.419999999998</v>
      </c>
      <c r="BY16">
        <f>Demand[[#This Row],[Load]]+Demand[[#This Row],[Load]]*0.24</f>
        <v>16806.96</v>
      </c>
      <c r="BZ16">
        <f>Demand[[#This Row],[Load]]+Demand[[#This Row],[Load]]*0.25</f>
        <v>16942.5</v>
      </c>
      <c r="CA16">
        <f>Demand[[#This Row],[Load]]+Demand[[#This Row],[Load]]*0.26</f>
        <v>17078.04</v>
      </c>
      <c r="CB16">
        <f>Demand[[#This Row],[Load]]+Demand[[#This Row],[Load]]*0.27</f>
        <v>17213.580000000002</v>
      </c>
      <c r="CC16">
        <f>Demand[[#This Row],[Load]]+Demand[[#This Row],[Load]]*0.28</f>
        <v>17349.12</v>
      </c>
      <c r="CD16">
        <f>Demand[[#This Row],[Load]]+Demand[[#This Row],[Load]]*0.29</f>
        <v>17484.66</v>
      </c>
      <c r="CE16">
        <f>Demand[[#This Row],[Load]]+Demand[[#This Row],[Load]]*0.3</f>
        <v>17620.2</v>
      </c>
      <c r="CF16">
        <f>Demand[[#This Row],[Load]]+Demand[[#This Row],[Load]]*0.31</f>
        <v>17755.739999999998</v>
      </c>
      <c r="CG16">
        <f>Demand[[#This Row],[Load]]+Demand[[#This Row],[Load]]*0.32</f>
        <v>17891.28</v>
      </c>
      <c r="CH16">
        <f>Demand[[#This Row],[Load]]+Demand[[#This Row],[Load]]*0.33</f>
        <v>18026.82</v>
      </c>
      <c r="CI16">
        <f>Demand[[#This Row],[Load]]+Demand[[#This Row],[Load]]*0.34</f>
        <v>18162.36</v>
      </c>
      <c r="CJ16">
        <f>Demand[[#This Row],[Load]]+Demand[[#This Row],[Load]]*0.35</f>
        <v>18297.900000000001</v>
      </c>
      <c r="CK16">
        <f>Demand[[#This Row],[Load]]+Demand[[#This Row],[Load]]*0.36</f>
        <v>18433.439999999999</v>
      </c>
      <c r="CL16">
        <f>Demand[[#This Row],[Load]]+Demand[[#This Row],[Load]]*0.37</f>
        <v>18568.98</v>
      </c>
      <c r="CM16">
        <f>Demand[[#This Row],[Load]]+Demand[[#This Row],[Load]]*0.38</f>
        <v>18704.52</v>
      </c>
      <c r="CN16">
        <f>Demand[[#This Row],[Load]]+Demand[[#This Row],[Load]]*0.39</f>
        <v>18840.060000000001</v>
      </c>
      <c r="CO16">
        <f>Demand[[#This Row],[Load]]+Demand[[#This Row],[Load]]*0.4</f>
        <v>18975.599999999999</v>
      </c>
      <c r="CP16">
        <f>Demand[[#This Row],[Load]]+Demand[[#This Row],[Load]]*0.41</f>
        <v>19111.14</v>
      </c>
      <c r="CQ16">
        <f>Demand[[#This Row],[Load]]+Demand[[#This Row],[Load]]*0.42</f>
        <v>19246.68</v>
      </c>
      <c r="CR16">
        <f>Demand[[#This Row],[Load]]+Demand[[#This Row],[Load]]*0.43</f>
        <v>19382.22</v>
      </c>
      <c r="CS16">
        <f>Demand[[#This Row],[Load]]+Demand[[#This Row],[Load]]*0.44</f>
        <v>19517.760000000002</v>
      </c>
      <c r="CT16">
        <f>Demand[[#This Row],[Load]]+Demand[[#This Row],[Load]]*0.45</f>
        <v>19653.3</v>
      </c>
      <c r="CU16">
        <f>Demand[[#This Row],[Load]]+Demand[[#This Row],[Load]]*0.46</f>
        <v>19788.84</v>
      </c>
      <c r="CV16">
        <f>Demand[[#This Row],[Load]]+Demand[[#This Row],[Load]]*47</f>
        <v>650592</v>
      </c>
      <c r="CW16">
        <f>Demand[[#This Row],[Load]]+Demand[[#This Row],[Load]]*0.48</f>
        <v>20059.919999999998</v>
      </c>
      <c r="CX16">
        <f>Demand[[#This Row],[Load]]+Demand[[#This Row],[Load]]*0.49</f>
        <v>20195.46</v>
      </c>
      <c r="CY16">
        <f>Demand[[#This Row],[Load]]+Demand[[#This Row],[Load]]*0.5</f>
        <v>20331</v>
      </c>
    </row>
    <row r="17" spans="1:103">
      <c r="A17">
        <v>15</v>
      </c>
      <c r="B17">
        <v>13431</v>
      </c>
      <c r="C17">
        <f>Demand[[#This Row],[Load]]-Demand[[#This Row],[Load]]*0.5</f>
        <v>6715.5</v>
      </c>
      <c r="D17">
        <f>Demand[[#This Row],[Load]]-Demand[[#This Row],[Load]]*0.49</f>
        <v>6849.81</v>
      </c>
      <c r="E17">
        <f>Demand[[#This Row],[Load]]-Demand[[#This Row],[Load]]*0.48</f>
        <v>6984.12</v>
      </c>
      <c r="F17">
        <f>Demand[[#This Row],[Load]]-Demand[[#This Row],[Load]]*0.47</f>
        <v>7118.43</v>
      </c>
      <c r="G17">
        <f>Demand[[#This Row],[Load]]-Demand[[#This Row],[Load]]*0.46</f>
        <v>7252.74</v>
      </c>
      <c r="H17">
        <f>Demand[[#This Row],[Load]]-Demand[[#This Row],[Load]]*0.45</f>
        <v>7387.05</v>
      </c>
      <c r="I17">
        <f>Demand[[#This Row],[Load]]-Demand[[#This Row],[Load]]*0.44</f>
        <v>7521.36</v>
      </c>
      <c r="J17">
        <f>Demand[[#This Row],[Load]]-Demand[[#This Row],[Load]]*0.43</f>
        <v>7655.67</v>
      </c>
      <c r="K17">
        <f>Demand[[#This Row],[Load]]+Demand[[#This Row],[Load]]*$K$1</f>
        <v>7789.9800000000005</v>
      </c>
      <c r="L17">
        <f>Demand[[#This Row],[Load]]+Demand[[#This Row],[Load]]*-0.41</f>
        <v>7924.29</v>
      </c>
      <c r="M17">
        <f>Demand[[#This Row],[Load]]+Demand[[#This Row],[Load]]*-0.4</f>
        <v>8058.5999999999995</v>
      </c>
      <c r="N17">
        <f>Demand[[#This Row],[Load]]+Demand[[#This Row],[Load]]*-0.39</f>
        <v>8192.91</v>
      </c>
      <c r="O17">
        <f>Demand[[#This Row],[Load]]+Demand[[#This Row],[Load]]*-0.38</f>
        <v>8327.2200000000012</v>
      </c>
      <c r="P17">
        <f>Demand[[#This Row],[Load]]+Demand[[#This Row],[Load]]*-0.37</f>
        <v>8461.5299999999988</v>
      </c>
      <c r="Q17">
        <f>Demand[[#This Row],[Load]]+Demand[[#This Row],[Load]]*-0.36</f>
        <v>8595.84</v>
      </c>
      <c r="R17">
        <f>Demand[[#This Row],[Load]]+Demand[[#This Row],[Load]]*-0.35</f>
        <v>8730.1500000000015</v>
      </c>
      <c r="S17">
        <f>Demand[[#This Row],[Load]]+Demand[[#This Row],[Load]]*-0.34</f>
        <v>8864.4599999999991</v>
      </c>
      <c r="T17">
        <f>Demand[[#This Row],[Load]]+Demand[[#This Row],[Load]]*-0.33</f>
        <v>8998.77</v>
      </c>
      <c r="U17">
        <f>Demand[[#This Row],[Load]]+Demand[[#This Row],[Load]]*-0.32</f>
        <v>9133.08</v>
      </c>
      <c r="V17">
        <f>Demand[[#This Row],[Load]]+Demand[[#This Row],[Load]]*-0.31</f>
        <v>9267.39</v>
      </c>
      <c r="W17">
        <f>Demand[[#This Row],[Load]]+Demand[[#This Row],[Load]]*-0.3</f>
        <v>9401.7000000000007</v>
      </c>
      <c r="X17">
        <f>Demand[[#This Row],[Load]]+Demand[[#This Row],[Load]]*-0.29</f>
        <v>9536.01</v>
      </c>
      <c r="Y17">
        <f>Demand[[#This Row],[Load]]+Demand[[#This Row],[Load]]*-0.28</f>
        <v>9670.32</v>
      </c>
      <c r="Z17">
        <f>Demand[[#This Row],[Load]]+Demand[[#This Row],[Load]]*-0.27</f>
        <v>9804.6299999999992</v>
      </c>
      <c r="AA17">
        <f>Demand[[#This Row],[Load]]+Demand[[#This Row],[Load]]*-0.26</f>
        <v>9938.94</v>
      </c>
      <c r="AB17">
        <f>Demand[[#This Row],[Load]]+Demand[[#This Row],[Load]]*-0.25</f>
        <v>10073.25</v>
      </c>
      <c r="AC17">
        <f>Demand[[#This Row],[Load]]+Demand[[#This Row],[Load]]*-0.24</f>
        <v>10207.56</v>
      </c>
      <c r="AD17">
        <f>Demand[[#This Row],[Load]]+Demand[[#This Row],[Load]]*-0.23</f>
        <v>10341.869999999999</v>
      </c>
      <c r="AE17">
        <f>Demand[[#This Row],[Load]]+Demand[[#This Row],[Load]]*-0.22</f>
        <v>10476.18</v>
      </c>
      <c r="AF17">
        <f>Demand[[#This Row],[Load]]+Demand[[#This Row],[Load]]*-0.21</f>
        <v>10610.49</v>
      </c>
      <c r="AG17">
        <f>Demand[[#This Row],[Load]]+Demand[[#This Row],[Load]]*-0.2</f>
        <v>10744.8</v>
      </c>
      <c r="AH17">
        <f>Demand[[#This Row],[Load]]+Demand[[#This Row],[Load]]*-0.19</f>
        <v>10879.11</v>
      </c>
      <c r="AI17">
        <f>Demand[[#This Row],[Load]]+Demand[[#This Row],[Load]]*-0.18</f>
        <v>11013.42</v>
      </c>
      <c r="AJ17">
        <f>Demand[[#This Row],[Load]]+Demand[[#This Row],[Load]]*-0.17</f>
        <v>11147.73</v>
      </c>
      <c r="AK17">
        <f>Demand[[#This Row],[Load]]+Demand[[#This Row],[Load]]*-0.16</f>
        <v>11282.04</v>
      </c>
      <c r="AL17">
        <f>Demand[[#This Row],[Load]]+Demand[[#This Row],[Load]]*-0.15</f>
        <v>11416.35</v>
      </c>
      <c r="AM17">
        <f>Demand[[#This Row],[Load]]+Demand[[#This Row],[Load]]*-0.14</f>
        <v>11550.66</v>
      </c>
      <c r="AN17">
        <f>Demand[[#This Row],[Load]]+Demand[[#This Row],[Load]]*-0.13</f>
        <v>11684.97</v>
      </c>
      <c r="AO17">
        <f>Demand[[#This Row],[Load]]+Demand[[#This Row],[Load]]*-0.12</f>
        <v>11819.28</v>
      </c>
      <c r="AP17">
        <f>Demand[[#This Row],[Load]]+Demand[[#This Row],[Load]]*-0.11</f>
        <v>11953.59</v>
      </c>
      <c r="AQ17">
        <f>Demand[[#This Row],[Load]]+Demand[[#This Row],[Load]]*-0.1</f>
        <v>12087.9</v>
      </c>
      <c r="AR17">
        <f>Demand[[#This Row],[Load]]+Demand[[#This Row],[Load]]*-0.09</f>
        <v>12222.21</v>
      </c>
      <c r="AS17">
        <f>Demand[[#This Row],[Load]]+Demand[[#This Row],[Load]]*-0.08</f>
        <v>12356.52</v>
      </c>
      <c r="AT17">
        <f>Demand[[#This Row],[Load]]+Demand[[#This Row],[Load]]*-0.07</f>
        <v>12490.83</v>
      </c>
      <c r="AU17">
        <f>Demand[[#This Row],[Load]]+Demand[[#This Row],[Load]]*-0.06</f>
        <v>12625.14</v>
      </c>
      <c r="AV17">
        <f>Demand[[#This Row],[Load]]+Demand[[#This Row],[Load]]*-0.05</f>
        <v>12759.45</v>
      </c>
      <c r="AW17">
        <f>Demand[[#This Row],[Load]]+Demand[[#This Row],[Load]]*-0.04</f>
        <v>12893.76</v>
      </c>
      <c r="AX17">
        <f>Demand[[#This Row],[Load]]+Demand[[#This Row],[Load]]*-0.03</f>
        <v>13028.07</v>
      </c>
      <c r="AY17">
        <f>Demand[[#This Row],[Load]]+Demand[[#This Row],[Load]]*-0.02</f>
        <v>13162.38</v>
      </c>
      <c r="AZ17">
        <f>Demand[[#This Row],[Load]]+Demand[[#This Row],[Load]]*-0.01</f>
        <v>13296.69</v>
      </c>
      <c r="BA17">
        <f>Demand[[#This Row],[Load]]+Demand[[#This Row],[Load]]*0</f>
        <v>13431</v>
      </c>
      <c r="BB17">
        <f>Demand[[#This Row],[Load]]+Demand[[#This Row],[Load]]*0.01</f>
        <v>13565.31</v>
      </c>
      <c r="BC17">
        <f>Demand[[#This Row],[Load]]+Demand[[#This Row],[Load]]*0.02</f>
        <v>13699.62</v>
      </c>
      <c r="BD17">
        <f>Demand[[#This Row],[Load]]+Demand[[#This Row],[Load]]*0.03</f>
        <v>13833.93</v>
      </c>
      <c r="BE17">
        <f>Demand[[#This Row],[Load]]+Demand[[#This Row],[Load]]*0.04</f>
        <v>13968.24</v>
      </c>
      <c r="BF17">
        <f>Demand[[#This Row],[Load]]+Demand[[#This Row],[Load]]*0.05</f>
        <v>14102.55</v>
      </c>
      <c r="BG17">
        <f>Demand[[#This Row],[Load]]+Demand[[#This Row],[Load]]*0.06</f>
        <v>14236.86</v>
      </c>
      <c r="BH17">
        <f>Demand[[#This Row],[Load]]+Demand[[#This Row],[Load]]*0.07</f>
        <v>14371.17</v>
      </c>
      <c r="BI17">
        <f>Demand[[#This Row],[Load]]+Demand[[#This Row],[Load]]*0.08</f>
        <v>14505.48</v>
      </c>
      <c r="BJ17">
        <f>Demand[[#This Row],[Load]]+Demand[[#This Row],[Load]]*0.09</f>
        <v>14639.79</v>
      </c>
      <c r="BK17">
        <f>Demand[[#This Row],[Load]]+Demand[[#This Row],[Load]]*0.1</f>
        <v>14774.1</v>
      </c>
      <c r="BL17">
        <f>Demand[[#This Row],[Load]]+Demand[[#This Row],[Load]]*0.11</f>
        <v>14908.41</v>
      </c>
      <c r="BM17">
        <f>Demand[[#This Row],[Load]]+Demand[[#This Row],[Load]]*0.12</f>
        <v>15042.72</v>
      </c>
      <c r="BN17">
        <f>Demand[[#This Row],[Load]]+Demand[[#This Row],[Load]]*0.13</f>
        <v>15177.03</v>
      </c>
      <c r="BO17">
        <f>Demand[[#This Row],[Load]]+Demand[[#This Row],[Load]]*0.14</f>
        <v>15311.34</v>
      </c>
      <c r="BP17">
        <f>Demand[[#This Row],[Load]]+Demand[[#This Row],[Load]]*0.15</f>
        <v>15445.65</v>
      </c>
      <c r="BQ17">
        <f>Demand[[#This Row],[Load]]+Demand[[#This Row],[Load]]*0.16</f>
        <v>15579.96</v>
      </c>
      <c r="BR17">
        <f>Demand[[#This Row],[Load]]+Demand[[#This Row],[Load]]*0.17</f>
        <v>15714.27</v>
      </c>
      <c r="BS17">
        <f>Demand[[#This Row],[Load]]+Demand[[#This Row],[Load]]*0.18</f>
        <v>15848.58</v>
      </c>
      <c r="BT17">
        <f>Demand[[#This Row],[Load]]+Demand[[#This Row],[Load]]*0.19</f>
        <v>15982.89</v>
      </c>
      <c r="BU17">
        <f>Demand[[#This Row],[Load]]+Demand[[#This Row],[Load]]*0.2</f>
        <v>16117.2</v>
      </c>
      <c r="BV17">
        <f>Demand[[#This Row],[Load]]+Demand[[#This Row],[Load]]*0.21</f>
        <v>16251.51</v>
      </c>
      <c r="BW17">
        <f>Demand[[#This Row],[Load]]+Demand[[#This Row],[Load]]*0.22</f>
        <v>16385.82</v>
      </c>
      <c r="BX17">
        <f>Demand[[#This Row],[Load]]+Demand[[#This Row],[Load]]*0.23</f>
        <v>16520.13</v>
      </c>
      <c r="BY17">
        <f>Demand[[#This Row],[Load]]+Demand[[#This Row],[Load]]*0.24</f>
        <v>16654.439999999999</v>
      </c>
      <c r="BZ17">
        <f>Demand[[#This Row],[Load]]+Demand[[#This Row],[Load]]*0.25</f>
        <v>16788.75</v>
      </c>
      <c r="CA17">
        <f>Demand[[#This Row],[Load]]+Demand[[#This Row],[Load]]*0.26</f>
        <v>16923.060000000001</v>
      </c>
      <c r="CB17">
        <f>Demand[[#This Row],[Load]]+Demand[[#This Row],[Load]]*0.27</f>
        <v>17057.37</v>
      </c>
      <c r="CC17">
        <f>Demand[[#This Row],[Load]]+Demand[[#This Row],[Load]]*0.28</f>
        <v>17191.68</v>
      </c>
      <c r="CD17">
        <f>Demand[[#This Row],[Load]]+Demand[[#This Row],[Load]]*0.29</f>
        <v>17325.989999999998</v>
      </c>
      <c r="CE17">
        <f>Demand[[#This Row],[Load]]+Demand[[#This Row],[Load]]*0.3</f>
        <v>17460.3</v>
      </c>
      <c r="CF17">
        <f>Demand[[#This Row],[Load]]+Demand[[#This Row],[Load]]*0.31</f>
        <v>17594.61</v>
      </c>
      <c r="CG17">
        <f>Demand[[#This Row],[Load]]+Demand[[#This Row],[Load]]*0.32</f>
        <v>17728.919999999998</v>
      </c>
      <c r="CH17">
        <f>Demand[[#This Row],[Load]]+Demand[[#This Row],[Load]]*0.33</f>
        <v>17863.23</v>
      </c>
      <c r="CI17">
        <f>Demand[[#This Row],[Load]]+Demand[[#This Row],[Load]]*0.34</f>
        <v>17997.54</v>
      </c>
      <c r="CJ17">
        <f>Demand[[#This Row],[Load]]+Demand[[#This Row],[Load]]*0.35</f>
        <v>18131.849999999999</v>
      </c>
      <c r="CK17">
        <f>Demand[[#This Row],[Load]]+Demand[[#This Row],[Load]]*0.36</f>
        <v>18266.16</v>
      </c>
      <c r="CL17">
        <f>Demand[[#This Row],[Load]]+Demand[[#This Row],[Load]]*0.37</f>
        <v>18400.47</v>
      </c>
      <c r="CM17">
        <f>Demand[[#This Row],[Load]]+Demand[[#This Row],[Load]]*0.38</f>
        <v>18534.78</v>
      </c>
      <c r="CN17">
        <f>Demand[[#This Row],[Load]]+Demand[[#This Row],[Load]]*0.39</f>
        <v>18669.09</v>
      </c>
      <c r="CO17">
        <f>Demand[[#This Row],[Load]]+Demand[[#This Row],[Load]]*0.4</f>
        <v>18803.400000000001</v>
      </c>
      <c r="CP17">
        <f>Demand[[#This Row],[Load]]+Demand[[#This Row],[Load]]*0.41</f>
        <v>18937.71</v>
      </c>
      <c r="CQ17">
        <f>Demand[[#This Row],[Load]]+Demand[[#This Row],[Load]]*0.42</f>
        <v>19072.02</v>
      </c>
      <c r="CR17">
        <f>Demand[[#This Row],[Load]]+Demand[[#This Row],[Load]]*0.43</f>
        <v>19206.330000000002</v>
      </c>
      <c r="CS17">
        <f>Demand[[#This Row],[Load]]+Demand[[#This Row],[Load]]*0.44</f>
        <v>19340.64</v>
      </c>
      <c r="CT17">
        <f>Demand[[#This Row],[Load]]+Demand[[#This Row],[Load]]*0.45</f>
        <v>19474.95</v>
      </c>
      <c r="CU17">
        <f>Demand[[#This Row],[Load]]+Demand[[#This Row],[Load]]*0.46</f>
        <v>19609.260000000002</v>
      </c>
      <c r="CV17">
        <f>Demand[[#This Row],[Load]]+Demand[[#This Row],[Load]]*47</f>
        <v>644688</v>
      </c>
      <c r="CW17">
        <f>Demand[[#This Row],[Load]]+Demand[[#This Row],[Load]]*0.48</f>
        <v>19877.88</v>
      </c>
      <c r="CX17">
        <f>Demand[[#This Row],[Load]]+Demand[[#This Row],[Load]]*0.49</f>
        <v>20012.189999999999</v>
      </c>
      <c r="CY17">
        <f>Demand[[#This Row],[Load]]+Demand[[#This Row],[Load]]*0.5</f>
        <v>20146.5</v>
      </c>
    </row>
    <row r="18" spans="1:103">
      <c r="A18">
        <v>16</v>
      </c>
      <c r="B18">
        <v>13307</v>
      </c>
      <c r="C18">
        <f>Demand[[#This Row],[Load]]-Demand[[#This Row],[Load]]*0.5</f>
        <v>6653.5</v>
      </c>
      <c r="D18">
        <f>Demand[[#This Row],[Load]]-Demand[[#This Row],[Load]]*0.49</f>
        <v>6786.57</v>
      </c>
      <c r="E18">
        <f>Demand[[#This Row],[Load]]-Demand[[#This Row],[Load]]*0.48</f>
        <v>6919.64</v>
      </c>
      <c r="F18">
        <f>Demand[[#This Row],[Load]]-Demand[[#This Row],[Load]]*0.47</f>
        <v>7052.71</v>
      </c>
      <c r="G18">
        <f>Demand[[#This Row],[Load]]-Demand[[#This Row],[Load]]*0.46</f>
        <v>7185.78</v>
      </c>
      <c r="H18">
        <f>Demand[[#This Row],[Load]]-Demand[[#This Row],[Load]]*0.45</f>
        <v>7318.8499999999995</v>
      </c>
      <c r="I18">
        <f>Demand[[#This Row],[Load]]-Demand[[#This Row],[Load]]*0.44</f>
        <v>7451.92</v>
      </c>
      <c r="J18">
        <f>Demand[[#This Row],[Load]]-Demand[[#This Row],[Load]]*0.43</f>
        <v>7584.99</v>
      </c>
      <c r="K18">
        <f>Demand[[#This Row],[Load]]+Demand[[#This Row],[Load]]*$K$1</f>
        <v>7718.06</v>
      </c>
      <c r="L18">
        <f>Demand[[#This Row],[Load]]+Demand[[#This Row],[Load]]*-0.41</f>
        <v>7851.13</v>
      </c>
      <c r="M18">
        <f>Demand[[#This Row],[Load]]+Demand[[#This Row],[Load]]*-0.4</f>
        <v>7984.2</v>
      </c>
      <c r="N18">
        <f>Demand[[#This Row],[Load]]+Demand[[#This Row],[Load]]*-0.39</f>
        <v>8117.2699999999995</v>
      </c>
      <c r="O18">
        <f>Demand[[#This Row],[Load]]+Demand[[#This Row],[Load]]*-0.38</f>
        <v>8250.34</v>
      </c>
      <c r="P18">
        <f>Demand[[#This Row],[Load]]+Demand[[#This Row],[Load]]*-0.37</f>
        <v>8383.41</v>
      </c>
      <c r="Q18">
        <f>Demand[[#This Row],[Load]]+Demand[[#This Row],[Load]]*-0.36</f>
        <v>8516.48</v>
      </c>
      <c r="R18">
        <f>Demand[[#This Row],[Load]]+Demand[[#This Row],[Load]]*-0.35</f>
        <v>8649.5499999999993</v>
      </c>
      <c r="S18">
        <f>Demand[[#This Row],[Load]]+Demand[[#This Row],[Load]]*-0.34</f>
        <v>8782.619999999999</v>
      </c>
      <c r="T18">
        <f>Demand[[#This Row],[Load]]+Demand[[#This Row],[Load]]*-0.33</f>
        <v>8915.6899999999987</v>
      </c>
      <c r="U18">
        <f>Demand[[#This Row],[Load]]+Demand[[#This Row],[Load]]*-0.32</f>
        <v>9048.76</v>
      </c>
      <c r="V18">
        <f>Demand[[#This Row],[Load]]+Demand[[#This Row],[Load]]*-0.31</f>
        <v>9181.83</v>
      </c>
      <c r="W18">
        <f>Demand[[#This Row],[Load]]+Demand[[#This Row],[Load]]*-0.3</f>
        <v>9314.9</v>
      </c>
      <c r="X18">
        <f>Demand[[#This Row],[Load]]+Demand[[#This Row],[Load]]*-0.29</f>
        <v>9447.9700000000012</v>
      </c>
      <c r="Y18">
        <f>Demand[[#This Row],[Load]]+Demand[[#This Row],[Load]]*-0.28</f>
        <v>9581.0399999999991</v>
      </c>
      <c r="Z18">
        <f>Demand[[#This Row],[Load]]+Demand[[#This Row],[Load]]*-0.27</f>
        <v>9714.11</v>
      </c>
      <c r="AA18">
        <f>Demand[[#This Row],[Load]]+Demand[[#This Row],[Load]]*-0.26</f>
        <v>9847.18</v>
      </c>
      <c r="AB18">
        <f>Demand[[#This Row],[Load]]+Demand[[#This Row],[Load]]*-0.25</f>
        <v>9980.25</v>
      </c>
      <c r="AC18">
        <f>Demand[[#This Row],[Load]]+Demand[[#This Row],[Load]]*-0.24</f>
        <v>10113.32</v>
      </c>
      <c r="AD18">
        <f>Demand[[#This Row],[Load]]+Demand[[#This Row],[Load]]*-0.23</f>
        <v>10246.39</v>
      </c>
      <c r="AE18">
        <f>Demand[[#This Row],[Load]]+Demand[[#This Row],[Load]]*-0.22</f>
        <v>10379.459999999999</v>
      </c>
      <c r="AF18">
        <f>Demand[[#This Row],[Load]]+Demand[[#This Row],[Load]]*-0.21</f>
        <v>10512.53</v>
      </c>
      <c r="AG18">
        <f>Demand[[#This Row],[Load]]+Demand[[#This Row],[Load]]*-0.2</f>
        <v>10645.6</v>
      </c>
      <c r="AH18">
        <f>Demand[[#This Row],[Load]]+Demand[[#This Row],[Load]]*-0.19</f>
        <v>10778.67</v>
      </c>
      <c r="AI18">
        <f>Demand[[#This Row],[Load]]+Demand[[#This Row],[Load]]*-0.18</f>
        <v>10911.74</v>
      </c>
      <c r="AJ18">
        <f>Demand[[#This Row],[Load]]+Demand[[#This Row],[Load]]*-0.17</f>
        <v>11044.81</v>
      </c>
      <c r="AK18">
        <f>Demand[[#This Row],[Load]]+Demand[[#This Row],[Load]]*-0.16</f>
        <v>11177.880000000001</v>
      </c>
      <c r="AL18">
        <f>Demand[[#This Row],[Load]]+Demand[[#This Row],[Load]]*-0.15</f>
        <v>11310.95</v>
      </c>
      <c r="AM18">
        <f>Demand[[#This Row],[Load]]+Demand[[#This Row],[Load]]*-0.14</f>
        <v>11444.02</v>
      </c>
      <c r="AN18">
        <f>Demand[[#This Row],[Load]]+Demand[[#This Row],[Load]]*-0.13</f>
        <v>11577.09</v>
      </c>
      <c r="AO18">
        <f>Demand[[#This Row],[Load]]+Demand[[#This Row],[Load]]*-0.12</f>
        <v>11710.16</v>
      </c>
      <c r="AP18">
        <f>Demand[[#This Row],[Load]]+Demand[[#This Row],[Load]]*-0.11</f>
        <v>11843.23</v>
      </c>
      <c r="AQ18">
        <f>Demand[[#This Row],[Load]]+Demand[[#This Row],[Load]]*-0.1</f>
        <v>11976.3</v>
      </c>
      <c r="AR18">
        <f>Demand[[#This Row],[Load]]+Demand[[#This Row],[Load]]*-0.09</f>
        <v>12109.37</v>
      </c>
      <c r="AS18">
        <f>Demand[[#This Row],[Load]]+Demand[[#This Row],[Load]]*-0.08</f>
        <v>12242.44</v>
      </c>
      <c r="AT18">
        <f>Demand[[#This Row],[Load]]+Demand[[#This Row],[Load]]*-0.07</f>
        <v>12375.51</v>
      </c>
      <c r="AU18">
        <f>Demand[[#This Row],[Load]]+Demand[[#This Row],[Load]]*-0.06</f>
        <v>12508.58</v>
      </c>
      <c r="AV18">
        <f>Demand[[#This Row],[Load]]+Demand[[#This Row],[Load]]*-0.05</f>
        <v>12641.65</v>
      </c>
      <c r="AW18">
        <f>Demand[[#This Row],[Load]]+Demand[[#This Row],[Load]]*-0.04</f>
        <v>12774.72</v>
      </c>
      <c r="AX18">
        <f>Demand[[#This Row],[Load]]+Demand[[#This Row],[Load]]*-0.03</f>
        <v>12907.79</v>
      </c>
      <c r="AY18">
        <f>Demand[[#This Row],[Load]]+Demand[[#This Row],[Load]]*-0.02</f>
        <v>13040.86</v>
      </c>
      <c r="AZ18">
        <f>Demand[[#This Row],[Load]]+Demand[[#This Row],[Load]]*-0.01</f>
        <v>13173.93</v>
      </c>
      <c r="BA18">
        <f>Demand[[#This Row],[Load]]+Demand[[#This Row],[Load]]*0</f>
        <v>13307</v>
      </c>
      <c r="BB18">
        <f>Demand[[#This Row],[Load]]+Demand[[#This Row],[Load]]*0.01</f>
        <v>13440.07</v>
      </c>
      <c r="BC18">
        <f>Demand[[#This Row],[Load]]+Demand[[#This Row],[Load]]*0.02</f>
        <v>13573.14</v>
      </c>
      <c r="BD18">
        <f>Demand[[#This Row],[Load]]+Demand[[#This Row],[Load]]*0.03</f>
        <v>13706.21</v>
      </c>
      <c r="BE18">
        <f>Demand[[#This Row],[Load]]+Demand[[#This Row],[Load]]*0.04</f>
        <v>13839.28</v>
      </c>
      <c r="BF18">
        <f>Demand[[#This Row],[Load]]+Demand[[#This Row],[Load]]*0.05</f>
        <v>13972.35</v>
      </c>
      <c r="BG18">
        <f>Demand[[#This Row],[Load]]+Demand[[#This Row],[Load]]*0.06</f>
        <v>14105.42</v>
      </c>
      <c r="BH18">
        <f>Demand[[#This Row],[Load]]+Demand[[#This Row],[Load]]*0.07</f>
        <v>14238.49</v>
      </c>
      <c r="BI18">
        <f>Demand[[#This Row],[Load]]+Demand[[#This Row],[Load]]*0.08</f>
        <v>14371.56</v>
      </c>
      <c r="BJ18">
        <f>Demand[[#This Row],[Load]]+Demand[[#This Row],[Load]]*0.09</f>
        <v>14504.63</v>
      </c>
      <c r="BK18">
        <f>Demand[[#This Row],[Load]]+Demand[[#This Row],[Load]]*0.1</f>
        <v>14637.7</v>
      </c>
      <c r="BL18">
        <f>Demand[[#This Row],[Load]]+Demand[[#This Row],[Load]]*0.11</f>
        <v>14770.77</v>
      </c>
      <c r="BM18">
        <f>Demand[[#This Row],[Load]]+Demand[[#This Row],[Load]]*0.12</f>
        <v>14903.84</v>
      </c>
      <c r="BN18">
        <f>Demand[[#This Row],[Load]]+Demand[[#This Row],[Load]]*0.13</f>
        <v>15036.91</v>
      </c>
      <c r="BO18">
        <f>Demand[[#This Row],[Load]]+Demand[[#This Row],[Load]]*0.14</f>
        <v>15169.98</v>
      </c>
      <c r="BP18">
        <f>Demand[[#This Row],[Load]]+Demand[[#This Row],[Load]]*0.15</f>
        <v>15303.05</v>
      </c>
      <c r="BQ18">
        <f>Demand[[#This Row],[Load]]+Demand[[#This Row],[Load]]*0.16</f>
        <v>15436.119999999999</v>
      </c>
      <c r="BR18">
        <f>Demand[[#This Row],[Load]]+Demand[[#This Row],[Load]]*0.17</f>
        <v>15569.19</v>
      </c>
      <c r="BS18">
        <f>Demand[[#This Row],[Load]]+Demand[[#This Row],[Load]]*0.18</f>
        <v>15702.26</v>
      </c>
      <c r="BT18">
        <f>Demand[[#This Row],[Load]]+Demand[[#This Row],[Load]]*0.19</f>
        <v>15835.33</v>
      </c>
      <c r="BU18">
        <f>Demand[[#This Row],[Load]]+Demand[[#This Row],[Load]]*0.2</f>
        <v>15968.4</v>
      </c>
      <c r="BV18">
        <f>Demand[[#This Row],[Load]]+Demand[[#This Row],[Load]]*0.21</f>
        <v>16101.47</v>
      </c>
      <c r="BW18">
        <f>Demand[[#This Row],[Load]]+Demand[[#This Row],[Load]]*0.22</f>
        <v>16234.54</v>
      </c>
      <c r="BX18">
        <f>Demand[[#This Row],[Load]]+Demand[[#This Row],[Load]]*0.23</f>
        <v>16367.61</v>
      </c>
      <c r="BY18">
        <f>Demand[[#This Row],[Load]]+Demand[[#This Row],[Load]]*0.24</f>
        <v>16500.68</v>
      </c>
      <c r="BZ18">
        <f>Demand[[#This Row],[Load]]+Demand[[#This Row],[Load]]*0.25</f>
        <v>16633.75</v>
      </c>
      <c r="CA18">
        <f>Demand[[#This Row],[Load]]+Demand[[#This Row],[Load]]*0.26</f>
        <v>16766.82</v>
      </c>
      <c r="CB18">
        <f>Demand[[#This Row],[Load]]+Demand[[#This Row],[Load]]*0.27</f>
        <v>16899.89</v>
      </c>
      <c r="CC18">
        <f>Demand[[#This Row],[Load]]+Demand[[#This Row],[Load]]*0.28</f>
        <v>17032.96</v>
      </c>
      <c r="CD18">
        <f>Demand[[#This Row],[Load]]+Demand[[#This Row],[Load]]*0.29</f>
        <v>17166.03</v>
      </c>
      <c r="CE18">
        <f>Demand[[#This Row],[Load]]+Demand[[#This Row],[Load]]*0.3</f>
        <v>17299.099999999999</v>
      </c>
      <c r="CF18">
        <f>Demand[[#This Row],[Load]]+Demand[[#This Row],[Load]]*0.31</f>
        <v>17432.169999999998</v>
      </c>
      <c r="CG18">
        <f>Demand[[#This Row],[Load]]+Demand[[#This Row],[Load]]*0.32</f>
        <v>17565.239999999998</v>
      </c>
      <c r="CH18">
        <f>Demand[[#This Row],[Load]]+Demand[[#This Row],[Load]]*0.33</f>
        <v>17698.310000000001</v>
      </c>
      <c r="CI18">
        <f>Demand[[#This Row],[Load]]+Demand[[#This Row],[Load]]*0.34</f>
        <v>17831.38</v>
      </c>
      <c r="CJ18">
        <f>Demand[[#This Row],[Load]]+Demand[[#This Row],[Load]]*0.35</f>
        <v>17964.45</v>
      </c>
      <c r="CK18">
        <f>Demand[[#This Row],[Load]]+Demand[[#This Row],[Load]]*0.36</f>
        <v>18097.52</v>
      </c>
      <c r="CL18">
        <f>Demand[[#This Row],[Load]]+Demand[[#This Row],[Load]]*0.37</f>
        <v>18230.59</v>
      </c>
      <c r="CM18">
        <f>Demand[[#This Row],[Load]]+Demand[[#This Row],[Load]]*0.38</f>
        <v>18363.66</v>
      </c>
      <c r="CN18">
        <f>Demand[[#This Row],[Load]]+Demand[[#This Row],[Load]]*0.39</f>
        <v>18496.73</v>
      </c>
      <c r="CO18">
        <f>Demand[[#This Row],[Load]]+Demand[[#This Row],[Load]]*0.4</f>
        <v>18629.8</v>
      </c>
      <c r="CP18">
        <f>Demand[[#This Row],[Load]]+Demand[[#This Row],[Load]]*0.41</f>
        <v>18762.87</v>
      </c>
      <c r="CQ18">
        <f>Demand[[#This Row],[Load]]+Demand[[#This Row],[Load]]*0.42</f>
        <v>18895.939999999999</v>
      </c>
      <c r="CR18">
        <f>Demand[[#This Row],[Load]]+Demand[[#This Row],[Load]]*0.43</f>
        <v>19029.010000000002</v>
      </c>
      <c r="CS18">
        <f>Demand[[#This Row],[Load]]+Demand[[#This Row],[Load]]*0.44</f>
        <v>19162.080000000002</v>
      </c>
      <c r="CT18">
        <f>Demand[[#This Row],[Load]]+Demand[[#This Row],[Load]]*0.45</f>
        <v>19295.150000000001</v>
      </c>
      <c r="CU18">
        <f>Demand[[#This Row],[Load]]+Demand[[#This Row],[Load]]*0.46</f>
        <v>19428.22</v>
      </c>
      <c r="CV18">
        <f>Demand[[#This Row],[Load]]+Demand[[#This Row],[Load]]*47</f>
        <v>638736</v>
      </c>
      <c r="CW18">
        <f>Demand[[#This Row],[Load]]+Demand[[#This Row],[Load]]*0.48</f>
        <v>19694.36</v>
      </c>
      <c r="CX18">
        <f>Demand[[#This Row],[Load]]+Demand[[#This Row],[Load]]*0.49</f>
        <v>19827.43</v>
      </c>
      <c r="CY18">
        <f>Demand[[#This Row],[Load]]+Demand[[#This Row],[Load]]*0.5</f>
        <v>19960.5</v>
      </c>
    </row>
    <row r="19" spans="1:103">
      <c r="A19">
        <v>17</v>
      </c>
      <c r="B19">
        <v>13399</v>
      </c>
      <c r="C19">
        <f>Demand[[#This Row],[Load]]-Demand[[#This Row],[Load]]*0.5</f>
        <v>6699.5</v>
      </c>
      <c r="D19">
        <f>Demand[[#This Row],[Load]]-Demand[[#This Row],[Load]]*0.49</f>
        <v>6833.49</v>
      </c>
      <c r="E19">
        <f>Demand[[#This Row],[Load]]-Demand[[#This Row],[Load]]*0.48</f>
        <v>6967.4800000000005</v>
      </c>
      <c r="F19">
        <f>Demand[[#This Row],[Load]]-Demand[[#This Row],[Load]]*0.47</f>
        <v>7101.47</v>
      </c>
      <c r="G19">
        <f>Demand[[#This Row],[Load]]-Demand[[#This Row],[Load]]*0.46</f>
        <v>7235.46</v>
      </c>
      <c r="H19">
        <f>Demand[[#This Row],[Load]]-Demand[[#This Row],[Load]]*0.45</f>
        <v>7369.45</v>
      </c>
      <c r="I19">
        <f>Demand[[#This Row],[Load]]-Demand[[#This Row],[Load]]*0.44</f>
        <v>7503.44</v>
      </c>
      <c r="J19">
        <f>Demand[[#This Row],[Load]]-Demand[[#This Row],[Load]]*0.43</f>
        <v>7637.43</v>
      </c>
      <c r="K19">
        <f>Demand[[#This Row],[Load]]+Demand[[#This Row],[Load]]*$K$1</f>
        <v>7771.42</v>
      </c>
      <c r="L19">
        <f>Demand[[#This Row],[Load]]+Demand[[#This Row],[Load]]*-0.41</f>
        <v>7905.4100000000008</v>
      </c>
      <c r="M19">
        <f>Demand[[#This Row],[Load]]+Demand[[#This Row],[Load]]*-0.4</f>
        <v>8039.4</v>
      </c>
      <c r="N19">
        <f>Demand[[#This Row],[Load]]+Demand[[#This Row],[Load]]*-0.39</f>
        <v>8173.3899999999994</v>
      </c>
      <c r="O19">
        <f>Demand[[#This Row],[Load]]+Demand[[#This Row],[Load]]*-0.38</f>
        <v>8307.380000000001</v>
      </c>
      <c r="P19">
        <f>Demand[[#This Row],[Load]]+Demand[[#This Row],[Load]]*-0.37</f>
        <v>8441.369999999999</v>
      </c>
      <c r="Q19">
        <f>Demand[[#This Row],[Load]]+Demand[[#This Row],[Load]]*-0.36</f>
        <v>8575.36</v>
      </c>
      <c r="R19">
        <f>Demand[[#This Row],[Load]]+Demand[[#This Row],[Load]]*-0.35</f>
        <v>8709.35</v>
      </c>
      <c r="S19">
        <f>Demand[[#This Row],[Load]]+Demand[[#This Row],[Load]]*-0.34</f>
        <v>8843.34</v>
      </c>
      <c r="T19">
        <f>Demand[[#This Row],[Load]]+Demand[[#This Row],[Load]]*-0.33</f>
        <v>8977.33</v>
      </c>
      <c r="U19">
        <f>Demand[[#This Row],[Load]]+Demand[[#This Row],[Load]]*-0.32</f>
        <v>9111.32</v>
      </c>
      <c r="V19">
        <f>Demand[[#This Row],[Load]]+Demand[[#This Row],[Load]]*-0.31</f>
        <v>9245.3100000000013</v>
      </c>
      <c r="W19">
        <f>Demand[[#This Row],[Load]]+Demand[[#This Row],[Load]]*-0.3</f>
        <v>9379.2999999999993</v>
      </c>
      <c r="X19">
        <f>Demand[[#This Row],[Load]]+Demand[[#This Row],[Load]]*-0.29</f>
        <v>9513.2900000000009</v>
      </c>
      <c r="Y19">
        <f>Demand[[#This Row],[Load]]+Demand[[#This Row],[Load]]*-0.28</f>
        <v>9647.2799999999988</v>
      </c>
      <c r="Z19">
        <f>Demand[[#This Row],[Load]]+Demand[[#This Row],[Load]]*-0.27</f>
        <v>9781.27</v>
      </c>
      <c r="AA19">
        <f>Demand[[#This Row],[Load]]+Demand[[#This Row],[Load]]*-0.26</f>
        <v>9915.26</v>
      </c>
      <c r="AB19">
        <f>Demand[[#This Row],[Load]]+Demand[[#This Row],[Load]]*-0.25</f>
        <v>10049.25</v>
      </c>
      <c r="AC19">
        <f>Demand[[#This Row],[Load]]+Demand[[#This Row],[Load]]*-0.24</f>
        <v>10183.24</v>
      </c>
      <c r="AD19">
        <f>Demand[[#This Row],[Load]]+Demand[[#This Row],[Load]]*-0.23</f>
        <v>10317.23</v>
      </c>
      <c r="AE19">
        <f>Demand[[#This Row],[Load]]+Demand[[#This Row],[Load]]*-0.22</f>
        <v>10451.219999999999</v>
      </c>
      <c r="AF19">
        <f>Demand[[#This Row],[Load]]+Demand[[#This Row],[Load]]*-0.21</f>
        <v>10585.21</v>
      </c>
      <c r="AG19">
        <f>Demand[[#This Row],[Load]]+Demand[[#This Row],[Load]]*-0.2</f>
        <v>10719.2</v>
      </c>
      <c r="AH19">
        <f>Demand[[#This Row],[Load]]+Demand[[#This Row],[Load]]*-0.19</f>
        <v>10853.19</v>
      </c>
      <c r="AI19">
        <f>Demand[[#This Row],[Load]]+Demand[[#This Row],[Load]]*-0.18</f>
        <v>10987.18</v>
      </c>
      <c r="AJ19">
        <f>Demand[[#This Row],[Load]]+Demand[[#This Row],[Load]]*-0.17</f>
        <v>11121.17</v>
      </c>
      <c r="AK19">
        <f>Demand[[#This Row],[Load]]+Demand[[#This Row],[Load]]*-0.16</f>
        <v>11255.16</v>
      </c>
      <c r="AL19">
        <f>Demand[[#This Row],[Load]]+Demand[[#This Row],[Load]]*-0.15</f>
        <v>11389.15</v>
      </c>
      <c r="AM19">
        <f>Demand[[#This Row],[Load]]+Demand[[#This Row],[Load]]*-0.14</f>
        <v>11523.14</v>
      </c>
      <c r="AN19">
        <f>Demand[[#This Row],[Load]]+Demand[[#This Row],[Load]]*-0.13</f>
        <v>11657.13</v>
      </c>
      <c r="AO19">
        <f>Demand[[#This Row],[Load]]+Demand[[#This Row],[Load]]*-0.12</f>
        <v>11791.12</v>
      </c>
      <c r="AP19">
        <f>Demand[[#This Row],[Load]]+Demand[[#This Row],[Load]]*-0.11</f>
        <v>11925.11</v>
      </c>
      <c r="AQ19">
        <f>Demand[[#This Row],[Load]]+Demand[[#This Row],[Load]]*-0.1</f>
        <v>12059.1</v>
      </c>
      <c r="AR19">
        <f>Demand[[#This Row],[Load]]+Demand[[#This Row],[Load]]*-0.09</f>
        <v>12193.09</v>
      </c>
      <c r="AS19">
        <f>Demand[[#This Row],[Load]]+Demand[[#This Row],[Load]]*-0.08</f>
        <v>12327.08</v>
      </c>
      <c r="AT19">
        <f>Demand[[#This Row],[Load]]+Demand[[#This Row],[Load]]*-0.07</f>
        <v>12461.07</v>
      </c>
      <c r="AU19">
        <f>Demand[[#This Row],[Load]]+Demand[[#This Row],[Load]]*-0.06</f>
        <v>12595.06</v>
      </c>
      <c r="AV19">
        <f>Demand[[#This Row],[Load]]+Demand[[#This Row],[Load]]*-0.05</f>
        <v>12729.05</v>
      </c>
      <c r="AW19">
        <f>Demand[[#This Row],[Load]]+Demand[[#This Row],[Load]]*-0.04</f>
        <v>12863.04</v>
      </c>
      <c r="AX19">
        <f>Demand[[#This Row],[Load]]+Demand[[#This Row],[Load]]*-0.03</f>
        <v>12997.03</v>
      </c>
      <c r="AY19">
        <f>Demand[[#This Row],[Load]]+Demand[[#This Row],[Load]]*-0.02</f>
        <v>13131.02</v>
      </c>
      <c r="AZ19">
        <f>Demand[[#This Row],[Load]]+Demand[[#This Row],[Load]]*-0.01</f>
        <v>13265.01</v>
      </c>
      <c r="BA19">
        <f>Demand[[#This Row],[Load]]+Demand[[#This Row],[Load]]*0</f>
        <v>13399</v>
      </c>
      <c r="BB19">
        <f>Demand[[#This Row],[Load]]+Demand[[#This Row],[Load]]*0.01</f>
        <v>13532.99</v>
      </c>
      <c r="BC19">
        <f>Demand[[#This Row],[Load]]+Demand[[#This Row],[Load]]*0.02</f>
        <v>13666.98</v>
      </c>
      <c r="BD19">
        <f>Demand[[#This Row],[Load]]+Demand[[#This Row],[Load]]*0.03</f>
        <v>13800.97</v>
      </c>
      <c r="BE19">
        <f>Demand[[#This Row],[Load]]+Demand[[#This Row],[Load]]*0.04</f>
        <v>13934.96</v>
      </c>
      <c r="BF19">
        <f>Demand[[#This Row],[Load]]+Demand[[#This Row],[Load]]*0.05</f>
        <v>14068.95</v>
      </c>
      <c r="BG19">
        <f>Demand[[#This Row],[Load]]+Demand[[#This Row],[Load]]*0.06</f>
        <v>14202.94</v>
      </c>
      <c r="BH19">
        <f>Demand[[#This Row],[Load]]+Demand[[#This Row],[Load]]*0.07</f>
        <v>14336.93</v>
      </c>
      <c r="BI19">
        <f>Demand[[#This Row],[Load]]+Demand[[#This Row],[Load]]*0.08</f>
        <v>14470.92</v>
      </c>
      <c r="BJ19">
        <f>Demand[[#This Row],[Load]]+Demand[[#This Row],[Load]]*0.09</f>
        <v>14604.91</v>
      </c>
      <c r="BK19">
        <f>Demand[[#This Row],[Load]]+Demand[[#This Row],[Load]]*0.1</f>
        <v>14738.9</v>
      </c>
      <c r="BL19">
        <f>Demand[[#This Row],[Load]]+Demand[[#This Row],[Load]]*0.11</f>
        <v>14872.89</v>
      </c>
      <c r="BM19">
        <f>Demand[[#This Row],[Load]]+Demand[[#This Row],[Load]]*0.12</f>
        <v>15006.88</v>
      </c>
      <c r="BN19">
        <f>Demand[[#This Row],[Load]]+Demand[[#This Row],[Load]]*0.13</f>
        <v>15140.87</v>
      </c>
      <c r="BO19">
        <f>Demand[[#This Row],[Load]]+Demand[[#This Row],[Load]]*0.14</f>
        <v>15274.86</v>
      </c>
      <c r="BP19">
        <f>Demand[[#This Row],[Load]]+Demand[[#This Row],[Load]]*0.15</f>
        <v>15408.85</v>
      </c>
      <c r="BQ19">
        <f>Demand[[#This Row],[Load]]+Demand[[#This Row],[Load]]*0.16</f>
        <v>15542.84</v>
      </c>
      <c r="BR19">
        <f>Demand[[#This Row],[Load]]+Demand[[#This Row],[Load]]*0.17</f>
        <v>15676.83</v>
      </c>
      <c r="BS19">
        <f>Demand[[#This Row],[Load]]+Demand[[#This Row],[Load]]*0.18</f>
        <v>15810.82</v>
      </c>
      <c r="BT19">
        <f>Demand[[#This Row],[Load]]+Demand[[#This Row],[Load]]*0.19</f>
        <v>15944.81</v>
      </c>
      <c r="BU19">
        <f>Demand[[#This Row],[Load]]+Demand[[#This Row],[Load]]*0.2</f>
        <v>16078.8</v>
      </c>
      <c r="BV19">
        <f>Demand[[#This Row],[Load]]+Demand[[#This Row],[Load]]*0.21</f>
        <v>16212.79</v>
      </c>
      <c r="BW19">
        <f>Demand[[#This Row],[Load]]+Demand[[#This Row],[Load]]*0.22</f>
        <v>16346.78</v>
      </c>
      <c r="BX19">
        <f>Demand[[#This Row],[Load]]+Demand[[#This Row],[Load]]*0.23</f>
        <v>16480.77</v>
      </c>
      <c r="BY19">
        <f>Demand[[#This Row],[Load]]+Demand[[#This Row],[Load]]*0.24</f>
        <v>16614.759999999998</v>
      </c>
      <c r="BZ19">
        <f>Demand[[#This Row],[Load]]+Demand[[#This Row],[Load]]*0.25</f>
        <v>16748.75</v>
      </c>
      <c r="CA19">
        <f>Demand[[#This Row],[Load]]+Demand[[#This Row],[Load]]*0.26</f>
        <v>16882.740000000002</v>
      </c>
      <c r="CB19">
        <f>Demand[[#This Row],[Load]]+Demand[[#This Row],[Load]]*0.27</f>
        <v>17016.73</v>
      </c>
      <c r="CC19">
        <f>Demand[[#This Row],[Load]]+Demand[[#This Row],[Load]]*0.28</f>
        <v>17150.72</v>
      </c>
      <c r="CD19">
        <f>Demand[[#This Row],[Load]]+Demand[[#This Row],[Load]]*0.29</f>
        <v>17284.71</v>
      </c>
      <c r="CE19">
        <f>Demand[[#This Row],[Load]]+Demand[[#This Row],[Load]]*0.3</f>
        <v>17418.7</v>
      </c>
      <c r="CF19">
        <f>Demand[[#This Row],[Load]]+Demand[[#This Row],[Load]]*0.31</f>
        <v>17552.689999999999</v>
      </c>
      <c r="CG19">
        <f>Demand[[#This Row],[Load]]+Demand[[#This Row],[Load]]*0.32</f>
        <v>17686.68</v>
      </c>
      <c r="CH19">
        <f>Demand[[#This Row],[Load]]+Demand[[#This Row],[Load]]*0.33</f>
        <v>17820.669999999998</v>
      </c>
      <c r="CI19">
        <f>Demand[[#This Row],[Load]]+Demand[[#This Row],[Load]]*0.34</f>
        <v>17954.66</v>
      </c>
      <c r="CJ19">
        <f>Demand[[#This Row],[Load]]+Demand[[#This Row],[Load]]*0.35</f>
        <v>18088.650000000001</v>
      </c>
      <c r="CK19">
        <f>Demand[[#This Row],[Load]]+Demand[[#This Row],[Load]]*0.36</f>
        <v>18222.64</v>
      </c>
      <c r="CL19">
        <f>Demand[[#This Row],[Load]]+Demand[[#This Row],[Load]]*0.37</f>
        <v>18356.63</v>
      </c>
      <c r="CM19">
        <f>Demand[[#This Row],[Load]]+Demand[[#This Row],[Load]]*0.38</f>
        <v>18490.62</v>
      </c>
      <c r="CN19">
        <f>Demand[[#This Row],[Load]]+Demand[[#This Row],[Load]]*0.39</f>
        <v>18624.61</v>
      </c>
      <c r="CO19">
        <f>Demand[[#This Row],[Load]]+Demand[[#This Row],[Load]]*0.4</f>
        <v>18758.599999999999</v>
      </c>
      <c r="CP19">
        <f>Demand[[#This Row],[Load]]+Demand[[#This Row],[Load]]*0.41</f>
        <v>18892.59</v>
      </c>
      <c r="CQ19">
        <f>Demand[[#This Row],[Load]]+Demand[[#This Row],[Load]]*0.42</f>
        <v>19026.580000000002</v>
      </c>
      <c r="CR19">
        <f>Demand[[#This Row],[Load]]+Demand[[#This Row],[Load]]*0.43</f>
        <v>19160.57</v>
      </c>
      <c r="CS19">
        <f>Demand[[#This Row],[Load]]+Demand[[#This Row],[Load]]*0.44</f>
        <v>19294.560000000001</v>
      </c>
      <c r="CT19">
        <f>Demand[[#This Row],[Load]]+Demand[[#This Row],[Load]]*0.45</f>
        <v>19428.55</v>
      </c>
      <c r="CU19">
        <f>Demand[[#This Row],[Load]]+Demand[[#This Row],[Load]]*0.46</f>
        <v>19562.54</v>
      </c>
      <c r="CV19">
        <f>Demand[[#This Row],[Load]]+Demand[[#This Row],[Load]]*47</f>
        <v>643152</v>
      </c>
      <c r="CW19">
        <f>Demand[[#This Row],[Load]]+Demand[[#This Row],[Load]]*0.48</f>
        <v>19830.52</v>
      </c>
      <c r="CX19">
        <f>Demand[[#This Row],[Load]]+Demand[[#This Row],[Load]]*0.49</f>
        <v>19964.510000000002</v>
      </c>
      <c r="CY19">
        <f>Demand[[#This Row],[Load]]+Demand[[#This Row],[Load]]*0.5</f>
        <v>20098.5</v>
      </c>
    </row>
    <row r="20" spans="1:103">
      <c r="A20">
        <v>18</v>
      </c>
      <c r="B20">
        <v>14719</v>
      </c>
      <c r="C20">
        <f>Demand[[#This Row],[Load]]-Demand[[#This Row],[Load]]*0.5</f>
        <v>7359.5</v>
      </c>
      <c r="D20">
        <f>Demand[[#This Row],[Load]]-Demand[[#This Row],[Load]]*0.49</f>
        <v>7506.6900000000005</v>
      </c>
      <c r="E20">
        <f>Demand[[#This Row],[Load]]-Demand[[#This Row],[Load]]*0.48</f>
        <v>7653.88</v>
      </c>
      <c r="F20">
        <f>Demand[[#This Row],[Load]]-Demand[[#This Row],[Load]]*0.47</f>
        <v>7801.0700000000006</v>
      </c>
      <c r="G20">
        <f>Demand[[#This Row],[Load]]-Demand[[#This Row],[Load]]*0.46</f>
        <v>7948.2599999999993</v>
      </c>
      <c r="H20">
        <f>Demand[[#This Row],[Load]]-Demand[[#This Row],[Load]]*0.45</f>
        <v>8095.45</v>
      </c>
      <c r="I20">
        <f>Demand[[#This Row],[Load]]-Demand[[#This Row],[Load]]*0.44</f>
        <v>8242.64</v>
      </c>
      <c r="J20">
        <f>Demand[[#This Row],[Load]]-Demand[[#This Row],[Load]]*0.43</f>
        <v>8389.83</v>
      </c>
      <c r="K20">
        <f>Demand[[#This Row],[Load]]+Demand[[#This Row],[Load]]*$K$1</f>
        <v>8537.02</v>
      </c>
      <c r="L20">
        <f>Demand[[#This Row],[Load]]+Demand[[#This Row],[Load]]*-0.41</f>
        <v>8684.2099999999991</v>
      </c>
      <c r="M20">
        <f>Demand[[#This Row],[Load]]+Demand[[#This Row],[Load]]*-0.4</f>
        <v>8831.4</v>
      </c>
      <c r="N20">
        <f>Demand[[#This Row],[Load]]+Demand[[#This Row],[Load]]*-0.39</f>
        <v>8978.59</v>
      </c>
      <c r="O20">
        <f>Demand[[#This Row],[Load]]+Demand[[#This Row],[Load]]*-0.38</f>
        <v>9125.7799999999988</v>
      </c>
      <c r="P20">
        <f>Demand[[#This Row],[Load]]+Demand[[#This Row],[Load]]*-0.37</f>
        <v>9272.9700000000012</v>
      </c>
      <c r="Q20">
        <f>Demand[[#This Row],[Load]]+Demand[[#This Row],[Load]]*-0.36</f>
        <v>9420.16</v>
      </c>
      <c r="R20">
        <f>Demand[[#This Row],[Load]]+Demand[[#This Row],[Load]]*-0.35</f>
        <v>9567.35</v>
      </c>
      <c r="S20">
        <f>Demand[[#This Row],[Load]]+Demand[[#This Row],[Load]]*-0.34</f>
        <v>9714.5400000000009</v>
      </c>
      <c r="T20">
        <f>Demand[[#This Row],[Load]]+Demand[[#This Row],[Load]]*-0.33</f>
        <v>9861.73</v>
      </c>
      <c r="U20">
        <f>Demand[[#This Row],[Load]]+Demand[[#This Row],[Load]]*-0.32</f>
        <v>10008.92</v>
      </c>
      <c r="V20">
        <f>Demand[[#This Row],[Load]]+Demand[[#This Row],[Load]]*-0.31</f>
        <v>10156.11</v>
      </c>
      <c r="W20">
        <f>Demand[[#This Row],[Load]]+Demand[[#This Row],[Load]]*-0.3</f>
        <v>10303.299999999999</v>
      </c>
      <c r="X20">
        <f>Demand[[#This Row],[Load]]+Demand[[#This Row],[Load]]*-0.29</f>
        <v>10450.490000000002</v>
      </c>
      <c r="Y20">
        <f>Demand[[#This Row],[Load]]+Demand[[#This Row],[Load]]*-0.28</f>
        <v>10597.68</v>
      </c>
      <c r="Z20">
        <f>Demand[[#This Row],[Load]]+Demand[[#This Row],[Load]]*-0.27</f>
        <v>10744.869999999999</v>
      </c>
      <c r="AA20">
        <f>Demand[[#This Row],[Load]]+Demand[[#This Row],[Load]]*-0.26</f>
        <v>10892.06</v>
      </c>
      <c r="AB20">
        <f>Demand[[#This Row],[Load]]+Demand[[#This Row],[Load]]*-0.25</f>
        <v>11039.25</v>
      </c>
      <c r="AC20">
        <f>Demand[[#This Row],[Load]]+Demand[[#This Row],[Load]]*-0.24</f>
        <v>11186.44</v>
      </c>
      <c r="AD20">
        <f>Demand[[#This Row],[Load]]+Demand[[#This Row],[Load]]*-0.23</f>
        <v>11333.63</v>
      </c>
      <c r="AE20">
        <f>Demand[[#This Row],[Load]]+Demand[[#This Row],[Load]]*-0.22</f>
        <v>11480.82</v>
      </c>
      <c r="AF20">
        <f>Demand[[#This Row],[Load]]+Demand[[#This Row],[Load]]*-0.21</f>
        <v>11628.01</v>
      </c>
      <c r="AG20">
        <f>Demand[[#This Row],[Load]]+Demand[[#This Row],[Load]]*-0.2</f>
        <v>11775.2</v>
      </c>
      <c r="AH20">
        <f>Demand[[#This Row],[Load]]+Demand[[#This Row],[Load]]*-0.19</f>
        <v>11922.39</v>
      </c>
      <c r="AI20">
        <f>Demand[[#This Row],[Load]]+Demand[[#This Row],[Load]]*-0.18</f>
        <v>12069.58</v>
      </c>
      <c r="AJ20">
        <f>Demand[[#This Row],[Load]]+Demand[[#This Row],[Load]]*-0.17</f>
        <v>12216.77</v>
      </c>
      <c r="AK20">
        <f>Demand[[#This Row],[Load]]+Demand[[#This Row],[Load]]*-0.16</f>
        <v>12363.96</v>
      </c>
      <c r="AL20">
        <f>Demand[[#This Row],[Load]]+Demand[[#This Row],[Load]]*-0.15</f>
        <v>12511.15</v>
      </c>
      <c r="AM20">
        <f>Demand[[#This Row],[Load]]+Demand[[#This Row],[Load]]*-0.14</f>
        <v>12658.34</v>
      </c>
      <c r="AN20">
        <f>Demand[[#This Row],[Load]]+Demand[[#This Row],[Load]]*-0.13</f>
        <v>12805.53</v>
      </c>
      <c r="AO20">
        <f>Demand[[#This Row],[Load]]+Demand[[#This Row],[Load]]*-0.12</f>
        <v>12952.72</v>
      </c>
      <c r="AP20">
        <f>Demand[[#This Row],[Load]]+Demand[[#This Row],[Load]]*-0.11</f>
        <v>13099.91</v>
      </c>
      <c r="AQ20">
        <f>Demand[[#This Row],[Load]]+Demand[[#This Row],[Load]]*-0.1</f>
        <v>13247.1</v>
      </c>
      <c r="AR20">
        <f>Demand[[#This Row],[Load]]+Demand[[#This Row],[Load]]*-0.09</f>
        <v>13394.29</v>
      </c>
      <c r="AS20">
        <f>Demand[[#This Row],[Load]]+Demand[[#This Row],[Load]]*-0.08</f>
        <v>13541.48</v>
      </c>
      <c r="AT20">
        <f>Demand[[#This Row],[Load]]+Demand[[#This Row],[Load]]*-0.07</f>
        <v>13688.67</v>
      </c>
      <c r="AU20">
        <f>Demand[[#This Row],[Load]]+Demand[[#This Row],[Load]]*-0.06</f>
        <v>13835.86</v>
      </c>
      <c r="AV20">
        <f>Demand[[#This Row],[Load]]+Demand[[#This Row],[Load]]*-0.05</f>
        <v>13983.05</v>
      </c>
      <c r="AW20">
        <f>Demand[[#This Row],[Load]]+Demand[[#This Row],[Load]]*-0.04</f>
        <v>14130.24</v>
      </c>
      <c r="AX20">
        <f>Demand[[#This Row],[Load]]+Demand[[#This Row],[Load]]*-0.03</f>
        <v>14277.43</v>
      </c>
      <c r="AY20">
        <f>Demand[[#This Row],[Load]]+Demand[[#This Row],[Load]]*-0.02</f>
        <v>14424.62</v>
      </c>
      <c r="AZ20">
        <f>Demand[[#This Row],[Load]]+Demand[[#This Row],[Load]]*-0.01</f>
        <v>14571.81</v>
      </c>
      <c r="BA20">
        <f>Demand[[#This Row],[Load]]+Demand[[#This Row],[Load]]*0</f>
        <v>14719</v>
      </c>
      <c r="BB20">
        <f>Demand[[#This Row],[Load]]+Demand[[#This Row],[Load]]*0.01</f>
        <v>14866.19</v>
      </c>
      <c r="BC20">
        <f>Demand[[#This Row],[Load]]+Demand[[#This Row],[Load]]*0.02</f>
        <v>15013.38</v>
      </c>
      <c r="BD20">
        <f>Demand[[#This Row],[Load]]+Demand[[#This Row],[Load]]*0.03</f>
        <v>15160.57</v>
      </c>
      <c r="BE20">
        <f>Demand[[#This Row],[Load]]+Demand[[#This Row],[Load]]*0.04</f>
        <v>15307.76</v>
      </c>
      <c r="BF20">
        <f>Demand[[#This Row],[Load]]+Demand[[#This Row],[Load]]*0.05</f>
        <v>15454.95</v>
      </c>
      <c r="BG20">
        <f>Demand[[#This Row],[Load]]+Demand[[#This Row],[Load]]*0.06</f>
        <v>15602.14</v>
      </c>
      <c r="BH20">
        <f>Demand[[#This Row],[Load]]+Demand[[#This Row],[Load]]*0.07</f>
        <v>15749.33</v>
      </c>
      <c r="BI20">
        <f>Demand[[#This Row],[Load]]+Demand[[#This Row],[Load]]*0.08</f>
        <v>15896.52</v>
      </c>
      <c r="BJ20">
        <f>Demand[[#This Row],[Load]]+Demand[[#This Row],[Load]]*0.09</f>
        <v>16043.71</v>
      </c>
      <c r="BK20">
        <f>Demand[[#This Row],[Load]]+Demand[[#This Row],[Load]]*0.1</f>
        <v>16190.9</v>
      </c>
      <c r="BL20">
        <f>Demand[[#This Row],[Load]]+Demand[[#This Row],[Load]]*0.11</f>
        <v>16338.09</v>
      </c>
      <c r="BM20">
        <f>Demand[[#This Row],[Load]]+Demand[[#This Row],[Load]]*0.12</f>
        <v>16485.28</v>
      </c>
      <c r="BN20">
        <f>Demand[[#This Row],[Load]]+Demand[[#This Row],[Load]]*0.13</f>
        <v>16632.47</v>
      </c>
      <c r="BO20">
        <f>Demand[[#This Row],[Load]]+Demand[[#This Row],[Load]]*0.14</f>
        <v>16779.66</v>
      </c>
      <c r="BP20">
        <f>Demand[[#This Row],[Load]]+Demand[[#This Row],[Load]]*0.15</f>
        <v>16926.849999999999</v>
      </c>
      <c r="BQ20">
        <f>Demand[[#This Row],[Load]]+Demand[[#This Row],[Load]]*0.16</f>
        <v>17074.04</v>
      </c>
      <c r="BR20">
        <f>Demand[[#This Row],[Load]]+Demand[[#This Row],[Load]]*0.17</f>
        <v>17221.23</v>
      </c>
      <c r="BS20">
        <f>Demand[[#This Row],[Load]]+Demand[[#This Row],[Load]]*0.18</f>
        <v>17368.419999999998</v>
      </c>
      <c r="BT20">
        <f>Demand[[#This Row],[Load]]+Demand[[#This Row],[Load]]*0.19</f>
        <v>17515.61</v>
      </c>
      <c r="BU20">
        <f>Demand[[#This Row],[Load]]+Demand[[#This Row],[Load]]*0.2</f>
        <v>17662.8</v>
      </c>
      <c r="BV20">
        <f>Demand[[#This Row],[Load]]+Demand[[#This Row],[Load]]*0.21</f>
        <v>17809.989999999998</v>
      </c>
      <c r="BW20">
        <f>Demand[[#This Row],[Load]]+Demand[[#This Row],[Load]]*0.22</f>
        <v>17957.18</v>
      </c>
      <c r="BX20">
        <f>Demand[[#This Row],[Load]]+Demand[[#This Row],[Load]]*0.23</f>
        <v>18104.37</v>
      </c>
      <c r="BY20">
        <f>Demand[[#This Row],[Load]]+Demand[[#This Row],[Load]]*0.24</f>
        <v>18251.560000000001</v>
      </c>
      <c r="BZ20">
        <f>Demand[[#This Row],[Load]]+Demand[[#This Row],[Load]]*0.25</f>
        <v>18398.75</v>
      </c>
      <c r="CA20">
        <f>Demand[[#This Row],[Load]]+Demand[[#This Row],[Load]]*0.26</f>
        <v>18545.939999999999</v>
      </c>
      <c r="CB20">
        <f>Demand[[#This Row],[Load]]+Demand[[#This Row],[Load]]*0.27</f>
        <v>18693.13</v>
      </c>
      <c r="CC20">
        <f>Demand[[#This Row],[Load]]+Demand[[#This Row],[Load]]*0.28</f>
        <v>18840.32</v>
      </c>
      <c r="CD20">
        <f>Demand[[#This Row],[Load]]+Demand[[#This Row],[Load]]*0.29</f>
        <v>18987.509999999998</v>
      </c>
      <c r="CE20">
        <f>Demand[[#This Row],[Load]]+Demand[[#This Row],[Load]]*0.3</f>
        <v>19134.7</v>
      </c>
      <c r="CF20">
        <f>Demand[[#This Row],[Load]]+Demand[[#This Row],[Load]]*0.31</f>
        <v>19281.89</v>
      </c>
      <c r="CG20">
        <f>Demand[[#This Row],[Load]]+Demand[[#This Row],[Load]]*0.32</f>
        <v>19429.080000000002</v>
      </c>
      <c r="CH20">
        <f>Demand[[#This Row],[Load]]+Demand[[#This Row],[Load]]*0.33</f>
        <v>19576.27</v>
      </c>
      <c r="CI20">
        <f>Demand[[#This Row],[Load]]+Demand[[#This Row],[Load]]*0.34</f>
        <v>19723.46</v>
      </c>
      <c r="CJ20">
        <f>Demand[[#This Row],[Load]]+Demand[[#This Row],[Load]]*0.35</f>
        <v>19870.650000000001</v>
      </c>
      <c r="CK20">
        <f>Demand[[#This Row],[Load]]+Demand[[#This Row],[Load]]*0.36</f>
        <v>20017.84</v>
      </c>
      <c r="CL20">
        <f>Demand[[#This Row],[Load]]+Demand[[#This Row],[Load]]*0.37</f>
        <v>20165.03</v>
      </c>
      <c r="CM20">
        <f>Demand[[#This Row],[Load]]+Demand[[#This Row],[Load]]*0.38</f>
        <v>20312.22</v>
      </c>
      <c r="CN20">
        <f>Demand[[#This Row],[Load]]+Demand[[#This Row],[Load]]*0.39</f>
        <v>20459.41</v>
      </c>
      <c r="CO20">
        <f>Demand[[#This Row],[Load]]+Demand[[#This Row],[Load]]*0.4</f>
        <v>20606.599999999999</v>
      </c>
      <c r="CP20">
        <f>Demand[[#This Row],[Load]]+Demand[[#This Row],[Load]]*0.41</f>
        <v>20753.79</v>
      </c>
      <c r="CQ20">
        <f>Demand[[#This Row],[Load]]+Demand[[#This Row],[Load]]*0.42</f>
        <v>20900.98</v>
      </c>
      <c r="CR20">
        <f>Demand[[#This Row],[Load]]+Demand[[#This Row],[Load]]*0.43</f>
        <v>21048.17</v>
      </c>
      <c r="CS20">
        <f>Demand[[#This Row],[Load]]+Demand[[#This Row],[Load]]*0.44</f>
        <v>21195.360000000001</v>
      </c>
      <c r="CT20">
        <f>Demand[[#This Row],[Load]]+Demand[[#This Row],[Load]]*0.45</f>
        <v>21342.55</v>
      </c>
      <c r="CU20">
        <f>Demand[[#This Row],[Load]]+Demand[[#This Row],[Load]]*0.46</f>
        <v>21489.74</v>
      </c>
      <c r="CV20">
        <f>Demand[[#This Row],[Load]]+Demand[[#This Row],[Load]]*47</f>
        <v>706512</v>
      </c>
      <c r="CW20">
        <f>Demand[[#This Row],[Load]]+Demand[[#This Row],[Load]]*0.48</f>
        <v>21784.12</v>
      </c>
      <c r="CX20">
        <f>Demand[[#This Row],[Load]]+Demand[[#This Row],[Load]]*0.49</f>
        <v>21931.309999999998</v>
      </c>
      <c r="CY20">
        <f>Demand[[#This Row],[Load]]+Demand[[#This Row],[Load]]*0.5</f>
        <v>22078.5</v>
      </c>
    </row>
    <row r="21" spans="1:103">
      <c r="A21">
        <v>19</v>
      </c>
      <c r="B21">
        <v>15955</v>
      </c>
      <c r="C21">
        <f>Demand[[#This Row],[Load]]-Demand[[#This Row],[Load]]*0.5</f>
        <v>7977.5</v>
      </c>
      <c r="D21">
        <f>Demand[[#This Row],[Load]]-Demand[[#This Row],[Load]]*0.49</f>
        <v>8137.05</v>
      </c>
      <c r="E21">
        <f>Demand[[#This Row],[Load]]-Demand[[#This Row],[Load]]*0.48</f>
        <v>8296.6</v>
      </c>
      <c r="F21">
        <f>Demand[[#This Row],[Load]]-Demand[[#This Row],[Load]]*0.47</f>
        <v>8456.1500000000015</v>
      </c>
      <c r="G21">
        <f>Demand[[#This Row],[Load]]-Demand[[#This Row],[Load]]*0.46</f>
        <v>8615.7000000000007</v>
      </c>
      <c r="H21">
        <f>Demand[[#This Row],[Load]]-Demand[[#This Row],[Load]]*0.45</f>
        <v>8775.25</v>
      </c>
      <c r="I21">
        <f>Demand[[#This Row],[Load]]-Demand[[#This Row],[Load]]*0.44</f>
        <v>8934.7999999999993</v>
      </c>
      <c r="J21">
        <f>Demand[[#This Row],[Load]]-Demand[[#This Row],[Load]]*0.43</f>
        <v>9094.35</v>
      </c>
      <c r="K21">
        <f>Demand[[#This Row],[Load]]+Demand[[#This Row],[Load]]*$K$1</f>
        <v>9253.9000000000015</v>
      </c>
      <c r="L21">
        <f>Demand[[#This Row],[Load]]+Demand[[#This Row],[Load]]*-0.41</f>
        <v>9413.4500000000007</v>
      </c>
      <c r="M21">
        <f>Demand[[#This Row],[Load]]+Demand[[#This Row],[Load]]*-0.4</f>
        <v>9573</v>
      </c>
      <c r="N21">
        <f>Demand[[#This Row],[Load]]+Demand[[#This Row],[Load]]*-0.39</f>
        <v>9732.5499999999993</v>
      </c>
      <c r="O21">
        <f>Demand[[#This Row],[Load]]+Demand[[#This Row],[Load]]*-0.38</f>
        <v>9892.1</v>
      </c>
      <c r="P21">
        <f>Demand[[#This Row],[Load]]+Demand[[#This Row],[Load]]*-0.37</f>
        <v>10051.65</v>
      </c>
      <c r="Q21">
        <f>Demand[[#This Row],[Load]]+Demand[[#This Row],[Load]]*-0.36</f>
        <v>10211.200000000001</v>
      </c>
      <c r="R21">
        <f>Demand[[#This Row],[Load]]+Demand[[#This Row],[Load]]*-0.35</f>
        <v>10370.75</v>
      </c>
      <c r="S21">
        <f>Demand[[#This Row],[Load]]+Demand[[#This Row],[Load]]*-0.34</f>
        <v>10530.3</v>
      </c>
      <c r="T21">
        <f>Demand[[#This Row],[Load]]+Demand[[#This Row],[Load]]*-0.33</f>
        <v>10689.849999999999</v>
      </c>
      <c r="U21">
        <f>Demand[[#This Row],[Load]]+Demand[[#This Row],[Load]]*-0.32</f>
        <v>10849.4</v>
      </c>
      <c r="V21">
        <f>Demand[[#This Row],[Load]]+Demand[[#This Row],[Load]]*-0.31</f>
        <v>11008.95</v>
      </c>
      <c r="W21">
        <f>Demand[[#This Row],[Load]]+Demand[[#This Row],[Load]]*-0.3</f>
        <v>11168.5</v>
      </c>
      <c r="X21">
        <f>Demand[[#This Row],[Load]]+Demand[[#This Row],[Load]]*-0.29</f>
        <v>11328.05</v>
      </c>
      <c r="Y21">
        <f>Demand[[#This Row],[Load]]+Demand[[#This Row],[Load]]*-0.28</f>
        <v>11487.599999999999</v>
      </c>
      <c r="Z21">
        <f>Demand[[#This Row],[Load]]+Demand[[#This Row],[Load]]*-0.27</f>
        <v>11647.15</v>
      </c>
      <c r="AA21">
        <f>Demand[[#This Row],[Load]]+Demand[[#This Row],[Load]]*-0.26</f>
        <v>11806.7</v>
      </c>
      <c r="AB21">
        <f>Demand[[#This Row],[Load]]+Demand[[#This Row],[Load]]*-0.25</f>
        <v>11966.25</v>
      </c>
      <c r="AC21">
        <f>Demand[[#This Row],[Load]]+Demand[[#This Row],[Load]]*-0.24</f>
        <v>12125.8</v>
      </c>
      <c r="AD21">
        <f>Demand[[#This Row],[Load]]+Demand[[#This Row],[Load]]*-0.23</f>
        <v>12285.35</v>
      </c>
      <c r="AE21">
        <f>Demand[[#This Row],[Load]]+Demand[[#This Row],[Load]]*-0.22</f>
        <v>12444.9</v>
      </c>
      <c r="AF21">
        <f>Demand[[#This Row],[Load]]+Demand[[#This Row],[Load]]*-0.21</f>
        <v>12604.45</v>
      </c>
      <c r="AG21">
        <f>Demand[[#This Row],[Load]]+Demand[[#This Row],[Load]]*-0.2</f>
        <v>12764</v>
      </c>
      <c r="AH21">
        <f>Demand[[#This Row],[Load]]+Demand[[#This Row],[Load]]*-0.19</f>
        <v>12923.55</v>
      </c>
      <c r="AI21">
        <f>Demand[[#This Row],[Load]]+Demand[[#This Row],[Load]]*-0.18</f>
        <v>13083.1</v>
      </c>
      <c r="AJ21">
        <f>Demand[[#This Row],[Load]]+Demand[[#This Row],[Load]]*-0.17</f>
        <v>13242.65</v>
      </c>
      <c r="AK21">
        <f>Demand[[#This Row],[Load]]+Demand[[#This Row],[Load]]*-0.16</f>
        <v>13402.2</v>
      </c>
      <c r="AL21">
        <f>Demand[[#This Row],[Load]]+Demand[[#This Row],[Load]]*-0.15</f>
        <v>13561.75</v>
      </c>
      <c r="AM21">
        <f>Demand[[#This Row],[Load]]+Demand[[#This Row],[Load]]*-0.14</f>
        <v>13721.3</v>
      </c>
      <c r="AN21">
        <f>Demand[[#This Row],[Load]]+Demand[[#This Row],[Load]]*-0.13</f>
        <v>13880.85</v>
      </c>
      <c r="AO21">
        <f>Demand[[#This Row],[Load]]+Demand[[#This Row],[Load]]*-0.12</f>
        <v>14040.4</v>
      </c>
      <c r="AP21">
        <f>Demand[[#This Row],[Load]]+Demand[[#This Row],[Load]]*-0.11</f>
        <v>14199.95</v>
      </c>
      <c r="AQ21">
        <f>Demand[[#This Row],[Load]]+Demand[[#This Row],[Load]]*-0.1</f>
        <v>14359.5</v>
      </c>
      <c r="AR21">
        <f>Demand[[#This Row],[Load]]+Demand[[#This Row],[Load]]*-0.09</f>
        <v>14519.05</v>
      </c>
      <c r="AS21">
        <f>Demand[[#This Row],[Load]]+Demand[[#This Row],[Load]]*-0.08</f>
        <v>14678.6</v>
      </c>
      <c r="AT21">
        <f>Demand[[#This Row],[Load]]+Demand[[#This Row],[Load]]*-0.07</f>
        <v>14838.15</v>
      </c>
      <c r="AU21">
        <f>Demand[[#This Row],[Load]]+Demand[[#This Row],[Load]]*-0.06</f>
        <v>14997.7</v>
      </c>
      <c r="AV21">
        <f>Demand[[#This Row],[Load]]+Demand[[#This Row],[Load]]*-0.05</f>
        <v>15157.25</v>
      </c>
      <c r="AW21">
        <f>Demand[[#This Row],[Load]]+Demand[[#This Row],[Load]]*-0.04</f>
        <v>15316.8</v>
      </c>
      <c r="AX21">
        <f>Demand[[#This Row],[Load]]+Demand[[#This Row],[Load]]*-0.03</f>
        <v>15476.35</v>
      </c>
      <c r="AY21">
        <f>Demand[[#This Row],[Load]]+Demand[[#This Row],[Load]]*-0.02</f>
        <v>15635.9</v>
      </c>
      <c r="AZ21">
        <f>Demand[[#This Row],[Load]]+Demand[[#This Row],[Load]]*-0.01</f>
        <v>15795.45</v>
      </c>
      <c r="BA21">
        <f>Demand[[#This Row],[Load]]+Demand[[#This Row],[Load]]*0</f>
        <v>15955</v>
      </c>
      <c r="BB21">
        <f>Demand[[#This Row],[Load]]+Demand[[#This Row],[Load]]*0.01</f>
        <v>16114.55</v>
      </c>
      <c r="BC21">
        <f>Demand[[#This Row],[Load]]+Demand[[#This Row],[Load]]*0.02</f>
        <v>16274.1</v>
      </c>
      <c r="BD21">
        <f>Demand[[#This Row],[Load]]+Demand[[#This Row],[Load]]*0.03</f>
        <v>16433.650000000001</v>
      </c>
      <c r="BE21">
        <f>Demand[[#This Row],[Load]]+Demand[[#This Row],[Load]]*0.04</f>
        <v>16593.2</v>
      </c>
      <c r="BF21">
        <f>Demand[[#This Row],[Load]]+Demand[[#This Row],[Load]]*0.05</f>
        <v>16752.75</v>
      </c>
      <c r="BG21">
        <f>Demand[[#This Row],[Load]]+Demand[[#This Row],[Load]]*0.06</f>
        <v>16912.3</v>
      </c>
      <c r="BH21">
        <f>Demand[[#This Row],[Load]]+Demand[[#This Row],[Load]]*0.07</f>
        <v>17071.849999999999</v>
      </c>
      <c r="BI21">
        <f>Demand[[#This Row],[Load]]+Demand[[#This Row],[Load]]*0.08</f>
        <v>17231.400000000001</v>
      </c>
      <c r="BJ21">
        <f>Demand[[#This Row],[Load]]+Demand[[#This Row],[Load]]*0.09</f>
        <v>17390.95</v>
      </c>
      <c r="BK21">
        <f>Demand[[#This Row],[Load]]+Demand[[#This Row],[Load]]*0.1</f>
        <v>17550.5</v>
      </c>
      <c r="BL21">
        <f>Demand[[#This Row],[Load]]+Demand[[#This Row],[Load]]*0.11</f>
        <v>17710.05</v>
      </c>
      <c r="BM21">
        <f>Demand[[#This Row],[Load]]+Demand[[#This Row],[Load]]*0.12</f>
        <v>17869.599999999999</v>
      </c>
      <c r="BN21">
        <f>Demand[[#This Row],[Load]]+Demand[[#This Row],[Load]]*0.13</f>
        <v>18029.150000000001</v>
      </c>
      <c r="BO21">
        <f>Demand[[#This Row],[Load]]+Demand[[#This Row],[Load]]*0.14</f>
        <v>18188.7</v>
      </c>
      <c r="BP21">
        <f>Demand[[#This Row],[Load]]+Demand[[#This Row],[Load]]*0.15</f>
        <v>18348.25</v>
      </c>
      <c r="BQ21">
        <f>Demand[[#This Row],[Load]]+Demand[[#This Row],[Load]]*0.16</f>
        <v>18507.8</v>
      </c>
      <c r="BR21">
        <f>Demand[[#This Row],[Load]]+Demand[[#This Row],[Load]]*0.17</f>
        <v>18667.349999999999</v>
      </c>
      <c r="BS21">
        <f>Demand[[#This Row],[Load]]+Demand[[#This Row],[Load]]*0.18</f>
        <v>18826.900000000001</v>
      </c>
      <c r="BT21">
        <f>Demand[[#This Row],[Load]]+Demand[[#This Row],[Load]]*0.19</f>
        <v>18986.45</v>
      </c>
      <c r="BU21">
        <f>Demand[[#This Row],[Load]]+Demand[[#This Row],[Load]]*0.2</f>
        <v>19146</v>
      </c>
      <c r="BV21">
        <f>Demand[[#This Row],[Load]]+Demand[[#This Row],[Load]]*0.21</f>
        <v>19305.55</v>
      </c>
      <c r="BW21">
        <f>Demand[[#This Row],[Load]]+Demand[[#This Row],[Load]]*0.22</f>
        <v>19465.099999999999</v>
      </c>
      <c r="BX21">
        <f>Demand[[#This Row],[Load]]+Demand[[#This Row],[Load]]*0.23</f>
        <v>19624.650000000001</v>
      </c>
      <c r="BY21">
        <f>Demand[[#This Row],[Load]]+Demand[[#This Row],[Load]]*0.24</f>
        <v>19784.2</v>
      </c>
      <c r="BZ21">
        <f>Demand[[#This Row],[Load]]+Demand[[#This Row],[Load]]*0.25</f>
        <v>19943.75</v>
      </c>
      <c r="CA21">
        <f>Demand[[#This Row],[Load]]+Demand[[#This Row],[Load]]*0.26</f>
        <v>20103.3</v>
      </c>
      <c r="CB21">
        <f>Demand[[#This Row],[Load]]+Demand[[#This Row],[Load]]*0.27</f>
        <v>20262.849999999999</v>
      </c>
      <c r="CC21">
        <f>Demand[[#This Row],[Load]]+Demand[[#This Row],[Load]]*0.28</f>
        <v>20422.400000000001</v>
      </c>
      <c r="CD21">
        <f>Demand[[#This Row],[Load]]+Demand[[#This Row],[Load]]*0.29</f>
        <v>20581.95</v>
      </c>
      <c r="CE21">
        <f>Demand[[#This Row],[Load]]+Demand[[#This Row],[Load]]*0.3</f>
        <v>20741.5</v>
      </c>
      <c r="CF21">
        <f>Demand[[#This Row],[Load]]+Demand[[#This Row],[Load]]*0.31</f>
        <v>20901.05</v>
      </c>
      <c r="CG21">
        <f>Demand[[#This Row],[Load]]+Demand[[#This Row],[Load]]*0.32</f>
        <v>21060.6</v>
      </c>
      <c r="CH21">
        <f>Demand[[#This Row],[Load]]+Demand[[#This Row],[Load]]*0.33</f>
        <v>21220.15</v>
      </c>
      <c r="CI21">
        <f>Demand[[#This Row],[Load]]+Demand[[#This Row],[Load]]*0.34</f>
        <v>21379.7</v>
      </c>
      <c r="CJ21">
        <f>Demand[[#This Row],[Load]]+Demand[[#This Row],[Load]]*0.35</f>
        <v>21539.25</v>
      </c>
      <c r="CK21">
        <f>Demand[[#This Row],[Load]]+Demand[[#This Row],[Load]]*0.36</f>
        <v>21698.799999999999</v>
      </c>
      <c r="CL21">
        <f>Demand[[#This Row],[Load]]+Demand[[#This Row],[Load]]*0.37</f>
        <v>21858.35</v>
      </c>
      <c r="CM21">
        <f>Demand[[#This Row],[Load]]+Demand[[#This Row],[Load]]*0.38</f>
        <v>22017.9</v>
      </c>
      <c r="CN21">
        <f>Demand[[#This Row],[Load]]+Demand[[#This Row],[Load]]*0.39</f>
        <v>22177.45</v>
      </c>
      <c r="CO21">
        <f>Demand[[#This Row],[Load]]+Demand[[#This Row],[Load]]*0.4</f>
        <v>22337</v>
      </c>
      <c r="CP21">
        <f>Demand[[#This Row],[Load]]+Demand[[#This Row],[Load]]*0.41</f>
        <v>22496.55</v>
      </c>
      <c r="CQ21">
        <f>Demand[[#This Row],[Load]]+Demand[[#This Row],[Load]]*0.42</f>
        <v>22656.1</v>
      </c>
      <c r="CR21">
        <f>Demand[[#This Row],[Load]]+Demand[[#This Row],[Load]]*0.43</f>
        <v>22815.65</v>
      </c>
      <c r="CS21">
        <f>Demand[[#This Row],[Load]]+Demand[[#This Row],[Load]]*0.44</f>
        <v>22975.200000000001</v>
      </c>
      <c r="CT21">
        <f>Demand[[#This Row],[Load]]+Demand[[#This Row],[Load]]*0.45</f>
        <v>23134.75</v>
      </c>
      <c r="CU21">
        <f>Demand[[#This Row],[Load]]+Demand[[#This Row],[Load]]*0.46</f>
        <v>23294.3</v>
      </c>
      <c r="CV21">
        <f>Demand[[#This Row],[Load]]+Demand[[#This Row],[Load]]*47</f>
        <v>765840</v>
      </c>
      <c r="CW21">
        <f>Demand[[#This Row],[Load]]+Demand[[#This Row],[Load]]*0.48</f>
        <v>23613.4</v>
      </c>
      <c r="CX21">
        <f>Demand[[#This Row],[Load]]+Demand[[#This Row],[Load]]*0.49</f>
        <v>23772.95</v>
      </c>
      <c r="CY21">
        <f>Demand[[#This Row],[Load]]+Demand[[#This Row],[Load]]*0.5</f>
        <v>23932.5</v>
      </c>
    </row>
    <row r="22" spans="1:103">
      <c r="A22">
        <v>20</v>
      </c>
      <c r="B22">
        <v>15848</v>
      </c>
      <c r="C22">
        <f>Demand[[#This Row],[Load]]-Demand[[#This Row],[Load]]*0.5</f>
        <v>7924</v>
      </c>
      <c r="D22">
        <f>Demand[[#This Row],[Load]]-Demand[[#This Row],[Load]]*0.49</f>
        <v>8082.4800000000005</v>
      </c>
      <c r="E22">
        <f>Demand[[#This Row],[Load]]-Demand[[#This Row],[Load]]*0.48</f>
        <v>8240.9599999999991</v>
      </c>
      <c r="F22">
        <f>Demand[[#This Row],[Load]]-Demand[[#This Row],[Load]]*0.47</f>
        <v>8399.44</v>
      </c>
      <c r="G22">
        <f>Demand[[#This Row],[Load]]-Demand[[#This Row],[Load]]*0.46</f>
        <v>8557.92</v>
      </c>
      <c r="H22">
        <f>Demand[[#This Row],[Load]]-Demand[[#This Row],[Load]]*0.45</f>
        <v>8716.4</v>
      </c>
      <c r="I22">
        <f>Demand[[#This Row],[Load]]-Demand[[#This Row],[Load]]*0.44</f>
        <v>8874.880000000001</v>
      </c>
      <c r="J22">
        <f>Demand[[#This Row],[Load]]-Demand[[#This Row],[Load]]*0.43</f>
        <v>9033.36</v>
      </c>
      <c r="K22">
        <f>Demand[[#This Row],[Load]]+Demand[[#This Row],[Load]]*$K$1</f>
        <v>9191.84</v>
      </c>
      <c r="L22">
        <f>Demand[[#This Row],[Load]]+Demand[[#This Row],[Load]]*-0.41</f>
        <v>9350.32</v>
      </c>
      <c r="M22">
        <f>Demand[[#This Row],[Load]]+Demand[[#This Row],[Load]]*-0.4</f>
        <v>9508.7999999999993</v>
      </c>
      <c r="N22">
        <f>Demand[[#This Row],[Load]]+Demand[[#This Row],[Load]]*-0.39</f>
        <v>9667.2799999999988</v>
      </c>
      <c r="O22">
        <f>Demand[[#This Row],[Load]]+Demand[[#This Row],[Load]]*-0.38</f>
        <v>9825.76</v>
      </c>
      <c r="P22">
        <f>Demand[[#This Row],[Load]]+Demand[[#This Row],[Load]]*-0.37</f>
        <v>9984.24</v>
      </c>
      <c r="Q22">
        <f>Demand[[#This Row],[Load]]+Demand[[#This Row],[Load]]*-0.36</f>
        <v>10142.720000000001</v>
      </c>
      <c r="R22">
        <f>Demand[[#This Row],[Load]]+Demand[[#This Row],[Load]]*-0.35</f>
        <v>10301.200000000001</v>
      </c>
      <c r="S22">
        <f>Demand[[#This Row],[Load]]+Demand[[#This Row],[Load]]*-0.34</f>
        <v>10459.68</v>
      </c>
      <c r="T22">
        <f>Demand[[#This Row],[Load]]+Demand[[#This Row],[Load]]*-0.33</f>
        <v>10618.16</v>
      </c>
      <c r="U22">
        <f>Demand[[#This Row],[Load]]+Demand[[#This Row],[Load]]*-0.32</f>
        <v>10776.64</v>
      </c>
      <c r="V22">
        <f>Demand[[#This Row],[Load]]+Demand[[#This Row],[Load]]*-0.31</f>
        <v>10935.119999999999</v>
      </c>
      <c r="W22">
        <f>Demand[[#This Row],[Load]]+Demand[[#This Row],[Load]]*-0.3</f>
        <v>11093.6</v>
      </c>
      <c r="X22">
        <f>Demand[[#This Row],[Load]]+Demand[[#This Row],[Load]]*-0.29</f>
        <v>11252.08</v>
      </c>
      <c r="Y22">
        <f>Demand[[#This Row],[Load]]+Demand[[#This Row],[Load]]*-0.28</f>
        <v>11410.56</v>
      </c>
      <c r="Z22">
        <f>Demand[[#This Row],[Load]]+Demand[[#This Row],[Load]]*-0.27</f>
        <v>11569.04</v>
      </c>
      <c r="AA22">
        <f>Demand[[#This Row],[Load]]+Demand[[#This Row],[Load]]*-0.26</f>
        <v>11727.52</v>
      </c>
      <c r="AB22">
        <f>Demand[[#This Row],[Load]]+Demand[[#This Row],[Load]]*-0.25</f>
        <v>11886</v>
      </c>
      <c r="AC22">
        <f>Demand[[#This Row],[Load]]+Demand[[#This Row],[Load]]*-0.24</f>
        <v>12044.48</v>
      </c>
      <c r="AD22">
        <f>Demand[[#This Row],[Load]]+Demand[[#This Row],[Load]]*-0.23</f>
        <v>12202.96</v>
      </c>
      <c r="AE22">
        <f>Demand[[#This Row],[Load]]+Demand[[#This Row],[Load]]*-0.22</f>
        <v>12361.44</v>
      </c>
      <c r="AF22">
        <f>Demand[[#This Row],[Load]]+Demand[[#This Row],[Load]]*-0.21</f>
        <v>12519.92</v>
      </c>
      <c r="AG22">
        <f>Demand[[#This Row],[Load]]+Demand[[#This Row],[Load]]*-0.2</f>
        <v>12678.4</v>
      </c>
      <c r="AH22">
        <f>Demand[[#This Row],[Load]]+Demand[[#This Row],[Load]]*-0.19</f>
        <v>12836.880000000001</v>
      </c>
      <c r="AI22">
        <f>Demand[[#This Row],[Load]]+Demand[[#This Row],[Load]]*-0.18</f>
        <v>12995.36</v>
      </c>
      <c r="AJ22">
        <f>Demand[[#This Row],[Load]]+Demand[[#This Row],[Load]]*-0.17</f>
        <v>13153.84</v>
      </c>
      <c r="AK22">
        <f>Demand[[#This Row],[Load]]+Demand[[#This Row],[Load]]*-0.16</f>
        <v>13312.32</v>
      </c>
      <c r="AL22">
        <f>Demand[[#This Row],[Load]]+Demand[[#This Row],[Load]]*-0.15</f>
        <v>13470.8</v>
      </c>
      <c r="AM22">
        <f>Demand[[#This Row],[Load]]+Demand[[#This Row],[Load]]*-0.14</f>
        <v>13629.279999999999</v>
      </c>
      <c r="AN22">
        <f>Demand[[#This Row],[Load]]+Demand[[#This Row],[Load]]*-0.13</f>
        <v>13787.76</v>
      </c>
      <c r="AO22">
        <f>Demand[[#This Row],[Load]]+Demand[[#This Row],[Load]]*-0.12</f>
        <v>13946.24</v>
      </c>
      <c r="AP22">
        <f>Demand[[#This Row],[Load]]+Demand[[#This Row],[Load]]*-0.11</f>
        <v>14104.72</v>
      </c>
      <c r="AQ22">
        <f>Demand[[#This Row],[Load]]+Demand[[#This Row],[Load]]*-0.1</f>
        <v>14263.2</v>
      </c>
      <c r="AR22">
        <f>Demand[[#This Row],[Load]]+Demand[[#This Row],[Load]]*-0.09</f>
        <v>14421.68</v>
      </c>
      <c r="AS22">
        <f>Demand[[#This Row],[Load]]+Demand[[#This Row],[Load]]*-0.08</f>
        <v>14580.16</v>
      </c>
      <c r="AT22">
        <f>Demand[[#This Row],[Load]]+Demand[[#This Row],[Load]]*-0.07</f>
        <v>14738.64</v>
      </c>
      <c r="AU22">
        <f>Demand[[#This Row],[Load]]+Demand[[#This Row],[Load]]*-0.06</f>
        <v>14897.12</v>
      </c>
      <c r="AV22">
        <f>Demand[[#This Row],[Load]]+Demand[[#This Row],[Load]]*-0.05</f>
        <v>15055.6</v>
      </c>
      <c r="AW22">
        <f>Demand[[#This Row],[Load]]+Demand[[#This Row],[Load]]*-0.04</f>
        <v>15214.08</v>
      </c>
      <c r="AX22">
        <f>Demand[[#This Row],[Load]]+Demand[[#This Row],[Load]]*-0.03</f>
        <v>15372.56</v>
      </c>
      <c r="AY22">
        <f>Demand[[#This Row],[Load]]+Demand[[#This Row],[Load]]*-0.02</f>
        <v>15531.04</v>
      </c>
      <c r="AZ22">
        <f>Demand[[#This Row],[Load]]+Demand[[#This Row],[Load]]*-0.01</f>
        <v>15689.52</v>
      </c>
      <c r="BA22">
        <f>Demand[[#This Row],[Load]]+Demand[[#This Row],[Load]]*0</f>
        <v>15848</v>
      </c>
      <c r="BB22">
        <f>Demand[[#This Row],[Load]]+Demand[[#This Row],[Load]]*0.01</f>
        <v>16006.48</v>
      </c>
      <c r="BC22">
        <f>Demand[[#This Row],[Load]]+Demand[[#This Row],[Load]]*0.02</f>
        <v>16164.96</v>
      </c>
      <c r="BD22">
        <f>Demand[[#This Row],[Load]]+Demand[[#This Row],[Load]]*0.03</f>
        <v>16323.44</v>
      </c>
      <c r="BE22">
        <f>Demand[[#This Row],[Load]]+Demand[[#This Row],[Load]]*0.04</f>
        <v>16481.919999999998</v>
      </c>
      <c r="BF22">
        <f>Demand[[#This Row],[Load]]+Demand[[#This Row],[Load]]*0.05</f>
        <v>16640.400000000001</v>
      </c>
      <c r="BG22">
        <f>Demand[[#This Row],[Load]]+Demand[[#This Row],[Load]]*0.06</f>
        <v>16798.88</v>
      </c>
      <c r="BH22">
        <f>Demand[[#This Row],[Load]]+Demand[[#This Row],[Load]]*0.07</f>
        <v>16957.36</v>
      </c>
      <c r="BI22">
        <f>Demand[[#This Row],[Load]]+Demand[[#This Row],[Load]]*0.08</f>
        <v>17115.84</v>
      </c>
      <c r="BJ22">
        <f>Demand[[#This Row],[Load]]+Demand[[#This Row],[Load]]*0.09</f>
        <v>17274.32</v>
      </c>
      <c r="BK22">
        <f>Demand[[#This Row],[Load]]+Demand[[#This Row],[Load]]*0.1</f>
        <v>17432.8</v>
      </c>
      <c r="BL22">
        <f>Demand[[#This Row],[Load]]+Demand[[#This Row],[Load]]*0.11</f>
        <v>17591.28</v>
      </c>
      <c r="BM22">
        <f>Demand[[#This Row],[Load]]+Demand[[#This Row],[Load]]*0.12</f>
        <v>17749.759999999998</v>
      </c>
      <c r="BN22">
        <f>Demand[[#This Row],[Load]]+Demand[[#This Row],[Load]]*0.13</f>
        <v>17908.240000000002</v>
      </c>
      <c r="BO22">
        <f>Demand[[#This Row],[Load]]+Demand[[#This Row],[Load]]*0.14</f>
        <v>18066.72</v>
      </c>
      <c r="BP22">
        <f>Demand[[#This Row],[Load]]+Demand[[#This Row],[Load]]*0.15</f>
        <v>18225.2</v>
      </c>
      <c r="BQ22">
        <f>Demand[[#This Row],[Load]]+Demand[[#This Row],[Load]]*0.16</f>
        <v>18383.68</v>
      </c>
      <c r="BR22">
        <f>Demand[[#This Row],[Load]]+Demand[[#This Row],[Load]]*0.17</f>
        <v>18542.16</v>
      </c>
      <c r="BS22">
        <f>Demand[[#This Row],[Load]]+Demand[[#This Row],[Load]]*0.18</f>
        <v>18700.64</v>
      </c>
      <c r="BT22">
        <f>Demand[[#This Row],[Load]]+Demand[[#This Row],[Load]]*0.19</f>
        <v>18859.12</v>
      </c>
      <c r="BU22">
        <f>Demand[[#This Row],[Load]]+Demand[[#This Row],[Load]]*0.2</f>
        <v>19017.599999999999</v>
      </c>
      <c r="BV22">
        <f>Demand[[#This Row],[Load]]+Demand[[#This Row],[Load]]*0.21</f>
        <v>19176.080000000002</v>
      </c>
      <c r="BW22">
        <f>Demand[[#This Row],[Load]]+Demand[[#This Row],[Load]]*0.22</f>
        <v>19334.560000000001</v>
      </c>
      <c r="BX22">
        <f>Demand[[#This Row],[Load]]+Demand[[#This Row],[Load]]*0.23</f>
        <v>19493.04</v>
      </c>
      <c r="BY22">
        <f>Demand[[#This Row],[Load]]+Demand[[#This Row],[Load]]*0.24</f>
        <v>19651.52</v>
      </c>
      <c r="BZ22">
        <f>Demand[[#This Row],[Load]]+Demand[[#This Row],[Load]]*0.25</f>
        <v>19810</v>
      </c>
      <c r="CA22">
        <f>Demand[[#This Row],[Load]]+Demand[[#This Row],[Load]]*0.26</f>
        <v>19968.48</v>
      </c>
      <c r="CB22">
        <f>Demand[[#This Row],[Load]]+Demand[[#This Row],[Load]]*0.27</f>
        <v>20126.96</v>
      </c>
      <c r="CC22">
        <f>Demand[[#This Row],[Load]]+Demand[[#This Row],[Load]]*0.28</f>
        <v>20285.440000000002</v>
      </c>
      <c r="CD22">
        <f>Demand[[#This Row],[Load]]+Demand[[#This Row],[Load]]*0.29</f>
        <v>20443.919999999998</v>
      </c>
      <c r="CE22">
        <f>Demand[[#This Row],[Load]]+Demand[[#This Row],[Load]]*0.3</f>
        <v>20602.400000000001</v>
      </c>
      <c r="CF22">
        <f>Demand[[#This Row],[Load]]+Demand[[#This Row],[Load]]*0.31</f>
        <v>20760.88</v>
      </c>
      <c r="CG22">
        <f>Demand[[#This Row],[Load]]+Demand[[#This Row],[Load]]*0.32</f>
        <v>20919.36</v>
      </c>
      <c r="CH22">
        <f>Demand[[#This Row],[Load]]+Demand[[#This Row],[Load]]*0.33</f>
        <v>21077.84</v>
      </c>
      <c r="CI22">
        <f>Demand[[#This Row],[Load]]+Demand[[#This Row],[Load]]*0.34</f>
        <v>21236.32</v>
      </c>
      <c r="CJ22">
        <f>Demand[[#This Row],[Load]]+Demand[[#This Row],[Load]]*0.35</f>
        <v>21394.799999999999</v>
      </c>
      <c r="CK22">
        <f>Demand[[#This Row],[Load]]+Demand[[#This Row],[Load]]*0.36</f>
        <v>21553.279999999999</v>
      </c>
      <c r="CL22">
        <f>Demand[[#This Row],[Load]]+Demand[[#This Row],[Load]]*0.37</f>
        <v>21711.760000000002</v>
      </c>
      <c r="CM22">
        <f>Demand[[#This Row],[Load]]+Demand[[#This Row],[Load]]*0.38</f>
        <v>21870.239999999998</v>
      </c>
      <c r="CN22">
        <f>Demand[[#This Row],[Load]]+Demand[[#This Row],[Load]]*0.39</f>
        <v>22028.720000000001</v>
      </c>
      <c r="CO22">
        <f>Demand[[#This Row],[Load]]+Demand[[#This Row],[Load]]*0.4</f>
        <v>22187.200000000001</v>
      </c>
      <c r="CP22">
        <f>Demand[[#This Row],[Load]]+Demand[[#This Row],[Load]]*0.41</f>
        <v>22345.68</v>
      </c>
      <c r="CQ22">
        <f>Demand[[#This Row],[Load]]+Demand[[#This Row],[Load]]*0.42</f>
        <v>22504.16</v>
      </c>
      <c r="CR22">
        <f>Demand[[#This Row],[Load]]+Demand[[#This Row],[Load]]*0.43</f>
        <v>22662.639999999999</v>
      </c>
      <c r="CS22">
        <f>Demand[[#This Row],[Load]]+Demand[[#This Row],[Load]]*0.44</f>
        <v>22821.119999999999</v>
      </c>
      <c r="CT22">
        <f>Demand[[#This Row],[Load]]+Demand[[#This Row],[Load]]*0.45</f>
        <v>22979.599999999999</v>
      </c>
      <c r="CU22">
        <f>Demand[[#This Row],[Load]]+Demand[[#This Row],[Load]]*0.46</f>
        <v>23138.080000000002</v>
      </c>
      <c r="CV22">
        <f>Demand[[#This Row],[Load]]+Demand[[#This Row],[Load]]*47</f>
        <v>760704</v>
      </c>
      <c r="CW22">
        <f>Demand[[#This Row],[Load]]+Demand[[#This Row],[Load]]*0.48</f>
        <v>23455.040000000001</v>
      </c>
      <c r="CX22">
        <f>Demand[[#This Row],[Load]]+Demand[[#This Row],[Load]]*0.49</f>
        <v>23613.52</v>
      </c>
      <c r="CY22">
        <f>Demand[[#This Row],[Load]]+Demand[[#This Row],[Load]]*0.5</f>
        <v>23772</v>
      </c>
    </row>
    <row r="23" spans="1:103">
      <c r="A23">
        <v>21</v>
      </c>
      <c r="B23">
        <v>15366</v>
      </c>
      <c r="C23">
        <f>Demand[[#This Row],[Load]]-Demand[[#This Row],[Load]]*0.5</f>
        <v>7683</v>
      </c>
      <c r="D23">
        <f>Demand[[#This Row],[Load]]-Demand[[#This Row],[Load]]*0.49</f>
        <v>7836.66</v>
      </c>
      <c r="E23">
        <f>Demand[[#This Row],[Load]]-Demand[[#This Row],[Load]]*0.48</f>
        <v>7990.3200000000006</v>
      </c>
      <c r="F23">
        <f>Demand[[#This Row],[Load]]-Demand[[#This Row],[Load]]*0.47</f>
        <v>8143.9800000000005</v>
      </c>
      <c r="G23">
        <f>Demand[[#This Row],[Load]]-Demand[[#This Row],[Load]]*0.46</f>
        <v>8297.64</v>
      </c>
      <c r="H23">
        <f>Demand[[#This Row],[Load]]-Demand[[#This Row],[Load]]*0.45</f>
        <v>8451.2999999999993</v>
      </c>
      <c r="I23">
        <f>Demand[[#This Row],[Load]]-Demand[[#This Row],[Load]]*0.44</f>
        <v>8604.9599999999991</v>
      </c>
      <c r="J23">
        <f>Demand[[#This Row],[Load]]-Demand[[#This Row],[Load]]*0.43</f>
        <v>8758.619999999999</v>
      </c>
      <c r="K23">
        <f>Demand[[#This Row],[Load]]+Demand[[#This Row],[Load]]*$K$1</f>
        <v>8912.2800000000007</v>
      </c>
      <c r="L23">
        <f>Demand[[#This Row],[Load]]+Demand[[#This Row],[Load]]*-0.41</f>
        <v>9065.94</v>
      </c>
      <c r="M23">
        <f>Demand[[#This Row],[Load]]+Demand[[#This Row],[Load]]*-0.4</f>
        <v>9219.5999999999985</v>
      </c>
      <c r="N23">
        <f>Demand[[#This Row],[Load]]+Demand[[#This Row],[Load]]*-0.39</f>
        <v>9373.26</v>
      </c>
      <c r="O23">
        <f>Demand[[#This Row],[Load]]+Demand[[#This Row],[Load]]*-0.38</f>
        <v>9526.92</v>
      </c>
      <c r="P23">
        <f>Demand[[#This Row],[Load]]+Demand[[#This Row],[Load]]*-0.37</f>
        <v>9680.58</v>
      </c>
      <c r="Q23">
        <f>Demand[[#This Row],[Load]]+Demand[[#This Row],[Load]]*-0.36</f>
        <v>9834.24</v>
      </c>
      <c r="R23">
        <f>Demand[[#This Row],[Load]]+Demand[[#This Row],[Load]]*-0.35</f>
        <v>9987.9000000000015</v>
      </c>
      <c r="S23">
        <f>Demand[[#This Row],[Load]]+Demand[[#This Row],[Load]]*-0.34</f>
        <v>10141.56</v>
      </c>
      <c r="T23">
        <f>Demand[[#This Row],[Load]]+Demand[[#This Row],[Load]]*-0.33</f>
        <v>10295.219999999999</v>
      </c>
      <c r="U23">
        <f>Demand[[#This Row],[Load]]+Demand[[#This Row],[Load]]*-0.32</f>
        <v>10448.880000000001</v>
      </c>
      <c r="V23">
        <f>Demand[[#This Row],[Load]]+Demand[[#This Row],[Load]]*-0.31</f>
        <v>10602.54</v>
      </c>
      <c r="W23">
        <f>Demand[[#This Row],[Load]]+Demand[[#This Row],[Load]]*-0.3</f>
        <v>10756.2</v>
      </c>
      <c r="X23">
        <f>Demand[[#This Row],[Load]]+Demand[[#This Row],[Load]]*-0.29</f>
        <v>10909.86</v>
      </c>
      <c r="Y23">
        <f>Demand[[#This Row],[Load]]+Demand[[#This Row],[Load]]*-0.28</f>
        <v>11063.52</v>
      </c>
      <c r="Z23">
        <f>Demand[[#This Row],[Load]]+Demand[[#This Row],[Load]]*-0.27</f>
        <v>11217.18</v>
      </c>
      <c r="AA23">
        <f>Demand[[#This Row],[Load]]+Demand[[#This Row],[Load]]*-0.26</f>
        <v>11370.84</v>
      </c>
      <c r="AB23">
        <f>Demand[[#This Row],[Load]]+Demand[[#This Row],[Load]]*-0.25</f>
        <v>11524.5</v>
      </c>
      <c r="AC23">
        <f>Demand[[#This Row],[Load]]+Demand[[#This Row],[Load]]*-0.24</f>
        <v>11678.16</v>
      </c>
      <c r="AD23">
        <f>Demand[[#This Row],[Load]]+Demand[[#This Row],[Load]]*-0.23</f>
        <v>11831.82</v>
      </c>
      <c r="AE23">
        <f>Demand[[#This Row],[Load]]+Demand[[#This Row],[Load]]*-0.22</f>
        <v>11985.48</v>
      </c>
      <c r="AF23">
        <f>Demand[[#This Row],[Load]]+Demand[[#This Row],[Load]]*-0.21</f>
        <v>12139.14</v>
      </c>
      <c r="AG23">
        <f>Demand[[#This Row],[Load]]+Demand[[#This Row],[Load]]*-0.2</f>
        <v>12292.8</v>
      </c>
      <c r="AH23">
        <f>Demand[[#This Row],[Load]]+Demand[[#This Row],[Load]]*-0.19</f>
        <v>12446.46</v>
      </c>
      <c r="AI23">
        <f>Demand[[#This Row],[Load]]+Demand[[#This Row],[Load]]*-0.18</f>
        <v>12600.119999999999</v>
      </c>
      <c r="AJ23">
        <f>Demand[[#This Row],[Load]]+Demand[[#This Row],[Load]]*-0.17</f>
        <v>12753.779999999999</v>
      </c>
      <c r="AK23">
        <f>Demand[[#This Row],[Load]]+Demand[[#This Row],[Load]]*-0.16</f>
        <v>12907.44</v>
      </c>
      <c r="AL23">
        <f>Demand[[#This Row],[Load]]+Demand[[#This Row],[Load]]*-0.15</f>
        <v>13061.1</v>
      </c>
      <c r="AM23">
        <f>Demand[[#This Row],[Load]]+Demand[[#This Row],[Load]]*-0.14</f>
        <v>13214.76</v>
      </c>
      <c r="AN23">
        <f>Demand[[#This Row],[Load]]+Demand[[#This Row],[Load]]*-0.13</f>
        <v>13368.42</v>
      </c>
      <c r="AO23">
        <f>Demand[[#This Row],[Load]]+Demand[[#This Row],[Load]]*-0.12</f>
        <v>13522.08</v>
      </c>
      <c r="AP23">
        <f>Demand[[#This Row],[Load]]+Demand[[#This Row],[Load]]*-0.11</f>
        <v>13675.74</v>
      </c>
      <c r="AQ23">
        <f>Demand[[#This Row],[Load]]+Demand[[#This Row],[Load]]*-0.1</f>
        <v>13829.4</v>
      </c>
      <c r="AR23">
        <f>Demand[[#This Row],[Load]]+Demand[[#This Row],[Load]]*-0.09</f>
        <v>13983.06</v>
      </c>
      <c r="AS23">
        <f>Demand[[#This Row],[Load]]+Demand[[#This Row],[Load]]*-0.08</f>
        <v>14136.72</v>
      </c>
      <c r="AT23">
        <f>Demand[[#This Row],[Load]]+Demand[[#This Row],[Load]]*-0.07</f>
        <v>14290.38</v>
      </c>
      <c r="AU23">
        <f>Demand[[#This Row],[Load]]+Demand[[#This Row],[Load]]*-0.06</f>
        <v>14444.04</v>
      </c>
      <c r="AV23">
        <f>Demand[[#This Row],[Load]]+Demand[[#This Row],[Load]]*-0.05</f>
        <v>14597.7</v>
      </c>
      <c r="AW23">
        <f>Demand[[#This Row],[Load]]+Demand[[#This Row],[Load]]*-0.04</f>
        <v>14751.36</v>
      </c>
      <c r="AX23">
        <f>Demand[[#This Row],[Load]]+Demand[[#This Row],[Load]]*-0.03</f>
        <v>14905.02</v>
      </c>
      <c r="AY23">
        <f>Demand[[#This Row],[Load]]+Demand[[#This Row],[Load]]*-0.02</f>
        <v>15058.68</v>
      </c>
      <c r="AZ23">
        <f>Demand[[#This Row],[Load]]+Demand[[#This Row],[Load]]*-0.01</f>
        <v>15212.34</v>
      </c>
      <c r="BA23">
        <f>Demand[[#This Row],[Load]]+Demand[[#This Row],[Load]]*0</f>
        <v>15366</v>
      </c>
      <c r="BB23">
        <f>Demand[[#This Row],[Load]]+Demand[[#This Row],[Load]]*0.01</f>
        <v>15519.66</v>
      </c>
      <c r="BC23">
        <f>Demand[[#This Row],[Load]]+Demand[[#This Row],[Load]]*0.02</f>
        <v>15673.32</v>
      </c>
      <c r="BD23">
        <f>Demand[[#This Row],[Load]]+Demand[[#This Row],[Load]]*0.03</f>
        <v>15826.98</v>
      </c>
      <c r="BE23">
        <f>Demand[[#This Row],[Load]]+Demand[[#This Row],[Load]]*0.04</f>
        <v>15980.64</v>
      </c>
      <c r="BF23">
        <f>Demand[[#This Row],[Load]]+Demand[[#This Row],[Load]]*0.05</f>
        <v>16134.3</v>
      </c>
      <c r="BG23">
        <f>Demand[[#This Row],[Load]]+Demand[[#This Row],[Load]]*0.06</f>
        <v>16287.96</v>
      </c>
      <c r="BH23">
        <f>Demand[[#This Row],[Load]]+Demand[[#This Row],[Load]]*0.07</f>
        <v>16441.62</v>
      </c>
      <c r="BI23">
        <f>Demand[[#This Row],[Load]]+Demand[[#This Row],[Load]]*0.08</f>
        <v>16595.28</v>
      </c>
      <c r="BJ23">
        <f>Demand[[#This Row],[Load]]+Demand[[#This Row],[Load]]*0.09</f>
        <v>16748.939999999999</v>
      </c>
      <c r="BK23">
        <f>Demand[[#This Row],[Load]]+Demand[[#This Row],[Load]]*0.1</f>
        <v>16902.599999999999</v>
      </c>
      <c r="BL23">
        <f>Demand[[#This Row],[Load]]+Demand[[#This Row],[Load]]*0.11</f>
        <v>17056.259999999998</v>
      </c>
      <c r="BM23">
        <f>Demand[[#This Row],[Load]]+Demand[[#This Row],[Load]]*0.12</f>
        <v>17209.919999999998</v>
      </c>
      <c r="BN23">
        <f>Demand[[#This Row],[Load]]+Demand[[#This Row],[Load]]*0.13</f>
        <v>17363.580000000002</v>
      </c>
      <c r="BO23">
        <f>Demand[[#This Row],[Load]]+Demand[[#This Row],[Load]]*0.14</f>
        <v>17517.240000000002</v>
      </c>
      <c r="BP23">
        <f>Demand[[#This Row],[Load]]+Demand[[#This Row],[Load]]*0.15</f>
        <v>17670.900000000001</v>
      </c>
      <c r="BQ23">
        <f>Demand[[#This Row],[Load]]+Demand[[#This Row],[Load]]*0.16</f>
        <v>17824.560000000001</v>
      </c>
      <c r="BR23">
        <f>Demand[[#This Row],[Load]]+Demand[[#This Row],[Load]]*0.17</f>
        <v>17978.22</v>
      </c>
      <c r="BS23">
        <f>Demand[[#This Row],[Load]]+Demand[[#This Row],[Load]]*0.18</f>
        <v>18131.88</v>
      </c>
      <c r="BT23">
        <f>Demand[[#This Row],[Load]]+Demand[[#This Row],[Load]]*0.19</f>
        <v>18285.54</v>
      </c>
      <c r="BU23">
        <f>Demand[[#This Row],[Load]]+Demand[[#This Row],[Load]]*0.2</f>
        <v>18439.2</v>
      </c>
      <c r="BV23">
        <f>Demand[[#This Row],[Load]]+Demand[[#This Row],[Load]]*0.21</f>
        <v>18592.86</v>
      </c>
      <c r="BW23">
        <f>Demand[[#This Row],[Load]]+Demand[[#This Row],[Load]]*0.22</f>
        <v>18746.52</v>
      </c>
      <c r="BX23">
        <f>Demand[[#This Row],[Load]]+Demand[[#This Row],[Load]]*0.23</f>
        <v>18900.18</v>
      </c>
      <c r="BY23">
        <f>Demand[[#This Row],[Load]]+Demand[[#This Row],[Load]]*0.24</f>
        <v>19053.84</v>
      </c>
      <c r="BZ23">
        <f>Demand[[#This Row],[Load]]+Demand[[#This Row],[Load]]*0.25</f>
        <v>19207.5</v>
      </c>
      <c r="CA23">
        <f>Demand[[#This Row],[Load]]+Demand[[#This Row],[Load]]*0.26</f>
        <v>19361.16</v>
      </c>
      <c r="CB23">
        <f>Demand[[#This Row],[Load]]+Demand[[#This Row],[Load]]*0.27</f>
        <v>19514.82</v>
      </c>
      <c r="CC23">
        <f>Demand[[#This Row],[Load]]+Demand[[#This Row],[Load]]*0.28</f>
        <v>19668.48</v>
      </c>
      <c r="CD23">
        <f>Demand[[#This Row],[Load]]+Demand[[#This Row],[Load]]*0.29</f>
        <v>19822.14</v>
      </c>
      <c r="CE23">
        <f>Demand[[#This Row],[Load]]+Demand[[#This Row],[Load]]*0.3</f>
        <v>19975.8</v>
      </c>
      <c r="CF23">
        <f>Demand[[#This Row],[Load]]+Demand[[#This Row],[Load]]*0.31</f>
        <v>20129.46</v>
      </c>
      <c r="CG23">
        <f>Demand[[#This Row],[Load]]+Demand[[#This Row],[Load]]*0.32</f>
        <v>20283.12</v>
      </c>
      <c r="CH23">
        <f>Demand[[#This Row],[Load]]+Demand[[#This Row],[Load]]*0.33</f>
        <v>20436.78</v>
      </c>
      <c r="CI23">
        <f>Demand[[#This Row],[Load]]+Demand[[#This Row],[Load]]*0.34</f>
        <v>20590.440000000002</v>
      </c>
      <c r="CJ23">
        <f>Demand[[#This Row],[Load]]+Demand[[#This Row],[Load]]*0.35</f>
        <v>20744.099999999999</v>
      </c>
      <c r="CK23">
        <f>Demand[[#This Row],[Load]]+Demand[[#This Row],[Load]]*0.36</f>
        <v>20897.760000000002</v>
      </c>
      <c r="CL23">
        <f>Demand[[#This Row],[Load]]+Demand[[#This Row],[Load]]*0.37</f>
        <v>21051.42</v>
      </c>
      <c r="CM23">
        <f>Demand[[#This Row],[Load]]+Demand[[#This Row],[Load]]*0.38</f>
        <v>21205.08</v>
      </c>
      <c r="CN23">
        <f>Demand[[#This Row],[Load]]+Demand[[#This Row],[Load]]*0.39</f>
        <v>21358.739999999998</v>
      </c>
      <c r="CO23">
        <f>Demand[[#This Row],[Load]]+Demand[[#This Row],[Load]]*0.4</f>
        <v>21512.400000000001</v>
      </c>
      <c r="CP23">
        <f>Demand[[#This Row],[Load]]+Demand[[#This Row],[Load]]*0.41</f>
        <v>21666.059999999998</v>
      </c>
      <c r="CQ23">
        <f>Demand[[#This Row],[Load]]+Demand[[#This Row],[Load]]*0.42</f>
        <v>21819.72</v>
      </c>
      <c r="CR23">
        <f>Demand[[#This Row],[Load]]+Demand[[#This Row],[Load]]*0.43</f>
        <v>21973.38</v>
      </c>
      <c r="CS23">
        <f>Demand[[#This Row],[Load]]+Demand[[#This Row],[Load]]*0.44</f>
        <v>22127.040000000001</v>
      </c>
      <c r="CT23">
        <f>Demand[[#This Row],[Load]]+Demand[[#This Row],[Load]]*0.45</f>
        <v>22280.7</v>
      </c>
      <c r="CU23">
        <f>Demand[[#This Row],[Load]]+Demand[[#This Row],[Load]]*0.46</f>
        <v>22434.36</v>
      </c>
      <c r="CV23">
        <f>Demand[[#This Row],[Load]]+Demand[[#This Row],[Load]]*47</f>
        <v>737568</v>
      </c>
      <c r="CW23">
        <f>Demand[[#This Row],[Load]]+Demand[[#This Row],[Load]]*0.48</f>
        <v>22741.68</v>
      </c>
      <c r="CX23">
        <f>Demand[[#This Row],[Load]]+Demand[[#This Row],[Load]]*0.49</f>
        <v>22895.34</v>
      </c>
      <c r="CY23">
        <f>Demand[[#This Row],[Load]]+Demand[[#This Row],[Load]]*0.5</f>
        <v>23049</v>
      </c>
    </row>
    <row r="24" spans="1:103">
      <c r="A24">
        <v>22</v>
      </c>
      <c r="B24">
        <v>14798</v>
      </c>
      <c r="C24">
        <f>Demand[[#This Row],[Load]]-Demand[[#This Row],[Load]]*0.5</f>
        <v>7399</v>
      </c>
      <c r="D24">
        <f>Demand[[#This Row],[Load]]-Demand[[#This Row],[Load]]*0.49</f>
        <v>7546.9800000000005</v>
      </c>
      <c r="E24">
        <f>Demand[[#This Row],[Load]]-Demand[[#This Row],[Load]]*0.48</f>
        <v>7694.96</v>
      </c>
      <c r="F24">
        <f>Demand[[#This Row],[Load]]-Demand[[#This Row],[Load]]*0.47</f>
        <v>7842.9400000000005</v>
      </c>
      <c r="G24">
        <f>Demand[[#This Row],[Load]]-Demand[[#This Row],[Load]]*0.46</f>
        <v>7990.92</v>
      </c>
      <c r="H24">
        <f>Demand[[#This Row],[Load]]-Demand[[#This Row],[Load]]*0.45</f>
        <v>8138.9</v>
      </c>
      <c r="I24">
        <f>Demand[[#This Row],[Load]]-Demand[[#This Row],[Load]]*0.44</f>
        <v>8286.880000000001</v>
      </c>
      <c r="J24">
        <f>Demand[[#This Row],[Load]]-Demand[[#This Row],[Load]]*0.43</f>
        <v>8434.86</v>
      </c>
      <c r="K24">
        <f>Demand[[#This Row],[Load]]+Demand[[#This Row],[Load]]*$K$1</f>
        <v>8582.84</v>
      </c>
      <c r="L24">
        <f>Demand[[#This Row],[Load]]+Demand[[#This Row],[Load]]*-0.41</f>
        <v>8730.82</v>
      </c>
      <c r="M24">
        <f>Demand[[#This Row],[Load]]+Demand[[#This Row],[Load]]*-0.4</f>
        <v>8878.7999999999993</v>
      </c>
      <c r="N24">
        <f>Demand[[#This Row],[Load]]+Demand[[#This Row],[Load]]*-0.39</f>
        <v>9026.7799999999988</v>
      </c>
      <c r="O24">
        <f>Demand[[#This Row],[Load]]+Demand[[#This Row],[Load]]*-0.38</f>
        <v>9174.76</v>
      </c>
      <c r="P24">
        <f>Demand[[#This Row],[Load]]+Demand[[#This Row],[Load]]*-0.37</f>
        <v>9322.74</v>
      </c>
      <c r="Q24">
        <f>Demand[[#This Row],[Load]]+Demand[[#This Row],[Load]]*-0.36</f>
        <v>9470.7200000000012</v>
      </c>
      <c r="R24">
        <f>Demand[[#This Row],[Load]]+Demand[[#This Row],[Load]]*-0.35</f>
        <v>9618.7000000000007</v>
      </c>
      <c r="S24">
        <f>Demand[[#This Row],[Load]]+Demand[[#This Row],[Load]]*-0.34</f>
        <v>9766.68</v>
      </c>
      <c r="T24">
        <f>Demand[[#This Row],[Load]]+Demand[[#This Row],[Load]]*-0.33</f>
        <v>9914.66</v>
      </c>
      <c r="U24">
        <f>Demand[[#This Row],[Load]]+Demand[[#This Row],[Load]]*-0.32</f>
        <v>10062.64</v>
      </c>
      <c r="V24">
        <f>Demand[[#This Row],[Load]]+Demand[[#This Row],[Load]]*-0.31</f>
        <v>10210.619999999999</v>
      </c>
      <c r="W24">
        <f>Demand[[#This Row],[Load]]+Demand[[#This Row],[Load]]*-0.3</f>
        <v>10358.6</v>
      </c>
      <c r="X24">
        <f>Demand[[#This Row],[Load]]+Demand[[#This Row],[Load]]*-0.29</f>
        <v>10506.58</v>
      </c>
      <c r="Y24">
        <f>Demand[[#This Row],[Load]]+Demand[[#This Row],[Load]]*-0.28</f>
        <v>10654.56</v>
      </c>
      <c r="Z24">
        <f>Demand[[#This Row],[Load]]+Demand[[#This Row],[Load]]*-0.27</f>
        <v>10802.54</v>
      </c>
      <c r="AA24">
        <f>Demand[[#This Row],[Load]]+Demand[[#This Row],[Load]]*-0.26</f>
        <v>10950.52</v>
      </c>
      <c r="AB24">
        <f>Demand[[#This Row],[Load]]+Demand[[#This Row],[Load]]*-0.25</f>
        <v>11098.5</v>
      </c>
      <c r="AC24">
        <f>Demand[[#This Row],[Load]]+Demand[[#This Row],[Load]]*-0.24</f>
        <v>11246.48</v>
      </c>
      <c r="AD24">
        <f>Demand[[#This Row],[Load]]+Demand[[#This Row],[Load]]*-0.23</f>
        <v>11394.46</v>
      </c>
      <c r="AE24">
        <f>Demand[[#This Row],[Load]]+Demand[[#This Row],[Load]]*-0.22</f>
        <v>11542.44</v>
      </c>
      <c r="AF24">
        <f>Demand[[#This Row],[Load]]+Demand[[#This Row],[Load]]*-0.21</f>
        <v>11690.42</v>
      </c>
      <c r="AG24">
        <f>Demand[[#This Row],[Load]]+Demand[[#This Row],[Load]]*-0.2</f>
        <v>11838.4</v>
      </c>
      <c r="AH24">
        <f>Demand[[#This Row],[Load]]+Demand[[#This Row],[Load]]*-0.19</f>
        <v>11986.380000000001</v>
      </c>
      <c r="AI24">
        <f>Demand[[#This Row],[Load]]+Demand[[#This Row],[Load]]*-0.18</f>
        <v>12134.36</v>
      </c>
      <c r="AJ24">
        <f>Demand[[#This Row],[Load]]+Demand[[#This Row],[Load]]*-0.17</f>
        <v>12282.34</v>
      </c>
      <c r="AK24">
        <f>Demand[[#This Row],[Load]]+Demand[[#This Row],[Load]]*-0.16</f>
        <v>12430.32</v>
      </c>
      <c r="AL24">
        <f>Demand[[#This Row],[Load]]+Demand[[#This Row],[Load]]*-0.15</f>
        <v>12578.3</v>
      </c>
      <c r="AM24">
        <f>Demand[[#This Row],[Load]]+Demand[[#This Row],[Load]]*-0.14</f>
        <v>12726.279999999999</v>
      </c>
      <c r="AN24">
        <f>Demand[[#This Row],[Load]]+Demand[[#This Row],[Load]]*-0.13</f>
        <v>12874.26</v>
      </c>
      <c r="AO24">
        <f>Demand[[#This Row],[Load]]+Demand[[#This Row],[Load]]*-0.12</f>
        <v>13022.24</v>
      </c>
      <c r="AP24">
        <f>Demand[[#This Row],[Load]]+Demand[[#This Row],[Load]]*-0.11</f>
        <v>13170.22</v>
      </c>
      <c r="AQ24">
        <f>Demand[[#This Row],[Load]]+Demand[[#This Row],[Load]]*-0.1</f>
        <v>13318.2</v>
      </c>
      <c r="AR24">
        <f>Demand[[#This Row],[Load]]+Demand[[#This Row],[Load]]*-0.09</f>
        <v>13466.18</v>
      </c>
      <c r="AS24">
        <f>Demand[[#This Row],[Load]]+Demand[[#This Row],[Load]]*-0.08</f>
        <v>13614.16</v>
      </c>
      <c r="AT24">
        <f>Demand[[#This Row],[Load]]+Demand[[#This Row],[Load]]*-0.07</f>
        <v>13762.14</v>
      </c>
      <c r="AU24">
        <f>Demand[[#This Row],[Load]]+Demand[[#This Row],[Load]]*-0.06</f>
        <v>13910.12</v>
      </c>
      <c r="AV24">
        <f>Demand[[#This Row],[Load]]+Demand[[#This Row],[Load]]*-0.05</f>
        <v>14058.1</v>
      </c>
      <c r="AW24">
        <f>Demand[[#This Row],[Load]]+Demand[[#This Row],[Load]]*-0.04</f>
        <v>14206.08</v>
      </c>
      <c r="AX24">
        <f>Demand[[#This Row],[Load]]+Demand[[#This Row],[Load]]*-0.03</f>
        <v>14354.06</v>
      </c>
      <c r="AY24">
        <f>Demand[[#This Row],[Load]]+Demand[[#This Row],[Load]]*-0.02</f>
        <v>14502.04</v>
      </c>
      <c r="AZ24">
        <f>Demand[[#This Row],[Load]]+Demand[[#This Row],[Load]]*-0.01</f>
        <v>14650.02</v>
      </c>
      <c r="BA24">
        <f>Demand[[#This Row],[Load]]+Demand[[#This Row],[Load]]*0</f>
        <v>14798</v>
      </c>
      <c r="BB24">
        <f>Demand[[#This Row],[Load]]+Demand[[#This Row],[Load]]*0.01</f>
        <v>14945.98</v>
      </c>
      <c r="BC24">
        <f>Demand[[#This Row],[Load]]+Demand[[#This Row],[Load]]*0.02</f>
        <v>15093.96</v>
      </c>
      <c r="BD24">
        <f>Demand[[#This Row],[Load]]+Demand[[#This Row],[Load]]*0.03</f>
        <v>15241.94</v>
      </c>
      <c r="BE24">
        <f>Demand[[#This Row],[Load]]+Demand[[#This Row],[Load]]*0.04</f>
        <v>15389.92</v>
      </c>
      <c r="BF24">
        <f>Demand[[#This Row],[Load]]+Demand[[#This Row],[Load]]*0.05</f>
        <v>15537.9</v>
      </c>
      <c r="BG24">
        <f>Demand[[#This Row],[Load]]+Demand[[#This Row],[Load]]*0.06</f>
        <v>15685.88</v>
      </c>
      <c r="BH24">
        <f>Demand[[#This Row],[Load]]+Demand[[#This Row],[Load]]*0.07</f>
        <v>15833.86</v>
      </c>
      <c r="BI24">
        <f>Demand[[#This Row],[Load]]+Demand[[#This Row],[Load]]*0.08</f>
        <v>15981.84</v>
      </c>
      <c r="BJ24">
        <f>Demand[[#This Row],[Load]]+Demand[[#This Row],[Load]]*0.09</f>
        <v>16129.82</v>
      </c>
      <c r="BK24">
        <f>Demand[[#This Row],[Load]]+Demand[[#This Row],[Load]]*0.1</f>
        <v>16277.8</v>
      </c>
      <c r="BL24">
        <f>Demand[[#This Row],[Load]]+Demand[[#This Row],[Load]]*0.11</f>
        <v>16425.78</v>
      </c>
      <c r="BM24">
        <f>Demand[[#This Row],[Load]]+Demand[[#This Row],[Load]]*0.12</f>
        <v>16573.759999999998</v>
      </c>
      <c r="BN24">
        <f>Demand[[#This Row],[Load]]+Demand[[#This Row],[Load]]*0.13</f>
        <v>16721.740000000002</v>
      </c>
      <c r="BO24">
        <f>Demand[[#This Row],[Load]]+Demand[[#This Row],[Load]]*0.14</f>
        <v>16869.72</v>
      </c>
      <c r="BP24">
        <f>Demand[[#This Row],[Load]]+Demand[[#This Row],[Load]]*0.15</f>
        <v>17017.7</v>
      </c>
      <c r="BQ24">
        <f>Demand[[#This Row],[Load]]+Demand[[#This Row],[Load]]*0.16</f>
        <v>17165.68</v>
      </c>
      <c r="BR24">
        <f>Demand[[#This Row],[Load]]+Demand[[#This Row],[Load]]*0.17</f>
        <v>17313.66</v>
      </c>
      <c r="BS24">
        <f>Demand[[#This Row],[Load]]+Demand[[#This Row],[Load]]*0.18</f>
        <v>17461.64</v>
      </c>
      <c r="BT24">
        <f>Demand[[#This Row],[Load]]+Demand[[#This Row],[Load]]*0.19</f>
        <v>17609.62</v>
      </c>
      <c r="BU24">
        <f>Demand[[#This Row],[Load]]+Demand[[#This Row],[Load]]*0.2</f>
        <v>17757.599999999999</v>
      </c>
      <c r="BV24">
        <f>Demand[[#This Row],[Load]]+Demand[[#This Row],[Load]]*0.21</f>
        <v>17905.580000000002</v>
      </c>
      <c r="BW24">
        <f>Demand[[#This Row],[Load]]+Demand[[#This Row],[Load]]*0.22</f>
        <v>18053.560000000001</v>
      </c>
      <c r="BX24">
        <f>Demand[[#This Row],[Load]]+Demand[[#This Row],[Load]]*0.23</f>
        <v>18201.54</v>
      </c>
      <c r="BY24">
        <f>Demand[[#This Row],[Load]]+Demand[[#This Row],[Load]]*0.24</f>
        <v>18349.52</v>
      </c>
      <c r="BZ24">
        <f>Demand[[#This Row],[Load]]+Demand[[#This Row],[Load]]*0.25</f>
        <v>18497.5</v>
      </c>
      <c r="CA24">
        <f>Demand[[#This Row],[Load]]+Demand[[#This Row],[Load]]*0.26</f>
        <v>18645.48</v>
      </c>
      <c r="CB24">
        <f>Demand[[#This Row],[Load]]+Demand[[#This Row],[Load]]*0.27</f>
        <v>18793.46</v>
      </c>
      <c r="CC24">
        <f>Demand[[#This Row],[Load]]+Demand[[#This Row],[Load]]*0.28</f>
        <v>18941.440000000002</v>
      </c>
      <c r="CD24">
        <f>Demand[[#This Row],[Load]]+Demand[[#This Row],[Load]]*0.29</f>
        <v>19089.419999999998</v>
      </c>
      <c r="CE24">
        <f>Demand[[#This Row],[Load]]+Demand[[#This Row],[Load]]*0.3</f>
        <v>19237.400000000001</v>
      </c>
      <c r="CF24">
        <f>Demand[[#This Row],[Load]]+Demand[[#This Row],[Load]]*0.31</f>
        <v>19385.38</v>
      </c>
      <c r="CG24">
        <f>Demand[[#This Row],[Load]]+Demand[[#This Row],[Load]]*0.32</f>
        <v>19533.36</v>
      </c>
      <c r="CH24">
        <f>Demand[[#This Row],[Load]]+Demand[[#This Row],[Load]]*0.33</f>
        <v>19681.34</v>
      </c>
      <c r="CI24">
        <f>Demand[[#This Row],[Load]]+Demand[[#This Row],[Load]]*0.34</f>
        <v>19829.32</v>
      </c>
      <c r="CJ24">
        <f>Demand[[#This Row],[Load]]+Demand[[#This Row],[Load]]*0.35</f>
        <v>19977.3</v>
      </c>
      <c r="CK24">
        <f>Demand[[#This Row],[Load]]+Demand[[#This Row],[Load]]*0.36</f>
        <v>20125.28</v>
      </c>
      <c r="CL24">
        <f>Demand[[#This Row],[Load]]+Demand[[#This Row],[Load]]*0.37</f>
        <v>20273.260000000002</v>
      </c>
      <c r="CM24">
        <f>Demand[[#This Row],[Load]]+Demand[[#This Row],[Load]]*0.38</f>
        <v>20421.239999999998</v>
      </c>
      <c r="CN24">
        <f>Demand[[#This Row],[Load]]+Demand[[#This Row],[Load]]*0.39</f>
        <v>20569.22</v>
      </c>
      <c r="CO24">
        <f>Demand[[#This Row],[Load]]+Demand[[#This Row],[Load]]*0.4</f>
        <v>20717.2</v>
      </c>
      <c r="CP24">
        <f>Demand[[#This Row],[Load]]+Demand[[#This Row],[Load]]*0.41</f>
        <v>20865.18</v>
      </c>
      <c r="CQ24">
        <f>Demand[[#This Row],[Load]]+Demand[[#This Row],[Load]]*0.42</f>
        <v>21013.16</v>
      </c>
      <c r="CR24">
        <f>Demand[[#This Row],[Load]]+Demand[[#This Row],[Load]]*0.43</f>
        <v>21161.14</v>
      </c>
      <c r="CS24">
        <f>Demand[[#This Row],[Load]]+Demand[[#This Row],[Load]]*0.44</f>
        <v>21309.119999999999</v>
      </c>
      <c r="CT24">
        <f>Demand[[#This Row],[Load]]+Demand[[#This Row],[Load]]*0.45</f>
        <v>21457.1</v>
      </c>
      <c r="CU24">
        <f>Demand[[#This Row],[Load]]+Demand[[#This Row],[Load]]*0.46</f>
        <v>21605.08</v>
      </c>
      <c r="CV24">
        <f>Demand[[#This Row],[Load]]+Demand[[#This Row],[Load]]*47</f>
        <v>710304</v>
      </c>
      <c r="CW24">
        <f>Demand[[#This Row],[Load]]+Demand[[#This Row],[Load]]*0.48</f>
        <v>21901.040000000001</v>
      </c>
      <c r="CX24">
        <f>Demand[[#This Row],[Load]]+Demand[[#This Row],[Load]]*0.49</f>
        <v>22049.02</v>
      </c>
      <c r="CY24">
        <f>Demand[[#This Row],[Load]]+Demand[[#This Row],[Load]]*0.5</f>
        <v>22197</v>
      </c>
    </row>
    <row r="25" spans="1:103">
      <c r="A25">
        <v>23</v>
      </c>
      <c r="B25">
        <v>13997</v>
      </c>
      <c r="C25">
        <f>Demand[[#This Row],[Load]]-Demand[[#This Row],[Load]]*0.5</f>
        <v>6998.5</v>
      </c>
      <c r="D25">
        <f>Demand[[#This Row],[Load]]-Demand[[#This Row],[Load]]*0.49</f>
        <v>7138.47</v>
      </c>
      <c r="E25">
        <f>Demand[[#This Row],[Load]]-Demand[[#This Row],[Load]]*0.48</f>
        <v>7278.4400000000005</v>
      </c>
      <c r="F25">
        <f>Demand[[#This Row],[Load]]-Demand[[#This Row],[Load]]*0.47</f>
        <v>7418.4100000000008</v>
      </c>
      <c r="G25">
        <f>Demand[[#This Row],[Load]]-Demand[[#This Row],[Load]]*0.46</f>
        <v>7558.38</v>
      </c>
      <c r="H25">
        <f>Demand[[#This Row],[Load]]-Demand[[#This Row],[Load]]*0.45</f>
        <v>7698.3499999999995</v>
      </c>
      <c r="I25">
        <f>Demand[[#This Row],[Load]]-Demand[[#This Row],[Load]]*0.44</f>
        <v>7838.32</v>
      </c>
      <c r="J25">
        <f>Demand[[#This Row],[Load]]-Demand[[#This Row],[Load]]*0.43</f>
        <v>7978.29</v>
      </c>
      <c r="K25">
        <f>Demand[[#This Row],[Load]]+Demand[[#This Row],[Load]]*$K$1</f>
        <v>8118.26</v>
      </c>
      <c r="L25">
        <f>Demand[[#This Row],[Load]]+Demand[[#This Row],[Load]]*-0.41</f>
        <v>8258.23</v>
      </c>
      <c r="M25">
        <f>Demand[[#This Row],[Load]]+Demand[[#This Row],[Load]]*-0.4</f>
        <v>8398.2000000000007</v>
      </c>
      <c r="N25">
        <f>Demand[[#This Row],[Load]]+Demand[[#This Row],[Load]]*-0.39</f>
        <v>8538.17</v>
      </c>
      <c r="O25">
        <f>Demand[[#This Row],[Load]]+Demand[[#This Row],[Load]]*-0.38</f>
        <v>8678.14</v>
      </c>
      <c r="P25">
        <f>Demand[[#This Row],[Load]]+Demand[[#This Row],[Load]]*-0.37</f>
        <v>8818.11</v>
      </c>
      <c r="Q25">
        <f>Demand[[#This Row],[Load]]+Demand[[#This Row],[Load]]*-0.36</f>
        <v>8958.08</v>
      </c>
      <c r="R25">
        <f>Demand[[#This Row],[Load]]+Demand[[#This Row],[Load]]*-0.35</f>
        <v>9098.0499999999993</v>
      </c>
      <c r="S25">
        <f>Demand[[#This Row],[Load]]+Demand[[#This Row],[Load]]*-0.34</f>
        <v>9238.02</v>
      </c>
      <c r="T25">
        <f>Demand[[#This Row],[Load]]+Demand[[#This Row],[Load]]*-0.33</f>
        <v>9377.99</v>
      </c>
      <c r="U25">
        <f>Demand[[#This Row],[Load]]+Demand[[#This Row],[Load]]*-0.32</f>
        <v>9517.9599999999991</v>
      </c>
      <c r="V25">
        <f>Demand[[#This Row],[Load]]+Demand[[#This Row],[Load]]*-0.31</f>
        <v>9657.93</v>
      </c>
      <c r="W25">
        <f>Demand[[#This Row],[Load]]+Demand[[#This Row],[Load]]*-0.3</f>
        <v>9797.9000000000015</v>
      </c>
      <c r="X25">
        <f>Demand[[#This Row],[Load]]+Demand[[#This Row],[Load]]*-0.29</f>
        <v>9937.8700000000008</v>
      </c>
      <c r="Y25">
        <f>Demand[[#This Row],[Load]]+Demand[[#This Row],[Load]]*-0.28</f>
        <v>10077.84</v>
      </c>
      <c r="Z25">
        <f>Demand[[#This Row],[Load]]+Demand[[#This Row],[Load]]*-0.27</f>
        <v>10217.81</v>
      </c>
      <c r="AA25">
        <f>Demand[[#This Row],[Load]]+Demand[[#This Row],[Load]]*-0.26</f>
        <v>10357.779999999999</v>
      </c>
      <c r="AB25">
        <f>Demand[[#This Row],[Load]]+Demand[[#This Row],[Load]]*-0.25</f>
        <v>10497.75</v>
      </c>
      <c r="AC25">
        <f>Demand[[#This Row],[Load]]+Demand[[#This Row],[Load]]*-0.24</f>
        <v>10637.720000000001</v>
      </c>
      <c r="AD25">
        <f>Demand[[#This Row],[Load]]+Demand[[#This Row],[Load]]*-0.23</f>
        <v>10777.69</v>
      </c>
      <c r="AE25">
        <f>Demand[[#This Row],[Load]]+Demand[[#This Row],[Load]]*-0.22</f>
        <v>10917.66</v>
      </c>
      <c r="AF25">
        <f>Demand[[#This Row],[Load]]+Demand[[#This Row],[Load]]*-0.21</f>
        <v>11057.630000000001</v>
      </c>
      <c r="AG25">
        <f>Demand[[#This Row],[Load]]+Demand[[#This Row],[Load]]*-0.2</f>
        <v>11197.6</v>
      </c>
      <c r="AH25">
        <f>Demand[[#This Row],[Load]]+Demand[[#This Row],[Load]]*-0.19</f>
        <v>11337.57</v>
      </c>
      <c r="AI25">
        <f>Demand[[#This Row],[Load]]+Demand[[#This Row],[Load]]*-0.18</f>
        <v>11477.54</v>
      </c>
      <c r="AJ25">
        <f>Demand[[#This Row],[Load]]+Demand[[#This Row],[Load]]*-0.17</f>
        <v>11617.51</v>
      </c>
      <c r="AK25">
        <f>Demand[[#This Row],[Load]]+Demand[[#This Row],[Load]]*-0.16</f>
        <v>11757.48</v>
      </c>
      <c r="AL25">
        <f>Demand[[#This Row],[Load]]+Demand[[#This Row],[Load]]*-0.15</f>
        <v>11897.45</v>
      </c>
      <c r="AM25">
        <f>Demand[[#This Row],[Load]]+Demand[[#This Row],[Load]]*-0.14</f>
        <v>12037.42</v>
      </c>
      <c r="AN25">
        <f>Demand[[#This Row],[Load]]+Demand[[#This Row],[Load]]*-0.13</f>
        <v>12177.39</v>
      </c>
      <c r="AO25">
        <f>Demand[[#This Row],[Load]]+Demand[[#This Row],[Load]]*-0.12</f>
        <v>12317.36</v>
      </c>
      <c r="AP25">
        <f>Demand[[#This Row],[Load]]+Demand[[#This Row],[Load]]*-0.11</f>
        <v>12457.33</v>
      </c>
      <c r="AQ25">
        <f>Demand[[#This Row],[Load]]+Demand[[#This Row],[Load]]*-0.1</f>
        <v>12597.3</v>
      </c>
      <c r="AR25">
        <f>Demand[[#This Row],[Load]]+Demand[[#This Row],[Load]]*-0.09</f>
        <v>12737.27</v>
      </c>
      <c r="AS25">
        <f>Demand[[#This Row],[Load]]+Demand[[#This Row],[Load]]*-0.08</f>
        <v>12877.24</v>
      </c>
      <c r="AT25">
        <f>Demand[[#This Row],[Load]]+Demand[[#This Row],[Load]]*-0.07</f>
        <v>13017.21</v>
      </c>
      <c r="AU25">
        <f>Demand[[#This Row],[Load]]+Demand[[#This Row],[Load]]*-0.06</f>
        <v>13157.18</v>
      </c>
      <c r="AV25">
        <f>Demand[[#This Row],[Load]]+Demand[[#This Row],[Load]]*-0.05</f>
        <v>13297.15</v>
      </c>
      <c r="AW25">
        <f>Demand[[#This Row],[Load]]+Demand[[#This Row],[Load]]*-0.04</f>
        <v>13437.12</v>
      </c>
      <c r="AX25">
        <f>Demand[[#This Row],[Load]]+Demand[[#This Row],[Load]]*-0.03</f>
        <v>13577.09</v>
      </c>
      <c r="AY25">
        <f>Demand[[#This Row],[Load]]+Demand[[#This Row],[Load]]*-0.02</f>
        <v>13717.06</v>
      </c>
      <c r="AZ25">
        <f>Demand[[#This Row],[Load]]+Demand[[#This Row],[Load]]*-0.01</f>
        <v>13857.03</v>
      </c>
      <c r="BA25">
        <f>Demand[[#This Row],[Load]]+Demand[[#This Row],[Load]]*0</f>
        <v>13997</v>
      </c>
      <c r="BB25">
        <f>Demand[[#This Row],[Load]]+Demand[[#This Row],[Load]]*0.01</f>
        <v>14136.97</v>
      </c>
      <c r="BC25">
        <f>Demand[[#This Row],[Load]]+Demand[[#This Row],[Load]]*0.02</f>
        <v>14276.94</v>
      </c>
      <c r="BD25">
        <f>Demand[[#This Row],[Load]]+Demand[[#This Row],[Load]]*0.03</f>
        <v>14416.91</v>
      </c>
      <c r="BE25">
        <f>Demand[[#This Row],[Load]]+Demand[[#This Row],[Load]]*0.04</f>
        <v>14556.88</v>
      </c>
      <c r="BF25">
        <f>Demand[[#This Row],[Load]]+Demand[[#This Row],[Load]]*0.05</f>
        <v>14696.85</v>
      </c>
      <c r="BG25">
        <f>Demand[[#This Row],[Load]]+Demand[[#This Row],[Load]]*0.06</f>
        <v>14836.82</v>
      </c>
      <c r="BH25">
        <f>Demand[[#This Row],[Load]]+Demand[[#This Row],[Load]]*0.07</f>
        <v>14976.79</v>
      </c>
      <c r="BI25">
        <f>Demand[[#This Row],[Load]]+Demand[[#This Row],[Load]]*0.08</f>
        <v>15116.76</v>
      </c>
      <c r="BJ25">
        <f>Demand[[#This Row],[Load]]+Demand[[#This Row],[Load]]*0.09</f>
        <v>15256.73</v>
      </c>
      <c r="BK25">
        <f>Demand[[#This Row],[Load]]+Demand[[#This Row],[Load]]*0.1</f>
        <v>15396.7</v>
      </c>
      <c r="BL25">
        <f>Demand[[#This Row],[Load]]+Demand[[#This Row],[Load]]*0.11</f>
        <v>15536.67</v>
      </c>
      <c r="BM25">
        <f>Demand[[#This Row],[Load]]+Demand[[#This Row],[Load]]*0.12</f>
        <v>15676.64</v>
      </c>
      <c r="BN25">
        <f>Demand[[#This Row],[Load]]+Demand[[#This Row],[Load]]*0.13</f>
        <v>15816.61</v>
      </c>
      <c r="BO25">
        <f>Demand[[#This Row],[Load]]+Demand[[#This Row],[Load]]*0.14</f>
        <v>15956.58</v>
      </c>
      <c r="BP25">
        <f>Demand[[#This Row],[Load]]+Demand[[#This Row],[Load]]*0.15</f>
        <v>16096.55</v>
      </c>
      <c r="BQ25">
        <f>Demand[[#This Row],[Load]]+Demand[[#This Row],[Load]]*0.16</f>
        <v>16236.52</v>
      </c>
      <c r="BR25">
        <f>Demand[[#This Row],[Load]]+Demand[[#This Row],[Load]]*0.17</f>
        <v>16376.49</v>
      </c>
      <c r="BS25">
        <f>Demand[[#This Row],[Load]]+Demand[[#This Row],[Load]]*0.18</f>
        <v>16516.46</v>
      </c>
      <c r="BT25">
        <f>Demand[[#This Row],[Load]]+Demand[[#This Row],[Load]]*0.19</f>
        <v>16656.43</v>
      </c>
      <c r="BU25">
        <f>Demand[[#This Row],[Load]]+Demand[[#This Row],[Load]]*0.2</f>
        <v>16796.400000000001</v>
      </c>
      <c r="BV25">
        <f>Demand[[#This Row],[Load]]+Demand[[#This Row],[Load]]*0.21</f>
        <v>16936.37</v>
      </c>
      <c r="BW25">
        <f>Demand[[#This Row],[Load]]+Demand[[#This Row],[Load]]*0.22</f>
        <v>17076.34</v>
      </c>
      <c r="BX25">
        <f>Demand[[#This Row],[Load]]+Demand[[#This Row],[Load]]*0.23</f>
        <v>17216.310000000001</v>
      </c>
      <c r="BY25">
        <f>Demand[[#This Row],[Load]]+Demand[[#This Row],[Load]]*0.24</f>
        <v>17356.28</v>
      </c>
      <c r="BZ25">
        <f>Demand[[#This Row],[Load]]+Demand[[#This Row],[Load]]*0.25</f>
        <v>17496.25</v>
      </c>
      <c r="CA25">
        <f>Demand[[#This Row],[Load]]+Demand[[#This Row],[Load]]*0.26</f>
        <v>17636.22</v>
      </c>
      <c r="CB25">
        <f>Demand[[#This Row],[Load]]+Demand[[#This Row],[Load]]*0.27</f>
        <v>17776.189999999999</v>
      </c>
      <c r="CC25">
        <f>Demand[[#This Row],[Load]]+Demand[[#This Row],[Load]]*0.28</f>
        <v>17916.16</v>
      </c>
      <c r="CD25">
        <f>Demand[[#This Row],[Load]]+Demand[[#This Row],[Load]]*0.29</f>
        <v>18056.13</v>
      </c>
      <c r="CE25">
        <f>Demand[[#This Row],[Load]]+Demand[[#This Row],[Load]]*0.3</f>
        <v>18196.099999999999</v>
      </c>
      <c r="CF25">
        <f>Demand[[#This Row],[Load]]+Demand[[#This Row],[Load]]*0.31</f>
        <v>18336.07</v>
      </c>
      <c r="CG25">
        <f>Demand[[#This Row],[Load]]+Demand[[#This Row],[Load]]*0.32</f>
        <v>18476.04</v>
      </c>
      <c r="CH25">
        <f>Demand[[#This Row],[Load]]+Demand[[#This Row],[Load]]*0.33</f>
        <v>18616.010000000002</v>
      </c>
      <c r="CI25">
        <f>Demand[[#This Row],[Load]]+Demand[[#This Row],[Load]]*0.34</f>
        <v>18755.98</v>
      </c>
      <c r="CJ25">
        <f>Demand[[#This Row],[Load]]+Demand[[#This Row],[Load]]*0.35</f>
        <v>18895.95</v>
      </c>
      <c r="CK25">
        <f>Demand[[#This Row],[Load]]+Demand[[#This Row],[Load]]*0.36</f>
        <v>19035.919999999998</v>
      </c>
      <c r="CL25">
        <f>Demand[[#This Row],[Load]]+Demand[[#This Row],[Load]]*0.37</f>
        <v>19175.89</v>
      </c>
      <c r="CM25">
        <f>Demand[[#This Row],[Load]]+Demand[[#This Row],[Load]]*0.38</f>
        <v>19315.86</v>
      </c>
      <c r="CN25">
        <f>Demand[[#This Row],[Load]]+Demand[[#This Row],[Load]]*0.39</f>
        <v>19455.830000000002</v>
      </c>
      <c r="CO25">
        <f>Demand[[#This Row],[Load]]+Demand[[#This Row],[Load]]*0.4</f>
        <v>19595.8</v>
      </c>
      <c r="CP25">
        <f>Demand[[#This Row],[Load]]+Demand[[#This Row],[Load]]*0.41</f>
        <v>19735.77</v>
      </c>
      <c r="CQ25">
        <f>Demand[[#This Row],[Load]]+Demand[[#This Row],[Load]]*0.42</f>
        <v>19875.739999999998</v>
      </c>
      <c r="CR25">
        <f>Demand[[#This Row],[Load]]+Demand[[#This Row],[Load]]*0.43</f>
        <v>20015.71</v>
      </c>
      <c r="CS25">
        <f>Demand[[#This Row],[Load]]+Demand[[#This Row],[Load]]*0.44</f>
        <v>20155.68</v>
      </c>
      <c r="CT25">
        <f>Demand[[#This Row],[Load]]+Demand[[#This Row],[Load]]*0.45</f>
        <v>20295.650000000001</v>
      </c>
      <c r="CU25">
        <f>Demand[[#This Row],[Load]]+Demand[[#This Row],[Load]]*0.46</f>
        <v>20435.62</v>
      </c>
      <c r="CV25">
        <f>Demand[[#This Row],[Load]]+Demand[[#This Row],[Load]]*47</f>
        <v>671856</v>
      </c>
      <c r="CW25">
        <f>Demand[[#This Row],[Load]]+Demand[[#This Row],[Load]]*0.48</f>
        <v>20715.559999999998</v>
      </c>
      <c r="CX25">
        <f>Demand[[#This Row],[Load]]+Demand[[#This Row],[Load]]*0.49</f>
        <v>20855.53</v>
      </c>
      <c r="CY25">
        <f>Demand[[#This Row],[Load]]+Demand[[#This Row],[Load]]*0.5</f>
        <v>20995.5</v>
      </c>
    </row>
    <row r="26" spans="1:103">
      <c r="A26">
        <v>24</v>
      </c>
      <c r="B26">
        <v>12990</v>
      </c>
      <c r="C26">
        <f>Demand[[#This Row],[Load]]-Demand[[#This Row],[Load]]*0.5</f>
        <v>6495</v>
      </c>
      <c r="D26">
        <f>Demand[[#This Row],[Load]]-Demand[[#This Row],[Load]]*0.49</f>
        <v>6624.9000000000005</v>
      </c>
      <c r="E26">
        <f>Demand[[#This Row],[Load]]-Demand[[#This Row],[Load]]*0.48</f>
        <v>6754.8</v>
      </c>
      <c r="F26">
        <f>Demand[[#This Row],[Load]]-Demand[[#This Row],[Load]]*0.47</f>
        <v>6884.7000000000007</v>
      </c>
      <c r="G26">
        <f>Demand[[#This Row],[Load]]-Demand[[#This Row],[Load]]*0.46</f>
        <v>7014.5999999999995</v>
      </c>
      <c r="H26">
        <f>Demand[[#This Row],[Load]]-Demand[[#This Row],[Load]]*0.45</f>
        <v>7144.5</v>
      </c>
      <c r="I26">
        <f>Demand[[#This Row],[Load]]-Demand[[#This Row],[Load]]*0.44</f>
        <v>7274.4</v>
      </c>
      <c r="J26">
        <f>Demand[[#This Row],[Load]]-Demand[[#This Row],[Load]]*0.43</f>
        <v>7404.3</v>
      </c>
      <c r="K26">
        <f>Demand[[#This Row],[Load]]+Demand[[#This Row],[Load]]*$K$1</f>
        <v>7534.2</v>
      </c>
      <c r="L26">
        <f>Demand[[#This Row],[Load]]+Demand[[#This Row],[Load]]*-0.41</f>
        <v>7664.1</v>
      </c>
      <c r="M26">
        <f>Demand[[#This Row],[Load]]+Demand[[#This Row],[Load]]*-0.4</f>
        <v>7794</v>
      </c>
      <c r="N26">
        <f>Demand[[#This Row],[Load]]+Demand[[#This Row],[Load]]*-0.39</f>
        <v>7923.9</v>
      </c>
      <c r="O26">
        <f>Demand[[#This Row],[Load]]+Demand[[#This Row],[Load]]*-0.38</f>
        <v>8053.8</v>
      </c>
      <c r="P26">
        <f>Demand[[#This Row],[Load]]+Demand[[#This Row],[Load]]*-0.37</f>
        <v>8183.7</v>
      </c>
      <c r="Q26">
        <f>Demand[[#This Row],[Load]]+Demand[[#This Row],[Load]]*-0.36</f>
        <v>8313.6</v>
      </c>
      <c r="R26">
        <f>Demand[[#This Row],[Load]]+Demand[[#This Row],[Load]]*-0.35</f>
        <v>8443.5</v>
      </c>
      <c r="S26">
        <f>Demand[[#This Row],[Load]]+Demand[[#This Row],[Load]]*-0.34</f>
        <v>8573.4</v>
      </c>
      <c r="T26">
        <f>Demand[[#This Row],[Load]]+Demand[[#This Row],[Load]]*-0.33</f>
        <v>8703.2999999999993</v>
      </c>
      <c r="U26">
        <f>Demand[[#This Row],[Load]]+Demand[[#This Row],[Load]]*-0.32</f>
        <v>8833.2000000000007</v>
      </c>
      <c r="V26">
        <f>Demand[[#This Row],[Load]]+Demand[[#This Row],[Load]]*-0.31</f>
        <v>8963.1</v>
      </c>
      <c r="W26">
        <f>Demand[[#This Row],[Load]]+Demand[[#This Row],[Load]]*-0.3</f>
        <v>9093</v>
      </c>
      <c r="X26">
        <f>Demand[[#This Row],[Load]]+Demand[[#This Row],[Load]]*-0.29</f>
        <v>9222.9</v>
      </c>
      <c r="Y26">
        <f>Demand[[#This Row],[Load]]+Demand[[#This Row],[Load]]*-0.28</f>
        <v>9352.7999999999993</v>
      </c>
      <c r="Z26">
        <f>Demand[[#This Row],[Load]]+Demand[[#This Row],[Load]]*-0.27</f>
        <v>9482.7000000000007</v>
      </c>
      <c r="AA26">
        <f>Demand[[#This Row],[Load]]+Demand[[#This Row],[Load]]*-0.26</f>
        <v>9612.6</v>
      </c>
      <c r="AB26">
        <f>Demand[[#This Row],[Load]]+Demand[[#This Row],[Load]]*-0.25</f>
        <v>9742.5</v>
      </c>
      <c r="AC26">
        <f>Demand[[#This Row],[Load]]+Demand[[#This Row],[Load]]*-0.24</f>
        <v>9872.4</v>
      </c>
      <c r="AD26">
        <f>Demand[[#This Row],[Load]]+Demand[[#This Row],[Load]]*-0.23</f>
        <v>10002.299999999999</v>
      </c>
      <c r="AE26">
        <f>Demand[[#This Row],[Load]]+Demand[[#This Row],[Load]]*-0.22</f>
        <v>10132.200000000001</v>
      </c>
      <c r="AF26">
        <f>Demand[[#This Row],[Load]]+Demand[[#This Row],[Load]]*-0.21</f>
        <v>10262.1</v>
      </c>
      <c r="AG26">
        <f>Demand[[#This Row],[Load]]+Demand[[#This Row],[Load]]*-0.2</f>
        <v>10392</v>
      </c>
      <c r="AH26">
        <f>Demand[[#This Row],[Load]]+Demand[[#This Row],[Load]]*-0.19</f>
        <v>10521.9</v>
      </c>
      <c r="AI26">
        <f>Demand[[#This Row],[Load]]+Demand[[#This Row],[Load]]*-0.18</f>
        <v>10651.8</v>
      </c>
      <c r="AJ26">
        <f>Demand[[#This Row],[Load]]+Demand[[#This Row],[Load]]*-0.17</f>
        <v>10781.7</v>
      </c>
      <c r="AK26">
        <f>Demand[[#This Row],[Load]]+Demand[[#This Row],[Load]]*-0.16</f>
        <v>10911.6</v>
      </c>
      <c r="AL26">
        <f>Demand[[#This Row],[Load]]+Demand[[#This Row],[Load]]*-0.15</f>
        <v>11041.5</v>
      </c>
      <c r="AM26">
        <f>Demand[[#This Row],[Load]]+Demand[[#This Row],[Load]]*-0.14</f>
        <v>11171.4</v>
      </c>
      <c r="AN26">
        <f>Demand[[#This Row],[Load]]+Demand[[#This Row],[Load]]*-0.13</f>
        <v>11301.3</v>
      </c>
      <c r="AO26">
        <f>Demand[[#This Row],[Load]]+Demand[[#This Row],[Load]]*-0.12</f>
        <v>11431.2</v>
      </c>
      <c r="AP26">
        <f>Demand[[#This Row],[Load]]+Demand[[#This Row],[Load]]*-0.11</f>
        <v>11561.1</v>
      </c>
      <c r="AQ26">
        <f>Demand[[#This Row],[Load]]+Demand[[#This Row],[Load]]*-0.1</f>
        <v>11691</v>
      </c>
      <c r="AR26">
        <f>Demand[[#This Row],[Load]]+Demand[[#This Row],[Load]]*-0.09</f>
        <v>11820.9</v>
      </c>
      <c r="AS26">
        <f>Demand[[#This Row],[Load]]+Demand[[#This Row],[Load]]*-0.08</f>
        <v>11950.8</v>
      </c>
      <c r="AT26">
        <f>Demand[[#This Row],[Load]]+Demand[[#This Row],[Load]]*-0.07</f>
        <v>12080.7</v>
      </c>
      <c r="AU26">
        <f>Demand[[#This Row],[Load]]+Demand[[#This Row],[Load]]*-0.06</f>
        <v>12210.6</v>
      </c>
      <c r="AV26">
        <f>Demand[[#This Row],[Load]]+Demand[[#This Row],[Load]]*-0.05</f>
        <v>12340.5</v>
      </c>
      <c r="AW26">
        <f>Demand[[#This Row],[Load]]+Demand[[#This Row],[Load]]*-0.04</f>
        <v>12470.4</v>
      </c>
      <c r="AX26">
        <f>Demand[[#This Row],[Load]]+Demand[[#This Row],[Load]]*-0.03</f>
        <v>12600.3</v>
      </c>
      <c r="AY26">
        <f>Demand[[#This Row],[Load]]+Demand[[#This Row],[Load]]*-0.02</f>
        <v>12730.2</v>
      </c>
      <c r="AZ26">
        <f>Demand[[#This Row],[Load]]+Demand[[#This Row],[Load]]*-0.01</f>
        <v>12860.1</v>
      </c>
      <c r="BA26">
        <f>Demand[[#This Row],[Load]]+Demand[[#This Row],[Load]]*0</f>
        <v>12990</v>
      </c>
      <c r="BB26">
        <f>Demand[[#This Row],[Load]]+Demand[[#This Row],[Load]]*0.01</f>
        <v>13119.9</v>
      </c>
      <c r="BC26">
        <f>Demand[[#This Row],[Load]]+Demand[[#This Row],[Load]]*0.02</f>
        <v>13249.8</v>
      </c>
      <c r="BD26">
        <f>Demand[[#This Row],[Load]]+Demand[[#This Row],[Load]]*0.03</f>
        <v>13379.7</v>
      </c>
      <c r="BE26">
        <f>Demand[[#This Row],[Load]]+Demand[[#This Row],[Load]]*0.04</f>
        <v>13509.6</v>
      </c>
      <c r="BF26">
        <f>Demand[[#This Row],[Load]]+Demand[[#This Row],[Load]]*0.05</f>
        <v>13639.5</v>
      </c>
      <c r="BG26">
        <f>Demand[[#This Row],[Load]]+Demand[[#This Row],[Load]]*0.06</f>
        <v>13769.4</v>
      </c>
      <c r="BH26">
        <f>Demand[[#This Row],[Load]]+Demand[[#This Row],[Load]]*0.07</f>
        <v>13899.3</v>
      </c>
      <c r="BI26">
        <f>Demand[[#This Row],[Load]]+Demand[[#This Row],[Load]]*0.08</f>
        <v>14029.2</v>
      </c>
      <c r="BJ26">
        <f>Demand[[#This Row],[Load]]+Demand[[#This Row],[Load]]*0.09</f>
        <v>14159.1</v>
      </c>
      <c r="BK26">
        <f>Demand[[#This Row],[Load]]+Demand[[#This Row],[Load]]*0.1</f>
        <v>14289</v>
      </c>
      <c r="BL26">
        <f>Demand[[#This Row],[Load]]+Demand[[#This Row],[Load]]*0.11</f>
        <v>14418.9</v>
      </c>
      <c r="BM26">
        <f>Demand[[#This Row],[Load]]+Demand[[#This Row],[Load]]*0.12</f>
        <v>14548.8</v>
      </c>
      <c r="BN26">
        <f>Demand[[#This Row],[Load]]+Demand[[#This Row],[Load]]*0.13</f>
        <v>14678.7</v>
      </c>
      <c r="BO26">
        <f>Demand[[#This Row],[Load]]+Demand[[#This Row],[Load]]*0.14</f>
        <v>14808.6</v>
      </c>
      <c r="BP26">
        <f>Demand[[#This Row],[Load]]+Demand[[#This Row],[Load]]*0.15</f>
        <v>14938.5</v>
      </c>
      <c r="BQ26">
        <f>Demand[[#This Row],[Load]]+Demand[[#This Row],[Load]]*0.16</f>
        <v>15068.4</v>
      </c>
      <c r="BR26">
        <f>Demand[[#This Row],[Load]]+Demand[[#This Row],[Load]]*0.17</f>
        <v>15198.3</v>
      </c>
      <c r="BS26">
        <f>Demand[[#This Row],[Load]]+Demand[[#This Row],[Load]]*0.18</f>
        <v>15328.2</v>
      </c>
      <c r="BT26">
        <f>Demand[[#This Row],[Load]]+Demand[[#This Row],[Load]]*0.19</f>
        <v>15458.1</v>
      </c>
      <c r="BU26">
        <f>Demand[[#This Row],[Load]]+Demand[[#This Row],[Load]]*0.2</f>
        <v>15588</v>
      </c>
      <c r="BV26">
        <f>Demand[[#This Row],[Load]]+Demand[[#This Row],[Load]]*0.21</f>
        <v>15717.9</v>
      </c>
      <c r="BW26">
        <f>Demand[[#This Row],[Load]]+Demand[[#This Row],[Load]]*0.22</f>
        <v>15847.8</v>
      </c>
      <c r="BX26">
        <f>Demand[[#This Row],[Load]]+Demand[[#This Row],[Load]]*0.23</f>
        <v>15977.7</v>
      </c>
      <c r="BY26">
        <f>Demand[[#This Row],[Load]]+Demand[[#This Row],[Load]]*0.24</f>
        <v>16107.6</v>
      </c>
      <c r="BZ26">
        <f>Demand[[#This Row],[Load]]+Demand[[#This Row],[Load]]*0.25</f>
        <v>16237.5</v>
      </c>
      <c r="CA26">
        <f>Demand[[#This Row],[Load]]+Demand[[#This Row],[Load]]*0.26</f>
        <v>16367.4</v>
      </c>
      <c r="CB26">
        <f>Demand[[#This Row],[Load]]+Demand[[#This Row],[Load]]*0.27</f>
        <v>16497.3</v>
      </c>
      <c r="CC26">
        <f>Demand[[#This Row],[Load]]+Demand[[#This Row],[Load]]*0.28</f>
        <v>16627.2</v>
      </c>
      <c r="CD26">
        <f>Demand[[#This Row],[Load]]+Demand[[#This Row],[Load]]*0.29</f>
        <v>16757.099999999999</v>
      </c>
      <c r="CE26">
        <f>Demand[[#This Row],[Load]]+Demand[[#This Row],[Load]]*0.3</f>
        <v>16887</v>
      </c>
      <c r="CF26">
        <f>Demand[[#This Row],[Load]]+Demand[[#This Row],[Load]]*0.31</f>
        <v>17016.900000000001</v>
      </c>
      <c r="CG26">
        <f>Demand[[#This Row],[Load]]+Demand[[#This Row],[Load]]*0.32</f>
        <v>17146.8</v>
      </c>
      <c r="CH26">
        <f>Demand[[#This Row],[Load]]+Demand[[#This Row],[Load]]*0.33</f>
        <v>17276.7</v>
      </c>
      <c r="CI26">
        <f>Demand[[#This Row],[Load]]+Demand[[#This Row],[Load]]*0.34</f>
        <v>17406.599999999999</v>
      </c>
      <c r="CJ26">
        <f>Demand[[#This Row],[Load]]+Demand[[#This Row],[Load]]*0.35</f>
        <v>17536.5</v>
      </c>
      <c r="CK26">
        <f>Demand[[#This Row],[Load]]+Demand[[#This Row],[Load]]*0.36</f>
        <v>17666.400000000001</v>
      </c>
      <c r="CL26">
        <f>Demand[[#This Row],[Load]]+Demand[[#This Row],[Load]]*0.37</f>
        <v>17796.3</v>
      </c>
      <c r="CM26">
        <f>Demand[[#This Row],[Load]]+Demand[[#This Row],[Load]]*0.38</f>
        <v>17926.2</v>
      </c>
      <c r="CN26">
        <f>Demand[[#This Row],[Load]]+Demand[[#This Row],[Load]]*0.39</f>
        <v>18056.099999999999</v>
      </c>
      <c r="CO26">
        <f>Demand[[#This Row],[Load]]+Demand[[#This Row],[Load]]*0.4</f>
        <v>18186</v>
      </c>
      <c r="CP26">
        <f>Demand[[#This Row],[Load]]+Demand[[#This Row],[Load]]*0.41</f>
        <v>18315.900000000001</v>
      </c>
      <c r="CQ26">
        <f>Demand[[#This Row],[Load]]+Demand[[#This Row],[Load]]*0.42</f>
        <v>18445.8</v>
      </c>
      <c r="CR26">
        <f>Demand[[#This Row],[Load]]+Demand[[#This Row],[Load]]*0.43</f>
        <v>18575.7</v>
      </c>
      <c r="CS26">
        <f>Demand[[#This Row],[Load]]+Demand[[#This Row],[Load]]*0.44</f>
        <v>18705.599999999999</v>
      </c>
      <c r="CT26">
        <f>Demand[[#This Row],[Load]]+Demand[[#This Row],[Load]]*0.45</f>
        <v>18835.5</v>
      </c>
      <c r="CU26">
        <f>Demand[[#This Row],[Load]]+Demand[[#This Row],[Load]]*0.46</f>
        <v>18965.400000000001</v>
      </c>
      <c r="CV26">
        <f>Demand[[#This Row],[Load]]+Demand[[#This Row],[Load]]*47</f>
        <v>623520</v>
      </c>
      <c r="CW26">
        <f>Demand[[#This Row],[Load]]+Demand[[#This Row],[Load]]*0.48</f>
        <v>19225.2</v>
      </c>
      <c r="CX26">
        <f>Demand[[#This Row],[Load]]+Demand[[#This Row],[Load]]*0.49</f>
        <v>19355.099999999999</v>
      </c>
      <c r="CY26">
        <f>Demand[[#This Row],[Load]]+Demand[[#This Row],[Load]]*0.5</f>
        <v>19485</v>
      </c>
    </row>
    <row r="27" spans="1:103">
      <c r="A27">
        <v>25</v>
      </c>
      <c r="B27">
        <v>11898</v>
      </c>
      <c r="C27">
        <f>Demand[[#This Row],[Load]]-Demand[[#This Row],[Load]]*0.5</f>
        <v>5949</v>
      </c>
      <c r="D27">
        <f>Demand[[#This Row],[Load]]-Demand[[#This Row],[Load]]*0.49</f>
        <v>6067.9800000000005</v>
      </c>
      <c r="E27">
        <f>Demand[[#This Row],[Load]]-Demand[[#This Row],[Load]]*0.48</f>
        <v>6186.96</v>
      </c>
      <c r="F27">
        <f>Demand[[#This Row],[Load]]-Demand[[#This Row],[Load]]*0.47</f>
        <v>6305.9400000000005</v>
      </c>
      <c r="G27">
        <f>Demand[[#This Row],[Load]]-Demand[[#This Row],[Load]]*0.46</f>
        <v>6424.92</v>
      </c>
      <c r="H27">
        <f>Demand[[#This Row],[Load]]-Demand[[#This Row],[Load]]*0.45</f>
        <v>6543.9</v>
      </c>
      <c r="I27">
        <f>Demand[[#This Row],[Load]]-Demand[[#This Row],[Load]]*0.44</f>
        <v>6662.88</v>
      </c>
      <c r="J27">
        <f>Demand[[#This Row],[Load]]-Demand[[#This Row],[Load]]*0.43</f>
        <v>6781.86</v>
      </c>
      <c r="K27">
        <f>Demand[[#This Row],[Load]]+Demand[[#This Row],[Load]]*$K$1</f>
        <v>6900.84</v>
      </c>
      <c r="L27">
        <f>Demand[[#This Row],[Load]]+Demand[[#This Row],[Load]]*-0.41</f>
        <v>7019.8200000000006</v>
      </c>
      <c r="M27">
        <f>Demand[[#This Row],[Load]]+Demand[[#This Row],[Load]]*-0.4</f>
        <v>7138.8</v>
      </c>
      <c r="N27">
        <f>Demand[[#This Row],[Load]]+Demand[[#This Row],[Load]]*-0.39</f>
        <v>7257.78</v>
      </c>
      <c r="O27">
        <f>Demand[[#This Row],[Load]]+Demand[[#This Row],[Load]]*-0.38</f>
        <v>7376.76</v>
      </c>
      <c r="P27">
        <f>Demand[[#This Row],[Load]]+Demand[[#This Row],[Load]]*-0.37</f>
        <v>7495.74</v>
      </c>
      <c r="Q27">
        <f>Demand[[#This Row],[Load]]+Demand[[#This Row],[Load]]*-0.36</f>
        <v>7614.72</v>
      </c>
      <c r="R27">
        <f>Demand[[#This Row],[Load]]+Demand[[#This Row],[Load]]*-0.35</f>
        <v>7733.7</v>
      </c>
      <c r="S27">
        <f>Demand[[#This Row],[Load]]+Demand[[#This Row],[Load]]*-0.34</f>
        <v>7852.68</v>
      </c>
      <c r="T27">
        <f>Demand[[#This Row],[Load]]+Demand[[#This Row],[Load]]*-0.33</f>
        <v>7971.66</v>
      </c>
      <c r="U27">
        <f>Demand[[#This Row],[Load]]+Demand[[#This Row],[Load]]*-0.32</f>
        <v>8090.6399999999994</v>
      </c>
      <c r="V27">
        <f>Demand[[#This Row],[Load]]+Demand[[#This Row],[Load]]*-0.31</f>
        <v>8209.619999999999</v>
      </c>
      <c r="W27">
        <f>Demand[[#This Row],[Load]]+Demand[[#This Row],[Load]]*-0.3</f>
        <v>8328.6</v>
      </c>
      <c r="X27">
        <f>Demand[[#This Row],[Load]]+Demand[[#This Row],[Load]]*-0.29</f>
        <v>8447.58</v>
      </c>
      <c r="Y27">
        <f>Demand[[#This Row],[Load]]+Demand[[#This Row],[Load]]*-0.28</f>
        <v>8566.56</v>
      </c>
      <c r="Z27">
        <f>Demand[[#This Row],[Load]]+Demand[[#This Row],[Load]]*-0.27</f>
        <v>8685.5400000000009</v>
      </c>
      <c r="AA27">
        <f>Demand[[#This Row],[Load]]+Demand[[#This Row],[Load]]*-0.26</f>
        <v>8804.52</v>
      </c>
      <c r="AB27">
        <f>Demand[[#This Row],[Load]]+Demand[[#This Row],[Load]]*-0.25</f>
        <v>8923.5</v>
      </c>
      <c r="AC27">
        <f>Demand[[#This Row],[Load]]+Demand[[#This Row],[Load]]*-0.24</f>
        <v>9042.48</v>
      </c>
      <c r="AD27">
        <f>Demand[[#This Row],[Load]]+Demand[[#This Row],[Load]]*-0.23</f>
        <v>9161.4599999999991</v>
      </c>
      <c r="AE27">
        <f>Demand[[#This Row],[Load]]+Demand[[#This Row],[Load]]*-0.22</f>
        <v>9280.44</v>
      </c>
      <c r="AF27">
        <f>Demand[[#This Row],[Load]]+Demand[[#This Row],[Load]]*-0.21</f>
        <v>9399.42</v>
      </c>
      <c r="AG27">
        <f>Demand[[#This Row],[Load]]+Demand[[#This Row],[Load]]*-0.2</f>
        <v>9518.4</v>
      </c>
      <c r="AH27">
        <f>Demand[[#This Row],[Load]]+Demand[[#This Row],[Load]]*-0.19</f>
        <v>9637.380000000001</v>
      </c>
      <c r="AI27">
        <f>Demand[[#This Row],[Load]]+Demand[[#This Row],[Load]]*-0.18</f>
        <v>9756.36</v>
      </c>
      <c r="AJ27">
        <f>Demand[[#This Row],[Load]]+Demand[[#This Row],[Load]]*-0.17</f>
        <v>9875.34</v>
      </c>
      <c r="AK27">
        <f>Demand[[#This Row],[Load]]+Demand[[#This Row],[Load]]*-0.16</f>
        <v>9994.32</v>
      </c>
      <c r="AL27">
        <f>Demand[[#This Row],[Load]]+Demand[[#This Row],[Load]]*-0.15</f>
        <v>10113.299999999999</v>
      </c>
      <c r="AM27">
        <f>Demand[[#This Row],[Load]]+Demand[[#This Row],[Load]]*-0.14</f>
        <v>10232.279999999999</v>
      </c>
      <c r="AN27">
        <f>Demand[[#This Row],[Load]]+Demand[[#This Row],[Load]]*-0.13</f>
        <v>10351.26</v>
      </c>
      <c r="AO27">
        <f>Demand[[#This Row],[Load]]+Demand[[#This Row],[Load]]*-0.12</f>
        <v>10470.24</v>
      </c>
      <c r="AP27">
        <f>Demand[[#This Row],[Load]]+Demand[[#This Row],[Load]]*-0.11</f>
        <v>10589.22</v>
      </c>
      <c r="AQ27">
        <f>Demand[[#This Row],[Load]]+Demand[[#This Row],[Load]]*-0.1</f>
        <v>10708.2</v>
      </c>
      <c r="AR27">
        <f>Demand[[#This Row],[Load]]+Demand[[#This Row],[Load]]*-0.09</f>
        <v>10827.18</v>
      </c>
      <c r="AS27">
        <f>Demand[[#This Row],[Load]]+Demand[[#This Row],[Load]]*-0.08</f>
        <v>10946.16</v>
      </c>
      <c r="AT27">
        <f>Demand[[#This Row],[Load]]+Demand[[#This Row],[Load]]*-0.07</f>
        <v>11065.14</v>
      </c>
      <c r="AU27">
        <f>Demand[[#This Row],[Load]]+Demand[[#This Row],[Load]]*-0.06</f>
        <v>11184.12</v>
      </c>
      <c r="AV27">
        <f>Demand[[#This Row],[Load]]+Demand[[#This Row],[Load]]*-0.05</f>
        <v>11303.1</v>
      </c>
      <c r="AW27">
        <f>Demand[[#This Row],[Load]]+Demand[[#This Row],[Load]]*-0.04</f>
        <v>11422.08</v>
      </c>
      <c r="AX27">
        <f>Demand[[#This Row],[Load]]+Demand[[#This Row],[Load]]*-0.03</f>
        <v>11541.06</v>
      </c>
      <c r="AY27">
        <f>Demand[[#This Row],[Load]]+Demand[[#This Row],[Load]]*-0.02</f>
        <v>11660.04</v>
      </c>
      <c r="AZ27">
        <f>Demand[[#This Row],[Load]]+Demand[[#This Row],[Load]]*-0.01</f>
        <v>11779.02</v>
      </c>
      <c r="BA27">
        <f>Demand[[#This Row],[Load]]+Demand[[#This Row],[Load]]*0</f>
        <v>11898</v>
      </c>
      <c r="BB27">
        <f>Demand[[#This Row],[Load]]+Demand[[#This Row],[Load]]*0.01</f>
        <v>12016.98</v>
      </c>
      <c r="BC27">
        <f>Demand[[#This Row],[Load]]+Demand[[#This Row],[Load]]*0.02</f>
        <v>12135.96</v>
      </c>
      <c r="BD27">
        <f>Demand[[#This Row],[Load]]+Demand[[#This Row],[Load]]*0.03</f>
        <v>12254.94</v>
      </c>
      <c r="BE27">
        <f>Demand[[#This Row],[Load]]+Demand[[#This Row],[Load]]*0.04</f>
        <v>12373.92</v>
      </c>
      <c r="BF27">
        <f>Demand[[#This Row],[Load]]+Demand[[#This Row],[Load]]*0.05</f>
        <v>12492.9</v>
      </c>
      <c r="BG27">
        <f>Demand[[#This Row],[Load]]+Demand[[#This Row],[Load]]*0.06</f>
        <v>12611.88</v>
      </c>
      <c r="BH27">
        <f>Demand[[#This Row],[Load]]+Demand[[#This Row],[Load]]*0.07</f>
        <v>12730.86</v>
      </c>
      <c r="BI27">
        <f>Demand[[#This Row],[Load]]+Demand[[#This Row],[Load]]*0.08</f>
        <v>12849.84</v>
      </c>
      <c r="BJ27">
        <f>Demand[[#This Row],[Load]]+Demand[[#This Row],[Load]]*0.09</f>
        <v>12968.82</v>
      </c>
      <c r="BK27">
        <f>Demand[[#This Row],[Load]]+Demand[[#This Row],[Load]]*0.1</f>
        <v>13087.8</v>
      </c>
      <c r="BL27">
        <f>Demand[[#This Row],[Load]]+Demand[[#This Row],[Load]]*0.11</f>
        <v>13206.78</v>
      </c>
      <c r="BM27">
        <f>Demand[[#This Row],[Load]]+Demand[[#This Row],[Load]]*0.12</f>
        <v>13325.76</v>
      </c>
      <c r="BN27">
        <f>Demand[[#This Row],[Load]]+Demand[[#This Row],[Load]]*0.13</f>
        <v>13444.74</v>
      </c>
      <c r="BO27">
        <f>Demand[[#This Row],[Load]]+Demand[[#This Row],[Load]]*0.14</f>
        <v>13563.720000000001</v>
      </c>
      <c r="BP27">
        <f>Demand[[#This Row],[Load]]+Demand[[#This Row],[Load]]*0.15</f>
        <v>13682.7</v>
      </c>
      <c r="BQ27">
        <f>Demand[[#This Row],[Load]]+Demand[[#This Row],[Load]]*0.16</f>
        <v>13801.68</v>
      </c>
      <c r="BR27">
        <f>Demand[[#This Row],[Load]]+Demand[[#This Row],[Load]]*0.17</f>
        <v>13920.66</v>
      </c>
      <c r="BS27">
        <f>Demand[[#This Row],[Load]]+Demand[[#This Row],[Load]]*0.18</f>
        <v>14039.64</v>
      </c>
      <c r="BT27">
        <f>Demand[[#This Row],[Load]]+Demand[[#This Row],[Load]]*0.19</f>
        <v>14158.619999999999</v>
      </c>
      <c r="BU27">
        <f>Demand[[#This Row],[Load]]+Demand[[#This Row],[Load]]*0.2</f>
        <v>14277.6</v>
      </c>
      <c r="BV27">
        <f>Demand[[#This Row],[Load]]+Demand[[#This Row],[Load]]*0.21</f>
        <v>14396.58</v>
      </c>
      <c r="BW27">
        <f>Demand[[#This Row],[Load]]+Demand[[#This Row],[Load]]*0.22</f>
        <v>14515.56</v>
      </c>
      <c r="BX27">
        <f>Demand[[#This Row],[Load]]+Demand[[#This Row],[Load]]*0.23</f>
        <v>14634.54</v>
      </c>
      <c r="BY27">
        <f>Demand[[#This Row],[Load]]+Demand[[#This Row],[Load]]*0.24</f>
        <v>14753.52</v>
      </c>
      <c r="BZ27">
        <f>Demand[[#This Row],[Load]]+Demand[[#This Row],[Load]]*0.25</f>
        <v>14872.5</v>
      </c>
      <c r="CA27">
        <f>Demand[[#This Row],[Load]]+Demand[[#This Row],[Load]]*0.26</f>
        <v>14991.48</v>
      </c>
      <c r="CB27">
        <f>Demand[[#This Row],[Load]]+Demand[[#This Row],[Load]]*0.27</f>
        <v>15110.46</v>
      </c>
      <c r="CC27">
        <f>Demand[[#This Row],[Load]]+Demand[[#This Row],[Load]]*0.28</f>
        <v>15229.44</v>
      </c>
      <c r="CD27">
        <f>Demand[[#This Row],[Load]]+Demand[[#This Row],[Load]]*0.29</f>
        <v>15348.42</v>
      </c>
      <c r="CE27">
        <f>Demand[[#This Row],[Load]]+Demand[[#This Row],[Load]]*0.3</f>
        <v>15467.4</v>
      </c>
      <c r="CF27">
        <f>Demand[[#This Row],[Load]]+Demand[[#This Row],[Load]]*0.31</f>
        <v>15586.380000000001</v>
      </c>
      <c r="CG27">
        <f>Demand[[#This Row],[Load]]+Demand[[#This Row],[Load]]*0.32</f>
        <v>15705.36</v>
      </c>
      <c r="CH27">
        <f>Demand[[#This Row],[Load]]+Demand[[#This Row],[Load]]*0.33</f>
        <v>15824.34</v>
      </c>
      <c r="CI27">
        <f>Demand[[#This Row],[Load]]+Demand[[#This Row],[Load]]*0.34</f>
        <v>15943.32</v>
      </c>
      <c r="CJ27">
        <f>Demand[[#This Row],[Load]]+Demand[[#This Row],[Load]]*0.35</f>
        <v>16062.3</v>
      </c>
      <c r="CK27">
        <f>Demand[[#This Row],[Load]]+Demand[[#This Row],[Load]]*0.36</f>
        <v>16181.279999999999</v>
      </c>
      <c r="CL27">
        <f>Demand[[#This Row],[Load]]+Demand[[#This Row],[Load]]*0.37</f>
        <v>16300.26</v>
      </c>
      <c r="CM27">
        <f>Demand[[#This Row],[Load]]+Demand[[#This Row],[Load]]*0.38</f>
        <v>16419.239999999998</v>
      </c>
      <c r="CN27">
        <f>Demand[[#This Row],[Load]]+Demand[[#This Row],[Load]]*0.39</f>
        <v>16538.22</v>
      </c>
      <c r="CO27">
        <f>Demand[[#This Row],[Load]]+Demand[[#This Row],[Load]]*0.4</f>
        <v>16657.2</v>
      </c>
      <c r="CP27">
        <f>Demand[[#This Row],[Load]]+Demand[[#This Row],[Load]]*0.41</f>
        <v>16776.18</v>
      </c>
      <c r="CQ27">
        <f>Demand[[#This Row],[Load]]+Demand[[#This Row],[Load]]*0.42</f>
        <v>16895.16</v>
      </c>
      <c r="CR27">
        <f>Demand[[#This Row],[Load]]+Demand[[#This Row],[Load]]*0.43</f>
        <v>17014.14</v>
      </c>
      <c r="CS27">
        <f>Demand[[#This Row],[Load]]+Demand[[#This Row],[Load]]*0.44</f>
        <v>17133.12</v>
      </c>
      <c r="CT27">
        <f>Demand[[#This Row],[Load]]+Demand[[#This Row],[Load]]*0.45</f>
        <v>17252.099999999999</v>
      </c>
      <c r="CU27">
        <f>Demand[[#This Row],[Load]]+Demand[[#This Row],[Load]]*0.46</f>
        <v>17371.080000000002</v>
      </c>
      <c r="CV27">
        <f>Demand[[#This Row],[Load]]+Demand[[#This Row],[Load]]*47</f>
        <v>571104</v>
      </c>
      <c r="CW27">
        <f>Demand[[#This Row],[Load]]+Demand[[#This Row],[Load]]*0.48</f>
        <v>17609.04</v>
      </c>
      <c r="CX27">
        <f>Demand[[#This Row],[Load]]+Demand[[#This Row],[Load]]*0.49</f>
        <v>17728.02</v>
      </c>
      <c r="CY27">
        <f>Demand[[#This Row],[Load]]+Demand[[#This Row],[Load]]*0.5</f>
        <v>17847</v>
      </c>
    </row>
    <row r="28" spans="1:103">
      <c r="A28">
        <v>26</v>
      </c>
      <c r="B28">
        <v>10975</v>
      </c>
      <c r="C28">
        <f>Demand[[#This Row],[Load]]-Demand[[#This Row],[Load]]*0.5</f>
        <v>5487.5</v>
      </c>
      <c r="D28">
        <f>Demand[[#This Row],[Load]]-Demand[[#This Row],[Load]]*0.49</f>
        <v>5597.25</v>
      </c>
      <c r="E28">
        <f>Demand[[#This Row],[Load]]-Demand[[#This Row],[Load]]*0.48</f>
        <v>5707</v>
      </c>
      <c r="F28">
        <f>Demand[[#This Row],[Load]]-Demand[[#This Row],[Load]]*0.47</f>
        <v>5816.75</v>
      </c>
      <c r="G28">
        <f>Demand[[#This Row],[Load]]-Demand[[#This Row],[Load]]*0.46</f>
        <v>5926.5</v>
      </c>
      <c r="H28">
        <f>Demand[[#This Row],[Load]]-Demand[[#This Row],[Load]]*0.45</f>
        <v>6036.25</v>
      </c>
      <c r="I28">
        <f>Demand[[#This Row],[Load]]-Demand[[#This Row],[Load]]*0.44</f>
        <v>6146</v>
      </c>
      <c r="J28">
        <f>Demand[[#This Row],[Load]]-Demand[[#This Row],[Load]]*0.43</f>
        <v>6255.75</v>
      </c>
      <c r="K28">
        <f>Demand[[#This Row],[Load]]+Demand[[#This Row],[Load]]*$K$1</f>
        <v>6365.5</v>
      </c>
      <c r="L28">
        <f>Demand[[#This Row],[Load]]+Demand[[#This Row],[Load]]*-0.41</f>
        <v>6475.25</v>
      </c>
      <c r="M28">
        <f>Demand[[#This Row],[Load]]+Demand[[#This Row],[Load]]*-0.4</f>
        <v>6585</v>
      </c>
      <c r="N28">
        <f>Demand[[#This Row],[Load]]+Demand[[#This Row],[Load]]*-0.39</f>
        <v>6694.75</v>
      </c>
      <c r="O28">
        <f>Demand[[#This Row],[Load]]+Demand[[#This Row],[Load]]*-0.38</f>
        <v>6804.5</v>
      </c>
      <c r="P28">
        <f>Demand[[#This Row],[Load]]+Demand[[#This Row],[Load]]*-0.37</f>
        <v>6914.25</v>
      </c>
      <c r="Q28">
        <f>Demand[[#This Row],[Load]]+Demand[[#This Row],[Load]]*-0.36</f>
        <v>7024</v>
      </c>
      <c r="R28">
        <f>Demand[[#This Row],[Load]]+Demand[[#This Row],[Load]]*-0.35</f>
        <v>7133.75</v>
      </c>
      <c r="S28">
        <f>Demand[[#This Row],[Load]]+Demand[[#This Row],[Load]]*-0.34</f>
        <v>7243.5</v>
      </c>
      <c r="T28">
        <f>Demand[[#This Row],[Load]]+Demand[[#This Row],[Load]]*-0.33</f>
        <v>7353.25</v>
      </c>
      <c r="U28">
        <f>Demand[[#This Row],[Load]]+Demand[[#This Row],[Load]]*-0.32</f>
        <v>7463</v>
      </c>
      <c r="V28">
        <f>Demand[[#This Row],[Load]]+Demand[[#This Row],[Load]]*-0.31</f>
        <v>7572.75</v>
      </c>
      <c r="W28">
        <f>Demand[[#This Row],[Load]]+Demand[[#This Row],[Load]]*-0.3</f>
        <v>7682.5</v>
      </c>
      <c r="X28">
        <f>Demand[[#This Row],[Load]]+Demand[[#This Row],[Load]]*-0.29</f>
        <v>7792.25</v>
      </c>
      <c r="Y28">
        <f>Demand[[#This Row],[Load]]+Demand[[#This Row],[Load]]*-0.28</f>
        <v>7902</v>
      </c>
      <c r="Z28">
        <f>Demand[[#This Row],[Load]]+Demand[[#This Row],[Load]]*-0.27</f>
        <v>8011.75</v>
      </c>
      <c r="AA28">
        <f>Demand[[#This Row],[Load]]+Demand[[#This Row],[Load]]*-0.26</f>
        <v>8121.5</v>
      </c>
      <c r="AB28">
        <f>Demand[[#This Row],[Load]]+Demand[[#This Row],[Load]]*-0.25</f>
        <v>8231.25</v>
      </c>
      <c r="AC28">
        <f>Demand[[#This Row],[Load]]+Demand[[#This Row],[Load]]*-0.24</f>
        <v>8341</v>
      </c>
      <c r="AD28">
        <f>Demand[[#This Row],[Load]]+Demand[[#This Row],[Load]]*-0.23</f>
        <v>8450.75</v>
      </c>
      <c r="AE28">
        <f>Demand[[#This Row],[Load]]+Demand[[#This Row],[Load]]*-0.22</f>
        <v>8560.5</v>
      </c>
      <c r="AF28">
        <f>Demand[[#This Row],[Load]]+Demand[[#This Row],[Load]]*-0.21</f>
        <v>8670.25</v>
      </c>
      <c r="AG28">
        <f>Demand[[#This Row],[Load]]+Demand[[#This Row],[Load]]*-0.2</f>
        <v>8780</v>
      </c>
      <c r="AH28">
        <f>Demand[[#This Row],[Load]]+Demand[[#This Row],[Load]]*-0.19</f>
        <v>8889.75</v>
      </c>
      <c r="AI28">
        <f>Demand[[#This Row],[Load]]+Demand[[#This Row],[Load]]*-0.18</f>
        <v>8999.5</v>
      </c>
      <c r="AJ28">
        <f>Demand[[#This Row],[Load]]+Demand[[#This Row],[Load]]*-0.17</f>
        <v>9109.25</v>
      </c>
      <c r="AK28">
        <f>Demand[[#This Row],[Load]]+Demand[[#This Row],[Load]]*-0.16</f>
        <v>9219</v>
      </c>
      <c r="AL28">
        <f>Demand[[#This Row],[Load]]+Demand[[#This Row],[Load]]*-0.15</f>
        <v>9328.75</v>
      </c>
      <c r="AM28">
        <f>Demand[[#This Row],[Load]]+Demand[[#This Row],[Load]]*-0.14</f>
        <v>9438.5</v>
      </c>
      <c r="AN28">
        <f>Demand[[#This Row],[Load]]+Demand[[#This Row],[Load]]*-0.13</f>
        <v>9548.25</v>
      </c>
      <c r="AO28">
        <f>Demand[[#This Row],[Load]]+Demand[[#This Row],[Load]]*-0.12</f>
        <v>9658</v>
      </c>
      <c r="AP28">
        <f>Demand[[#This Row],[Load]]+Demand[[#This Row],[Load]]*-0.11</f>
        <v>9767.75</v>
      </c>
      <c r="AQ28">
        <f>Demand[[#This Row],[Load]]+Demand[[#This Row],[Load]]*-0.1</f>
        <v>9877.5</v>
      </c>
      <c r="AR28">
        <f>Demand[[#This Row],[Load]]+Demand[[#This Row],[Load]]*-0.09</f>
        <v>9987.25</v>
      </c>
      <c r="AS28">
        <f>Demand[[#This Row],[Load]]+Demand[[#This Row],[Load]]*-0.08</f>
        <v>10097</v>
      </c>
      <c r="AT28">
        <f>Demand[[#This Row],[Load]]+Demand[[#This Row],[Load]]*-0.07</f>
        <v>10206.75</v>
      </c>
      <c r="AU28">
        <f>Demand[[#This Row],[Load]]+Demand[[#This Row],[Load]]*-0.06</f>
        <v>10316.5</v>
      </c>
      <c r="AV28">
        <f>Demand[[#This Row],[Load]]+Demand[[#This Row],[Load]]*-0.05</f>
        <v>10426.25</v>
      </c>
      <c r="AW28">
        <f>Demand[[#This Row],[Load]]+Demand[[#This Row],[Load]]*-0.04</f>
        <v>10536</v>
      </c>
      <c r="AX28">
        <f>Demand[[#This Row],[Load]]+Demand[[#This Row],[Load]]*-0.03</f>
        <v>10645.75</v>
      </c>
      <c r="AY28">
        <f>Demand[[#This Row],[Load]]+Demand[[#This Row],[Load]]*-0.02</f>
        <v>10755.5</v>
      </c>
      <c r="AZ28">
        <f>Demand[[#This Row],[Load]]+Demand[[#This Row],[Load]]*-0.01</f>
        <v>10865.25</v>
      </c>
      <c r="BA28">
        <f>Demand[[#This Row],[Load]]+Demand[[#This Row],[Load]]*0</f>
        <v>10975</v>
      </c>
      <c r="BB28">
        <f>Demand[[#This Row],[Load]]+Demand[[#This Row],[Load]]*0.01</f>
        <v>11084.75</v>
      </c>
      <c r="BC28">
        <f>Demand[[#This Row],[Load]]+Demand[[#This Row],[Load]]*0.02</f>
        <v>11194.5</v>
      </c>
      <c r="BD28">
        <f>Demand[[#This Row],[Load]]+Demand[[#This Row],[Load]]*0.03</f>
        <v>11304.25</v>
      </c>
      <c r="BE28">
        <f>Demand[[#This Row],[Load]]+Demand[[#This Row],[Load]]*0.04</f>
        <v>11414</v>
      </c>
      <c r="BF28">
        <f>Demand[[#This Row],[Load]]+Demand[[#This Row],[Load]]*0.05</f>
        <v>11523.75</v>
      </c>
      <c r="BG28">
        <f>Demand[[#This Row],[Load]]+Demand[[#This Row],[Load]]*0.06</f>
        <v>11633.5</v>
      </c>
      <c r="BH28">
        <f>Demand[[#This Row],[Load]]+Demand[[#This Row],[Load]]*0.07</f>
        <v>11743.25</v>
      </c>
      <c r="BI28">
        <f>Demand[[#This Row],[Load]]+Demand[[#This Row],[Load]]*0.08</f>
        <v>11853</v>
      </c>
      <c r="BJ28">
        <f>Demand[[#This Row],[Load]]+Demand[[#This Row],[Load]]*0.09</f>
        <v>11962.75</v>
      </c>
      <c r="BK28">
        <f>Demand[[#This Row],[Load]]+Demand[[#This Row],[Load]]*0.1</f>
        <v>12072.5</v>
      </c>
      <c r="BL28">
        <f>Demand[[#This Row],[Load]]+Demand[[#This Row],[Load]]*0.11</f>
        <v>12182.25</v>
      </c>
      <c r="BM28">
        <f>Demand[[#This Row],[Load]]+Demand[[#This Row],[Load]]*0.12</f>
        <v>12292</v>
      </c>
      <c r="BN28">
        <f>Demand[[#This Row],[Load]]+Demand[[#This Row],[Load]]*0.13</f>
        <v>12401.75</v>
      </c>
      <c r="BO28">
        <f>Demand[[#This Row],[Load]]+Demand[[#This Row],[Load]]*0.14</f>
        <v>12511.5</v>
      </c>
      <c r="BP28">
        <f>Demand[[#This Row],[Load]]+Demand[[#This Row],[Load]]*0.15</f>
        <v>12621.25</v>
      </c>
      <c r="BQ28">
        <f>Demand[[#This Row],[Load]]+Demand[[#This Row],[Load]]*0.16</f>
        <v>12731</v>
      </c>
      <c r="BR28">
        <f>Demand[[#This Row],[Load]]+Demand[[#This Row],[Load]]*0.17</f>
        <v>12840.75</v>
      </c>
      <c r="BS28">
        <f>Demand[[#This Row],[Load]]+Demand[[#This Row],[Load]]*0.18</f>
        <v>12950.5</v>
      </c>
      <c r="BT28">
        <f>Demand[[#This Row],[Load]]+Demand[[#This Row],[Load]]*0.19</f>
        <v>13060.25</v>
      </c>
      <c r="BU28">
        <f>Demand[[#This Row],[Load]]+Demand[[#This Row],[Load]]*0.2</f>
        <v>13170</v>
      </c>
      <c r="BV28">
        <f>Demand[[#This Row],[Load]]+Demand[[#This Row],[Load]]*0.21</f>
        <v>13279.75</v>
      </c>
      <c r="BW28">
        <f>Demand[[#This Row],[Load]]+Demand[[#This Row],[Load]]*0.22</f>
        <v>13389.5</v>
      </c>
      <c r="BX28">
        <f>Demand[[#This Row],[Load]]+Demand[[#This Row],[Load]]*0.23</f>
        <v>13499.25</v>
      </c>
      <c r="BY28">
        <f>Demand[[#This Row],[Load]]+Demand[[#This Row],[Load]]*0.24</f>
        <v>13609</v>
      </c>
      <c r="BZ28">
        <f>Demand[[#This Row],[Load]]+Demand[[#This Row],[Load]]*0.25</f>
        <v>13718.75</v>
      </c>
      <c r="CA28">
        <f>Demand[[#This Row],[Load]]+Demand[[#This Row],[Load]]*0.26</f>
        <v>13828.5</v>
      </c>
      <c r="CB28">
        <f>Demand[[#This Row],[Load]]+Demand[[#This Row],[Load]]*0.27</f>
        <v>13938.25</v>
      </c>
      <c r="CC28">
        <f>Demand[[#This Row],[Load]]+Demand[[#This Row],[Load]]*0.28</f>
        <v>14048</v>
      </c>
      <c r="CD28">
        <f>Demand[[#This Row],[Load]]+Demand[[#This Row],[Load]]*0.29</f>
        <v>14157.75</v>
      </c>
      <c r="CE28">
        <f>Demand[[#This Row],[Load]]+Demand[[#This Row],[Load]]*0.3</f>
        <v>14267.5</v>
      </c>
      <c r="CF28">
        <f>Demand[[#This Row],[Load]]+Demand[[#This Row],[Load]]*0.31</f>
        <v>14377.25</v>
      </c>
      <c r="CG28">
        <f>Demand[[#This Row],[Load]]+Demand[[#This Row],[Load]]*0.32</f>
        <v>14487</v>
      </c>
      <c r="CH28">
        <f>Demand[[#This Row],[Load]]+Demand[[#This Row],[Load]]*0.33</f>
        <v>14596.75</v>
      </c>
      <c r="CI28">
        <f>Demand[[#This Row],[Load]]+Demand[[#This Row],[Load]]*0.34</f>
        <v>14706.5</v>
      </c>
      <c r="CJ28">
        <f>Demand[[#This Row],[Load]]+Demand[[#This Row],[Load]]*0.35</f>
        <v>14816.25</v>
      </c>
      <c r="CK28">
        <f>Demand[[#This Row],[Load]]+Demand[[#This Row],[Load]]*0.36</f>
        <v>14926</v>
      </c>
      <c r="CL28">
        <f>Demand[[#This Row],[Load]]+Demand[[#This Row],[Load]]*0.37</f>
        <v>15035.75</v>
      </c>
      <c r="CM28">
        <f>Demand[[#This Row],[Load]]+Demand[[#This Row],[Load]]*0.38</f>
        <v>15145.5</v>
      </c>
      <c r="CN28">
        <f>Demand[[#This Row],[Load]]+Demand[[#This Row],[Load]]*0.39</f>
        <v>15255.25</v>
      </c>
      <c r="CO28">
        <f>Demand[[#This Row],[Load]]+Demand[[#This Row],[Load]]*0.4</f>
        <v>15365</v>
      </c>
      <c r="CP28">
        <f>Demand[[#This Row],[Load]]+Demand[[#This Row],[Load]]*0.41</f>
        <v>15474.75</v>
      </c>
      <c r="CQ28">
        <f>Demand[[#This Row],[Load]]+Demand[[#This Row],[Load]]*0.42</f>
        <v>15584.5</v>
      </c>
      <c r="CR28">
        <f>Demand[[#This Row],[Load]]+Demand[[#This Row],[Load]]*0.43</f>
        <v>15694.25</v>
      </c>
      <c r="CS28">
        <f>Demand[[#This Row],[Load]]+Demand[[#This Row],[Load]]*0.44</f>
        <v>15804</v>
      </c>
      <c r="CT28">
        <f>Demand[[#This Row],[Load]]+Demand[[#This Row],[Load]]*0.45</f>
        <v>15913.75</v>
      </c>
      <c r="CU28">
        <f>Demand[[#This Row],[Load]]+Demand[[#This Row],[Load]]*0.46</f>
        <v>16023.5</v>
      </c>
      <c r="CV28">
        <f>Demand[[#This Row],[Load]]+Demand[[#This Row],[Load]]*47</f>
        <v>526800</v>
      </c>
      <c r="CW28">
        <f>Demand[[#This Row],[Load]]+Demand[[#This Row],[Load]]*0.48</f>
        <v>16243</v>
      </c>
      <c r="CX28">
        <f>Demand[[#This Row],[Load]]+Demand[[#This Row],[Load]]*0.49</f>
        <v>16352.75</v>
      </c>
      <c r="CY28">
        <f>Demand[[#This Row],[Load]]+Demand[[#This Row],[Load]]*0.5</f>
        <v>16462.5</v>
      </c>
    </row>
    <row r="29" spans="1:103">
      <c r="A29">
        <v>27</v>
      </c>
      <c r="B29">
        <v>10423</v>
      </c>
      <c r="C29">
        <f>Demand[[#This Row],[Load]]-Demand[[#This Row],[Load]]*0.5</f>
        <v>5211.5</v>
      </c>
      <c r="D29">
        <f>Demand[[#This Row],[Load]]-Demand[[#This Row],[Load]]*0.49</f>
        <v>5315.7300000000005</v>
      </c>
      <c r="E29">
        <f>Demand[[#This Row],[Load]]-Demand[[#This Row],[Load]]*0.48</f>
        <v>5419.96</v>
      </c>
      <c r="F29">
        <f>Demand[[#This Row],[Load]]-Demand[[#This Row],[Load]]*0.47</f>
        <v>5524.1900000000005</v>
      </c>
      <c r="G29">
        <f>Demand[[#This Row],[Load]]-Demand[[#This Row],[Load]]*0.46</f>
        <v>5628.42</v>
      </c>
      <c r="H29">
        <f>Demand[[#This Row],[Load]]-Demand[[#This Row],[Load]]*0.45</f>
        <v>5732.65</v>
      </c>
      <c r="I29">
        <f>Demand[[#This Row],[Load]]-Demand[[#This Row],[Load]]*0.44</f>
        <v>5836.88</v>
      </c>
      <c r="J29">
        <f>Demand[[#This Row],[Load]]-Demand[[#This Row],[Load]]*0.43</f>
        <v>5941.11</v>
      </c>
      <c r="K29">
        <f>Demand[[#This Row],[Load]]+Demand[[#This Row],[Load]]*$K$1</f>
        <v>6045.34</v>
      </c>
      <c r="L29">
        <f>Demand[[#This Row],[Load]]+Demand[[#This Row],[Load]]*-0.41</f>
        <v>6149.5700000000006</v>
      </c>
      <c r="M29">
        <f>Demand[[#This Row],[Load]]+Demand[[#This Row],[Load]]*-0.4</f>
        <v>6253.8</v>
      </c>
      <c r="N29">
        <f>Demand[[#This Row],[Load]]+Demand[[#This Row],[Load]]*-0.39</f>
        <v>6358.03</v>
      </c>
      <c r="O29">
        <f>Demand[[#This Row],[Load]]+Demand[[#This Row],[Load]]*-0.38</f>
        <v>6462.26</v>
      </c>
      <c r="P29">
        <f>Demand[[#This Row],[Load]]+Demand[[#This Row],[Load]]*-0.37</f>
        <v>6566.49</v>
      </c>
      <c r="Q29">
        <f>Demand[[#This Row],[Load]]+Demand[[#This Row],[Load]]*-0.36</f>
        <v>6670.72</v>
      </c>
      <c r="R29">
        <f>Demand[[#This Row],[Load]]+Demand[[#This Row],[Load]]*-0.35</f>
        <v>6774.9500000000007</v>
      </c>
      <c r="S29">
        <f>Demand[[#This Row],[Load]]+Demand[[#This Row],[Load]]*-0.34</f>
        <v>6879.18</v>
      </c>
      <c r="T29">
        <f>Demand[[#This Row],[Load]]+Demand[[#This Row],[Load]]*-0.33</f>
        <v>6983.41</v>
      </c>
      <c r="U29">
        <f>Demand[[#This Row],[Load]]+Demand[[#This Row],[Load]]*-0.32</f>
        <v>7087.6399999999994</v>
      </c>
      <c r="V29">
        <f>Demand[[#This Row],[Load]]+Demand[[#This Row],[Load]]*-0.31</f>
        <v>7191.87</v>
      </c>
      <c r="W29">
        <f>Demand[[#This Row],[Load]]+Demand[[#This Row],[Load]]*-0.3</f>
        <v>7296.1</v>
      </c>
      <c r="X29">
        <f>Demand[[#This Row],[Load]]+Demand[[#This Row],[Load]]*-0.29</f>
        <v>7400.33</v>
      </c>
      <c r="Y29">
        <f>Demand[[#This Row],[Load]]+Demand[[#This Row],[Load]]*-0.28</f>
        <v>7504.5599999999995</v>
      </c>
      <c r="Z29">
        <f>Demand[[#This Row],[Load]]+Demand[[#This Row],[Load]]*-0.27</f>
        <v>7608.79</v>
      </c>
      <c r="AA29">
        <f>Demand[[#This Row],[Load]]+Demand[[#This Row],[Load]]*-0.26</f>
        <v>7713.02</v>
      </c>
      <c r="AB29">
        <f>Demand[[#This Row],[Load]]+Demand[[#This Row],[Load]]*-0.25</f>
        <v>7817.25</v>
      </c>
      <c r="AC29">
        <f>Demand[[#This Row],[Load]]+Demand[[#This Row],[Load]]*-0.24</f>
        <v>7921.48</v>
      </c>
      <c r="AD29">
        <f>Demand[[#This Row],[Load]]+Demand[[#This Row],[Load]]*-0.23</f>
        <v>8025.71</v>
      </c>
      <c r="AE29">
        <f>Demand[[#This Row],[Load]]+Demand[[#This Row],[Load]]*-0.22</f>
        <v>8129.9400000000005</v>
      </c>
      <c r="AF29">
        <f>Demand[[#This Row],[Load]]+Demand[[#This Row],[Load]]*-0.21</f>
        <v>8234.17</v>
      </c>
      <c r="AG29">
        <f>Demand[[#This Row],[Load]]+Demand[[#This Row],[Load]]*-0.2</f>
        <v>8338.4</v>
      </c>
      <c r="AH29">
        <f>Demand[[#This Row],[Load]]+Demand[[#This Row],[Load]]*-0.19</f>
        <v>8442.6299999999992</v>
      </c>
      <c r="AI29">
        <f>Demand[[#This Row],[Load]]+Demand[[#This Row],[Load]]*-0.18</f>
        <v>8546.86</v>
      </c>
      <c r="AJ29">
        <f>Demand[[#This Row],[Load]]+Demand[[#This Row],[Load]]*-0.17</f>
        <v>8651.09</v>
      </c>
      <c r="AK29">
        <f>Demand[[#This Row],[Load]]+Demand[[#This Row],[Load]]*-0.16</f>
        <v>8755.32</v>
      </c>
      <c r="AL29">
        <f>Demand[[#This Row],[Load]]+Demand[[#This Row],[Load]]*-0.15</f>
        <v>8859.5499999999993</v>
      </c>
      <c r="AM29">
        <f>Demand[[#This Row],[Load]]+Demand[[#This Row],[Load]]*-0.14</f>
        <v>8963.7800000000007</v>
      </c>
      <c r="AN29">
        <f>Demand[[#This Row],[Load]]+Demand[[#This Row],[Load]]*-0.13</f>
        <v>9068.01</v>
      </c>
      <c r="AO29">
        <f>Demand[[#This Row],[Load]]+Demand[[#This Row],[Load]]*-0.12</f>
        <v>9172.24</v>
      </c>
      <c r="AP29">
        <f>Demand[[#This Row],[Load]]+Demand[[#This Row],[Load]]*-0.11</f>
        <v>9276.4699999999993</v>
      </c>
      <c r="AQ29">
        <f>Demand[[#This Row],[Load]]+Demand[[#This Row],[Load]]*-0.1</f>
        <v>9380.7000000000007</v>
      </c>
      <c r="AR29">
        <f>Demand[[#This Row],[Load]]+Demand[[#This Row],[Load]]*-0.09</f>
        <v>9484.93</v>
      </c>
      <c r="AS29">
        <f>Demand[[#This Row],[Load]]+Demand[[#This Row],[Load]]*-0.08</f>
        <v>9589.16</v>
      </c>
      <c r="AT29">
        <f>Demand[[#This Row],[Load]]+Demand[[#This Row],[Load]]*-0.07</f>
        <v>9693.39</v>
      </c>
      <c r="AU29">
        <f>Demand[[#This Row],[Load]]+Demand[[#This Row],[Load]]*-0.06</f>
        <v>9797.6200000000008</v>
      </c>
      <c r="AV29">
        <f>Demand[[#This Row],[Load]]+Demand[[#This Row],[Load]]*-0.05</f>
        <v>9901.85</v>
      </c>
      <c r="AW29">
        <f>Demand[[#This Row],[Load]]+Demand[[#This Row],[Load]]*-0.04</f>
        <v>10006.08</v>
      </c>
      <c r="AX29">
        <f>Demand[[#This Row],[Load]]+Demand[[#This Row],[Load]]*-0.03</f>
        <v>10110.31</v>
      </c>
      <c r="AY29">
        <f>Demand[[#This Row],[Load]]+Demand[[#This Row],[Load]]*-0.02</f>
        <v>10214.540000000001</v>
      </c>
      <c r="AZ29">
        <f>Demand[[#This Row],[Load]]+Demand[[#This Row],[Load]]*-0.01</f>
        <v>10318.77</v>
      </c>
      <c r="BA29">
        <f>Demand[[#This Row],[Load]]+Demand[[#This Row],[Load]]*0</f>
        <v>10423</v>
      </c>
      <c r="BB29">
        <f>Demand[[#This Row],[Load]]+Demand[[#This Row],[Load]]*0.01</f>
        <v>10527.23</v>
      </c>
      <c r="BC29">
        <f>Demand[[#This Row],[Load]]+Demand[[#This Row],[Load]]*0.02</f>
        <v>10631.46</v>
      </c>
      <c r="BD29">
        <f>Demand[[#This Row],[Load]]+Demand[[#This Row],[Load]]*0.03</f>
        <v>10735.69</v>
      </c>
      <c r="BE29">
        <f>Demand[[#This Row],[Load]]+Demand[[#This Row],[Load]]*0.04</f>
        <v>10839.92</v>
      </c>
      <c r="BF29">
        <f>Demand[[#This Row],[Load]]+Demand[[#This Row],[Load]]*0.05</f>
        <v>10944.15</v>
      </c>
      <c r="BG29">
        <f>Demand[[#This Row],[Load]]+Demand[[#This Row],[Load]]*0.06</f>
        <v>11048.38</v>
      </c>
      <c r="BH29">
        <f>Demand[[#This Row],[Load]]+Demand[[#This Row],[Load]]*0.07</f>
        <v>11152.61</v>
      </c>
      <c r="BI29">
        <f>Demand[[#This Row],[Load]]+Demand[[#This Row],[Load]]*0.08</f>
        <v>11256.84</v>
      </c>
      <c r="BJ29">
        <f>Demand[[#This Row],[Load]]+Demand[[#This Row],[Load]]*0.09</f>
        <v>11361.07</v>
      </c>
      <c r="BK29">
        <f>Demand[[#This Row],[Load]]+Demand[[#This Row],[Load]]*0.1</f>
        <v>11465.3</v>
      </c>
      <c r="BL29">
        <f>Demand[[#This Row],[Load]]+Demand[[#This Row],[Load]]*0.11</f>
        <v>11569.53</v>
      </c>
      <c r="BM29">
        <f>Demand[[#This Row],[Load]]+Demand[[#This Row],[Load]]*0.12</f>
        <v>11673.76</v>
      </c>
      <c r="BN29">
        <f>Demand[[#This Row],[Load]]+Demand[[#This Row],[Load]]*0.13</f>
        <v>11777.99</v>
      </c>
      <c r="BO29">
        <f>Demand[[#This Row],[Load]]+Demand[[#This Row],[Load]]*0.14</f>
        <v>11882.22</v>
      </c>
      <c r="BP29">
        <f>Demand[[#This Row],[Load]]+Demand[[#This Row],[Load]]*0.15</f>
        <v>11986.45</v>
      </c>
      <c r="BQ29">
        <f>Demand[[#This Row],[Load]]+Demand[[#This Row],[Load]]*0.16</f>
        <v>12090.68</v>
      </c>
      <c r="BR29">
        <f>Demand[[#This Row],[Load]]+Demand[[#This Row],[Load]]*0.17</f>
        <v>12194.91</v>
      </c>
      <c r="BS29">
        <f>Demand[[#This Row],[Load]]+Demand[[#This Row],[Load]]*0.18</f>
        <v>12299.14</v>
      </c>
      <c r="BT29">
        <f>Demand[[#This Row],[Load]]+Demand[[#This Row],[Load]]*0.19</f>
        <v>12403.37</v>
      </c>
      <c r="BU29">
        <f>Demand[[#This Row],[Load]]+Demand[[#This Row],[Load]]*0.2</f>
        <v>12507.6</v>
      </c>
      <c r="BV29">
        <f>Demand[[#This Row],[Load]]+Demand[[#This Row],[Load]]*0.21</f>
        <v>12611.83</v>
      </c>
      <c r="BW29">
        <f>Demand[[#This Row],[Load]]+Demand[[#This Row],[Load]]*0.22</f>
        <v>12716.06</v>
      </c>
      <c r="BX29">
        <f>Demand[[#This Row],[Load]]+Demand[[#This Row],[Load]]*0.23</f>
        <v>12820.29</v>
      </c>
      <c r="BY29">
        <f>Demand[[#This Row],[Load]]+Demand[[#This Row],[Load]]*0.24</f>
        <v>12924.52</v>
      </c>
      <c r="BZ29">
        <f>Demand[[#This Row],[Load]]+Demand[[#This Row],[Load]]*0.25</f>
        <v>13028.75</v>
      </c>
      <c r="CA29">
        <f>Demand[[#This Row],[Load]]+Demand[[#This Row],[Load]]*0.26</f>
        <v>13132.98</v>
      </c>
      <c r="CB29">
        <f>Demand[[#This Row],[Load]]+Demand[[#This Row],[Load]]*0.27</f>
        <v>13237.21</v>
      </c>
      <c r="CC29">
        <f>Demand[[#This Row],[Load]]+Demand[[#This Row],[Load]]*0.28</f>
        <v>13341.44</v>
      </c>
      <c r="CD29">
        <f>Demand[[#This Row],[Load]]+Demand[[#This Row],[Load]]*0.29</f>
        <v>13445.67</v>
      </c>
      <c r="CE29">
        <f>Demand[[#This Row],[Load]]+Demand[[#This Row],[Load]]*0.3</f>
        <v>13549.9</v>
      </c>
      <c r="CF29">
        <f>Demand[[#This Row],[Load]]+Demand[[#This Row],[Load]]*0.31</f>
        <v>13654.130000000001</v>
      </c>
      <c r="CG29">
        <f>Demand[[#This Row],[Load]]+Demand[[#This Row],[Load]]*0.32</f>
        <v>13758.36</v>
      </c>
      <c r="CH29">
        <f>Demand[[#This Row],[Load]]+Demand[[#This Row],[Load]]*0.33</f>
        <v>13862.59</v>
      </c>
      <c r="CI29">
        <f>Demand[[#This Row],[Load]]+Demand[[#This Row],[Load]]*0.34</f>
        <v>13966.82</v>
      </c>
      <c r="CJ29">
        <f>Demand[[#This Row],[Load]]+Demand[[#This Row],[Load]]*0.35</f>
        <v>14071.05</v>
      </c>
      <c r="CK29">
        <f>Demand[[#This Row],[Load]]+Demand[[#This Row],[Load]]*0.36</f>
        <v>14175.279999999999</v>
      </c>
      <c r="CL29">
        <f>Demand[[#This Row],[Load]]+Demand[[#This Row],[Load]]*0.37</f>
        <v>14279.51</v>
      </c>
      <c r="CM29">
        <f>Demand[[#This Row],[Load]]+Demand[[#This Row],[Load]]*0.38</f>
        <v>14383.74</v>
      </c>
      <c r="CN29">
        <f>Demand[[#This Row],[Load]]+Demand[[#This Row],[Load]]*0.39</f>
        <v>14487.970000000001</v>
      </c>
      <c r="CO29">
        <f>Demand[[#This Row],[Load]]+Demand[[#This Row],[Load]]*0.4</f>
        <v>14592.2</v>
      </c>
      <c r="CP29">
        <f>Demand[[#This Row],[Load]]+Demand[[#This Row],[Load]]*0.41</f>
        <v>14696.43</v>
      </c>
      <c r="CQ29">
        <f>Demand[[#This Row],[Load]]+Demand[[#This Row],[Load]]*0.42</f>
        <v>14800.66</v>
      </c>
      <c r="CR29">
        <f>Demand[[#This Row],[Load]]+Demand[[#This Row],[Load]]*0.43</f>
        <v>14904.89</v>
      </c>
      <c r="CS29">
        <f>Demand[[#This Row],[Load]]+Demand[[#This Row],[Load]]*0.44</f>
        <v>15009.119999999999</v>
      </c>
      <c r="CT29">
        <f>Demand[[#This Row],[Load]]+Demand[[#This Row],[Load]]*0.45</f>
        <v>15113.35</v>
      </c>
      <c r="CU29">
        <f>Demand[[#This Row],[Load]]+Demand[[#This Row],[Load]]*0.46</f>
        <v>15217.58</v>
      </c>
      <c r="CV29">
        <f>Demand[[#This Row],[Load]]+Demand[[#This Row],[Load]]*47</f>
        <v>500304</v>
      </c>
      <c r="CW29">
        <f>Demand[[#This Row],[Load]]+Demand[[#This Row],[Load]]*0.48</f>
        <v>15426.04</v>
      </c>
      <c r="CX29">
        <f>Demand[[#This Row],[Load]]+Demand[[#This Row],[Load]]*0.49</f>
        <v>15530.27</v>
      </c>
      <c r="CY29">
        <f>Demand[[#This Row],[Load]]+Demand[[#This Row],[Load]]*0.5</f>
        <v>15634.5</v>
      </c>
    </row>
    <row r="30" spans="1:103">
      <c r="A30">
        <v>28</v>
      </c>
      <c r="B30">
        <v>10152</v>
      </c>
      <c r="C30">
        <f>Demand[[#This Row],[Load]]-Demand[[#This Row],[Load]]*0.5</f>
        <v>5076</v>
      </c>
      <c r="D30">
        <f>Demand[[#This Row],[Load]]-Demand[[#This Row],[Load]]*0.49</f>
        <v>5177.5200000000004</v>
      </c>
      <c r="E30">
        <f>Demand[[#This Row],[Load]]-Demand[[#This Row],[Load]]*0.48</f>
        <v>5279.04</v>
      </c>
      <c r="F30">
        <f>Demand[[#This Row],[Load]]-Demand[[#This Row],[Load]]*0.47</f>
        <v>5380.56</v>
      </c>
      <c r="G30">
        <f>Demand[[#This Row],[Load]]-Demand[[#This Row],[Load]]*0.46</f>
        <v>5482.08</v>
      </c>
      <c r="H30">
        <f>Demand[[#This Row],[Load]]-Demand[[#This Row],[Load]]*0.45</f>
        <v>5583.5999999999995</v>
      </c>
      <c r="I30">
        <f>Demand[[#This Row],[Load]]-Demand[[#This Row],[Load]]*0.44</f>
        <v>5685.12</v>
      </c>
      <c r="J30">
        <f>Demand[[#This Row],[Load]]-Demand[[#This Row],[Load]]*0.43</f>
        <v>5786.64</v>
      </c>
      <c r="K30">
        <f>Demand[[#This Row],[Load]]+Demand[[#This Row],[Load]]*$K$1</f>
        <v>5888.16</v>
      </c>
      <c r="L30">
        <f>Demand[[#This Row],[Load]]+Demand[[#This Row],[Load]]*-0.41</f>
        <v>5989.68</v>
      </c>
      <c r="M30">
        <f>Demand[[#This Row],[Load]]+Demand[[#This Row],[Load]]*-0.4</f>
        <v>6091.2</v>
      </c>
      <c r="N30">
        <f>Demand[[#This Row],[Load]]+Demand[[#This Row],[Load]]*-0.39</f>
        <v>6192.7199999999993</v>
      </c>
      <c r="O30">
        <f>Demand[[#This Row],[Load]]+Demand[[#This Row],[Load]]*-0.38</f>
        <v>6294.24</v>
      </c>
      <c r="P30">
        <f>Demand[[#This Row],[Load]]+Demand[[#This Row],[Load]]*-0.37</f>
        <v>6395.76</v>
      </c>
      <c r="Q30">
        <f>Demand[[#This Row],[Load]]+Demand[[#This Row],[Load]]*-0.36</f>
        <v>6497.2800000000007</v>
      </c>
      <c r="R30">
        <f>Demand[[#This Row],[Load]]+Demand[[#This Row],[Load]]*-0.35</f>
        <v>6598.8</v>
      </c>
      <c r="S30">
        <f>Demand[[#This Row],[Load]]+Demand[[#This Row],[Load]]*-0.34</f>
        <v>6700.32</v>
      </c>
      <c r="T30">
        <f>Demand[[#This Row],[Load]]+Demand[[#This Row],[Load]]*-0.33</f>
        <v>6801.84</v>
      </c>
      <c r="U30">
        <f>Demand[[#This Row],[Load]]+Demand[[#This Row],[Load]]*-0.32</f>
        <v>6903.3600000000006</v>
      </c>
      <c r="V30">
        <f>Demand[[#This Row],[Load]]+Demand[[#This Row],[Load]]*-0.31</f>
        <v>7004.88</v>
      </c>
      <c r="W30">
        <f>Demand[[#This Row],[Load]]+Demand[[#This Row],[Load]]*-0.3</f>
        <v>7106.4</v>
      </c>
      <c r="X30">
        <f>Demand[[#This Row],[Load]]+Demand[[#This Row],[Load]]*-0.29</f>
        <v>7207.92</v>
      </c>
      <c r="Y30">
        <f>Demand[[#This Row],[Load]]+Demand[[#This Row],[Load]]*-0.28</f>
        <v>7309.44</v>
      </c>
      <c r="Z30">
        <f>Demand[[#This Row],[Load]]+Demand[[#This Row],[Load]]*-0.27</f>
        <v>7410.96</v>
      </c>
      <c r="AA30">
        <f>Demand[[#This Row],[Load]]+Demand[[#This Row],[Load]]*-0.26</f>
        <v>7512.48</v>
      </c>
      <c r="AB30">
        <f>Demand[[#This Row],[Load]]+Demand[[#This Row],[Load]]*-0.25</f>
        <v>7614</v>
      </c>
      <c r="AC30">
        <f>Demand[[#This Row],[Load]]+Demand[[#This Row],[Load]]*-0.24</f>
        <v>7715.52</v>
      </c>
      <c r="AD30">
        <f>Demand[[#This Row],[Load]]+Demand[[#This Row],[Load]]*-0.23</f>
        <v>7817.04</v>
      </c>
      <c r="AE30">
        <f>Demand[[#This Row],[Load]]+Demand[[#This Row],[Load]]*-0.22</f>
        <v>7918.5599999999995</v>
      </c>
      <c r="AF30">
        <f>Demand[[#This Row],[Load]]+Demand[[#This Row],[Load]]*-0.21</f>
        <v>8020.08</v>
      </c>
      <c r="AG30">
        <f>Demand[[#This Row],[Load]]+Demand[[#This Row],[Load]]*-0.2</f>
        <v>8121.6</v>
      </c>
      <c r="AH30">
        <f>Demand[[#This Row],[Load]]+Demand[[#This Row],[Load]]*-0.19</f>
        <v>8223.119999999999</v>
      </c>
      <c r="AI30">
        <f>Demand[[#This Row],[Load]]+Demand[[#This Row],[Load]]*-0.18</f>
        <v>8324.64</v>
      </c>
      <c r="AJ30">
        <f>Demand[[#This Row],[Load]]+Demand[[#This Row],[Load]]*-0.17</f>
        <v>8426.16</v>
      </c>
      <c r="AK30">
        <f>Demand[[#This Row],[Load]]+Demand[[#This Row],[Load]]*-0.16</f>
        <v>8527.68</v>
      </c>
      <c r="AL30">
        <f>Demand[[#This Row],[Load]]+Demand[[#This Row],[Load]]*-0.15</f>
        <v>8629.2000000000007</v>
      </c>
      <c r="AM30">
        <f>Demand[[#This Row],[Load]]+Demand[[#This Row],[Load]]*-0.14</f>
        <v>8730.7199999999993</v>
      </c>
      <c r="AN30">
        <f>Demand[[#This Row],[Load]]+Demand[[#This Row],[Load]]*-0.13</f>
        <v>8832.24</v>
      </c>
      <c r="AO30">
        <f>Demand[[#This Row],[Load]]+Demand[[#This Row],[Load]]*-0.12</f>
        <v>8933.76</v>
      </c>
      <c r="AP30">
        <f>Demand[[#This Row],[Load]]+Demand[[#This Row],[Load]]*-0.11</f>
        <v>9035.2800000000007</v>
      </c>
      <c r="AQ30">
        <f>Demand[[#This Row],[Load]]+Demand[[#This Row],[Load]]*-0.1</f>
        <v>9136.7999999999993</v>
      </c>
      <c r="AR30">
        <f>Demand[[#This Row],[Load]]+Demand[[#This Row],[Load]]*-0.09</f>
        <v>9238.32</v>
      </c>
      <c r="AS30">
        <f>Demand[[#This Row],[Load]]+Demand[[#This Row],[Load]]*-0.08</f>
        <v>9339.84</v>
      </c>
      <c r="AT30">
        <f>Demand[[#This Row],[Load]]+Demand[[#This Row],[Load]]*-0.07</f>
        <v>9441.36</v>
      </c>
      <c r="AU30">
        <f>Demand[[#This Row],[Load]]+Demand[[#This Row],[Load]]*-0.06</f>
        <v>9542.8799999999992</v>
      </c>
      <c r="AV30">
        <f>Demand[[#This Row],[Load]]+Demand[[#This Row],[Load]]*-0.05</f>
        <v>9644.4</v>
      </c>
      <c r="AW30">
        <f>Demand[[#This Row],[Load]]+Demand[[#This Row],[Load]]*-0.04</f>
        <v>9745.92</v>
      </c>
      <c r="AX30">
        <f>Demand[[#This Row],[Load]]+Demand[[#This Row],[Load]]*-0.03</f>
        <v>9847.44</v>
      </c>
      <c r="AY30">
        <f>Demand[[#This Row],[Load]]+Demand[[#This Row],[Load]]*-0.02</f>
        <v>9948.9599999999991</v>
      </c>
      <c r="AZ30">
        <f>Demand[[#This Row],[Load]]+Demand[[#This Row],[Load]]*-0.01</f>
        <v>10050.48</v>
      </c>
      <c r="BA30">
        <f>Demand[[#This Row],[Load]]+Demand[[#This Row],[Load]]*0</f>
        <v>10152</v>
      </c>
      <c r="BB30">
        <f>Demand[[#This Row],[Load]]+Demand[[#This Row],[Load]]*0.01</f>
        <v>10253.52</v>
      </c>
      <c r="BC30">
        <f>Demand[[#This Row],[Load]]+Demand[[#This Row],[Load]]*0.02</f>
        <v>10355.040000000001</v>
      </c>
      <c r="BD30">
        <f>Demand[[#This Row],[Load]]+Demand[[#This Row],[Load]]*0.03</f>
        <v>10456.56</v>
      </c>
      <c r="BE30">
        <f>Demand[[#This Row],[Load]]+Demand[[#This Row],[Load]]*0.04</f>
        <v>10558.08</v>
      </c>
      <c r="BF30">
        <f>Demand[[#This Row],[Load]]+Demand[[#This Row],[Load]]*0.05</f>
        <v>10659.6</v>
      </c>
      <c r="BG30">
        <f>Demand[[#This Row],[Load]]+Demand[[#This Row],[Load]]*0.06</f>
        <v>10761.12</v>
      </c>
      <c r="BH30">
        <f>Demand[[#This Row],[Load]]+Demand[[#This Row],[Load]]*0.07</f>
        <v>10862.64</v>
      </c>
      <c r="BI30">
        <f>Demand[[#This Row],[Load]]+Demand[[#This Row],[Load]]*0.08</f>
        <v>10964.16</v>
      </c>
      <c r="BJ30">
        <f>Demand[[#This Row],[Load]]+Demand[[#This Row],[Load]]*0.09</f>
        <v>11065.68</v>
      </c>
      <c r="BK30">
        <f>Demand[[#This Row],[Load]]+Demand[[#This Row],[Load]]*0.1</f>
        <v>11167.2</v>
      </c>
      <c r="BL30">
        <f>Demand[[#This Row],[Load]]+Demand[[#This Row],[Load]]*0.11</f>
        <v>11268.72</v>
      </c>
      <c r="BM30">
        <f>Demand[[#This Row],[Load]]+Demand[[#This Row],[Load]]*0.12</f>
        <v>11370.24</v>
      </c>
      <c r="BN30">
        <f>Demand[[#This Row],[Load]]+Demand[[#This Row],[Load]]*0.13</f>
        <v>11471.76</v>
      </c>
      <c r="BO30">
        <f>Demand[[#This Row],[Load]]+Demand[[#This Row],[Load]]*0.14</f>
        <v>11573.28</v>
      </c>
      <c r="BP30">
        <f>Demand[[#This Row],[Load]]+Demand[[#This Row],[Load]]*0.15</f>
        <v>11674.8</v>
      </c>
      <c r="BQ30">
        <f>Demand[[#This Row],[Load]]+Demand[[#This Row],[Load]]*0.16</f>
        <v>11776.32</v>
      </c>
      <c r="BR30">
        <f>Demand[[#This Row],[Load]]+Demand[[#This Row],[Load]]*0.17</f>
        <v>11877.84</v>
      </c>
      <c r="BS30">
        <f>Demand[[#This Row],[Load]]+Demand[[#This Row],[Load]]*0.18</f>
        <v>11979.36</v>
      </c>
      <c r="BT30">
        <f>Demand[[#This Row],[Load]]+Demand[[#This Row],[Load]]*0.19</f>
        <v>12080.880000000001</v>
      </c>
      <c r="BU30">
        <f>Demand[[#This Row],[Load]]+Demand[[#This Row],[Load]]*0.2</f>
        <v>12182.4</v>
      </c>
      <c r="BV30">
        <f>Demand[[#This Row],[Load]]+Demand[[#This Row],[Load]]*0.21</f>
        <v>12283.92</v>
      </c>
      <c r="BW30">
        <f>Demand[[#This Row],[Load]]+Demand[[#This Row],[Load]]*0.22</f>
        <v>12385.44</v>
      </c>
      <c r="BX30">
        <f>Demand[[#This Row],[Load]]+Demand[[#This Row],[Load]]*0.23</f>
        <v>12486.96</v>
      </c>
      <c r="BY30">
        <f>Demand[[#This Row],[Load]]+Demand[[#This Row],[Load]]*0.24</f>
        <v>12588.48</v>
      </c>
      <c r="BZ30">
        <f>Demand[[#This Row],[Load]]+Demand[[#This Row],[Load]]*0.25</f>
        <v>12690</v>
      </c>
      <c r="CA30">
        <f>Demand[[#This Row],[Load]]+Demand[[#This Row],[Load]]*0.26</f>
        <v>12791.52</v>
      </c>
      <c r="CB30">
        <f>Demand[[#This Row],[Load]]+Demand[[#This Row],[Load]]*0.27</f>
        <v>12893.04</v>
      </c>
      <c r="CC30">
        <f>Demand[[#This Row],[Load]]+Demand[[#This Row],[Load]]*0.28</f>
        <v>12994.560000000001</v>
      </c>
      <c r="CD30">
        <f>Demand[[#This Row],[Load]]+Demand[[#This Row],[Load]]*0.29</f>
        <v>13096.08</v>
      </c>
      <c r="CE30">
        <f>Demand[[#This Row],[Load]]+Demand[[#This Row],[Load]]*0.3</f>
        <v>13197.6</v>
      </c>
      <c r="CF30">
        <f>Demand[[#This Row],[Load]]+Demand[[#This Row],[Load]]*0.31</f>
        <v>13299.119999999999</v>
      </c>
      <c r="CG30">
        <f>Demand[[#This Row],[Load]]+Demand[[#This Row],[Load]]*0.32</f>
        <v>13400.64</v>
      </c>
      <c r="CH30">
        <f>Demand[[#This Row],[Load]]+Demand[[#This Row],[Load]]*0.33</f>
        <v>13502.16</v>
      </c>
      <c r="CI30">
        <f>Demand[[#This Row],[Load]]+Demand[[#This Row],[Load]]*0.34</f>
        <v>13603.68</v>
      </c>
      <c r="CJ30">
        <f>Demand[[#This Row],[Load]]+Demand[[#This Row],[Load]]*0.35</f>
        <v>13705.2</v>
      </c>
      <c r="CK30">
        <f>Demand[[#This Row],[Load]]+Demand[[#This Row],[Load]]*0.36</f>
        <v>13806.72</v>
      </c>
      <c r="CL30">
        <f>Demand[[#This Row],[Load]]+Demand[[#This Row],[Load]]*0.37</f>
        <v>13908.24</v>
      </c>
      <c r="CM30">
        <f>Demand[[#This Row],[Load]]+Demand[[#This Row],[Load]]*0.38</f>
        <v>14009.76</v>
      </c>
      <c r="CN30">
        <f>Demand[[#This Row],[Load]]+Demand[[#This Row],[Load]]*0.39</f>
        <v>14111.28</v>
      </c>
      <c r="CO30">
        <f>Demand[[#This Row],[Load]]+Demand[[#This Row],[Load]]*0.4</f>
        <v>14212.8</v>
      </c>
      <c r="CP30">
        <f>Demand[[#This Row],[Load]]+Demand[[#This Row],[Load]]*0.41</f>
        <v>14314.32</v>
      </c>
      <c r="CQ30">
        <f>Demand[[#This Row],[Load]]+Demand[[#This Row],[Load]]*0.42</f>
        <v>14415.84</v>
      </c>
      <c r="CR30">
        <f>Demand[[#This Row],[Load]]+Demand[[#This Row],[Load]]*0.43</f>
        <v>14517.36</v>
      </c>
      <c r="CS30">
        <f>Demand[[#This Row],[Load]]+Demand[[#This Row],[Load]]*0.44</f>
        <v>14618.880000000001</v>
      </c>
      <c r="CT30">
        <f>Demand[[#This Row],[Load]]+Demand[[#This Row],[Load]]*0.45</f>
        <v>14720.400000000001</v>
      </c>
      <c r="CU30">
        <f>Demand[[#This Row],[Load]]+Demand[[#This Row],[Load]]*0.46</f>
        <v>14821.92</v>
      </c>
      <c r="CV30">
        <f>Demand[[#This Row],[Load]]+Demand[[#This Row],[Load]]*47</f>
        <v>487296</v>
      </c>
      <c r="CW30">
        <f>Demand[[#This Row],[Load]]+Demand[[#This Row],[Load]]*0.48</f>
        <v>15024.96</v>
      </c>
      <c r="CX30">
        <f>Demand[[#This Row],[Load]]+Demand[[#This Row],[Load]]*0.49</f>
        <v>15126.48</v>
      </c>
      <c r="CY30">
        <f>Demand[[#This Row],[Load]]+Demand[[#This Row],[Load]]*0.5</f>
        <v>15228</v>
      </c>
    </row>
    <row r="31" spans="1:103">
      <c r="A31">
        <v>29</v>
      </c>
      <c r="B31">
        <v>10097</v>
      </c>
      <c r="C31">
        <f>Demand[[#This Row],[Load]]-Demand[[#This Row],[Load]]*0.5</f>
        <v>5048.5</v>
      </c>
      <c r="D31">
        <f>Demand[[#This Row],[Load]]-Demand[[#This Row],[Load]]*0.49</f>
        <v>5149.47</v>
      </c>
      <c r="E31">
        <f>Demand[[#This Row],[Load]]-Demand[[#This Row],[Load]]*0.48</f>
        <v>5250.4400000000005</v>
      </c>
      <c r="F31">
        <f>Demand[[#This Row],[Load]]-Demand[[#This Row],[Load]]*0.47</f>
        <v>5351.41</v>
      </c>
      <c r="G31">
        <f>Demand[[#This Row],[Load]]-Demand[[#This Row],[Load]]*0.46</f>
        <v>5452.38</v>
      </c>
      <c r="H31">
        <f>Demand[[#This Row],[Load]]-Demand[[#This Row],[Load]]*0.45</f>
        <v>5553.3499999999995</v>
      </c>
      <c r="I31">
        <f>Demand[[#This Row],[Load]]-Demand[[#This Row],[Load]]*0.44</f>
        <v>5654.32</v>
      </c>
      <c r="J31">
        <f>Demand[[#This Row],[Load]]-Demand[[#This Row],[Load]]*0.43</f>
        <v>5755.29</v>
      </c>
      <c r="K31">
        <f>Demand[[#This Row],[Load]]+Demand[[#This Row],[Load]]*$K$1</f>
        <v>5856.26</v>
      </c>
      <c r="L31">
        <f>Demand[[#This Row],[Load]]+Demand[[#This Row],[Load]]*-0.41</f>
        <v>5957.2300000000005</v>
      </c>
      <c r="M31">
        <f>Demand[[#This Row],[Load]]+Demand[[#This Row],[Load]]*-0.4</f>
        <v>6058.2</v>
      </c>
      <c r="N31">
        <f>Demand[[#This Row],[Load]]+Demand[[#This Row],[Load]]*-0.39</f>
        <v>6159.17</v>
      </c>
      <c r="O31">
        <f>Demand[[#This Row],[Load]]+Demand[[#This Row],[Load]]*-0.38</f>
        <v>6260.1399999999994</v>
      </c>
      <c r="P31">
        <f>Demand[[#This Row],[Load]]+Demand[[#This Row],[Load]]*-0.37</f>
        <v>6361.1100000000006</v>
      </c>
      <c r="Q31">
        <f>Demand[[#This Row],[Load]]+Demand[[#This Row],[Load]]*-0.36</f>
        <v>6462.08</v>
      </c>
      <c r="R31">
        <f>Demand[[#This Row],[Load]]+Demand[[#This Row],[Load]]*-0.35</f>
        <v>6563.05</v>
      </c>
      <c r="S31">
        <f>Demand[[#This Row],[Load]]+Demand[[#This Row],[Load]]*-0.34</f>
        <v>6664.0199999999995</v>
      </c>
      <c r="T31">
        <f>Demand[[#This Row],[Load]]+Demand[[#This Row],[Load]]*-0.33</f>
        <v>6764.99</v>
      </c>
      <c r="U31">
        <f>Demand[[#This Row],[Load]]+Demand[[#This Row],[Load]]*-0.32</f>
        <v>6865.96</v>
      </c>
      <c r="V31">
        <f>Demand[[#This Row],[Load]]+Demand[[#This Row],[Load]]*-0.31</f>
        <v>6966.93</v>
      </c>
      <c r="W31">
        <f>Demand[[#This Row],[Load]]+Demand[[#This Row],[Load]]*-0.3</f>
        <v>7067.9</v>
      </c>
      <c r="X31">
        <f>Demand[[#This Row],[Load]]+Demand[[#This Row],[Load]]*-0.29</f>
        <v>7168.8700000000008</v>
      </c>
      <c r="Y31">
        <f>Demand[[#This Row],[Load]]+Demand[[#This Row],[Load]]*-0.28</f>
        <v>7269.84</v>
      </c>
      <c r="Z31">
        <f>Demand[[#This Row],[Load]]+Demand[[#This Row],[Load]]*-0.27</f>
        <v>7370.8099999999995</v>
      </c>
      <c r="AA31">
        <f>Demand[[#This Row],[Load]]+Demand[[#This Row],[Load]]*-0.26</f>
        <v>7471.78</v>
      </c>
      <c r="AB31">
        <f>Demand[[#This Row],[Load]]+Demand[[#This Row],[Load]]*-0.25</f>
        <v>7572.75</v>
      </c>
      <c r="AC31">
        <f>Demand[[#This Row],[Load]]+Demand[[#This Row],[Load]]*-0.24</f>
        <v>7673.72</v>
      </c>
      <c r="AD31">
        <f>Demand[[#This Row],[Load]]+Demand[[#This Row],[Load]]*-0.23</f>
        <v>7774.6900000000005</v>
      </c>
      <c r="AE31">
        <f>Demand[[#This Row],[Load]]+Demand[[#This Row],[Load]]*-0.22</f>
        <v>7875.66</v>
      </c>
      <c r="AF31">
        <f>Demand[[#This Row],[Load]]+Demand[[#This Row],[Load]]*-0.21</f>
        <v>7976.63</v>
      </c>
      <c r="AG31">
        <f>Demand[[#This Row],[Load]]+Demand[[#This Row],[Load]]*-0.2</f>
        <v>8077.6</v>
      </c>
      <c r="AH31">
        <f>Demand[[#This Row],[Load]]+Demand[[#This Row],[Load]]*-0.19</f>
        <v>8178.57</v>
      </c>
      <c r="AI31">
        <f>Demand[[#This Row],[Load]]+Demand[[#This Row],[Load]]*-0.18</f>
        <v>8279.5400000000009</v>
      </c>
      <c r="AJ31">
        <f>Demand[[#This Row],[Load]]+Demand[[#This Row],[Load]]*-0.17</f>
        <v>8380.51</v>
      </c>
      <c r="AK31">
        <f>Demand[[#This Row],[Load]]+Demand[[#This Row],[Load]]*-0.16</f>
        <v>8481.48</v>
      </c>
      <c r="AL31">
        <f>Demand[[#This Row],[Load]]+Demand[[#This Row],[Load]]*-0.15</f>
        <v>8582.4500000000007</v>
      </c>
      <c r="AM31">
        <f>Demand[[#This Row],[Load]]+Demand[[#This Row],[Load]]*-0.14</f>
        <v>8683.42</v>
      </c>
      <c r="AN31">
        <f>Demand[[#This Row],[Load]]+Demand[[#This Row],[Load]]*-0.13</f>
        <v>8784.39</v>
      </c>
      <c r="AO31">
        <f>Demand[[#This Row],[Load]]+Demand[[#This Row],[Load]]*-0.12</f>
        <v>8885.36</v>
      </c>
      <c r="AP31">
        <f>Demand[[#This Row],[Load]]+Demand[[#This Row],[Load]]*-0.11</f>
        <v>8986.33</v>
      </c>
      <c r="AQ31">
        <f>Demand[[#This Row],[Load]]+Demand[[#This Row],[Load]]*-0.1</f>
        <v>9087.2999999999993</v>
      </c>
      <c r="AR31">
        <f>Demand[[#This Row],[Load]]+Demand[[#This Row],[Load]]*-0.09</f>
        <v>9188.27</v>
      </c>
      <c r="AS31">
        <f>Demand[[#This Row],[Load]]+Demand[[#This Row],[Load]]*-0.08</f>
        <v>9289.24</v>
      </c>
      <c r="AT31">
        <f>Demand[[#This Row],[Load]]+Demand[[#This Row],[Load]]*-0.07</f>
        <v>9390.2099999999991</v>
      </c>
      <c r="AU31">
        <f>Demand[[#This Row],[Load]]+Demand[[#This Row],[Load]]*-0.06</f>
        <v>9491.18</v>
      </c>
      <c r="AV31">
        <f>Demand[[#This Row],[Load]]+Demand[[#This Row],[Load]]*-0.05</f>
        <v>9592.15</v>
      </c>
      <c r="AW31">
        <f>Demand[[#This Row],[Load]]+Demand[[#This Row],[Load]]*-0.04</f>
        <v>9693.1200000000008</v>
      </c>
      <c r="AX31">
        <f>Demand[[#This Row],[Load]]+Demand[[#This Row],[Load]]*-0.03</f>
        <v>9794.09</v>
      </c>
      <c r="AY31">
        <f>Demand[[#This Row],[Load]]+Demand[[#This Row],[Load]]*-0.02</f>
        <v>9895.06</v>
      </c>
      <c r="AZ31">
        <f>Demand[[#This Row],[Load]]+Demand[[#This Row],[Load]]*-0.01</f>
        <v>9996.0300000000007</v>
      </c>
      <c r="BA31">
        <f>Demand[[#This Row],[Load]]+Demand[[#This Row],[Load]]*0</f>
        <v>10097</v>
      </c>
      <c r="BB31">
        <f>Demand[[#This Row],[Load]]+Demand[[#This Row],[Load]]*0.01</f>
        <v>10197.969999999999</v>
      </c>
      <c r="BC31">
        <f>Demand[[#This Row],[Load]]+Demand[[#This Row],[Load]]*0.02</f>
        <v>10298.94</v>
      </c>
      <c r="BD31">
        <f>Demand[[#This Row],[Load]]+Demand[[#This Row],[Load]]*0.03</f>
        <v>10399.91</v>
      </c>
      <c r="BE31">
        <f>Demand[[#This Row],[Load]]+Demand[[#This Row],[Load]]*0.04</f>
        <v>10500.88</v>
      </c>
      <c r="BF31">
        <f>Demand[[#This Row],[Load]]+Demand[[#This Row],[Load]]*0.05</f>
        <v>10601.85</v>
      </c>
      <c r="BG31">
        <f>Demand[[#This Row],[Load]]+Demand[[#This Row],[Load]]*0.06</f>
        <v>10702.82</v>
      </c>
      <c r="BH31">
        <f>Demand[[#This Row],[Load]]+Demand[[#This Row],[Load]]*0.07</f>
        <v>10803.79</v>
      </c>
      <c r="BI31">
        <f>Demand[[#This Row],[Load]]+Demand[[#This Row],[Load]]*0.08</f>
        <v>10904.76</v>
      </c>
      <c r="BJ31">
        <f>Demand[[#This Row],[Load]]+Demand[[#This Row],[Load]]*0.09</f>
        <v>11005.73</v>
      </c>
      <c r="BK31">
        <f>Demand[[#This Row],[Load]]+Demand[[#This Row],[Load]]*0.1</f>
        <v>11106.7</v>
      </c>
      <c r="BL31">
        <f>Demand[[#This Row],[Load]]+Demand[[#This Row],[Load]]*0.11</f>
        <v>11207.67</v>
      </c>
      <c r="BM31">
        <f>Demand[[#This Row],[Load]]+Demand[[#This Row],[Load]]*0.12</f>
        <v>11308.64</v>
      </c>
      <c r="BN31">
        <f>Demand[[#This Row],[Load]]+Demand[[#This Row],[Load]]*0.13</f>
        <v>11409.61</v>
      </c>
      <c r="BO31">
        <f>Demand[[#This Row],[Load]]+Demand[[#This Row],[Load]]*0.14</f>
        <v>11510.58</v>
      </c>
      <c r="BP31">
        <f>Demand[[#This Row],[Load]]+Demand[[#This Row],[Load]]*0.15</f>
        <v>11611.55</v>
      </c>
      <c r="BQ31">
        <f>Demand[[#This Row],[Load]]+Demand[[#This Row],[Load]]*0.16</f>
        <v>11712.52</v>
      </c>
      <c r="BR31">
        <f>Demand[[#This Row],[Load]]+Demand[[#This Row],[Load]]*0.17</f>
        <v>11813.49</v>
      </c>
      <c r="BS31">
        <f>Demand[[#This Row],[Load]]+Demand[[#This Row],[Load]]*0.18</f>
        <v>11914.46</v>
      </c>
      <c r="BT31">
        <f>Demand[[#This Row],[Load]]+Demand[[#This Row],[Load]]*0.19</f>
        <v>12015.43</v>
      </c>
      <c r="BU31">
        <f>Demand[[#This Row],[Load]]+Demand[[#This Row],[Load]]*0.2</f>
        <v>12116.4</v>
      </c>
      <c r="BV31">
        <f>Demand[[#This Row],[Load]]+Demand[[#This Row],[Load]]*0.21</f>
        <v>12217.369999999999</v>
      </c>
      <c r="BW31">
        <f>Demand[[#This Row],[Load]]+Demand[[#This Row],[Load]]*0.22</f>
        <v>12318.34</v>
      </c>
      <c r="BX31">
        <f>Demand[[#This Row],[Load]]+Demand[[#This Row],[Load]]*0.23</f>
        <v>12419.31</v>
      </c>
      <c r="BY31">
        <f>Demand[[#This Row],[Load]]+Demand[[#This Row],[Load]]*0.24</f>
        <v>12520.279999999999</v>
      </c>
      <c r="BZ31">
        <f>Demand[[#This Row],[Load]]+Demand[[#This Row],[Load]]*0.25</f>
        <v>12621.25</v>
      </c>
      <c r="CA31">
        <f>Demand[[#This Row],[Load]]+Demand[[#This Row],[Load]]*0.26</f>
        <v>12722.220000000001</v>
      </c>
      <c r="CB31">
        <f>Demand[[#This Row],[Load]]+Demand[[#This Row],[Load]]*0.27</f>
        <v>12823.19</v>
      </c>
      <c r="CC31">
        <f>Demand[[#This Row],[Load]]+Demand[[#This Row],[Load]]*0.28</f>
        <v>12924.16</v>
      </c>
      <c r="CD31">
        <f>Demand[[#This Row],[Load]]+Demand[[#This Row],[Load]]*0.29</f>
        <v>13025.13</v>
      </c>
      <c r="CE31">
        <f>Demand[[#This Row],[Load]]+Demand[[#This Row],[Load]]*0.3</f>
        <v>13126.1</v>
      </c>
      <c r="CF31">
        <f>Demand[[#This Row],[Load]]+Demand[[#This Row],[Load]]*0.31</f>
        <v>13227.07</v>
      </c>
      <c r="CG31">
        <f>Demand[[#This Row],[Load]]+Demand[[#This Row],[Load]]*0.32</f>
        <v>13328.04</v>
      </c>
      <c r="CH31">
        <f>Demand[[#This Row],[Load]]+Demand[[#This Row],[Load]]*0.33</f>
        <v>13429.01</v>
      </c>
      <c r="CI31">
        <f>Demand[[#This Row],[Load]]+Demand[[#This Row],[Load]]*0.34</f>
        <v>13529.98</v>
      </c>
      <c r="CJ31">
        <f>Demand[[#This Row],[Load]]+Demand[[#This Row],[Load]]*0.35</f>
        <v>13630.95</v>
      </c>
      <c r="CK31">
        <f>Demand[[#This Row],[Load]]+Demand[[#This Row],[Load]]*0.36</f>
        <v>13731.92</v>
      </c>
      <c r="CL31">
        <f>Demand[[#This Row],[Load]]+Demand[[#This Row],[Load]]*0.37</f>
        <v>13832.89</v>
      </c>
      <c r="CM31">
        <f>Demand[[#This Row],[Load]]+Demand[[#This Row],[Load]]*0.38</f>
        <v>13933.86</v>
      </c>
      <c r="CN31">
        <f>Demand[[#This Row],[Load]]+Demand[[#This Row],[Load]]*0.39</f>
        <v>14034.83</v>
      </c>
      <c r="CO31">
        <f>Demand[[#This Row],[Load]]+Demand[[#This Row],[Load]]*0.4</f>
        <v>14135.8</v>
      </c>
      <c r="CP31">
        <f>Demand[[#This Row],[Load]]+Demand[[#This Row],[Load]]*0.41</f>
        <v>14236.77</v>
      </c>
      <c r="CQ31">
        <f>Demand[[#This Row],[Load]]+Demand[[#This Row],[Load]]*0.42</f>
        <v>14337.74</v>
      </c>
      <c r="CR31">
        <f>Demand[[#This Row],[Load]]+Demand[[#This Row],[Load]]*0.43</f>
        <v>14438.71</v>
      </c>
      <c r="CS31">
        <f>Demand[[#This Row],[Load]]+Demand[[#This Row],[Load]]*0.44</f>
        <v>14539.68</v>
      </c>
      <c r="CT31">
        <f>Demand[[#This Row],[Load]]+Demand[[#This Row],[Load]]*0.45</f>
        <v>14640.650000000001</v>
      </c>
      <c r="CU31">
        <f>Demand[[#This Row],[Load]]+Demand[[#This Row],[Load]]*0.46</f>
        <v>14741.619999999999</v>
      </c>
      <c r="CV31">
        <f>Demand[[#This Row],[Load]]+Demand[[#This Row],[Load]]*47</f>
        <v>484656</v>
      </c>
      <c r="CW31">
        <f>Demand[[#This Row],[Load]]+Demand[[#This Row],[Load]]*0.48</f>
        <v>14943.56</v>
      </c>
      <c r="CX31">
        <f>Demand[[#This Row],[Load]]+Demand[[#This Row],[Load]]*0.49</f>
        <v>15044.529999999999</v>
      </c>
      <c r="CY31">
        <f>Demand[[#This Row],[Load]]+Demand[[#This Row],[Load]]*0.5</f>
        <v>15145.5</v>
      </c>
    </row>
    <row r="32" spans="1:103">
      <c r="A32">
        <v>30</v>
      </c>
      <c r="B32">
        <v>10322</v>
      </c>
      <c r="C32">
        <f>Demand[[#This Row],[Load]]-Demand[[#This Row],[Load]]*0.5</f>
        <v>5161</v>
      </c>
      <c r="D32">
        <f>Demand[[#This Row],[Load]]-Demand[[#This Row],[Load]]*0.49</f>
        <v>5264.22</v>
      </c>
      <c r="E32">
        <f>Demand[[#This Row],[Load]]-Demand[[#This Row],[Load]]*0.48</f>
        <v>5367.4400000000005</v>
      </c>
      <c r="F32">
        <f>Demand[[#This Row],[Load]]-Demand[[#This Row],[Load]]*0.47</f>
        <v>5470.66</v>
      </c>
      <c r="G32">
        <f>Demand[[#This Row],[Load]]-Demand[[#This Row],[Load]]*0.46</f>
        <v>5573.88</v>
      </c>
      <c r="H32">
        <f>Demand[[#This Row],[Load]]-Demand[[#This Row],[Load]]*0.45</f>
        <v>5677.0999999999995</v>
      </c>
      <c r="I32">
        <f>Demand[[#This Row],[Load]]-Demand[[#This Row],[Load]]*0.44</f>
        <v>5780.32</v>
      </c>
      <c r="J32">
        <f>Demand[[#This Row],[Load]]-Demand[[#This Row],[Load]]*0.43</f>
        <v>5883.54</v>
      </c>
      <c r="K32">
        <f>Demand[[#This Row],[Load]]+Demand[[#This Row],[Load]]*$K$1</f>
        <v>5986.76</v>
      </c>
      <c r="L32">
        <f>Demand[[#This Row],[Load]]+Demand[[#This Row],[Load]]*-0.41</f>
        <v>6089.9800000000005</v>
      </c>
      <c r="M32">
        <f>Demand[[#This Row],[Load]]+Demand[[#This Row],[Load]]*-0.4</f>
        <v>6193.2</v>
      </c>
      <c r="N32">
        <f>Demand[[#This Row],[Load]]+Demand[[#This Row],[Load]]*-0.39</f>
        <v>6296.42</v>
      </c>
      <c r="O32">
        <f>Demand[[#This Row],[Load]]+Demand[[#This Row],[Load]]*-0.38</f>
        <v>6399.6399999999994</v>
      </c>
      <c r="P32">
        <f>Demand[[#This Row],[Load]]+Demand[[#This Row],[Load]]*-0.37</f>
        <v>6502.8600000000006</v>
      </c>
      <c r="Q32">
        <f>Demand[[#This Row],[Load]]+Demand[[#This Row],[Load]]*-0.36</f>
        <v>6606.08</v>
      </c>
      <c r="R32">
        <f>Demand[[#This Row],[Load]]+Demand[[#This Row],[Load]]*-0.35</f>
        <v>6709.3</v>
      </c>
      <c r="S32">
        <f>Demand[[#This Row],[Load]]+Demand[[#This Row],[Load]]*-0.34</f>
        <v>6812.5199999999995</v>
      </c>
      <c r="T32">
        <f>Demand[[#This Row],[Load]]+Demand[[#This Row],[Load]]*-0.33</f>
        <v>6915.74</v>
      </c>
      <c r="U32">
        <f>Demand[[#This Row],[Load]]+Demand[[#This Row],[Load]]*-0.32</f>
        <v>7018.96</v>
      </c>
      <c r="V32">
        <f>Demand[[#This Row],[Load]]+Demand[[#This Row],[Load]]*-0.31</f>
        <v>7122.18</v>
      </c>
      <c r="W32">
        <f>Demand[[#This Row],[Load]]+Demand[[#This Row],[Load]]*-0.3</f>
        <v>7225.4</v>
      </c>
      <c r="X32">
        <f>Demand[[#This Row],[Load]]+Demand[[#This Row],[Load]]*-0.29</f>
        <v>7328.6200000000008</v>
      </c>
      <c r="Y32">
        <f>Demand[[#This Row],[Load]]+Demand[[#This Row],[Load]]*-0.28</f>
        <v>7431.84</v>
      </c>
      <c r="Z32">
        <f>Demand[[#This Row],[Load]]+Demand[[#This Row],[Load]]*-0.27</f>
        <v>7535.0599999999995</v>
      </c>
      <c r="AA32">
        <f>Demand[[#This Row],[Load]]+Demand[[#This Row],[Load]]*-0.26</f>
        <v>7638.28</v>
      </c>
      <c r="AB32">
        <f>Demand[[#This Row],[Load]]+Demand[[#This Row],[Load]]*-0.25</f>
        <v>7741.5</v>
      </c>
      <c r="AC32">
        <f>Demand[[#This Row],[Load]]+Demand[[#This Row],[Load]]*-0.24</f>
        <v>7844.72</v>
      </c>
      <c r="AD32">
        <f>Demand[[#This Row],[Load]]+Demand[[#This Row],[Load]]*-0.23</f>
        <v>7947.9400000000005</v>
      </c>
      <c r="AE32">
        <f>Demand[[#This Row],[Load]]+Demand[[#This Row],[Load]]*-0.22</f>
        <v>8051.16</v>
      </c>
      <c r="AF32">
        <f>Demand[[#This Row],[Load]]+Demand[[#This Row],[Load]]*-0.21</f>
        <v>8154.38</v>
      </c>
      <c r="AG32">
        <f>Demand[[#This Row],[Load]]+Demand[[#This Row],[Load]]*-0.2</f>
        <v>8257.6</v>
      </c>
      <c r="AH32">
        <f>Demand[[#This Row],[Load]]+Demand[[#This Row],[Load]]*-0.19</f>
        <v>8360.82</v>
      </c>
      <c r="AI32">
        <f>Demand[[#This Row],[Load]]+Demand[[#This Row],[Load]]*-0.18</f>
        <v>8464.0400000000009</v>
      </c>
      <c r="AJ32">
        <f>Demand[[#This Row],[Load]]+Demand[[#This Row],[Load]]*-0.17</f>
        <v>8567.26</v>
      </c>
      <c r="AK32">
        <f>Demand[[#This Row],[Load]]+Demand[[#This Row],[Load]]*-0.16</f>
        <v>8670.48</v>
      </c>
      <c r="AL32">
        <f>Demand[[#This Row],[Load]]+Demand[[#This Row],[Load]]*-0.15</f>
        <v>8773.7000000000007</v>
      </c>
      <c r="AM32">
        <f>Demand[[#This Row],[Load]]+Demand[[#This Row],[Load]]*-0.14</f>
        <v>8876.92</v>
      </c>
      <c r="AN32">
        <f>Demand[[#This Row],[Load]]+Demand[[#This Row],[Load]]*-0.13</f>
        <v>8980.14</v>
      </c>
      <c r="AO32">
        <f>Demand[[#This Row],[Load]]+Demand[[#This Row],[Load]]*-0.12</f>
        <v>9083.36</v>
      </c>
      <c r="AP32">
        <f>Demand[[#This Row],[Load]]+Demand[[#This Row],[Load]]*-0.11</f>
        <v>9186.58</v>
      </c>
      <c r="AQ32">
        <f>Demand[[#This Row],[Load]]+Demand[[#This Row],[Load]]*-0.1</f>
        <v>9289.7999999999993</v>
      </c>
      <c r="AR32">
        <f>Demand[[#This Row],[Load]]+Demand[[#This Row],[Load]]*-0.09</f>
        <v>9393.02</v>
      </c>
      <c r="AS32">
        <f>Demand[[#This Row],[Load]]+Demand[[#This Row],[Load]]*-0.08</f>
        <v>9496.24</v>
      </c>
      <c r="AT32">
        <f>Demand[[#This Row],[Load]]+Demand[[#This Row],[Load]]*-0.07</f>
        <v>9599.4599999999991</v>
      </c>
      <c r="AU32">
        <f>Demand[[#This Row],[Load]]+Demand[[#This Row],[Load]]*-0.06</f>
        <v>9702.68</v>
      </c>
      <c r="AV32">
        <f>Demand[[#This Row],[Load]]+Demand[[#This Row],[Load]]*-0.05</f>
        <v>9805.9</v>
      </c>
      <c r="AW32">
        <f>Demand[[#This Row],[Load]]+Demand[[#This Row],[Load]]*-0.04</f>
        <v>9909.1200000000008</v>
      </c>
      <c r="AX32">
        <f>Demand[[#This Row],[Load]]+Demand[[#This Row],[Load]]*-0.03</f>
        <v>10012.34</v>
      </c>
      <c r="AY32">
        <f>Demand[[#This Row],[Load]]+Demand[[#This Row],[Load]]*-0.02</f>
        <v>10115.56</v>
      </c>
      <c r="AZ32">
        <f>Demand[[#This Row],[Load]]+Demand[[#This Row],[Load]]*-0.01</f>
        <v>10218.780000000001</v>
      </c>
      <c r="BA32">
        <f>Demand[[#This Row],[Load]]+Demand[[#This Row],[Load]]*0</f>
        <v>10322</v>
      </c>
      <c r="BB32">
        <f>Demand[[#This Row],[Load]]+Demand[[#This Row],[Load]]*0.01</f>
        <v>10425.219999999999</v>
      </c>
      <c r="BC32">
        <f>Demand[[#This Row],[Load]]+Demand[[#This Row],[Load]]*0.02</f>
        <v>10528.44</v>
      </c>
      <c r="BD32">
        <f>Demand[[#This Row],[Load]]+Demand[[#This Row],[Load]]*0.03</f>
        <v>10631.66</v>
      </c>
      <c r="BE32">
        <f>Demand[[#This Row],[Load]]+Demand[[#This Row],[Load]]*0.04</f>
        <v>10734.88</v>
      </c>
      <c r="BF32">
        <f>Demand[[#This Row],[Load]]+Demand[[#This Row],[Load]]*0.05</f>
        <v>10838.1</v>
      </c>
      <c r="BG32">
        <f>Demand[[#This Row],[Load]]+Demand[[#This Row],[Load]]*0.06</f>
        <v>10941.32</v>
      </c>
      <c r="BH32">
        <f>Demand[[#This Row],[Load]]+Demand[[#This Row],[Load]]*0.07</f>
        <v>11044.54</v>
      </c>
      <c r="BI32">
        <f>Demand[[#This Row],[Load]]+Demand[[#This Row],[Load]]*0.08</f>
        <v>11147.76</v>
      </c>
      <c r="BJ32">
        <f>Demand[[#This Row],[Load]]+Demand[[#This Row],[Load]]*0.09</f>
        <v>11250.98</v>
      </c>
      <c r="BK32">
        <f>Demand[[#This Row],[Load]]+Demand[[#This Row],[Load]]*0.1</f>
        <v>11354.2</v>
      </c>
      <c r="BL32">
        <f>Demand[[#This Row],[Load]]+Demand[[#This Row],[Load]]*0.11</f>
        <v>11457.42</v>
      </c>
      <c r="BM32">
        <f>Demand[[#This Row],[Load]]+Demand[[#This Row],[Load]]*0.12</f>
        <v>11560.64</v>
      </c>
      <c r="BN32">
        <f>Demand[[#This Row],[Load]]+Demand[[#This Row],[Load]]*0.13</f>
        <v>11663.86</v>
      </c>
      <c r="BO32">
        <f>Demand[[#This Row],[Load]]+Demand[[#This Row],[Load]]*0.14</f>
        <v>11767.08</v>
      </c>
      <c r="BP32">
        <f>Demand[[#This Row],[Load]]+Demand[[#This Row],[Load]]*0.15</f>
        <v>11870.3</v>
      </c>
      <c r="BQ32">
        <f>Demand[[#This Row],[Load]]+Demand[[#This Row],[Load]]*0.16</f>
        <v>11973.52</v>
      </c>
      <c r="BR32">
        <f>Demand[[#This Row],[Load]]+Demand[[#This Row],[Load]]*0.17</f>
        <v>12076.74</v>
      </c>
      <c r="BS32">
        <f>Demand[[#This Row],[Load]]+Demand[[#This Row],[Load]]*0.18</f>
        <v>12179.96</v>
      </c>
      <c r="BT32">
        <f>Demand[[#This Row],[Load]]+Demand[[#This Row],[Load]]*0.19</f>
        <v>12283.18</v>
      </c>
      <c r="BU32">
        <f>Demand[[#This Row],[Load]]+Demand[[#This Row],[Load]]*0.2</f>
        <v>12386.4</v>
      </c>
      <c r="BV32">
        <f>Demand[[#This Row],[Load]]+Demand[[#This Row],[Load]]*0.21</f>
        <v>12489.619999999999</v>
      </c>
      <c r="BW32">
        <f>Demand[[#This Row],[Load]]+Demand[[#This Row],[Load]]*0.22</f>
        <v>12592.84</v>
      </c>
      <c r="BX32">
        <f>Demand[[#This Row],[Load]]+Demand[[#This Row],[Load]]*0.23</f>
        <v>12696.06</v>
      </c>
      <c r="BY32">
        <f>Demand[[#This Row],[Load]]+Demand[[#This Row],[Load]]*0.24</f>
        <v>12799.279999999999</v>
      </c>
      <c r="BZ32">
        <f>Demand[[#This Row],[Load]]+Demand[[#This Row],[Load]]*0.25</f>
        <v>12902.5</v>
      </c>
      <c r="CA32">
        <f>Demand[[#This Row],[Load]]+Demand[[#This Row],[Load]]*0.26</f>
        <v>13005.720000000001</v>
      </c>
      <c r="CB32">
        <f>Demand[[#This Row],[Load]]+Demand[[#This Row],[Load]]*0.27</f>
        <v>13108.94</v>
      </c>
      <c r="CC32">
        <f>Demand[[#This Row],[Load]]+Demand[[#This Row],[Load]]*0.28</f>
        <v>13212.16</v>
      </c>
      <c r="CD32">
        <f>Demand[[#This Row],[Load]]+Demand[[#This Row],[Load]]*0.29</f>
        <v>13315.38</v>
      </c>
      <c r="CE32">
        <f>Demand[[#This Row],[Load]]+Demand[[#This Row],[Load]]*0.3</f>
        <v>13418.6</v>
      </c>
      <c r="CF32">
        <f>Demand[[#This Row],[Load]]+Demand[[#This Row],[Load]]*0.31</f>
        <v>13521.82</v>
      </c>
      <c r="CG32">
        <f>Demand[[#This Row],[Load]]+Demand[[#This Row],[Load]]*0.32</f>
        <v>13625.04</v>
      </c>
      <c r="CH32">
        <f>Demand[[#This Row],[Load]]+Demand[[#This Row],[Load]]*0.33</f>
        <v>13728.26</v>
      </c>
      <c r="CI32">
        <f>Demand[[#This Row],[Load]]+Demand[[#This Row],[Load]]*0.34</f>
        <v>13831.48</v>
      </c>
      <c r="CJ32">
        <f>Demand[[#This Row],[Load]]+Demand[[#This Row],[Load]]*0.35</f>
        <v>13934.7</v>
      </c>
      <c r="CK32">
        <f>Demand[[#This Row],[Load]]+Demand[[#This Row],[Load]]*0.36</f>
        <v>14037.92</v>
      </c>
      <c r="CL32">
        <f>Demand[[#This Row],[Load]]+Demand[[#This Row],[Load]]*0.37</f>
        <v>14141.14</v>
      </c>
      <c r="CM32">
        <f>Demand[[#This Row],[Load]]+Demand[[#This Row],[Load]]*0.38</f>
        <v>14244.36</v>
      </c>
      <c r="CN32">
        <f>Demand[[#This Row],[Load]]+Demand[[#This Row],[Load]]*0.39</f>
        <v>14347.58</v>
      </c>
      <c r="CO32">
        <f>Demand[[#This Row],[Load]]+Demand[[#This Row],[Load]]*0.4</f>
        <v>14450.8</v>
      </c>
      <c r="CP32">
        <f>Demand[[#This Row],[Load]]+Demand[[#This Row],[Load]]*0.41</f>
        <v>14554.02</v>
      </c>
      <c r="CQ32">
        <f>Demand[[#This Row],[Load]]+Demand[[#This Row],[Load]]*0.42</f>
        <v>14657.24</v>
      </c>
      <c r="CR32">
        <f>Demand[[#This Row],[Load]]+Demand[[#This Row],[Load]]*0.43</f>
        <v>14760.46</v>
      </c>
      <c r="CS32">
        <f>Demand[[#This Row],[Load]]+Demand[[#This Row],[Load]]*0.44</f>
        <v>14863.68</v>
      </c>
      <c r="CT32">
        <f>Demand[[#This Row],[Load]]+Demand[[#This Row],[Load]]*0.45</f>
        <v>14966.900000000001</v>
      </c>
      <c r="CU32">
        <f>Demand[[#This Row],[Load]]+Demand[[#This Row],[Load]]*0.46</f>
        <v>15070.119999999999</v>
      </c>
      <c r="CV32">
        <f>Demand[[#This Row],[Load]]+Demand[[#This Row],[Load]]*47</f>
        <v>495456</v>
      </c>
      <c r="CW32">
        <f>Demand[[#This Row],[Load]]+Demand[[#This Row],[Load]]*0.48</f>
        <v>15276.56</v>
      </c>
      <c r="CX32">
        <f>Demand[[#This Row],[Load]]+Demand[[#This Row],[Load]]*0.49</f>
        <v>15379.779999999999</v>
      </c>
      <c r="CY32">
        <f>Demand[[#This Row],[Load]]+Demand[[#This Row],[Load]]*0.5</f>
        <v>15483</v>
      </c>
    </row>
    <row r="33" spans="1:103">
      <c r="A33">
        <v>31</v>
      </c>
      <c r="B33">
        <v>10884</v>
      </c>
      <c r="C33">
        <f>Demand[[#This Row],[Load]]-Demand[[#This Row],[Load]]*0.5</f>
        <v>5442</v>
      </c>
      <c r="D33">
        <f>Demand[[#This Row],[Load]]-Demand[[#This Row],[Load]]*0.49</f>
        <v>5550.84</v>
      </c>
      <c r="E33">
        <f>Demand[[#This Row],[Load]]-Demand[[#This Row],[Load]]*0.48</f>
        <v>5659.68</v>
      </c>
      <c r="F33">
        <f>Demand[[#This Row],[Load]]-Demand[[#This Row],[Load]]*0.47</f>
        <v>5768.52</v>
      </c>
      <c r="G33">
        <f>Demand[[#This Row],[Load]]-Demand[[#This Row],[Load]]*0.46</f>
        <v>5877.36</v>
      </c>
      <c r="H33">
        <f>Demand[[#This Row],[Load]]-Demand[[#This Row],[Load]]*0.45</f>
        <v>5986.2</v>
      </c>
      <c r="I33">
        <f>Demand[[#This Row],[Load]]-Demand[[#This Row],[Load]]*0.44</f>
        <v>6095.04</v>
      </c>
      <c r="J33">
        <f>Demand[[#This Row],[Load]]-Demand[[#This Row],[Load]]*0.43</f>
        <v>6203.88</v>
      </c>
      <c r="K33">
        <f>Demand[[#This Row],[Load]]+Demand[[#This Row],[Load]]*$K$1</f>
        <v>6312.72</v>
      </c>
      <c r="L33">
        <f>Demand[[#This Row],[Load]]+Demand[[#This Row],[Load]]*-0.41</f>
        <v>6421.56</v>
      </c>
      <c r="M33">
        <f>Demand[[#This Row],[Load]]+Demand[[#This Row],[Load]]*-0.4</f>
        <v>6530.4</v>
      </c>
      <c r="N33">
        <f>Demand[[#This Row],[Load]]+Demand[[#This Row],[Load]]*-0.39</f>
        <v>6639.24</v>
      </c>
      <c r="O33">
        <f>Demand[[#This Row],[Load]]+Demand[[#This Row],[Load]]*-0.38</f>
        <v>6748.08</v>
      </c>
      <c r="P33">
        <f>Demand[[#This Row],[Load]]+Demand[[#This Row],[Load]]*-0.37</f>
        <v>6856.92</v>
      </c>
      <c r="Q33">
        <f>Demand[[#This Row],[Load]]+Demand[[#This Row],[Load]]*-0.36</f>
        <v>6965.76</v>
      </c>
      <c r="R33">
        <f>Demand[[#This Row],[Load]]+Demand[[#This Row],[Load]]*-0.35</f>
        <v>7074.6</v>
      </c>
      <c r="S33">
        <f>Demand[[#This Row],[Load]]+Demand[[#This Row],[Load]]*-0.34</f>
        <v>7183.44</v>
      </c>
      <c r="T33">
        <f>Demand[[#This Row],[Load]]+Demand[[#This Row],[Load]]*-0.33</f>
        <v>7292.28</v>
      </c>
      <c r="U33">
        <f>Demand[[#This Row],[Load]]+Demand[[#This Row],[Load]]*-0.32</f>
        <v>7401.12</v>
      </c>
      <c r="V33">
        <f>Demand[[#This Row],[Load]]+Demand[[#This Row],[Load]]*-0.31</f>
        <v>7509.96</v>
      </c>
      <c r="W33">
        <f>Demand[[#This Row],[Load]]+Demand[[#This Row],[Load]]*-0.3</f>
        <v>7618.8</v>
      </c>
      <c r="X33">
        <f>Demand[[#This Row],[Load]]+Demand[[#This Row],[Load]]*-0.29</f>
        <v>7727.64</v>
      </c>
      <c r="Y33">
        <f>Demand[[#This Row],[Load]]+Demand[[#This Row],[Load]]*-0.28</f>
        <v>7836.48</v>
      </c>
      <c r="Z33">
        <f>Demand[[#This Row],[Load]]+Demand[[#This Row],[Load]]*-0.27</f>
        <v>7945.32</v>
      </c>
      <c r="AA33">
        <f>Demand[[#This Row],[Load]]+Demand[[#This Row],[Load]]*-0.26</f>
        <v>8054.16</v>
      </c>
      <c r="AB33">
        <f>Demand[[#This Row],[Load]]+Demand[[#This Row],[Load]]*-0.25</f>
        <v>8163</v>
      </c>
      <c r="AC33">
        <f>Demand[[#This Row],[Load]]+Demand[[#This Row],[Load]]*-0.24</f>
        <v>8271.84</v>
      </c>
      <c r="AD33">
        <f>Demand[[#This Row],[Load]]+Demand[[#This Row],[Load]]*-0.23</f>
        <v>8380.68</v>
      </c>
      <c r="AE33">
        <f>Demand[[#This Row],[Load]]+Demand[[#This Row],[Load]]*-0.22</f>
        <v>8489.52</v>
      </c>
      <c r="AF33">
        <f>Demand[[#This Row],[Load]]+Demand[[#This Row],[Load]]*-0.21</f>
        <v>8598.36</v>
      </c>
      <c r="AG33">
        <f>Demand[[#This Row],[Load]]+Demand[[#This Row],[Load]]*-0.2</f>
        <v>8707.2000000000007</v>
      </c>
      <c r="AH33">
        <f>Demand[[#This Row],[Load]]+Demand[[#This Row],[Load]]*-0.19</f>
        <v>8816.0400000000009</v>
      </c>
      <c r="AI33">
        <f>Demand[[#This Row],[Load]]+Demand[[#This Row],[Load]]*-0.18</f>
        <v>8924.880000000001</v>
      </c>
      <c r="AJ33">
        <f>Demand[[#This Row],[Load]]+Demand[[#This Row],[Load]]*-0.17</f>
        <v>9033.7199999999993</v>
      </c>
      <c r="AK33">
        <f>Demand[[#This Row],[Load]]+Demand[[#This Row],[Load]]*-0.16</f>
        <v>9142.56</v>
      </c>
      <c r="AL33">
        <f>Demand[[#This Row],[Load]]+Demand[[#This Row],[Load]]*-0.15</f>
        <v>9251.4</v>
      </c>
      <c r="AM33">
        <f>Demand[[#This Row],[Load]]+Demand[[#This Row],[Load]]*-0.14</f>
        <v>9360.24</v>
      </c>
      <c r="AN33">
        <f>Demand[[#This Row],[Load]]+Demand[[#This Row],[Load]]*-0.13</f>
        <v>9469.08</v>
      </c>
      <c r="AO33">
        <f>Demand[[#This Row],[Load]]+Demand[[#This Row],[Load]]*-0.12</f>
        <v>9577.92</v>
      </c>
      <c r="AP33">
        <f>Demand[[#This Row],[Load]]+Demand[[#This Row],[Load]]*-0.11</f>
        <v>9686.76</v>
      </c>
      <c r="AQ33">
        <f>Demand[[#This Row],[Load]]+Demand[[#This Row],[Load]]*-0.1</f>
        <v>9795.6</v>
      </c>
      <c r="AR33">
        <f>Demand[[#This Row],[Load]]+Demand[[#This Row],[Load]]*-0.09</f>
        <v>9904.44</v>
      </c>
      <c r="AS33">
        <f>Demand[[#This Row],[Load]]+Demand[[#This Row],[Load]]*-0.08</f>
        <v>10013.280000000001</v>
      </c>
      <c r="AT33">
        <f>Demand[[#This Row],[Load]]+Demand[[#This Row],[Load]]*-0.07</f>
        <v>10122.119999999999</v>
      </c>
      <c r="AU33">
        <f>Demand[[#This Row],[Load]]+Demand[[#This Row],[Load]]*-0.06</f>
        <v>10230.959999999999</v>
      </c>
      <c r="AV33">
        <f>Demand[[#This Row],[Load]]+Demand[[#This Row],[Load]]*-0.05</f>
        <v>10339.799999999999</v>
      </c>
      <c r="AW33">
        <f>Demand[[#This Row],[Load]]+Demand[[#This Row],[Load]]*-0.04</f>
        <v>10448.64</v>
      </c>
      <c r="AX33">
        <f>Demand[[#This Row],[Load]]+Demand[[#This Row],[Load]]*-0.03</f>
        <v>10557.48</v>
      </c>
      <c r="AY33">
        <f>Demand[[#This Row],[Load]]+Demand[[#This Row],[Load]]*-0.02</f>
        <v>10666.32</v>
      </c>
      <c r="AZ33">
        <f>Demand[[#This Row],[Load]]+Demand[[#This Row],[Load]]*-0.01</f>
        <v>10775.16</v>
      </c>
      <c r="BA33">
        <f>Demand[[#This Row],[Load]]+Demand[[#This Row],[Load]]*0</f>
        <v>10884</v>
      </c>
      <c r="BB33">
        <f>Demand[[#This Row],[Load]]+Demand[[#This Row],[Load]]*0.01</f>
        <v>10992.84</v>
      </c>
      <c r="BC33">
        <f>Demand[[#This Row],[Load]]+Demand[[#This Row],[Load]]*0.02</f>
        <v>11101.68</v>
      </c>
      <c r="BD33">
        <f>Demand[[#This Row],[Load]]+Demand[[#This Row],[Load]]*0.03</f>
        <v>11210.52</v>
      </c>
      <c r="BE33">
        <f>Demand[[#This Row],[Load]]+Demand[[#This Row],[Load]]*0.04</f>
        <v>11319.36</v>
      </c>
      <c r="BF33">
        <f>Demand[[#This Row],[Load]]+Demand[[#This Row],[Load]]*0.05</f>
        <v>11428.2</v>
      </c>
      <c r="BG33">
        <f>Demand[[#This Row],[Load]]+Demand[[#This Row],[Load]]*0.06</f>
        <v>11537.04</v>
      </c>
      <c r="BH33">
        <f>Demand[[#This Row],[Load]]+Demand[[#This Row],[Load]]*0.07</f>
        <v>11645.880000000001</v>
      </c>
      <c r="BI33">
        <f>Demand[[#This Row],[Load]]+Demand[[#This Row],[Load]]*0.08</f>
        <v>11754.72</v>
      </c>
      <c r="BJ33">
        <f>Demand[[#This Row],[Load]]+Demand[[#This Row],[Load]]*0.09</f>
        <v>11863.56</v>
      </c>
      <c r="BK33">
        <f>Demand[[#This Row],[Load]]+Demand[[#This Row],[Load]]*0.1</f>
        <v>11972.4</v>
      </c>
      <c r="BL33">
        <f>Demand[[#This Row],[Load]]+Demand[[#This Row],[Load]]*0.11</f>
        <v>12081.24</v>
      </c>
      <c r="BM33">
        <f>Demand[[#This Row],[Load]]+Demand[[#This Row],[Load]]*0.12</f>
        <v>12190.08</v>
      </c>
      <c r="BN33">
        <f>Demand[[#This Row],[Load]]+Demand[[#This Row],[Load]]*0.13</f>
        <v>12298.92</v>
      </c>
      <c r="BO33">
        <f>Demand[[#This Row],[Load]]+Demand[[#This Row],[Load]]*0.14</f>
        <v>12407.76</v>
      </c>
      <c r="BP33">
        <f>Demand[[#This Row],[Load]]+Demand[[#This Row],[Load]]*0.15</f>
        <v>12516.6</v>
      </c>
      <c r="BQ33">
        <f>Demand[[#This Row],[Load]]+Demand[[#This Row],[Load]]*0.16</f>
        <v>12625.44</v>
      </c>
      <c r="BR33">
        <f>Demand[[#This Row],[Load]]+Demand[[#This Row],[Load]]*0.17</f>
        <v>12734.28</v>
      </c>
      <c r="BS33">
        <f>Demand[[#This Row],[Load]]+Demand[[#This Row],[Load]]*0.18</f>
        <v>12843.119999999999</v>
      </c>
      <c r="BT33">
        <f>Demand[[#This Row],[Load]]+Demand[[#This Row],[Load]]*0.19</f>
        <v>12951.96</v>
      </c>
      <c r="BU33">
        <f>Demand[[#This Row],[Load]]+Demand[[#This Row],[Load]]*0.2</f>
        <v>13060.8</v>
      </c>
      <c r="BV33">
        <f>Demand[[#This Row],[Load]]+Demand[[#This Row],[Load]]*0.21</f>
        <v>13169.64</v>
      </c>
      <c r="BW33">
        <f>Demand[[#This Row],[Load]]+Demand[[#This Row],[Load]]*0.22</f>
        <v>13278.48</v>
      </c>
      <c r="BX33">
        <f>Demand[[#This Row],[Load]]+Demand[[#This Row],[Load]]*0.23</f>
        <v>13387.32</v>
      </c>
      <c r="BY33">
        <f>Demand[[#This Row],[Load]]+Demand[[#This Row],[Load]]*0.24</f>
        <v>13496.16</v>
      </c>
      <c r="BZ33">
        <f>Demand[[#This Row],[Load]]+Demand[[#This Row],[Load]]*0.25</f>
        <v>13605</v>
      </c>
      <c r="CA33">
        <f>Demand[[#This Row],[Load]]+Demand[[#This Row],[Load]]*0.26</f>
        <v>13713.84</v>
      </c>
      <c r="CB33">
        <f>Demand[[#This Row],[Load]]+Demand[[#This Row],[Load]]*0.27</f>
        <v>13822.68</v>
      </c>
      <c r="CC33">
        <f>Demand[[#This Row],[Load]]+Demand[[#This Row],[Load]]*0.28</f>
        <v>13931.52</v>
      </c>
      <c r="CD33">
        <f>Demand[[#This Row],[Load]]+Demand[[#This Row],[Load]]*0.29</f>
        <v>14040.36</v>
      </c>
      <c r="CE33">
        <f>Demand[[#This Row],[Load]]+Demand[[#This Row],[Load]]*0.3</f>
        <v>14149.2</v>
      </c>
      <c r="CF33">
        <f>Demand[[#This Row],[Load]]+Demand[[#This Row],[Load]]*0.31</f>
        <v>14258.04</v>
      </c>
      <c r="CG33">
        <f>Demand[[#This Row],[Load]]+Demand[[#This Row],[Load]]*0.32</f>
        <v>14366.880000000001</v>
      </c>
      <c r="CH33">
        <f>Demand[[#This Row],[Load]]+Demand[[#This Row],[Load]]*0.33</f>
        <v>14475.720000000001</v>
      </c>
      <c r="CI33">
        <f>Demand[[#This Row],[Load]]+Demand[[#This Row],[Load]]*0.34</f>
        <v>14584.560000000001</v>
      </c>
      <c r="CJ33">
        <f>Demand[[#This Row],[Load]]+Demand[[#This Row],[Load]]*0.35</f>
        <v>14693.4</v>
      </c>
      <c r="CK33">
        <f>Demand[[#This Row],[Load]]+Demand[[#This Row],[Load]]*0.36</f>
        <v>14802.24</v>
      </c>
      <c r="CL33">
        <f>Demand[[#This Row],[Load]]+Demand[[#This Row],[Load]]*0.37</f>
        <v>14911.08</v>
      </c>
      <c r="CM33">
        <f>Demand[[#This Row],[Load]]+Demand[[#This Row],[Load]]*0.38</f>
        <v>15019.92</v>
      </c>
      <c r="CN33">
        <f>Demand[[#This Row],[Load]]+Demand[[#This Row],[Load]]*0.39</f>
        <v>15128.76</v>
      </c>
      <c r="CO33">
        <f>Demand[[#This Row],[Load]]+Demand[[#This Row],[Load]]*0.4</f>
        <v>15237.6</v>
      </c>
      <c r="CP33">
        <f>Demand[[#This Row],[Load]]+Demand[[#This Row],[Load]]*0.41</f>
        <v>15346.439999999999</v>
      </c>
      <c r="CQ33">
        <f>Demand[[#This Row],[Load]]+Demand[[#This Row],[Load]]*0.42</f>
        <v>15455.279999999999</v>
      </c>
      <c r="CR33">
        <f>Demand[[#This Row],[Load]]+Demand[[#This Row],[Load]]*0.43</f>
        <v>15564.119999999999</v>
      </c>
      <c r="CS33">
        <f>Demand[[#This Row],[Load]]+Demand[[#This Row],[Load]]*0.44</f>
        <v>15672.96</v>
      </c>
      <c r="CT33">
        <f>Demand[[#This Row],[Load]]+Demand[[#This Row],[Load]]*0.45</f>
        <v>15781.8</v>
      </c>
      <c r="CU33">
        <f>Demand[[#This Row],[Load]]+Demand[[#This Row],[Load]]*0.46</f>
        <v>15890.64</v>
      </c>
      <c r="CV33">
        <f>Demand[[#This Row],[Load]]+Demand[[#This Row],[Load]]*47</f>
        <v>522432</v>
      </c>
      <c r="CW33">
        <f>Demand[[#This Row],[Load]]+Demand[[#This Row],[Load]]*0.48</f>
        <v>16108.32</v>
      </c>
      <c r="CX33">
        <f>Demand[[#This Row],[Load]]+Demand[[#This Row],[Load]]*0.49</f>
        <v>16217.16</v>
      </c>
      <c r="CY33">
        <f>Demand[[#This Row],[Load]]+Demand[[#This Row],[Load]]*0.5</f>
        <v>16326</v>
      </c>
    </row>
    <row r="34" spans="1:103">
      <c r="A34">
        <v>32</v>
      </c>
      <c r="B34">
        <v>11715</v>
      </c>
      <c r="C34">
        <f>Demand[[#This Row],[Load]]-Demand[[#This Row],[Load]]*0.5</f>
        <v>5857.5</v>
      </c>
      <c r="D34">
        <f>Demand[[#This Row],[Load]]-Demand[[#This Row],[Load]]*0.49</f>
        <v>5974.6500000000005</v>
      </c>
      <c r="E34">
        <f>Demand[[#This Row],[Load]]-Demand[[#This Row],[Load]]*0.48</f>
        <v>6091.8</v>
      </c>
      <c r="F34">
        <f>Demand[[#This Row],[Load]]-Demand[[#This Row],[Load]]*0.47</f>
        <v>6208.9500000000007</v>
      </c>
      <c r="G34">
        <f>Demand[[#This Row],[Load]]-Demand[[#This Row],[Load]]*0.46</f>
        <v>6326.0999999999995</v>
      </c>
      <c r="H34">
        <f>Demand[[#This Row],[Load]]-Demand[[#This Row],[Load]]*0.45</f>
        <v>6443.25</v>
      </c>
      <c r="I34">
        <f>Demand[[#This Row],[Load]]-Demand[[#This Row],[Load]]*0.44</f>
        <v>6560.4</v>
      </c>
      <c r="J34">
        <f>Demand[[#This Row],[Load]]-Demand[[#This Row],[Load]]*0.43</f>
        <v>6677.55</v>
      </c>
      <c r="K34">
        <f>Demand[[#This Row],[Load]]+Demand[[#This Row],[Load]]*$K$1</f>
        <v>6794.7</v>
      </c>
      <c r="L34">
        <f>Demand[[#This Row],[Load]]+Demand[[#This Row],[Load]]*-0.41</f>
        <v>6911.85</v>
      </c>
      <c r="M34">
        <f>Demand[[#This Row],[Load]]+Demand[[#This Row],[Load]]*-0.4</f>
        <v>7029</v>
      </c>
      <c r="N34">
        <f>Demand[[#This Row],[Load]]+Demand[[#This Row],[Load]]*-0.39</f>
        <v>7146.15</v>
      </c>
      <c r="O34">
        <f>Demand[[#This Row],[Load]]+Demand[[#This Row],[Load]]*-0.38</f>
        <v>7263.3</v>
      </c>
      <c r="P34">
        <f>Demand[[#This Row],[Load]]+Demand[[#This Row],[Load]]*-0.37</f>
        <v>7380.45</v>
      </c>
      <c r="Q34">
        <f>Demand[[#This Row],[Load]]+Demand[[#This Row],[Load]]*-0.36</f>
        <v>7497.6</v>
      </c>
      <c r="R34">
        <f>Demand[[#This Row],[Load]]+Demand[[#This Row],[Load]]*-0.35</f>
        <v>7614.75</v>
      </c>
      <c r="S34">
        <f>Demand[[#This Row],[Load]]+Demand[[#This Row],[Load]]*-0.34</f>
        <v>7731.9</v>
      </c>
      <c r="T34">
        <f>Demand[[#This Row],[Load]]+Demand[[#This Row],[Load]]*-0.33</f>
        <v>7849.0499999999993</v>
      </c>
      <c r="U34">
        <f>Demand[[#This Row],[Load]]+Demand[[#This Row],[Load]]*-0.32</f>
        <v>7966.2</v>
      </c>
      <c r="V34">
        <f>Demand[[#This Row],[Load]]+Demand[[#This Row],[Load]]*-0.31</f>
        <v>8083.35</v>
      </c>
      <c r="W34">
        <f>Demand[[#This Row],[Load]]+Demand[[#This Row],[Load]]*-0.3</f>
        <v>8200.5</v>
      </c>
      <c r="X34">
        <f>Demand[[#This Row],[Load]]+Demand[[#This Row],[Load]]*-0.29</f>
        <v>8317.65</v>
      </c>
      <c r="Y34">
        <f>Demand[[#This Row],[Load]]+Demand[[#This Row],[Load]]*-0.28</f>
        <v>8434.7999999999993</v>
      </c>
      <c r="Z34">
        <f>Demand[[#This Row],[Load]]+Demand[[#This Row],[Load]]*-0.27</f>
        <v>8551.9500000000007</v>
      </c>
      <c r="AA34">
        <f>Demand[[#This Row],[Load]]+Demand[[#This Row],[Load]]*-0.26</f>
        <v>8669.1</v>
      </c>
      <c r="AB34">
        <f>Demand[[#This Row],[Load]]+Demand[[#This Row],[Load]]*-0.25</f>
        <v>8786.25</v>
      </c>
      <c r="AC34">
        <f>Demand[[#This Row],[Load]]+Demand[[#This Row],[Load]]*-0.24</f>
        <v>8903.4</v>
      </c>
      <c r="AD34">
        <f>Demand[[#This Row],[Load]]+Demand[[#This Row],[Load]]*-0.23</f>
        <v>9020.5499999999993</v>
      </c>
      <c r="AE34">
        <f>Demand[[#This Row],[Load]]+Demand[[#This Row],[Load]]*-0.22</f>
        <v>9137.7000000000007</v>
      </c>
      <c r="AF34">
        <f>Demand[[#This Row],[Load]]+Demand[[#This Row],[Load]]*-0.21</f>
        <v>9254.85</v>
      </c>
      <c r="AG34">
        <f>Demand[[#This Row],[Load]]+Demand[[#This Row],[Load]]*-0.2</f>
        <v>9372</v>
      </c>
      <c r="AH34">
        <f>Demand[[#This Row],[Load]]+Demand[[#This Row],[Load]]*-0.19</f>
        <v>9489.15</v>
      </c>
      <c r="AI34">
        <f>Demand[[#This Row],[Load]]+Demand[[#This Row],[Load]]*-0.18</f>
        <v>9606.2999999999993</v>
      </c>
      <c r="AJ34">
        <f>Demand[[#This Row],[Load]]+Demand[[#This Row],[Load]]*-0.17</f>
        <v>9723.4500000000007</v>
      </c>
      <c r="AK34">
        <f>Demand[[#This Row],[Load]]+Demand[[#This Row],[Load]]*-0.16</f>
        <v>9840.6</v>
      </c>
      <c r="AL34">
        <f>Demand[[#This Row],[Load]]+Demand[[#This Row],[Load]]*-0.15</f>
        <v>9957.75</v>
      </c>
      <c r="AM34">
        <f>Demand[[#This Row],[Load]]+Demand[[#This Row],[Load]]*-0.14</f>
        <v>10074.9</v>
      </c>
      <c r="AN34">
        <f>Demand[[#This Row],[Load]]+Demand[[#This Row],[Load]]*-0.13</f>
        <v>10192.049999999999</v>
      </c>
      <c r="AO34">
        <f>Demand[[#This Row],[Load]]+Demand[[#This Row],[Load]]*-0.12</f>
        <v>10309.200000000001</v>
      </c>
      <c r="AP34">
        <f>Demand[[#This Row],[Load]]+Demand[[#This Row],[Load]]*-0.11</f>
        <v>10426.35</v>
      </c>
      <c r="AQ34">
        <f>Demand[[#This Row],[Load]]+Demand[[#This Row],[Load]]*-0.1</f>
        <v>10543.5</v>
      </c>
      <c r="AR34">
        <f>Demand[[#This Row],[Load]]+Demand[[#This Row],[Load]]*-0.09</f>
        <v>10660.65</v>
      </c>
      <c r="AS34">
        <f>Demand[[#This Row],[Load]]+Demand[[#This Row],[Load]]*-0.08</f>
        <v>10777.8</v>
      </c>
      <c r="AT34">
        <f>Demand[[#This Row],[Load]]+Demand[[#This Row],[Load]]*-0.07</f>
        <v>10894.95</v>
      </c>
      <c r="AU34">
        <f>Demand[[#This Row],[Load]]+Demand[[#This Row],[Load]]*-0.06</f>
        <v>11012.1</v>
      </c>
      <c r="AV34">
        <f>Demand[[#This Row],[Load]]+Demand[[#This Row],[Load]]*-0.05</f>
        <v>11129.25</v>
      </c>
      <c r="AW34">
        <f>Demand[[#This Row],[Load]]+Demand[[#This Row],[Load]]*-0.04</f>
        <v>11246.4</v>
      </c>
      <c r="AX34">
        <f>Demand[[#This Row],[Load]]+Demand[[#This Row],[Load]]*-0.03</f>
        <v>11363.55</v>
      </c>
      <c r="AY34">
        <f>Demand[[#This Row],[Load]]+Demand[[#This Row],[Load]]*-0.02</f>
        <v>11480.7</v>
      </c>
      <c r="AZ34">
        <f>Demand[[#This Row],[Load]]+Demand[[#This Row],[Load]]*-0.01</f>
        <v>11597.85</v>
      </c>
      <c r="BA34">
        <f>Demand[[#This Row],[Load]]+Demand[[#This Row],[Load]]*0</f>
        <v>11715</v>
      </c>
      <c r="BB34">
        <f>Demand[[#This Row],[Load]]+Demand[[#This Row],[Load]]*0.01</f>
        <v>11832.15</v>
      </c>
      <c r="BC34">
        <f>Demand[[#This Row],[Load]]+Demand[[#This Row],[Load]]*0.02</f>
        <v>11949.3</v>
      </c>
      <c r="BD34">
        <f>Demand[[#This Row],[Load]]+Demand[[#This Row],[Load]]*0.03</f>
        <v>12066.45</v>
      </c>
      <c r="BE34">
        <f>Demand[[#This Row],[Load]]+Demand[[#This Row],[Load]]*0.04</f>
        <v>12183.6</v>
      </c>
      <c r="BF34">
        <f>Demand[[#This Row],[Load]]+Demand[[#This Row],[Load]]*0.05</f>
        <v>12300.75</v>
      </c>
      <c r="BG34">
        <f>Demand[[#This Row],[Load]]+Demand[[#This Row],[Load]]*0.06</f>
        <v>12417.9</v>
      </c>
      <c r="BH34">
        <f>Demand[[#This Row],[Load]]+Demand[[#This Row],[Load]]*0.07</f>
        <v>12535.05</v>
      </c>
      <c r="BI34">
        <f>Demand[[#This Row],[Load]]+Demand[[#This Row],[Load]]*0.08</f>
        <v>12652.2</v>
      </c>
      <c r="BJ34">
        <f>Demand[[#This Row],[Load]]+Demand[[#This Row],[Load]]*0.09</f>
        <v>12769.35</v>
      </c>
      <c r="BK34">
        <f>Demand[[#This Row],[Load]]+Demand[[#This Row],[Load]]*0.1</f>
        <v>12886.5</v>
      </c>
      <c r="BL34">
        <f>Demand[[#This Row],[Load]]+Demand[[#This Row],[Load]]*0.11</f>
        <v>13003.65</v>
      </c>
      <c r="BM34">
        <f>Demand[[#This Row],[Load]]+Demand[[#This Row],[Load]]*0.12</f>
        <v>13120.8</v>
      </c>
      <c r="BN34">
        <f>Demand[[#This Row],[Load]]+Demand[[#This Row],[Load]]*0.13</f>
        <v>13237.95</v>
      </c>
      <c r="BO34">
        <f>Demand[[#This Row],[Load]]+Demand[[#This Row],[Load]]*0.14</f>
        <v>13355.1</v>
      </c>
      <c r="BP34">
        <f>Demand[[#This Row],[Load]]+Demand[[#This Row],[Load]]*0.15</f>
        <v>13472.25</v>
      </c>
      <c r="BQ34">
        <f>Demand[[#This Row],[Load]]+Demand[[#This Row],[Load]]*0.16</f>
        <v>13589.4</v>
      </c>
      <c r="BR34">
        <f>Demand[[#This Row],[Load]]+Demand[[#This Row],[Load]]*0.17</f>
        <v>13706.55</v>
      </c>
      <c r="BS34">
        <f>Demand[[#This Row],[Load]]+Demand[[#This Row],[Load]]*0.18</f>
        <v>13823.7</v>
      </c>
      <c r="BT34">
        <f>Demand[[#This Row],[Load]]+Demand[[#This Row],[Load]]*0.19</f>
        <v>13940.85</v>
      </c>
      <c r="BU34">
        <f>Demand[[#This Row],[Load]]+Demand[[#This Row],[Load]]*0.2</f>
        <v>14058</v>
      </c>
      <c r="BV34">
        <f>Demand[[#This Row],[Load]]+Demand[[#This Row],[Load]]*0.21</f>
        <v>14175.15</v>
      </c>
      <c r="BW34">
        <f>Demand[[#This Row],[Load]]+Demand[[#This Row],[Load]]*0.22</f>
        <v>14292.3</v>
      </c>
      <c r="BX34">
        <f>Demand[[#This Row],[Load]]+Demand[[#This Row],[Load]]*0.23</f>
        <v>14409.45</v>
      </c>
      <c r="BY34">
        <f>Demand[[#This Row],[Load]]+Demand[[#This Row],[Load]]*0.24</f>
        <v>14526.6</v>
      </c>
      <c r="BZ34">
        <f>Demand[[#This Row],[Load]]+Demand[[#This Row],[Load]]*0.25</f>
        <v>14643.75</v>
      </c>
      <c r="CA34">
        <f>Demand[[#This Row],[Load]]+Demand[[#This Row],[Load]]*0.26</f>
        <v>14760.9</v>
      </c>
      <c r="CB34">
        <f>Demand[[#This Row],[Load]]+Demand[[#This Row],[Load]]*0.27</f>
        <v>14878.05</v>
      </c>
      <c r="CC34">
        <f>Demand[[#This Row],[Load]]+Demand[[#This Row],[Load]]*0.28</f>
        <v>14995.2</v>
      </c>
      <c r="CD34">
        <f>Demand[[#This Row],[Load]]+Demand[[#This Row],[Load]]*0.29</f>
        <v>15112.35</v>
      </c>
      <c r="CE34">
        <f>Demand[[#This Row],[Load]]+Demand[[#This Row],[Load]]*0.3</f>
        <v>15229.5</v>
      </c>
      <c r="CF34">
        <f>Demand[[#This Row],[Load]]+Demand[[#This Row],[Load]]*0.31</f>
        <v>15346.65</v>
      </c>
      <c r="CG34">
        <f>Demand[[#This Row],[Load]]+Demand[[#This Row],[Load]]*0.32</f>
        <v>15463.8</v>
      </c>
      <c r="CH34">
        <f>Demand[[#This Row],[Load]]+Demand[[#This Row],[Load]]*0.33</f>
        <v>15580.95</v>
      </c>
      <c r="CI34">
        <f>Demand[[#This Row],[Load]]+Demand[[#This Row],[Load]]*0.34</f>
        <v>15698.1</v>
      </c>
      <c r="CJ34">
        <f>Demand[[#This Row],[Load]]+Demand[[#This Row],[Load]]*0.35</f>
        <v>15815.25</v>
      </c>
      <c r="CK34">
        <f>Demand[[#This Row],[Load]]+Demand[[#This Row],[Load]]*0.36</f>
        <v>15932.4</v>
      </c>
      <c r="CL34">
        <f>Demand[[#This Row],[Load]]+Demand[[#This Row],[Load]]*0.37</f>
        <v>16049.55</v>
      </c>
      <c r="CM34">
        <f>Demand[[#This Row],[Load]]+Demand[[#This Row],[Load]]*0.38</f>
        <v>16166.7</v>
      </c>
      <c r="CN34">
        <f>Demand[[#This Row],[Load]]+Demand[[#This Row],[Load]]*0.39</f>
        <v>16283.85</v>
      </c>
      <c r="CO34">
        <f>Demand[[#This Row],[Load]]+Demand[[#This Row],[Load]]*0.4</f>
        <v>16401</v>
      </c>
      <c r="CP34">
        <f>Demand[[#This Row],[Load]]+Demand[[#This Row],[Load]]*0.41</f>
        <v>16518.150000000001</v>
      </c>
      <c r="CQ34">
        <f>Demand[[#This Row],[Load]]+Demand[[#This Row],[Load]]*0.42</f>
        <v>16635.3</v>
      </c>
      <c r="CR34">
        <f>Demand[[#This Row],[Load]]+Demand[[#This Row],[Load]]*0.43</f>
        <v>16752.45</v>
      </c>
      <c r="CS34">
        <f>Demand[[#This Row],[Load]]+Demand[[#This Row],[Load]]*0.44</f>
        <v>16869.599999999999</v>
      </c>
      <c r="CT34">
        <f>Demand[[#This Row],[Load]]+Demand[[#This Row],[Load]]*0.45</f>
        <v>16986.75</v>
      </c>
      <c r="CU34">
        <f>Demand[[#This Row],[Load]]+Demand[[#This Row],[Load]]*0.46</f>
        <v>17103.900000000001</v>
      </c>
      <c r="CV34">
        <f>Demand[[#This Row],[Load]]+Demand[[#This Row],[Load]]*47</f>
        <v>562320</v>
      </c>
      <c r="CW34">
        <f>Demand[[#This Row],[Load]]+Demand[[#This Row],[Load]]*0.48</f>
        <v>17338.2</v>
      </c>
      <c r="CX34">
        <f>Demand[[#This Row],[Load]]+Demand[[#This Row],[Load]]*0.49</f>
        <v>17455.349999999999</v>
      </c>
      <c r="CY34">
        <f>Demand[[#This Row],[Load]]+Demand[[#This Row],[Load]]*0.5</f>
        <v>17572.5</v>
      </c>
    </row>
    <row r="35" spans="1:103">
      <c r="A35">
        <v>33</v>
      </c>
      <c r="B35">
        <v>12395</v>
      </c>
      <c r="C35">
        <f>Demand[[#This Row],[Load]]-Demand[[#This Row],[Load]]*0.5</f>
        <v>6197.5</v>
      </c>
      <c r="D35">
        <f>Demand[[#This Row],[Load]]-Demand[[#This Row],[Load]]*0.49</f>
        <v>6321.45</v>
      </c>
      <c r="E35">
        <f>Demand[[#This Row],[Load]]-Demand[[#This Row],[Load]]*0.48</f>
        <v>6445.4000000000005</v>
      </c>
      <c r="F35">
        <f>Demand[[#This Row],[Load]]-Demand[[#This Row],[Load]]*0.47</f>
        <v>6569.35</v>
      </c>
      <c r="G35">
        <f>Demand[[#This Row],[Load]]-Demand[[#This Row],[Load]]*0.46</f>
        <v>6693.3</v>
      </c>
      <c r="H35">
        <f>Demand[[#This Row],[Load]]-Demand[[#This Row],[Load]]*0.45</f>
        <v>6817.25</v>
      </c>
      <c r="I35">
        <f>Demand[[#This Row],[Load]]-Demand[[#This Row],[Load]]*0.44</f>
        <v>6941.2</v>
      </c>
      <c r="J35">
        <f>Demand[[#This Row],[Load]]-Demand[[#This Row],[Load]]*0.43</f>
        <v>7065.15</v>
      </c>
      <c r="K35">
        <f>Demand[[#This Row],[Load]]+Demand[[#This Row],[Load]]*$K$1</f>
        <v>7189.1</v>
      </c>
      <c r="L35">
        <f>Demand[[#This Row],[Load]]+Demand[[#This Row],[Load]]*-0.41</f>
        <v>7313.05</v>
      </c>
      <c r="M35">
        <f>Demand[[#This Row],[Load]]+Demand[[#This Row],[Load]]*-0.4</f>
        <v>7437</v>
      </c>
      <c r="N35">
        <f>Demand[[#This Row],[Load]]+Demand[[#This Row],[Load]]*-0.39</f>
        <v>7560.95</v>
      </c>
      <c r="O35">
        <f>Demand[[#This Row],[Load]]+Demand[[#This Row],[Load]]*-0.38</f>
        <v>7684.9</v>
      </c>
      <c r="P35">
        <f>Demand[[#This Row],[Load]]+Demand[[#This Row],[Load]]*-0.37</f>
        <v>7808.85</v>
      </c>
      <c r="Q35">
        <f>Demand[[#This Row],[Load]]+Demand[[#This Row],[Load]]*-0.36</f>
        <v>7932.8</v>
      </c>
      <c r="R35">
        <f>Demand[[#This Row],[Load]]+Demand[[#This Row],[Load]]*-0.35</f>
        <v>8056.75</v>
      </c>
      <c r="S35">
        <f>Demand[[#This Row],[Load]]+Demand[[#This Row],[Load]]*-0.34</f>
        <v>8180.7</v>
      </c>
      <c r="T35">
        <f>Demand[[#This Row],[Load]]+Demand[[#This Row],[Load]]*-0.33</f>
        <v>8304.65</v>
      </c>
      <c r="U35">
        <f>Demand[[#This Row],[Load]]+Demand[[#This Row],[Load]]*-0.32</f>
        <v>8428.6</v>
      </c>
      <c r="V35">
        <f>Demand[[#This Row],[Load]]+Demand[[#This Row],[Load]]*-0.31</f>
        <v>8552.5499999999993</v>
      </c>
      <c r="W35">
        <f>Demand[[#This Row],[Load]]+Demand[[#This Row],[Load]]*-0.3</f>
        <v>8676.5</v>
      </c>
      <c r="X35">
        <f>Demand[[#This Row],[Load]]+Demand[[#This Row],[Load]]*-0.29</f>
        <v>8800.4500000000007</v>
      </c>
      <c r="Y35">
        <f>Demand[[#This Row],[Load]]+Demand[[#This Row],[Load]]*-0.28</f>
        <v>8924.4</v>
      </c>
      <c r="Z35">
        <f>Demand[[#This Row],[Load]]+Demand[[#This Row],[Load]]*-0.27</f>
        <v>9048.35</v>
      </c>
      <c r="AA35">
        <f>Demand[[#This Row],[Load]]+Demand[[#This Row],[Load]]*-0.26</f>
        <v>9172.2999999999993</v>
      </c>
      <c r="AB35">
        <f>Demand[[#This Row],[Load]]+Demand[[#This Row],[Load]]*-0.25</f>
        <v>9296.25</v>
      </c>
      <c r="AC35">
        <f>Demand[[#This Row],[Load]]+Demand[[#This Row],[Load]]*-0.24</f>
        <v>9420.2000000000007</v>
      </c>
      <c r="AD35">
        <f>Demand[[#This Row],[Load]]+Demand[[#This Row],[Load]]*-0.23</f>
        <v>9544.15</v>
      </c>
      <c r="AE35">
        <f>Demand[[#This Row],[Load]]+Demand[[#This Row],[Load]]*-0.22</f>
        <v>9668.1</v>
      </c>
      <c r="AF35">
        <f>Demand[[#This Row],[Load]]+Demand[[#This Row],[Load]]*-0.21</f>
        <v>9792.0499999999993</v>
      </c>
      <c r="AG35">
        <f>Demand[[#This Row],[Load]]+Demand[[#This Row],[Load]]*-0.2</f>
        <v>9916</v>
      </c>
      <c r="AH35">
        <f>Demand[[#This Row],[Load]]+Demand[[#This Row],[Load]]*-0.19</f>
        <v>10039.950000000001</v>
      </c>
      <c r="AI35">
        <f>Demand[[#This Row],[Load]]+Demand[[#This Row],[Load]]*-0.18</f>
        <v>10163.9</v>
      </c>
      <c r="AJ35">
        <f>Demand[[#This Row],[Load]]+Demand[[#This Row],[Load]]*-0.17</f>
        <v>10287.85</v>
      </c>
      <c r="AK35">
        <f>Demand[[#This Row],[Load]]+Demand[[#This Row],[Load]]*-0.16</f>
        <v>10411.799999999999</v>
      </c>
      <c r="AL35">
        <f>Demand[[#This Row],[Load]]+Demand[[#This Row],[Load]]*-0.15</f>
        <v>10535.75</v>
      </c>
      <c r="AM35">
        <f>Demand[[#This Row],[Load]]+Demand[[#This Row],[Load]]*-0.14</f>
        <v>10659.7</v>
      </c>
      <c r="AN35">
        <f>Demand[[#This Row],[Load]]+Demand[[#This Row],[Load]]*-0.13</f>
        <v>10783.65</v>
      </c>
      <c r="AO35">
        <f>Demand[[#This Row],[Load]]+Demand[[#This Row],[Load]]*-0.12</f>
        <v>10907.6</v>
      </c>
      <c r="AP35">
        <f>Demand[[#This Row],[Load]]+Demand[[#This Row],[Load]]*-0.11</f>
        <v>11031.55</v>
      </c>
      <c r="AQ35">
        <f>Demand[[#This Row],[Load]]+Demand[[#This Row],[Load]]*-0.1</f>
        <v>11155.5</v>
      </c>
      <c r="AR35">
        <f>Demand[[#This Row],[Load]]+Demand[[#This Row],[Load]]*-0.09</f>
        <v>11279.45</v>
      </c>
      <c r="AS35">
        <f>Demand[[#This Row],[Load]]+Demand[[#This Row],[Load]]*-0.08</f>
        <v>11403.4</v>
      </c>
      <c r="AT35">
        <f>Demand[[#This Row],[Load]]+Demand[[#This Row],[Load]]*-0.07</f>
        <v>11527.35</v>
      </c>
      <c r="AU35">
        <f>Demand[[#This Row],[Load]]+Demand[[#This Row],[Load]]*-0.06</f>
        <v>11651.3</v>
      </c>
      <c r="AV35">
        <f>Demand[[#This Row],[Load]]+Demand[[#This Row],[Load]]*-0.05</f>
        <v>11775.25</v>
      </c>
      <c r="AW35">
        <f>Demand[[#This Row],[Load]]+Demand[[#This Row],[Load]]*-0.04</f>
        <v>11899.2</v>
      </c>
      <c r="AX35">
        <f>Demand[[#This Row],[Load]]+Demand[[#This Row],[Load]]*-0.03</f>
        <v>12023.15</v>
      </c>
      <c r="AY35">
        <f>Demand[[#This Row],[Load]]+Demand[[#This Row],[Load]]*-0.02</f>
        <v>12147.1</v>
      </c>
      <c r="AZ35">
        <f>Demand[[#This Row],[Load]]+Demand[[#This Row],[Load]]*-0.01</f>
        <v>12271.05</v>
      </c>
      <c r="BA35">
        <f>Demand[[#This Row],[Load]]+Demand[[#This Row],[Load]]*0</f>
        <v>12395</v>
      </c>
      <c r="BB35">
        <f>Demand[[#This Row],[Load]]+Demand[[#This Row],[Load]]*0.01</f>
        <v>12518.95</v>
      </c>
      <c r="BC35">
        <f>Demand[[#This Row],[Load]]+Demand[[#This Row],[Load]]*0.02</f>
        <v>12642.9</v>
      </c>
      <c r="BD35">
        <f>Demand[[#This Row],[Load]]+Demand[[#This Row],[Load]]*0.03</f>
        <v>12766.85</v>
      </c>
      <c r="BE35">
        <f>Demand[[#This Row],[Load]]+Demand[[#This Row],[Load]]*0.04</f>
        <v>12890.8</v>
      </c>
      <c r="BF35">
        <f>Demand[[#This Row],[Load]]+Demand[[#This Row],[Load]]*0.05</f>
        <v>13014.75</v>
      </c>
      <c r="BG35">
        <f>Demand[[#This Row],[Load]]+Demand[[#This Row],[Load]]*0.06</f>
        <v>13138.7</v>
      </c>
      <c r="BH35">
        <f>Demand[[#This Row],[Load]]+Demand[[#This Row],[Load]]*0.07</f>
        <v>13262.65</v>
      </c>
      <c r="BI35">
        <f>Demand[[#This Row],[Load]]+Demand[[#This Row],[Load]]*0.08</f>
        <v>13386.6</v>
      </c>
      <c r="BJ35">
        <f>Demand[[#This Row],[Load]]+Demand[[#This Row],[Load]]*0.09</f>
        <v>13510.55</v>
      </c>
      <c r="BK35">
        <f>Demand[[#This Row],[Load]]+Demand[[#This Row],[Load]]*0.1</f>
        <v>13634.5</v>
      </c>
      <c r="BL35">
        <f>Demand[[#This Row],[Load]]+Demand[[#This Row],[Load]]*0.11</f>
        <v>13758.45</v>
      </c>
      <c r="BM35">
        <f>Demand[[#This Row],[Load]]+Demand[[#This Row],[Load]]*0.12</f>
        <v>13882.4</v>
      </c>
      <c r="BN35">
        <f>Demand[[#This Row],[Load]]+Demand[[#This Row],[Load]]*0.13</f>
        <v>14006.35</v>
      </c>
      <c r="BO35">
        <f>Demand[[#This Row],[Load]]+Demand[[#This Row],[Load]]*0.14</f>
        <v>14130.3</v>
      </c>
      <c r="BP35">
        <f>Demand[[#This Row],[Load]]+Demand[[#This Row],[Load]]*0.15</f>
        <v>14254.25</v>
      </c>
      <c r="BQ35">
        <f>Demand[[#This Row],[Load]]+Demand[[#This Row],[Load]]*0.16</f>
        <v>14378.2</v>
      </c>
      <c r="BR35">
        <f>Demand[[#This Row],[Load]]+Demand[[#This Row],[Load]]*0.17</f>
        <v>14502.15</v>
      </c>
      <c r="BS35">
        <f>Demand[[#This Row],[Load]]+Demand[[#This Row],[Load]]*0.18</f>
        <v>14626.1</v>
      </c>
      <c r="BT35">
        <f>Demand[[#This Row],[Load]]+Demand[[#This Row],[Load]]*0.19</f>
        <v>14750.05</v>
      </c>
      <c r="BU35">
        <f>Demand[[#This Row],[Load]]+Demand[[#This Row],[Load]]*0.2</f>
        <v>14874</v>
      </c>
      <c r="BV35">
        <f>Demand[[#This Row],[Load]]+Demand[[#This Row],[Load]]*0.21</f>
        <v>14997.95</v>
      </c>
      <c r="BW35">
        <f>Demand[[#This Row],[Load]]+Demand[[#This Row],[Load]]*0.22</f>
        <v>15121.9</v>
      </c>
      <c r="BX35">
        <f>Demand[[#This Row],[Load]]+Demand[[#This Row],[Load]]*0.23</f>
        <v>15245.85</v>
      </c>
      <c r="BY35">
        <f>Demand[[#This Row],[Load]]+Demand[[#This Row],[Load]]*0.24</f>
        <v>15369.8</v>
      </c>
      <c r="BZ35">
        <f>Demand[[#This Row],[Load]]+Demand[[#This Row],[Load]]*0.25</f>
        <v>15493.75</v>
      </c>
      <c r="CA35">
        <f>Demand[[#This Row],[Load]]+Demand[[#This Row],[Load]]*0.26</f>
        <v>15617.7</v>
      </c>
      <c r="CB35">
        <f>Demand[[#This Row],[Load]]+Demand[[#This Row],[Load]]*0.27</f>
        <v>15741.65</v>
      </c>
      <c r="CC35">
        <f>Demand[[#This Row],[Load]]+Demand[[#This Row],[Load]]*0.28</f>
        <v>15865.6</v>
      </c>
      <c r="CD35">
        <f>Demand[[#This Row],[Load]]+Demand[[#This Row],[Load]]*0.29</f>
        <v>15989.55</v>
      </c>
      <c r="CE35">
        <f>Demand[[#This Row],[Load]]+Demand[[#This Row],[Load]]*0.3</f>
        <v>16113.5</v>
      </c>
      <c r="CF35">
        <f>Demand[[#This Row],[Load]]+Demand[[#This Row],[Load]]*0.31</f>
        <v>16237.45</v>
      </c>
      <c r="CG35">
        <f>Demand[[#This Row],[Load]]+Demand[[#This Row],[Load]]*0.32</f>
        <v>16361.4</v>
      </c>
      <c r="CH35">
        <f>Demand[[#This Row],[Load]]+Demand[[#This Row],[Load]]*0.33</f>
        <v>16485.349999999999</v>
      </c>
      <c r="CI35">
        <f>Demand[[#This Row],[Load]]+Demand[[#This Row],[Load]]*0.34</f>
        <v>16609.3</v>
      </c>
      <c r="CJ35">
        <f>Demand[[#This Row],[Load]]+Demand[[#This Row],[Load]]*0.35</f>
        <v>16733.25</v>
      </c>
      <c r="CK35">
        <f>Demand[[#This Row],[Load]]+Demand[[#This Row],[Load]]*0.36</f>
        <v>16857.2</v>
      </c>
      <c r="CL35">
        <f>Demand[[#This Row],[Load]]+Demand[[#This Row],[Load]]*0.37</f>
        <v>16981.150000000001</v>
      </c>
      <c r="CM35">
        <f>Demand[[#This Row],[Load]]+Demand[[#This Row],[Load]]*0.38</f>
        <v>17105.099999999999</v>
      </c>
      <c r="CN35">
        <f>Demand[[#This Row],[Load]]+Demand[[#This Row],[Load]]*0.39</f>
        <v>17229.05</v>
      </c>
      <c r="CO35">
        <f>Demand[[#This Row],[Load]]+Demand[[#This Row],[Load]]*0.4</f>
        <v>17353</v>
      </c>
      <c r="CP35">
        <f>Demand[[#This Row],[Load]]+Demand[[#This Row],[Load]]*0.41</f>
        <v>17476.95</v>
      </c>
      <c r="CQ35">
        <f>Demand[[#This Row],[Load]]+Demand[[#This Row],[Load]]*0.42</f>
        <v>17600.900000000001</v>
      </c>
      <c r="CR35">
        <f>Demand[[#This Row],[Load]]+Demand[[#This Row],[Load]]*0.43</f>
        <v>17724.849999999999</v>
      </c>
      <c r="CS35">
        <f>Demand[[#This Row],[Load]]+Demand[[#This Row],[Load]]*0.44</f>
        <v>17848.8</v>
      </c>
      <c r="CT35">
        <f>Demand[[#This Row],[Load]]+Demand[[#This Row],[Load]]*0.45</f>
        <v>17972.75</v>
      </c>
      <c r="CU35">
        <f>Demand[[#This Row],[Load]]+Demand[[#This Row],[Load]]*0.46</f>
        <v>18096.7</v>
      </c>
      <c r="CV35">
        <f>Demand[[#This Row],[Load]]+Demand[[#This Row],[Load]]*47</f>
        <v>594960</v>
      </c>
      <c r="CW35">
        <f>Demand[[#This Row],[Load]]+Demand[[#This Row],[Load]]*0.48</f>
        <v>18344.599999999999</v>
      </c>
      <c r="CX35">
        <f>Demand[[#This Row],[Load]]+Demand[[#This Row],[Load]]*0.49</f>
        <v>18468.55</v>
      </c>
      <c r="CY35">
        <f>Demand[[#This Row],[Load]]+Demand[[#This Row],[Load]]*0.5</f>
        <v>18592.5</v>
      </c>
    </row>
    <row r="36" spans="1:103">
      <c r="A36">
        <v>34</v>
      </c>
      <c r="B36">
        <v>13250</v>
      </c>
      <c r="C36">
        <f>Demand[[#This Row],[Load]]-Demand[[#This Row],[Load]]*0.5</f>
        <v>6625</v>
      </c>
      <c r="D36">
        <f>Demand[[#This Row],[Load]]-Demand[[#This Row],[Load]]*0.49</f>
        <v>6757.5</v>
      </c>
      <c r="E36">
        <f>Demand[[#This Row],[Load]]-Demand[[#This Row],[Load]]*0.48</f>
        <v>6890</v>
      </c>
      <c r="F36">
        <f>Demand[[#This Row],[Load]]-Demand[[#This Row],[Load]]*0.47</f>
        <v>7022.5</v>
      </c>
      <c r="G36">
        <f>Demand[[#This Row],[Load]]-Demand[[#This Row],[Load]]*0.46</f>
        <v>7155</v>
      </c>
      <c r="H36">
        <f>Demand[[#This Row],[Load]]-Demand[[#This Row],[Load]]*0.45</f>
        <v>7287.5</v>
      </c>
      <c r="I36">
        <f>Demand[[#This Row],[Load]]-Demand[[#This Row],[Load]]*0.44</f>
        <v>7420</v>
      </c>
      <c r="J36">
        <f>Demand[[#This Row],[Load]]-Demand[[#This Row],[Load]]*0.43</f>
        <v>7552.5</v>
      </c>
      <c r="K36">
        <f>Demand[[#This Row],[Load]]+Demand[[#This Row],[Load]]*$K$1</f>
        <v>7685</v>
      </c>
      <c r="L36">
        <f>Demand[[#This Row],[Load]]+Demand[[#This Row],[Load]]*-0.41</f>
        <v>7817.5</v>
      </c>
      <c r="M36">
        <f>Demand[[#This Row],[Load]]+Demand[[#This Row],[Load]]*-0.4</f>
        <v>7950</v>
      </c>
      <c r="N36">
        <f>Demand[[#This Row],[Load]]+Demand[[#This Row],[Load]]*-0.39</f>
        <v>8082.5</v>
      </c>
      <c r="O36">
        <f>Demand[[#This Row],[Load]]+Demand[[#This Row],[Load]]*-0.38</f>
        <v>8215</v>
      </c>
      <c r="P36">
        <f>Demand[[#This Row],[Load]]+Demand[[#This Row],[Load]]*-0.37</f>
        <v>8347.5</v>
      </c>
      <c r="Q36">
        <f>Demand[[#This Row],[Load]]+Demand[[#This Row],[Load]]*-0.36</f>
        <v>8480</v>
      </c>
      <c r="R36">
        <f>Demand[[#This Row],[Load]]+Demand[[#This Row],[Load]]*-0.35</f>
        <v>8612.5</v>
      </c>
      <c r="S36">
        <f>Demand[[#This Row],[Load]]+Demand[[#This Row],[Load]]*-0.34</f>
        <v>8745</v>
      </c>
      <c r="T36">
        <f>Demand[[#This Row],[Load]]+Demand[[#This Row],[Load]]*-0.33</f>
        <v>8877.5</v>
      </c>
      <c r="U36">
        <f>Demand[[#This Row],[Load]]+Demand[[#This Row],[Load]]*-0.32</f>
        <v>9010</v>
      </c>
      <c r="V36">
        <f>Demand[[#This Row],[Load]]+Demand[[#This Row],[Load]]*-0.31</f>
        <v>9142.5</v>
      </c>
      <c r="W36">
        <f>Demand[[#This Row],[Load]]+Demand[[#This Row],[Load]]*-0.3</f>
        <v>9275</v>
      </c>
      <c r="X36">
        <f>Demand[[#This Row],[Load]]+Demand[[#This Row],[Load]]*-0.29</f>
        <v>9407.5</v>
      </c>
      <c r="Y36">
        <f>Demand[[#This Row],[Load]]+Demand[[#This Row],[Load]]*-0.28</f>
        <v>9540</v>
      </c>
      <c r="Z36">
        <f>Demand[[#This Row],[Load]]+Demand[[#This Row],[Load]]*-0.27</f>
        <v>9672.5</v>
      </c>
      <c r="AA36">
        <f>Demand[[#This Row],[Load]]+Demand[[#This Row],[Load]]*-0.26</f>
        <v>9805</v>
      </c>
      <c r="AB36">
        <f>Demand[[#This Row],[Load]]+Demand[[#This Row],[Load]]*-0.25</f>
        <v>9937.5</v>
      </c>
      <c r="AC36">
        <f>Demand[[#This Row],[Load]]+Demand[[#This Row],[Load]]*-0.24</f>
        <v>10070</v>
      </c>
      <c r="AD36">
        <f>Demand[[#This Row],[Load]]+Demand[[#This Row],[Load]]*-0.23</f>
        <v>10202.5</v>
      </c>
      <c r="AE36">
        <f>Demand[[#This Row],[Load]]+Demand[[#This Row],[Load]]*-0.22</f>
        <v>10335</v>
      </c>
      <c r="AF36">
        <f>Demand[[#This Row],[Load]]+Demand[[#This Row],[Load]]*-0.21</f>
        <v>10467.5</v>
      </c>
      <c r="AG36">
        <f>Demand[[#This Row],[Load]]+Demand[[#This Row],[Load]]*-0.2</f>
        <v>10600</v>
      </c>
      <c r="AH36">
        <f>Demand[[#This Row],[Load]]+Demand[[#This Row],[Load]]*-0.19</f>
        <v>10732.5</v>
      </c>
      <c r="AI36">
        <f>Demand[[#This Row],[Load]]+Demand[[#This Row],[Load]]*-0.18</f>
        <v>10865</v>
      </c>
      <c r="AJ36">
        <f>Demand[[#This Row],[Load]]+Demand[[#This Row],[Load]]*-0.17</f>
        <v>10997.5</v>
      </c>
      <c r="AK36">
        <f>Demand[[#This Row],[Load]]+Demand[[#This Row],[Load]]*-0.16</f>
        <v>11130</v>
      </c>
      <c r="AL36">
        <f>Demand[[#This Row],[Load]]+Demand[[#This Row],[Load]]*-0.15</f>
        <v>11262.5</v>
      </c>
      <c r="AM36">
        <f>Demand[[#This Row],[Load]]+Demand[[#This Row],[Load]]*-0.14</f>
        <v>11395</v>
      </c>
      <c r="AN36">
        <f>Demand[[#This Row],[Load]]+Demand[[#This Row],[Load]]*-0.13</f>
        <v>11527.5</v>
      </c>
      <c r="AO36">
        <f>Demand[[#This Row],[Load]]+Demand[[#This Row],[Load]]*-0.12</f>
        <v>11660</v>
      </c>
      <c r="AP36">
        <f>Demand[[#This Row],[Load]]+Demand[[#This Row],[Load]]*-0.11</f>
        <v>11792.5</v>
      </c>
      <c r="AQ36">
        <f>Demand[[#This Row],[Load]]+Demand[[#This Row],[Load]]*-0.1</f>
        <v>11925</v>
      </c>
      <c r="AR36">
        <f>Demand[[#This Row],[Load]]+Demand[[#This Row],[Load]]*-0.09</f>
        <v>12057.5</v>
      </c>
      <c r="AS36">
        <f>Demand[[#This Row],[Load]]+Demand[[#This Row],[Load]]*-0.08</f>
        <v>12190</v>
      </c>
      <c r="AT36">
        <f>Demand[[#This Row],[Load]]+Demand[[#This Row],[Load]]*-0.07</f>
        <v>12322.5</v>
      </c>
      <c r="AU36">
        <f>Demand[[#This Row],[Load]]+Demand[[#This Row],[Load]]*-0.06</f>
        <v>12455</v>
      </c>
      <c r="AV36">
        <f>Demand[[#This Row],[Load]]+Demand[[#This Row],[Load]]*-0.05</f>
        <v>12587.5</v>
      </c>
      <c r="AW36">
        <f>Demand[[#This Row],[Load]]+Demand[[#This Row],[Load]]*-0.04</f>
        <v>12720</v>
      </c>
      <c r="AX36">
        <f>Demand[[#This Row],[Load]]+Demand[[#This Row],[Load]]*-0.03</f>
        <v>12852.5</v>
      </c>
      <c r="AY36">
        <f>Demand[[#This Row],[Load]]+Demand[[#This Row],[Load]]*-0.02</f>
        <v>12985</v>
      </c>
      <c r="AZ36">
        <f>Demand[[#This Row],[Load]]+Demand[[#This Row],[Load]]*-0.01</f>
        <v>13117.5</v>
      </c>
      <c r="BA36">
        <f>Demand[[#This Row],[Load]]+Demand[[#This Row],[Load]]*0</f>
        <v>13250</v>
      </c>
      <c r="BB36">
        <f>Demand[[#This Row],[Load]]+Demand[[#This Row],[Load]]*0.01</f>
        <v>13382.5</v>
      </c>
      <c r="BC36">
        <f>Demand[[#This Row],[Load]]+Demand[[#This Row],[Load]]*0.02</f>
        <v>13515</v>
      </c>
      <c r="BD36">
        <f>Demand[[#This Row],[Load]]+Demand[[#This Row],[Load]]*0.03</f>
        <v>13647.5</v>
      </c>
      <c r="BE36">
        <f>Demand[[#This Row],[Load]]+Demand[[#This Row],[Load]]*0.04</f>
        <v>13780</v>
      </c>
      <c r="BF36">
        <f>Demand[[#This Row],[Load]]+Demand[[#This Row],[Load]]*0.05</f>
        <v>13912.5</v>
      </c>
      <c r="BG36">
        <f>Demand[[#This Row],[Load]]+Demand[[#This Row],[Load]]*0.06</f>
        <v>14045</v>
      </c>
      <c r="BH36">
        <f>Demand[[#This Row],[Load]]+Demand[[#This Row],[Load]]*0.07</f>
        <v>14177.5</v>
      </c>
      <c r="BI36">
        <f>Demand[[#This Row],[Load]]+Demand[[#This Row],[Load]]*0.08</f>
        <v>14310</v>
      </c>
      <c r="BJ36">
        <f>Demand[[#This Row],[Load]]+Demand[[#This Row],[Load]]*0.09</f>
        <v>14442.5</v>
      </c>
      <c r="BK36">
        <f>Demand[[#This Row],[Load]]+Demand[[#This Row],[Load]]*0.1</f>
        <v>14575</v>
      </c>
      <c r="BL36">
        <f>Demand[[#This Row],[Load]]+Demand[[#This Row],[Load]]*0.11</f>
        <v>14707.5</v>
      </c>
      <c r="BM36">
        <f>Demand[[#This Row],[Load]]+Demand[[#This Row],[Load]]*0.12</f>
        <v>14840</v>
      </c>
      <c r="BN36">
        <f>Demand[[#This Row],[Load]]+Demand[[#This Row],[Load]]*0.13</f>
        <v>14972.5</v>
      </c>
      <c r="BO36">
        <f>Demand[[#This Row],[Load]]+Demand[[#This Row],[Load]]*0.14</f>
        <v>15105</v>
      </c>
      <c r="BP36">
        <f>Demand[[#This Row],[Load]]+Demand[[#This Row],[Load]]*0.15</f>
        <v>15237.5</v>
      </c>
      <c r="BQ36">
        <f>Demand[[#This Row],[Load]]+Demand[[#This Row],[Load]]*0.16</f>
        <v>15370</v>
      </c>
      <c r="BR36">
        <f>Demand[[#This Row],[Load]]+Demand[[#This Row],[Load]]*0.17</f>
        <v>15502.5</v>
      </c>
      <c r="BS36">
        <f>Demand[[#This Row],[Load]]+Demand[[#This Row],[Load]]*0.18</f>
        <v>15635</v>
      </c>
      <c r="BT36">
        <f>Demand[[#This Row],[Load]]+Demand[[#This Row],[Load]]*0.19</f>
        <v>15767.5</v>
      </c>
      <c r="BU36">
        <f>Demand[[#This Row],[Load]]+Demand[[#This Row],[Load]]*0.2</f>
        <v>15900</v>
      </c>
      <c r="BV36">
        <f>Demand[[#This Row],[Load]]+Demand[[#This Row],[Load]]*0.21</f>
        <v>16032.5</v>
      </c>
      <c r="BW36">
        <f>Demand[[#This Row],[Load]]+Demand[[#This Row],[Load]]*0.22</f>
        <v>16165</v>
      </c>
      <c r="BX36">
        <f>Demand[[#This Row],[Load]]+Demand[[#This Row],[Load]]*0.23</f>
        <v>16297.5</v>
      </c>
      <c r="BY36">
        <f>Demand[[#This Row],[Load]]+Demand[[#This Row],[Load]]*0.24</f>
        <v>16430</v>
      </c>
      <c r="BZ36">
        <f>Demand[[#This Row],[Load]]+Demand[[#This Row],[Load]]*0.25</f>
        <v>16562.5</v>
      </c>
      <c r="CA36">
        <f>Demand[[#This Row],[Load]]+Demand[[#This Row],[Load]]*0.26</f>
        <v>16695</v>
      </c>
      <c r="CB36">
        <f>Demand[[#This Row],[Load]]+Demand[[#This Row],[Load]]*0.27</f>
        <v>16827.5</v>
      </c>
      <c r="CC36">
        <f>Demand[[#This Row],[Load]]+Demand[[#This Row],[Load]]*0.28</f>
        <v>16960</v>
      </c>
      <c r="CD36">
        <f>Demand[[#This Row],[Load]]+Demand[[#This Row],[Load]]*0.29</f>
        <v>17092.5</v>
      </c>
      <c r="CE36">
        <f>Demand[[#This Row],[Load]]+Demand[[#This Row],[Load]]*0.3</f>
        <v>17225</v>
      </c>
      <c r="CF36">
        <f>Demand[[#This Row],[Load]]+Demand[[#This Row],[Load]]*0.31</f>
        <v>17357.5</v>
      </c>
      <c r="CG36">
        <f>Demand[[#This Row],[Load]]+Demand[[#This Row],[Load]]*0.32</f>
        <v>17490</v>
      </c>
      <c r="CH36">
        <f>Demand[[#This Row],[Load]]+Demand[[#This Row],[Load]]*0.33</f>
        <v>17622.5</v>
      </c>
      <c r="CI36">
        <f>Demand[[#This Row],[Load]]+Demand[[#This Row],[Load]]*0.34</f>
        <v>17755</v>
      </c>
      <c r="CJ36">
        <f>Demand[[#This Row],[Load]]+Demand[[#This Row],[Load]]*0.35</f>
        <v>17887.5</v>
      </c>
      <c r="CK36">
        <f>Demand[[#This Row],[Load]]+Demand[[#This Row],[Load]]*0.36</f>
        <v>18020</v>
      </c>
      <c r="CL36">
        <f>Demand[[#This Row],[Load]]+Demand[[#This Row],[Load]]*0.37</f>
        <v>18152.5</v>
      </c>
      <c r="CM36">
        <f>Demand[[#This Row],[Load]]+Demand[[#This Row],[Load]]*0.38</f>
        <v>18285</v>
      </c>
      <c r="CN36">
        <f>Demand[[#This Row],[Load]]+Demand[[#This Row],[Load]]*0.39</f>
        <v>18417.5</v>
      </c>
      <c r="CO36">
        <f>Demand[[#This Row],[Load]]+Demand[[#This Row],[Load]]*0.4</f>
        <v>18550</v>
      </c>
      <c r="CP36">
        <f>Demand[[#This Row],[Load]]+Demand[[#This Row],[Load]]*0.41</f>
        <v>18682.5</v>
      </c>
      <c r="CQ36">
        <f>Demand[[#This Row],[Load]]+Demand[[#This Row],[Load]]*0.42</f>
        <v>18815</v>
      </c>
      <c r="CR36">
        <f>Demand[[#This Row],[Load]]+Demand[[#This Row],[Load]]*0.43</f>
        <v>18947.5</v>
      </c>
      <c r="CS36">
        <f>Demand[[#This Row],[Load]]+Demand[[#This Row],[Load]]*0.44</f>
        <v>19080</v>
      </c>
      <c r="CT36">
        <f>Demand[[#This Row],[Load]]+Demand[[#This Row],[Load]]*0.45</f>
        <v>19212.5</v>
      </c>
      <c r="CU36">
        <f>Demand[[#This Row],[Load]]+Demand[[#This Row],[Load]]*0.46</f>
        <v>19345</v>
      </c>
      <c r="CV36">
        <f>Demand[[#This Row],[Load]]+Demand[[#This Row],[Load]]*47</f>
        <v>636000</v>
      </c>
      <c r="CW36">
        <f>Demand[[#This Row],[Load]]+Demand[[#This Row],[Load]]*0.48</f>
        <v>19610</v>
      </c>
      <c r="CX36">
        <f>Demand[[#This Row],[Load]]+Demand[[#This Row],[Load]]*0.49</f>
        <v>19742.5</v>
      </c>
      <c r="CY36">
        <f>Demand[[#This Row],[Load]]+Demand[[#This Row],[Load]]*0.5</f>
        <v>19875</v>
      </c>
    </row>
    <row r="37" spans="1:103">
      <c r="A37">
        <v>35</v>
      </c>
      <c r="B37">
        <v>14129</v>
      </c>
      <c r="C37">
        <f>Demand[[#This Row],[Load]]-Demand[[#This Row],[Load]]*0.5</f>
        <v>7064.5</v>
      </c>
      <c r="D37">
        <f>Demand[[#This Row],[Load]]-Demand[[#This Row],[Load]]*0.49</f>
        <v>7205.79</v>
      </c>
      <c r="E37">
        <f>Demand[[#This Row],[Load]]-Demand[[#This Row],[Load]]*0.48</f>
        <v>7347.08</v>
      </c>
      <c r="F37">
        <f>Demand[[#This Row],[Load]]-Demand[[#This Row],[Load]]*0.47</f>
        <v>7488.3700000000008</v>
      </c>
      <c r="G37">
        <f>Demand[[#This Row],[Load]]-Demand[[#This Row],[Load]]*0.46</f>
        <v>7629.66</v>
      </c>
      <c r="H37">
        <f>Demand[[#This Row],[Load]]-Demand[[#This Row],[Load]]*0.45</f>
        <v>7770.95</v>
      </c>
      <c r="I37">
        <f>Demand[[#This Row],[Load]]-Demand[[#This Row],[Load]]*0.44</f>
        <v>7912.24</v>
      </c>
      <c r="J37">
        <f>Demand[[#This Row],[Load]]-Demand[[#This Row],[Load]]*0.43</f>
        <v>8053.53</v>
      </c>
      <c r="K37">
        <f>Demand[[#This Row],[Load]]+Demand[[#This Row],[Load]]*$K$1</f>
        <v>8194.82</v>
      </c>
      <c r="L37">
        <f>Demand[[#This Row],[Load]]+Demand[[#This Row],[Load]]*-0.41</f>
        <v>8336.11</v>
      </c>
      <c r="M37">
        <f>Demand[[#This Row],[Load]]+Demand[[#This Row],[Load]]*-0.4</f>
        <v>8477.4</v>
      </c>
      <c r="N37">
        <f>Demand[[#This Row],[Load]]+Demand[[#This Row],[Load]]*-0.39</f>
        <v>8618.6899999999987</v>
      </c>
      <c r="O37">
        <f>Demand[[#This Row],[Load]]+Demand[[#This Row],[Load]]*-0.38</f>
        <v>8759.98</v>
      </c>
      <c r="P37">
        <f>Demand[[#This Row],[Load]]+Demand[[#This Row],[Load]]*-0.37</f>
        <v>8901.27</v>
      </c>
      <c r="Q37">
        <f>Demand[[#This Row],[Load]]+Demand[[#This Row],[Load]]*-0.36</f>
        <v>9042.5600000000013</v>
      </c>
      <c r="R37">
        <f>Demand[[#This Row],[Load]]+Demand[[#This Row],[Load]]*-0.35</f>
        <v>9183.85</v>
      </c>
      <c r="S37">
        <f>Demand[[#This Row],[Load]]+Demand[[#This Row],[Load]]*-0.34</f>
        <v>9325.14</v>
      </c>
      <c r="T37">
        <f>Demand[[#This Row],[Load]]+Demand[[#This Row],[Load]]*-0.33</f>
        <v>9466.43</v>
      </c>
      <c r="U37">
        <f>Demand[[#This Row],[Load]]+Demand[[#This Row],[Load]]*-0.32</f>
        <v>9607.7200000000012</v>
      </c>
      <c r="V37">
        <f>Demand[[#This Row],[Load]]+Demand[[#This Row],[Load]]*-0.31</f>
        <v>9749.01</v>
      </c>
      <c r="W37">
        <f>Demand[[#This Row],[Load]]+Demand[[#This Row],[Load]]*-0.3</f>
        <v>9890.2999999999993</v>
      </c>
      <c r="X37">
        <f>Demand[[#This Row],[Load]]+Demand[[#This Row],[Load]]*-0.29</f>
        <v>10031.59</v>
      </c>
      <c r="Y37">
        <f>Demand[[#This Row],[Load]]+Demand[[#This Row],[Load]]*-0.28</f>
        <v>10172.879999999999</v>
      </c>
      <c r="Z37">
        <f>Demand[[#This Row],[Load]]+Demand[[#This Row],[Load]]*-0.27</f>
        <v>10314.17</v>
      </c>
      <c r="AA37">
        <f>Demand[[#This Row],[Load]]+Demand[[#This Row],[Load]]*-0.26</f>
        <v>10455.459999999999</v>
      </c>
      <c r="AB37">
        <f>Demand[[#This Row],[Load]]+Demand[[#This Row],[Load]]*-0.25</f>
        <v>10596.75</v>
      </c>
      <c r="AC37">
        <f>Demand[[#This Row],[Load]]+Demand[[#This Row],[Load]]*-0.24</f>
        <v>10738.04</v>
      </c>
      <c r="AD37">
        <f>Demand[[#This Row],[Load]]+Demand[[#This Row],[Load]]*-0.23</f>
        <v>10879.33</v>
      </c>
      <c r="AE37">
        <f>Demand[[#This Row],[Load]]+Demand[[#This Row],[Load]]*-0.22</f>
        <v>11020.619999999999</v>
      </c>
      <c r="AF37">
        <f>Demand[[#This Row],[Load]]+Demand[[#This Row],[Load]]*-0.21</f>
        <v>11161.91</v>
      </c>
      <c r="AG37">
        <f>Demand[[#This Row],[Load]]+Demand[[#This Row],[Load]]*-0.2</f>
        <v>11303.2</v>
      </c>
      <c r="AH37">
        <f>Demand[[#This Row],[Load]]+Demand[[#This Row],[Load]]*-0.19</f>
        <v>11444.49</v>
      </c>
      <c r="AI37">
        <f>Demand[[#This Row],[Load]]+Demand[[#This Row],[Load]]*-0.18</f>
        <v>11585.78</v>
      </c>
      <c r="AJ37">
        <f>Demand[[#This Row],[Load]]+Demand[[#This Row],[Load]]*-0.17</f>
        <v>11727.07</v>
      </c>
      <c r="AK37">
        <f>Demand[[#This Row],[Load]]+Demand[[#This Row],[Load]]*-0.16</f>
        <v>11868.36</v>
      </c>
      <c r="AL37">
        <f>Demand[[#This Row],[Load]]+Demand[[#This Row],[Load]]*-0.15</f>
        <v>12009.65</v>
      </c>
      <c r="AM37">
        <f>Demand[[#This Row],[Load]]+Demand[[#This Row],[Load]]*-0.14</f>
        <v>12150.94</v>
      </c>
      <c r="AN37">
        <f>Demand[[#This Row],[Load]]+Demand[[#This Row],[Load]]*-0.13</f>
        <v>12292.23</v>
      </c>
      <c r="AO37">
        <f>Demand[[#This Row],[Load]]+Demand[[#This Row],[Load]]*-0.12</f>
        <v>12433.52</v>
      </c>
      <c r="AP37">
        <f>Demand[[#This Row],[Load]]+Demand[[#This Row],[Load]]*-0.11</f>
        <v>12574.81</v>
      </c>
      <c r="AQ37">
        <f>Demand[[#This Row],[Load]]+Demand[[#This Row],[Load]]*-0.1</f>
        <v>12716.1</v>
      </c>
      <c r="AR37">
        <f>Demand[[#This Row],[Load]]+Demand[[#This Row],[Load]]*-0.09</f>
        <v>12857.39</v>
      </c>
      <c r="AS37">
        <f>Demand[[#This Row],[Load]]+Demand[[#This Row],[Load]]*-0.08</f>
        <v>12998.68</v>
      </c>
      <c r="AT37">
        <f>Demand[[#This Row],[Load]]+Demand[[#This Row],[Load]]*-0.07</f>
        <v>13139.97</v>
      </c>
      <c r="AU37">
        <f>Demand[[#This Row],[Load]]+Demand[[#This Row],[Load]]*-0.06</f>
        <v>13281.26</v>
      </c>
      <c r="AV37">
        <f>Demand[[#This Row],[Load]]+Demand[[#This Row],[Load]]*-0.05</f>
        <v>13422.55</v>
      </c>
      <c r="AW37">
        <f>Demand[[#This Row],[Load]]+Demand[[#This Row],[Load]]*-0.04</f>
        <v>13563.84</v>
      </c>
      <c r="AX37">
        <f>Demand[[#This Row],[Load]]+Demand[[#This Row],[Load]]*-0.03</f>
        <v>13705.13</v>
      </c>
      <c r="AY37">
        <f>Demand[[#This Row],[Load]]+Demand[[#This Row],[Load]]*-0.02</f>
        <v>13846.42</v>
      </c>
      <c r="AZ37">
        <f>Demand[[#This Row],[Load]]+Demand[[#This Row],[Load]]*-0.01</f>
        <v>13987.71</v>
      </c>
      <c r="BA37">
        <f>Demand[[#This Row],[Load]]+Demand[[#This Row],[Load]]*0</f>
        <v>14129</v>
      </c>
      <c r="BB37">
        <f>Demand[[#This Row],[Load]]+Demand[[#This Row],[Load]]*0.01</f>
        <v>14270.29</v>
      </c>
      <c r="BC37">
        <f>Demand[[#This Row],[Load]]+Demand[[#This Row],[Load]]*0.02</f>
        <v>14411.58</v>
      </c>
      <c r="BD37">
        <f>Demand[[#This Row],[Load]]+Demand[[#This Row],[Load]]*0.03</f>
        <v>14552.87</v>
      </c>
      <c r="BE37">
        <f>Demand[[#This Row],[Load]]+Demand[[#This Row],[Load]]*0.04</f>
        <v>14694.16</v>
      </c>
      <c r="BF37">
        <f>Demand[[#This Row],[Load]]+Demand[[#This Row],[Load]]*0.05</f>
        <v>14835.45</v>
      </c>
      <c r="BG37">
        <f>Demand[[#This Row],[Load]]+Demand[[#This Row],[Load]]*0.06</f>
        <v>14976.74</v>
      </c>
      <c r="BH37">
        <f>Demand[[#This Row],[Load]]+Demand[[#This Row],[Load]]*0.07</f>
        <v>15118.03</v>
      </c>
      <c r="BI37">
        <f>Demand[[#This Row],[Load]]+Demand[[#This Row],[Load]]*0.08</f>
        <v>15259.32</v>
      </c>
      <c r="BJ37">
        <f>Demand[[#This Row],[Load]]+Demand[[#This Row],[Load]]*0.09</f>
        <v>15400.61</v>
      </c>
      <c r="BK37">
        <f>Demand[[#This Row],[Load]]+Demand[[#This Row],[Load]]*0.1</f>
        <v>15541.9</v>
      </c>
      <c r="BL37">
        <f>Demand[[#This Row],[Load]]+Demand[[#This Row],[Load]]*0.11</f>
        <v>15683.19</v>
      </c>
      <c r="BM37">
        <f>Demand[[#This Row],[Load]]+Demand[[#This Row],[Load]]*0.12</f>
        <v>15824.48</v>
      </c>
      <c r="BN37">
        <f>Demand[[#This Row],[Load]]+Demand[[#This Row],[Load]]*0.13</f>
        <v>15965.77</v>
      </c>
      <c r="BO37">
        <f>Demand[[#This Row],[Load]]+Demand[[#This Row],[Load]]*0.14</f>
        <v>16107.06</v>
      </c>
      <c r="BP37">
        <f>Demand[[#This Row],[Load]]+Demand[[#This Row],[Load]]*0.15</f>
        <v>16248.35</v>
      </c>
      <c r="BQ37">
        <f>Demand[[#This Row],[Load]]+Demand[[#This Row],[Load]]*0.16</f>
        <v>16389.64</v>
      </c>
      <c r="BR37">
        <f>Demand[[#This Row],[Load]]+Demand[[#This Row],[Load]]*0.17</f>
        <v>16530.93</v>
      </c>
      <c r="BS37">
        <f>Demand[[#This Row],[Load]]+Demand[[#This Row],[Load]]*0.18</f>
        <v>16672.22</v>
      </c>
      <c r="BT37">
        <f>Demand[[#This Row],[Load]]+Demand[[#This Row],[Load]]*0.19</f>
        <v>16813.510000000002</v>
      </c>
      <c r="BU37">
        <f>Demand[[#This Row],[Load]]+Demand[[#This Row],[Load]]*0.2</f>
        <v>16954.8</v>
      </c>
      <c r="BV37">
        <f>Demand[[#This Row],[Load]]+Demand[[#This Row],[Load]]*0.21</f>
        <v>17096.09</v>
      </c>
      <c r="BW37">
        <f>Demand[[#This Row],[Load]]+Demand[[#This Row],[Load]]*0.22</f>
        <v>17237.38</v>
      </c>
      <c r="BX37">
        <f>Demand[[#This Row],[Load]]+Demand[[#This Row],[Load]]*0.23</f>
        <v>17378.669999999998</v>
      </c>
      <c r="BY37">
        <f>Demand[[#This Row],[Load]]+Demand[[#This Row],[Load]]*0.24</f>
        <v>17519.96</v>
      </c>
      <c r="BZ37">
        <f>Demand[[#This Row],[Load]]+Demand[[#This Row],[Load]]*0.25</f>
        <v>17661.25</v>
      </c>
      <c r="CA37">
        <f>Demand[[#This Row],[Load]]+Demand[[#This Row],[Load]]*0.26</f>
        <v>17802.54</v>
      </c>
      <c r="CB37">
        <f>Demand[[#This Row],[Load]]+Demand[[#This Row],[Load]]*0.27</f>
        <v>17943.830000000002</v>
      </c>
      <c r="CC37">
        <f>Demand[[#This Row],[Load]]+Demand[[#This Row],[Load]]*0.28</f>
        <v>18085.12</v>
      </c>
      <c r="CD37">
        <f>Demand[[#This Row],[Load]]+Demand[[#This Row],[Load]]*0.29</f>
        <v>18226.41</v>
      </c>
      <c r="CE37">
        <f>Demand[[#This Row],[Load]]+Demand[[#This Row],[Load]]*0.3</f>
        <v>18367.7</v>
      </c>
      <c r="CF37">
        <f>Demand[[#This Row],[Load]]+Demand[[#This Row],[Load]]*0.31</f>
        <v>18508.989999999998</v>
      </c>
      <c r="CG37">
        <f>Demand[[#This Row],[Load]]+Demand[[#This Row],[Load]]*0.32</f>
        <v>18650.28</v>
      </c>
      <c r="CH37">
        <f>Demand[[#This Row],[Load]]+Demand[[#This Row],[Load]]*0.33</f>
        <v>18791.57</v>
      </c>
      <c r="CI37">
        <f>Demand[[#This Row],[Load]]+Demand[[#This Row],[Load]]*0.34</f>
        <v>18932.86</v>
      </c>
      <c r="CJ37">
        <f>Demand[[#This Row],[Load]]+Demand[[#This Row],[Load]]*0.35</f>
        <v>19074.150000000001</v>
      </c>
      <c r="CK37">
        <f>Demand[[#This Row],[Load]]+Demand[[#This Row],[Load]]*0.36</f>
        <v>19215.439999999999</v>
      </c>
      <c r="CL37">
        <f>Demand[[#This Row],[Load]]+Demand[[#This Row],[Load]]*0.37</f>
        <v>19356.73</v>
      </c>
      <c r="CM37">
        <f>Demand[[#This Row],[Load]]+Demand[[#This Row],[Load]]*0.38</f>
        <v>19498.02</v>
      </c>
      <c r="CN37">
        <f>Demand[[#This Row],[Load]]+Demand[[#This Row],[Load]]*0.39</f>
        <v>19639.310000000001</v>
      </c>
      <c r="CO37">
        <f>Demand[[#This Row],[Load]]+Demand[[#This Row],[Load]]*0.4</f>
        <v>19780.599999999999</v>
      </c>
      <c r="CP37">
        <f>Demand[[#This Row],[Load]]+Demand[[#This Row],[Load]]*0.41</f>
        <v>19921.89</v>
      </c>
      <c r="CQ37">
        <f>Demand[[#This Row],[Load]]+Demand[[#This Row],[Load]]*0.42</f>
        <v>20063.18</v>
      </c>
      <c r="CR37">
        <f>Demand[[#This Row],[Load]]+Demand[[#This Row],[Load]]*0.43</f>
        <v>20204.47</v>
      </c>
      <c r="CS37">
        <f>Demand[[#This Row],[Load]]+Demand[[#This Row],[Load]]*0.44</f>
        <v>20345.760000000002</v>
      </c>
      <c r="CT37">
        <f>Demand[[#This Row],[Load]]+Demand[[#This Row],[Load]]*0.45</f>
        <v>20487.05</v>
      </c>
      <c r="CU37">
        <f>Demand[[#This Row],[Load]]+Demand[[#This Row],[Load]]*0.46</f>
        <v>20628.34</v>
      </c>
      <c r="CV37">
        <f>Demand[[#This Row],[Load]]+Demand[[#This Row],[Load]]*47</f>
        <v>678192</v>
      </c>
      <c r="CW37">
        <f>Demand[[#This Row],[Load]]+Demand[[#This Row],[Load]]*0.48</f>
        <v>20910.919999999998</v>
      </c>
      <c r="CX37">
        <f>Demand[[#This Row],[Load]]+Demand[[#This Row],[Load]]*0.49</f>
        <v>21052.21</v>
      </c>
      <c r="CY37">
        <f>Demand[[#This Row],[Load]]+Demand[[#This Row],[Load]]*0.5</f>
        <v>21193.5</v>
      </c>
    </row>
    <row r="38" spans="1:103">
      <c r="A38">
        <v>36</v>
      </c>
      <c r="B38">
        <v>14756</v>
      </c>
      <c r="C38">
        <f>Demand[[#This Row],[Load]]-Demand[[#This Row],[Load]]*0.5</f>
        <v>7378</v>
      </c>
      <c r="D38">
        <f>Demand[[#This Row],[Load]]-Demand[[#This Row],[Load]]*0.49</f>
        <v>7525.56</v>
      </c>
      <c r="E38">
        <f>Demand[[#This Row],[Load]]-Demand[[#This Row],[Load]]*0.48</f>
        <v>7673.12</v>
      </c>
      <c r="F38">
        <f>Demand[[#This Row],[Load]]-Demand[[#This Row],[Load]]*0.47</f>
        <v>7820.68</v>
      </c>
      <c r="G38">
        <f>Demand[[#This Row],[Load]]-Demand[[#This Row],[Load]]*0.46</f>
        <v>7968.24</v>
      </c>
      <c r="H38">
        <f>Demand[[#This Row],[Load]]-Demand[[#This Row],[Load]]*0.45</f>
        <v>8115.8</v>
      </c>
      <c r="I38">
        <f>Demand[[#This Row],[Load]]-Demand[[#This Row],[Load]]*0.44</f>
        <v>8263.36</v>
      </c>
      <c r="J38">
        <f>Demand[[#This Row],[Load]]-Demand[[#This Row],[Load]]*0.43</f>
        <v>8410.92</v>
      </c>
      <c r="K38">
        <f>Demand[[#This Row],[Load]]+Demand[[#This Row],[Load]]*$K$1</f>
        <v>8558.48</v>
      </c>
      <c r="L38">
        <f>Demand[[#This Row],[Load]]+Demand[[#This Row],[Load]]*-0.41</f>
        <v>8706.0400000000009</v>
      </c>
      <c r="M38">
        <f>Demand[[#This Row],[Load]]+Demand[[#This Row],[Load]]*-0.4</f>
        <v>8853.5999999999985</v>
      </c>
      <c r="N38">
        <f>Demand[[#This Row],[Load]]+Demand[[#This Row],[Load]]*-0.39</f>
        <v>9001.16</v>
      </c>
      <c r="O38">
        <f>Demand[[#This Row],[Load]]+Demand[[#This Row],[Load]]*-0.38</f>
        <v>9148.7200000000012</v>
      </c>
      <c r="P38">
        <f>Demand[[#This Row],[Load]]+Demand[[#This Row],[Load]]*-0.37</f>
        <v>9296.2799999999988</v>
      </c>
      <c r="Q38">
        <f>Demand[[#This Row],[Load]]+Demand[[#This Row],[Load]]*-0.36</f>
        <v>9443.84</v>
      </c>
      <c r="R38">
        <f>Demand[[#This Row],[Load]]+Demand[[#This Row],[Load]]*-0.35</f>
        <v>9591.4000000000015</v>
      </c>
      <c r="S38">
        <f>Demand[[#This Row],[Load]]+Demand[[#This Row],[Load]]*-0.34</f>
        <v>9738.9599999999991</v>
      </c>
      <c r="T38">
        <f>Demand[[#This Row],[Load]]+Demand[[#This Row],[Load]]*-0.33</f>
        <v>9886.52</v>
      </c>
      <c r="U38">
        <f>Demand[[#This Row],[Load]]+Demand[[#This Row],[Load]]*-0.32</f>
        <v>10034.08</v>
      </c>
      <c r="V38">
        <f>Demand[[#This Row],[Load]]+Demand[[#This Row],[Load]]*-0.31</f>
        <v>10181.64</v>
      </c>
      <c r="W38">
        <f>Demand[[#This Row],[Load]]+Demand[[#This Row],[Load]]*-0.3</f>
        <v>10329.200000000001</v>
      </c>
      <c r="X38">
        <f>Demand[[#This Row],[Load]]+Demand[[#This Row],[Load]]*-0.29</f>
        <v>10476.76</v>
      </c>
      <c r="Y38">
        <f>Demand[[#This Row],[Load]]+Demand[[#This Row],[Load]]*-0.28</f>
        <v>10624.32</v>
      </c>
      <c r="Z38">
        <f>Demand[[#This Row],[Load]]+Demand[[#This Row],[Load]]*-0.27</f>
        <v>10771.88</v>
      </c>
      <c r="AA38">
        <f>Demand[[#This Row],[Load]]+Demand[[#This Row],[Load]]*-0.26</f>
        <v>10919.44</v>
      </c>
      <c r="AB38">
        <f>Demand[[#This Row],[Load]]+Demand[[#This Row],[Load]]*-0.25</f>
        <v>11067</v>
      </c>
      <c r="AC38">
        <f>Demand[[#This Row],[Load]]+Demand[[#This Row],[Load]]*-0.24</f>
        <v>11214.56</v>
      </c>
      <c r="AD38">
        <f>Demand[[#This Row],[Load]]+Demand[[#This Row],[Load]]*-0.23</f>
        <v>11362.119999999999</v>
      </c>
      <c r="AE38">
        <f>Demand[[#This Row],[Load]]+Demand[[#This Row],[Load]]*-0.22</f>
        <v>11509.68</v>
      </c>
      <c r="AF38">
        <f>Demand[[#This Row],[Load]]+Demand[[#This Row],[Load]]*-0.21</f>
        <v>11657.24</v>
      </c>
      <c r="AG38">
        <f>Demand[[#This Row],[Load]]+Demand[[#This Row],[Load]]*-0.2</f>
        <v>11804.8</v>
      </c>
      <c r="AH38">
        <f>Demand[[#This Row],[Load]]+Demand[[#This Row],[Load]]*-0.19</f>
        <v>11952.36</v>
      </c>
      <c r="AI38">
        <f>Demand[[#This Row],[Load]]+Demand[[#This Row],[Load]]*-0.18</f>
        <v>12099.92</v>
      </c>
      <c r="AJ38">
        <f>Demand[[#This Row],[Load]]+Demand[[#This Row],[Load]]*-0.17</f>
        <v>12247.48</v>
      </c>
      <c r="AK38">
        <f>Demand[[#This Row],[Load]]+Demand[[#This Row],[Load]]*-0.16</f>
        <v>12395.04</v>
      </c>
      <c r="AL38">
        <f>Demand[[#This Row],[Load]]+Demand[[#This Row],[Load]]*-0.15</f>
        <v>12542.6</v>
      </c>
      <c r="AM38">
        <f>Demand[[#This Row],[Load]]+Demand[[#This Row],[Load]]*-0.14</f>
        <v>12690.16</v>
      </c>
      <c r="AN38">
        <f>Demand[[#This Row],[Load]]+Demand[[#This Row],[Load]]*-0.13</f>
        <v>12837.72</v>
      </c>
      <c r="AO38">
        <f>Demand[[#This Row],[Load]]+Demand[[#This Row],[Load]]*-0.12</f>
        <v>12985.28</v>
      </c>
      <c r="AP38">
        <f>Demand[[#This Row],[Load]]+Demand[[#This Row],[Load]]*-0.11</f>
        <v>13132.84</v>
      </c>
      <c r="AQ38">
        <f>Demand[[#This Row],[Load]]+Demand[[#This Row],[Load]]*-0.1</f>
        <v>13280.4</v>
      </c>
      <c r="AR38">
        <f>Demand[[#This Row],[Load]]+Demand[[#This Row],[Load]]*-0.09</f>
        <v>13427.96</v>
      </c>
      <c r="AS38">
        <f>Demand[[#This Row],[Load]]+Demand[[#This Row],[Load]]*-0.08</f>
        <v>13575.52</v>
      </c>
      <c r="AT38">
        <f>Demand[[#This Row],[Load]]+Demand[[#This Row],[Load]]*-0.07</f>
        <v>13723.08</v>
      </c>
      <c r="AU38">
        <f>Demand[[#This Row],[Load]]+Demand[[#This Row],[Load]]*-0.06</f>
        <v>13870.64</v>
      </c>
      <c r="AV38">
        <f>Demand[[#This Row],[Load]]+Demand[[#This Row],[Load]]*-0.05</f>
        <v>14018.2</v>
      </c>
      <c r="AW38">
        <f>Demand[[#This Row],[Load]]+Demand[[#This Row],[Load]]*-0.04</f>
        <v>14165.76</v>
      </c>
      <c r="AX38">
        <f>Demand[[#This Row],[Load]]+Demand[[#This Row],[Load]]*-0.03</f>
        <v>14313.32</v>
      </c>
      <c r="AY38">
        <f>Demand[[#This Row],[Load]]+Demand[[#This Row],[Load]]*-0.02</f>
        <v>14460.88</v>
      </c>
      <c r="AZ38">
        <f>Demand[[#This Row],[Load]]+Demand[[#This Row],[Load]]*-0.01</f>
        <v>14608.44</v>
      </c>
      <c r="BA38">
        <f>Demand[[#This Row],[Load]]+Demand[[#This Row],[Load]]*0</f>
        <v>14756</v>
      </c>
      <c r="BB38">
        <f>Demand[[#This Row],[Load]]+Demand[[#This Row],[Load]]*0.01</f>
        <v>14903.56</v>
      </c>
      <c r="BC38">
        <f>Demand[[#This Row],[Load]]+Demand[[#This Row],[Load]]*0.02</f>
        <v>15051.12</v>
      </c>
      <c r="BD38">
        <f>Demand[[#This Row],[Load]]+Demand[[#This Row],[Load]]*0.03</f>
        <v>15198.68</v>
      </c>
      <c r="BE38">
        <f>Demand[[#This Row],[Load]]+Demand[[#This Row],[Load]]*0.04</f>
        <v>15346.24</v>
      </c>
      <c r="BF38">
        <f>Demand[[#This Row],[Load]]+Demand[[#This Row],[Load]]*0.05</f>
        <v>15493.8</v>
      </c>
      <c r="BG38">
        <f>Demand[[#This Row],[Load]]+Demand[[#This Row],[Load]]*0.06</f>
        <v>15641.36</v>
      </c>
      <c r="BH38">
        <f>Demand[[#This Row],[Load]]+Demand[[#This Row],[Load]]*0.07</f>
        <v>15788.92</v>
      </c>
      <c r="BI38">
        <f>Demand[[#This Row],[Load]]+Demand[[#This Row],[Load]]*0.08</f>
        <v>15936.48</v>
      </c>
      <c r="BJ38">
        <f>Demand[[#This Row],[Load]]+Demand[[#This Row],[Load]]*0.09</f>
        <v>16084.04</v>
      </c>
      <c r="BK38">
        <f>Demand[[#This Row],[Load]]+Demand[[#This Row],[Load]]*0.1</f>
        <v>16231.6</v>
      </c>
      <c r="BL38">
        <f>Demand[[#This Row],[Load]]+Demand[[#This Row],[Load]]*0.11</f>
        <v>16379.16</v>
      </c>
      <c r="BM38">
        <f>Demand[[#This Row],[Load]]+Demand[[#This Row],[Load]]*0.12</f>
        <v>16526.72</v>
      </c>
      <c r="BN38">
        <f>Demand[[#This Row],[Load]]+Demand[[#This Row],[Load]]*0.13</f>
        <v>16674.28</v>
      </c>
      <c r="BO38">
        <f>Demand[[#This Row],[Load]]+Demand[[#This Row],[Load]]*0.14</f>
        <v>16821.84</v>
      </c>
      <c r="BP38">
        <f>Demand[[#This Row],[Load]]+Demand[[#This Row],[Load]]*0.15</f>
        <v>16969.400000000001</v>
      </c>
      <c r="BQ38">
        <f>Demand[[#This Row],[Load]]+Demand[[#This Row],[Load]]*0.16</f>
        <v>17116.96</v>
      </c>
      <c r="BR38">
        <f>Demand[[#This Row],[Load]]+Demand[[#This Row],[Load]]*0.17</f>
        <v>17264.52</v>
      </c>
      <c r="BS38">
        <f>Demand[[#This Row],[Load]]+Demand[[#This Row],[Load]]*0.18</f>
        <v>17412.080000000002</v>
      </c>
      <c r="BT38">
        <f>Demand[[#This Row],[Load]]+Demand[[#This Row],[Load]]*0.19</f>
        <v>17559.64</v>
      </c>
      <c r="BU38">
        <f>Demand[[#This Row],[Load]]+Demand[[#This Row],[Load]]*0.2</f>
        <v>17707.2</v>
      </c>
      <c r="BV38">
        <f>Demand[[#This Row],[Load]]+Demand[[#This Row],[Load]]*0.21</f>
        <v>17854.759999999998</v>
      </c>
      <c r="BW38">
        <f>Demand[[#This Row],[Load]]+Demand[[#This Row],[Load]]*0.22</f>
        <v>18002.32</v>
      </c>
      <c r="BX38">
        <f>Demand[[#This Row],[Load]]+Demand[[#This Row],[Load]]*0.23</f>
        <v>18149.88</v>
      </c>
      <c r="BY38">
        <f>Demand[[#This Row],[Load]]+Demand[[#This Row],[Load]]*0.24</f>
        <v>18297.439999999999</v>
      </c>
      <c r="BZ38">
        <f>Demand[[#This Row],[Load]]+Demand[[#This Row],[Load]]*0.25</f>
        <v>18445</v>
      </c>
      <c r="CA38">
        <f>Demand[[#This Row],[Load]]+Demand[[#This Row],[Load]]*0.26</f>
        <v>18592.560000000001</v>
      </c>
      <c r="CB38">
        <f>Demand[[#This Row],[Load]]+Demand[[#This Row],[Load]]*0.27</f>
        <v>18740.12</v>
      </c>
      <c r="CC38">
        <f>Demand[[#This Row],[Load]]+Demand[[#This Row],[Load]]*0.28</f>
        <v>18887.68</v>
      </c>
      <c r="CD38">
        <f>Demand[[#This Row],[Load]]+Demand[[#This Row],[Load]]*0.29</f>
        <v>19035.239999999998</v>
      </c>
      <c r="CE38">
        <f>Demand[[#This Row],[Load]]+Demand[[#This Row],[Load]]*0.3</f>
        <v>19182.8</v>
      </c>
      <c r="CF38">
        <f>Demand[[#This Row],[Load]]+Demand[[#This Row],[Load]]*0.31</f>
        <v>19330.36</v>
      </c>
      <c r="CG38">
        <f>Demand[[#This Row],[Load]]+Demand[[#This Row],[Load]]*0.32</f>
        <v>19477.919999999998</v>
      </c>
      <c r="CH38">
        <f>Demand[[#This Row],[Load]]+Demand[[#This Row],[Load]]*0.33</f>
        <v>19625.48</v>
      </c>
      <c r="CI38">
        <f>Demand[[#This Row],[Load]]+Demand[[#This Row],[Load]]*0.34</f>
        <v>19773.04</v>
      </c>
      <c r="CJ38">
        <f>Demand[[#This Row],[Load]]+Demand[[#This Row],[Load]]*0.35</f>
        <v>19920.599999999999</v>
      </c>
      <c r="CK38">
        <f>Demand[[#This Row],[Load]]+Demand[[#This Row],[Load]]*0.36</f>
        <v>20068.16</v>
      </c>
      <c r="CL38">
        <f>Demand[[#This Row],[Load]]+Demand[[#This Row],[Load]]*0.37</f>
        <v>20215.72</v>
      </c>
      <c r="CM38">
        <f>Demand[[#This Row],[Load]]+Demand[[#This Row],[Load]]*0.38</f>
        <v>20363.28</v>
      </c>
      <c r="CN38">
        <f>Demand[[#This Row],[Load]]+Demand[[#This Row],[Load]]*0.39</f>
        <v>20510.84</v>
      </c>
      <c r="CO38">
        <f>Demand[[#This Row],[Load]]+Demand[[#This Row],[Load]]*0.4</f>
        <v>20658.400000000001</v>
      </c>
      <c r="CP38">
        <f>Demand[[#This Row],[Load]]+Demand[[#This Row],[Load]]*0.41</f>
        <v>20805.96</v>
      </c>
      <c r="CQ38">
        <f>Demand[[#This Row],[Load]]+Demand[[#This Row],[Load]]*0.42</f>
        <v>20953.52</v>
      </c>
      <c r="CR38">
        <f>Demand[[#This Row],[Load]]+Demand[[#This Row],[Load]]*0.43</f>
        <v>21101.08</v>
      </c>
      <c r="CS38">
        <f>Demand[[#This Row],[Load]]+Demand[[#This Row],[Load]]*0.44</f>
        <v>21248.639999999999</v>
      </c>
      <c r="CT38">
        <f>Demand[[#This Row],[Load]]+Demand[[#This Row],[Load]]*0.45</f>
        <v>21396.2</v>
      </c>
      <c r="CU38">
        <f>Demand[[#This Row],[Load]]+Demand[[#This Row],[Load]]*0.46</f>
        <v>21543.760000000002</v>
      </c>
      <c r="CV38">
        <f>Demand[[#This Row],[Load]]+Demand[[#This Row],[Load]]*47</f>
        <v>708288</v>
      </c>
      <c r="CW38">
        <f>Demand[[#This Row],[Load]]+Demand[[#This Row],[Load]]*0.48</f>
        <v>21838.880000000001</v>
      </c>
      <c r="CX38">
        <f>Demand[[#This Row],[Load]]+Demand[[#This Row],[Load]]*0.49</f>
        <v>21986.44</v>
      </c>
      <c r="CY38">
        <f>Demand[[#This Row],[Load]]+Demand[[#This Row],[Load]]*0.5</f>
        <v>22134</v>
      </c>
    </row>
    <row r="39" spans="1:103">
      <c r="A39">
        <v>37</v>
      </c>
      <c r="B39">
        <v>15024</v>
      </c>
      <c r="C39">
        <f>Demand[[#This Row],[Load]]-Demand[[#This Row],[Load]]*0.5</f>
        <v>7512</v>
      </c>
      <c r="D39">
        <f>Demand[[#This Row],[Load]]-Demand[[#This Row],[Load]]*0.49</f>
        <v>7662.24</v>
      </c>
      <c r="E39">
        <f>Demand[[#This Row],[Load]]-Demand[[#This Row],[Load]]*0.48</f>
        <v>7812.4800000000005</v>
      </c>
      <c r="F39">
        <f>Demand[[#This Row],[Load]]-Demand[[#This Row],[Load]]*0.47</f>
        <v>7962.72</v>
      </c>
      <c r="G39">
        <f>Demand[[#This Row],[Load]]-Demand[[#This Row],[Load]]*0.46</f>
        <v>8112.96</v>
      </c>
      <c r="H39">
        <f>Demand[[#This Row],[Load]]-Demand[[#This Row],[Load]]*0.45</f>
        <v>8263.2000000000007</v>
      </c>
      <c r="I39">
        <f>Demand[[#This Row],[Load]]-Demand[[#This Row],[Load]]*0.44</f>
        <v>8413.4399999999987</v>
      </c>
      <c r="J39">
        <f>Demand[[#This Row],[Load]]-Demand[[#This Row],[Load]]*0.43</f>
        <v>8563.68</v>
      </c>
      <c r="K39">
        <f>Demand[[#This Row],[Load]]+Demand[[#This Row],[Load]]*$K$1</f>
        <v>8713.92</v>
      </c>
      <c r="L39">
        <f>Demand[[#This Row],[Load]]+Demand[[#This Row],[Load]]*-0.41</f>
        <v>8864.16</v>
      </c>
      <c r="M39">
        <f>Demand[[#This Row],[Load]]+Demand[[#This Row],[Load]]*-0.4</f>
        <v>9014.4</v>
      </c>
      <c r="N39">
        <f>Demand[[#This Row],[Load]]+Demand[[#This Row],[Load]]*-0.39</f>
        <v>9164.64</v>
      </c>
      <c r="O39">
        <f>Demand[[#This Row],[Load]]+Demand[[#This Row],[Load]]*-0.38</f>
        <v>9314.880000000001</v>
      </c>
      <c r="P39">
        <f>Demand[[#This Row],[Load]]+Demand[[#This Row],[Load]]*-0.37</f>
        <v>9465.119999999999</v>
      </c>
      <c r="Q39">
        <f>Demand[[#This Row],[Load]]+Demand[[#This Row],[Load]]*-0.36</f>
        <v>9615.36</v>
      </c>
      <c r="R39">
        <f>Demand[[#This Row],[Load]]+Demand[[#This Row],[Load]]*-0.35</f>
        <v>9765.6</v>
      </c>
      <c r="S39">
        <f>Demand[[#This Row],[Load]]+Demand[[#This Row],[Load]]*-0.34</f>
        <v>9915.84</v>
      </c>
      <c r="T39">
        <f>Demand[[#This Row],[Load]]+Demand[[#This Row],[Load]]*-0.33</f>
        <v>10066.08</v>
      </c>
      <c r="U39">
        <f>Demand[[#This Row],[Load]]+Demand[[#This Row],[Load]]*-0.32</f>
        <v>10216.32</v>
      </c>
      <c r="V39">
        <f>Demand[[#This Row],[Load]]+Demand[[#This Row],[Load]]*-0.31</f>
        <v>10366.560000000001</v>
      </c>
      <c r="W39">
        <f>Demand[[#This Row],[Load]]+Demand[[#This Row],[Load]]*-0.3</f>
        <v>10516.8</v>
      </c>
      <c r="X39">
        <f>Demand[[#This Row],[Load]]+Demand[[#This Row],[Load]]*-0.29</f>
        <v>10667.04</v>
      </c>
      <c r="Y39">
        <f>Demand[[#This Row],[Load]]+Demand[[#This Row],[Load]]*-0.28</f>
        <v>10817.279999999999</v>
      </c>
      <c r="Z39">
        <f>Demand[[#This Row],[Load]]+Demand[[#This Row],[Load]]*-0.27</f>
        <v>10967.52</v>
      </c>
      <c r="AA39">
        <f>Demand[[#This Row],[Load]]+Demand[[#This Row],[Load]]*-0.26</f>
        <v>11117.76</v>
      </c>
      <c r="AB39">
        <f>Demand[[#This Row],[Load]]+Demand[[#This Row],[Load]]*-0.25</f>
        <v>11268</v>
      </c>
      <c r="AC39">
        <f>Demand[[#This Row],[Load]]+Demand[[#This Row],[Load]]*-0.24</f>
        <v>11418.24</v>
      </c>
      <c r="AD39">
        <f>Demand[[#This Row],[Load]]+Demand[[#This Row],[Load]]*-0.23</f>
        <v>11568.48</v>
      </c>
      <c r="AE39">
        <f>Demand[[#This Row],[Load]]+Demand[[#This Row],[Load]]*-0.22</f>
        <v>11718.72</v>
      </c>
      <c r="AF39">
        <f>Demand[[#This Row],[Load]]+Demand[[#This Row],[Load]]*-0.21</f>
        <v>11868.96</v>
      </c>
      <c r="AG39">
        <f>Demand[[#This Row],[Load]]+Demand[[#This Row],[Load]]*-0.2</f>
        <v>12019.2</v>
      </c>
      <c r="AH39">
        <f>Demand[[#This Row],[Load]]+Demand[[#This Row],[Load]]*-0.19</f>
        <v>12169.44</v>
      </c>
      <c r="AI39">
        <f>Demand[[#This Row],[Load]]+Demand[[#This Row],[Load]]*-0.18</f>
        <v>12319.68</v>
      </c>
      <c r="AJ39">
        <f>Demand[[#This Row],[Load]]+Demand[[#This Row],[Load]]*-0.17</f>
        <v>12469.92</v>
      </c>
      <c r="AK39">
        <f>Demand[[#This Row],[Load]]+Demand[[#This Row],[Load]]*-0.16</f>
        <v>12620.16</v>
      </c>
      <c r="AL39">
        <f>Demand[[#This Row],[Load]]+Demand[[#This Row],[Load]]*-0.15</f>
        <v>12770.4</v>
      </c>
      <c r="AM39">
        <f>Demand[[#This Row],[Load]]+Demand[[#This Row],[Load]]*-0.14</f>
        <v>12920.64</v>
      </c>
      <c r="AN39">
        <f>Demand[[#This Row],[Load]]+Demand[[#This Row],[Load]]*-0.13</f>
        <v>13070.88</v>
      </c>
      <c r="AO39">
        <f>Demand[[#This Row],[Load]]+Demand[[#This Row],[Load]]*-0.12</f>
        <v>13221.12</v>
      </c>
      <c r="AP39">
        <f>Demand[[#This Row],[Load]]+Demand[[#This Row],[Load]]*-0.11</f>
        <v>13371.36</v>
      </c>
      <c r="AQ39">
        <f>Demand[[#This Row],[Load]]+Demand[[#This Row],[Load]]*-0.1</f>
        <v>13521.6</v>
      </c>
      <c r="AR39">
        <f>Demand[[#This Row],[Load]]+Demand[[#This Row],[Load]]*-0.09</f>
        <v>13671.84</v>
      </c>
      <c r="AS39">
        <f>Demand[[#This Row],[Load]]+Demand[[#This Row],[Load]]*-0.08</f>
        <v>13822.08</v>
      </c>
      <c r="AT39">
        <f>Demand[[#This Row],[Load]]+Demand[[#This Row],[Load]]*-0.07</f>
        <v>13972.32</v>
      </c>
      <c r="AU39">
        <f>Demand[[#This Row],[Load]]+Demand[[#This Row],[Load]]*-0.06</f>
        <v>14122.56</v>
      </c>
      <c r="AV39">
        <f>Demand[[#This Row],[Load]]+Demand[[#This Row],[Load]]*-0.05</f>
        <v>14272.8</v>
      </c>
      <c r="AW39">
        <f>Demand[[#This Row],[Load]]+Demand[[#This Row],[Load]]*-0.04</f>
        <v>14423.04</v>
      </c>
      <c r="AX39">
        <f>Demand[[#This Row],[Load]]+Demand[[#This Row],[Load]]*-0.03</f>
        <v>14573.28</v>
      </c>
      <c r="AY39">
        <f>Demand[[#This Row],[Load]]+Demand[[#This Row],[Load]]*-0.02</f>
        <v>14723.52</v>
      </c>
      <c r="AZ39">
        <f>Demand[[#This Row],[Load]]+Demand[[#This Row],[Load]]*-0.01</f>
        <v>14873.76</v>
      </c>
      <c r="BA39">
        <f>Demand[[#This Row],[Load]]+Demand[[#This Row],[Load]]*0</f>
        <v>15024</v>
      </c>
      <c r="BB39">
        <f>Demand[[#This Row],[Load]]+Demand[[#This Row],[Load]]*0.01</f>
        <v>15174.24</v>
      </c>
      <c r="BC39">
        <f>Demand[[#This Row],[Load]]+Demand[[#This Row],[Load]]*0.02</f>
        <v>15324.48</v>
      </c>
      <c r="BD39">
        <f>Demand[[#This Row],[Load]]+Demand[[#This Row],[Load]]*0.03</f>
        <v>15474.72</v>
      </c>
      <c r="BE39">
        <f>Demand[[#This Row],[Load]]+Demand[[#This Row],[Load]]*0.04</f>
        <v>15624.96</v>
      </c>
      <c r="BF39">
        <f>Demand[[#This Row],[Load]]+Demand[[#This Row],[Load]]*0.05</f>
        <v>15775.2</v>
      </c>
      <c r="BG39">
        <f>Demand[[#This Row],[Load]]+Demand[[#This Row],[Load]]*0.06</f>
        <v>15925.44</v>
      </c>
      <c r="BH39">
        <f>Demand[[#This Row],[Load]]+Demand[[#This Row],[Load]]*0.07</f>
        <v>16075.68</v>
      </c>
      <c r="BI39">
        <f>Demand[[#This Row],[Load]]+Demand[[#This Row],[Load]]*0.08</f>
        <v>16225.92</v>
      </c>
      <c r="BJ39">
        <f>Demand[[#This Row],[Load]]+Demand[[#This Row],[Load]]*0.09</f>
        <v>16376.16</v>
      </c>
      <c r="BK39">
        <f>Demand[[#This Row],[Load]]+Demand[[#This Row],[Load]]*0.1</f>
        <v>16526.400000000001</v>
      </c>
      <c r="BL39">
        <f>Demand[[#This Row],[Load]]+Demand[[#This Row],[Load]]*0.11</f>
        <v>16676.64</v>
      </c>
      <c r="BM39">
        <f>Demand[[#This Row],[Load]]+Demand[[#This Row],[Load]]*0.12</f>
        <v>16826.88</v>
      </c>
      <c r="BN39">
        <f>Demand[[#This Row],[Load]]+Demand[[#This Row],[Load]]*0.13</f>
        <v>16977.12</v>
      </c>
      <c r="BO39">
        <f>Demand[[#This Row],[Load]]+Demand[[#This Row],[Load]]*0.14</f>
        <v>17127.36</v>
      </c>
      <c r="BP39">
        <f>Demand[[#This Row],[Load]]+Demand[[#This Row],[Load]]*0.15</f>
        <v>17277.599999999999</v>
      </c>
      <c r="BQ39">
        <f>Demand[[#This Row],[Load]]+Demand[[#This Row],[Load]]*0.16</f>
        <v>17427.84</v>
      </c>
      <c r="BR39">
        <f>Demand[[#This Row],[Load]]+Demand[[#This Row],[Load]]*0.17</f>
        <v>17578.080000000002</v>
      </c>
      <c r="BS39">
        <f>Demand[[#This Row],[Load]]+Demand[[#This Row],[Load]]*0.18</f>
        <v>17728.32</v>
      </c>
      <c r="BT39">
        <f>Demand[[#This Row],[Load]]+Demand[[#This Row],[Load]]*0.19</f>
        <v>17878.560000000001</v>
      </c>
      <c r="BU39">
        <f>Demand[[#This Row],[Load]]+Demand[[#This Row],[Load]]*0.2</f>
        <v>18028.8</v>
      </c>
      <c r="BV39">
        <f>Demand[[#This Row],[Load]]+Demand[[#This Row],[Load]]*0.21</f>
        <v>18179.04</v>
      </c>
      <c r="BW39">
        <f>Demand[[#This Row],[Load]]+Demand[[#This Row],[Load]]*0.22</f>
        <v>18329.28</v>
      </c>
      <c r="BX39">
        <f>Demand[[#This Row],[Load]]+Demand[[#This Row],[Load]]*0.23</f>
        <v>18479.52</v>
      </c>
      <c r="BY39">
        <f>Demand[[#This Row],[Load]]+Demand[[#This Row],[Load]]*0.24</f>
        <v>18629.759999999998</v>
      </c>
      <c r="BZ39">
        <f>Demand[[#This Row],[Load]]+Demand[[#This Row],[Load]]*0.25</f>
        <v>18780</v>
      </c>
      <c r="CA39">
        <f>Demand[[#This Row],[Load]]+Demand[[#This Row],[Load]]*0.26</f>
        <v>18930.240000000002</v>
      </c>
      <c r="CB39">
        <f>Demand[[#This Row],[Load]]+Demand[[#This Row],[Load]]*0.27</f>
        <v>19080.48</v>
      </c>
      <c r="CC39">
        <f>Demand[[#This Row],[Load]]+Demand[[#This Row],[Load]]*0.28</f>
        <v>19230.72</v>
      </c>
      <c r="CD39">
        <f>Demand[[#This Row],[Load]]+Demand[[#This Row],[Load]]*0.29</f>
        <v>19380.96</v>
      </c>
      <c r="CE39">
        <f>Demand[[#This Row],[Load]]+Demand[[#This Row],[Load]]*0.3</f>
        <v>19531.2</v>
      </c>
      <c r="CF39">
        <f>Demand[[#This Row],[Load]]+Demand[[#This Row],[Load]]*0.31</f>
        <v>19681.439999999999</v>
      </c>
      <c r="CG39">
        <f>Demand[[#This Row],[Load]]+Demand[[#This Row],[Load]]*0.32</f>
        <v>19831.68</v>
      </c>
      <c r="CH39">
        <f>Demand[[#This Row],[Load]]+Demand[[#This Row],[Load]]*0.33</f>
        <v>19981.919999999998</v>
      </c>
      <c r="CI39">
        <f>Demand[[#This Row],[Load]]+Demand[[#This Row],[Load]]*0.34</f>
        <v>20132.16</v>
      </c>
      <c r="CJ39">
        <f>Demand[[#This Row],[Load]]+Demand[[#This Row],[Load]]*0.35</f>
        <v>20282.400000000001</v>
      </c>
      <c r="CK39">
        <f>Demand[[#This Row],[Load]]+Demand[[#This Row],[Load]]*0.36</f>
        <v>20432.64</v>
      </c>
      <c r="CL39">
        <f>Demand[[#This Row],[Load]]+Demand[[#This Row],[Load]]*0.37</f>
        <v>20582.88</v>
      </c>
      <c r="CM39">
        <f>Demand[[#This Row],[Load]]+Demand[[#This Row],[Load]]*0.38</f>
        <v>20733.12</v>
      </c>
      <c r="CN39">
        <f>Demand[[#This Row],[Load]]+Demand[[#This Row],[Load]]*0.39</f>
        <v>20883.36</v>
      </c>
      <c r="CO39">
        <f>Demand[[#This Row],[Load]]+Demand[[#This Row],[Load]]*0.4</f>
        <v>21033.599999999999</v>
      </c>
      <c r="CP39">
        <f>Demand[[#This Row],[Load]]+Demand[[#This Row],[Load]]*0.41</f>
        <v>21183.84</v>
      </c>
      <c r="CQ39">
        <f>Demand[[#This Row],[Load]]+Demand[[#This Row],[Load]]*0.42</f>
        <v>21334.080000000002</v>
      </c>
      <c r="CR39">
        <f>Demand[[#This Row],[Load]]+Demand[[#This Row],[Load]]*0.43</f>
        <v>21484.32</v>
      </c>
      <c r="CS39">
        <f>Demand[[#This Row],[Load]]+Demand[[#This Row],[Load]]*0.44</f>
        <v>21634.560000000001</v>
      </c>
      <c r="CT39">
        <f>Demand[[#This Row],[Load]]+Demand[[#This Row],[Load]]*0.45</f>
        <v>21784.799999999999</v>
      </c>
      <c r="CU39">
        <f>Demand[[#This Row],[Load]]+Demand[[#This Row],[Load]]*0.46</f>
        <v>21935.040000000001</v>
      </c>
      <c r="CV39">
        <f>Demand[[#This Row],[Load]]+Demand[[#This Row],[Load]]*47</f>
        <v>721152</v>
      </c>
      <c r="CW39">
        <f>Demand[[#This Row],[Load]]+Demand[[#This Row],[Load]]*0.48</f>
        <v>22235.52</v>
      </c>
      <c r="CX39">
        <f>Demand[[#This Row],[Load]]+Demand[[#This Row],[Load]]*0.49</f>
        <v>22385.760000000002</v>
      </c>
      <c r="CY39">
        <f>Demand[[#This Row],[Load]]+Demand[[#This Row],[Load]]*0.5</f>
        <v>22536</v>
      </c>
    </row>
    <row r="40" spans="1:103">
      <c r="A40">
        <v>38</v>
      </c>
      <c r="B40">
        <v>15006</v>
      </c>
      <c r="C40">
        <f>Demand[[#This Row],[Load]]-Demand[[#This Row],[Load]]*0.5</f>
        <v>7503</v>
      </c>
      <c r="D40">
        <f>Demand[[#This Row],[Load]]-Demand[[#This Row],[Load]]*0.49</f>
        <v>7653.06</v>
      </c>
      <c r="E40">
        <f>Demand[[#This Row],[Load]]-Demand[[#This Row],[Load]]*0.48</f>
        <v>7803.12</v>
      </c>
      <c r="F40">
        <f>Demand[[#This Row],[Load]]-Demand[[#This Row],[Load]]*0.47</f>
        <v>7953.18</v>
      </c>
      <c r="G40">
        <f>Demand[[#This Row],[Load]]-Demand[[#This Row],[Load]]*0.46</f>
        <v>8103.24</v>
      </c>
      <c r="H40">
        <f>Demand[[#This Row],[Load]]-Demand[[#This Row],[Load]]*0.45</f>
        <v>8253.2999999999993</v>
      </c>
      <c r="I40">
        <f>Demand[[#This Row],[Load]]-Demand[[#This Row],[Load]]*0.44</f>
        <v>8403.36</v>
      </c>
      <c r="J40">
        <f>Demand[[#This Row],[Load]]-Demand[[#This Row],[Load]]*0.43</f>
        <v>8553.42</v>
      </c>
      <c r="K40">
        <f>Demand[[#This Row],[Load]]+Demand[[#This Row],[Load]]*$K$1</f>
        <v>8703.48</v>
      </c>
      <c r="L40">
        <f>Demand[[#This Row],[Load]]+Demand[[#This Row],[Load]]*-0.41</f>
        <v>8853.5400000000009</v>
      </c>
      <c r="M40">
        <f>Demand[[#This Row],[Load]]+Demand[[#This Row],[Load]]*-0.4</f>
        <v>9003.5999999999985</v>
      </c>
      <c r="N40">
        <f>Demand[[#This Row],[Load]]+Demand[[#This Row],[Load]]*-0.39</f>
        <v>9153.66</v>
      </c>
      <c r="O40">
        <f>Demand[[#This Row],[Load]]+Demand[[#This Row],[Load]]*-0.38</f>
        <v>9303.7200000000012</v>
      </c>
      <c r="P40">
        <f>Demand[[#This Row],[Load]]+Demand[[#This Row],[Load]]*-0.37</f>
        <v>9453.7799999999988</v>
      </c>
      <c r="Q40">
        <f>Demand[[#This Row],[Load]]+Demand[[#This Row],[Load]]*-0.36</f>
        <v>9603.84</v>
      </c>
      <c r="R40">
        <f>Demand[[#This Row],[Load]]+Demand[[#This Row],[Load]]*-0.35</f>
        <v>9753.9000000000015</v>
      </c>
      <c r="S40">
        <f>Demand[[#This Row],[Load]]+Demand[[#This Row],[Load]]*-0.34</f>
        <v>9903.9599999999991</v>
      </c>
      <c r="T40">
        <f>Demand[[#This Row],[Load]]+Demand[[#This Row],[Load]]*-0.33</f>
        <v>10054.02</v>
      </c>
      <c r="U40">
        <f>Demand[[#This Row],[Load]]+Demand[[#This Row],[Load]]*-0.32</f>
        <v>10204.08</v>
      </c>
      <c r="V40">
        <f>Demand[[#This Row],[Load]]+Demand[[#This Row],[Load]]*-0.31</f>
        <v>10354.14</v>
      </c>
      <c r="W40">
        <f>Demand[[#This Row],[Load]]+Demand[[#This Row],[Load]]*-0.3</f>
        <v>10504.2</v>
      </c>
      <c r="X40">
        <f>Demand[[#This Row],[Load]]+Demand[[#This Row],[Load]]*-0.29</f>
        <v>10654.26</v>
      </c>
      <c r="Y40">
        <f>Demand[[#This Row],[Load]]+Demand[[#This Row],[Load]]*-0.28</f>
        <v>10804.32</v>
      </c>
      <c r="Z40">
        <f>Demand[[#This Row],[Load]]+Demand[[#This Row],[Load]]*-0.27</f>
        <v>10954.38</v>
      </c>
      <c r="AA40">
        <f>Demand[[#This Row],[Load]]+Demand[[#This Row],[Load]]*-0.26</f>
        <v>11104.44</v>
      </c>
      <c r="AB40">
        <f>Demand[[#This Row],[Load]]+Demand[[#This Row],[Load]]*-0.25</f>
        <v>11254.5</v>
      </c>
      <c r="AC40">
        <f>Demand[[#This Row],[Load]]+Demand[[#This Row],[Load]]*-0.24</f>
        <v>11404.56</v>
      </c>
      <c r="AD40">
        <f>Demand[[#This Row],[Load]]+Demand[[#This Row],[Load]]*-0.23</f>
        <v>11554.619999999999</v>
      </c>
      <c r="AE40">
        <f>Demand[[#This Row],[Load]]+Demand[[#This Row],[Load]]*-0.22</f>
        <v>11704.68</v>
      </c>
      <c r="AF40">
        <f>Demand[[#This Row],[Load]]+Demand[[#This Row],[Load]]*-0.21</f>
        <v>11854.74</v>
      </c>
      <c r="AG40">
        <f>Demand[[#This Row],[Load]]+Demand[[#This Row],[Load]]*-0.2</f>
        <v>12004.8</v>
      </c>
      <c r="AH40">
        <f>Demand[[#This Row],[Load]]+Demand[[#This Row],[Load]]*-0.19</f>
        <v>12154.86</v>
      </c>
      <c r="AI40">
        <f>Demand[[#This Row],[Load]]+Demand[[#This Row],[Load]]*-0.18</f>
        <v>12304.92</v>
      </c>
      <c r="AJ40">
        <f>Demand[[#This Row],[Load]]+Demand[[#This Row],[Load]]*-0.17</f>
        <v>12454.98</v>
      </c>
      <c r="AK40">
        <f>Demand[[#This Row],[Load]]+Demand[[#This Row],[Load]]*-0.16</f>
        <v>12605.04</v>
      </c>
      <c r="AL40">
        <f>Demand[[#This Row],[Load]]+Demand[[#This Row],[Load]]*-0.15</f>
        <v>12755.1</v>
      </c>
      <c r="AM40">
        <f>Demand[[#This Row],[Load]]+Demand[[#This Row],[Load]]*-0.14</f>
        <v>12905.16</v>
      </c>
      <c r="AN40">
        <f>Demand[[#This Row],[Load]]+Demand[[#This Row],[Load]]*-0.13</f>
        <v>13055.22</v>
      </c>
      <c r="AO40">
        <f>Demand[[#This Row],[Load]]+Demand[[#This Row],[Load]]*-0.12</f>
        <v>13205.28</v>
      </c>
      <c r="AP40">
        <f>Demand[[#This Row],[Load]]+Demand[[#This Row],[Load]]*-0.11</f>
        <v>13355.34</v>
      </c>
      <c r="AQ40">
        <f>Demand[[#This Row],[Load]]+Demand[[#This Row],[Load]]*-0.1</f>
        <v>13505.4</v>
      </c>
      <c r="AR40">
        <f>Demand[[#This Row],[Load]]+Demand[[#This Row],[Load]]*-0.09</f>
        <v>13655.46</v>
      </c>
      <c r="AS40">
        <f>Demand[[#This Row],[Load]]+Demand[[#This Row],[Load]]*-0.08</f>
        <v>13805.52</v>
      </c>
      <c r="AT40">
        <f>Demand[[#This Row],[Load]]+Demand[[#This Row],[Load]]*-0.07</f>
        <v>13955.58</v>
      </c>
      <c r="AU40">
        <f>Demand[[#This Row],[Load]]+Demand[[#This Row],[Load]]*-0.06</f>
        <v>14105.64</v>
      </c>
      <c r="AV40">
        <f>Demand[[#This Row],[Load]]+Demand[[#This Row],[Load]]*-0.05</f>
        <v>14255.7</v>
      </c>
      <c r="AW40">
        <f>Demand[[#This Row],[Load]]+Demand[[#This Row],[Load]]*-0.04</f>
        <v>14405.76</v>
      </c>
      <c r="AX40">
        <f>Demand[[#This Row],[Load]]+Demand[[#This Row],[Load]]*-0.03</f>
        <v>14555.82</v>
      </c>
      <c r="AY40">
        <f>Demand[[#This Row],[Load]]+Demand[[#This Row],[Load]]*-0.02</f>
        <v>14705.88</v>
      </c>
      <c r="AZ40">
        <f>Demand[[#This Row],[Load]]+Demand[[#This Row],[Load]]*-0.01</f>
        <v>14855.94</v>
      </c>
      <c r="BA40">
        <f>Demand[[#This Row],[Load]]+Demand[[#This Row],[Load]]*0</f>
        <v>15006</v>
      </c>
      <c r="BB40">
        <f>Demand[[#This Row],[Load]]+Demand[[#This Row],[Load]]*0.01</f>
        <v>15156.06</v>
      </c>
      <c r="BC40">
        <f>Demand[[#This Row],[Load]]+Demand[[#This Row],[Load]]*0.02</f>
        <v>15306.12</v>
      </c>
      <c r="BD40">
        <f>Demand[[#This Row],[Load]]+Demand[[#This Row],[Load]]*0.03</f>
        <v>15456.18</v>
      </c>
      <c r="BE40">
        <f>Demand[[#This Row],[Load]]+Demand[[#This Row],[Load]]*0.04</f>
        <v>15606.24</v>
      </c>
      <c r="BF40">
        <f>Demand[[#This Row],[Load]]+Demand[[#This Row],[Load]]*0.05</f>
        <v>15756.3</v>
      </c>
      <c r="BG40">
        <f>Demand[[#This Row],[Load]]+Demand[[#This Row],[Load]]*0.06</f>
        <v>15906.36</v>
      </c>
      <c r="BH40">
        <f>Demand[[#This Row],[Load]]+Demand[[#This Row],[Load]]*0.07</f>
        <v>16056.42</v>
      </c>
      <c r="BI40">
        <f>Demand[[#This Row],[Load]]+Demand[[#This Row],[Load]]*0.08</f>
        <v>16206.48</v>
      </c>
      <c r="BJ40">
        <f>Demand[[#This Row],[Load]]+Demand[[#This Row],[Load]]*0.09</f>
        <v>16356.54</v>
      </c>
      <c r="BK40">
        <f>Demand[[#This Row],[Load]]+Demand[[#This Row],[Load]]*0.1</f>
        <v>16506.599999999999</v>
      </c>
      <c r="BL40">
        <f>Demand[[#This Row],[Load]]+Demand[[#This Row],[Load]]*0.11</f>
        <v>16656.66</v>
      </c>
      <c r="BM40">
        <f>Demand[[#This Row],[Load]]+Demand[[#This Row],[Load]]*0.12</f>
        <v>16806.72</v>
      </c>
      <c r="BN40">
        <f>Demand[[#This Row],[Load]]+Demand[[#This Row],[Load]]*0.13</f>
        <v>16956.78</v>
      </c>
      <c r="BO40">
        <f>Demand[[#This Row],[Load]]+Demand[[#This Row],[Load]]*0.14</f>
        <v>17106.84</v>
      </c>
      <c r="BP40">
        <f>Demand[[#This Row],[Load]]+Demand[[#This Row],[Load]]*0.15</f>
        <v>17256.900000000001</v>
      </c>
      <c r="BQ40">
        <f>Demand[[#This Row],[Load]]+Demand[[#This Row],[Load]]*0.16</f>
        <v>17406.96</v>
      </c>
      <c r="BR40">
        <f>Demand[[#This Row],[Load]]+Demand[[#This Row],[Load]]*0.17</f>
        <v>17557.02</v>
      </c>
      <c r="BS40">
        <f>Demand[[#This Row],[Load]]+Demand[[#This Row],[Load]]*0.18</f>
        <v>17707.080000000002</v>
      </c>
      <c r="BT40">
        <f>Demand[[#This Row],[Load]]+Demand[[#This Row],[Load]]*0.19</f>
        <v>17857.14</v>
      </c>
      <c r="BU40">
        <f>Demand[[#This Row],[Load]]+Demand[[#This Row],[Load]]*0.2</f>
        <v>18007.2</v>
      </c>
      <c r="BV40">
        <f>Demand[[#This Row],[Load]]+Demand[[#This Row],[Load]]*0.21</f>
        <v>18157.259999999998</v>
      </c>
      <c r="BW40">
        <f>Demand[[#This Row],[Load]]+Demand[[#This Row],[Load]]*0.22</f>
        <v>18307.32</v>
      </c>
      <c r="BX40">
        <f>Demand[[#This Row],[Load]]+Demand[[#This Row],[Load]]*0.23</f>
        <v>18457.38</v>
      </c>
      <c r="BY40">
        <f>Demand[[#This Row],[Load]]+Demand[[#This Row],[Load]]*0.24</f>
        <v>18607.439999999999</v>
      </c>
      <c r="BZ40">
        <f>Demand[[#This Row],[Load]]+Demand[[#This Row],[Load]]*0.25</f>
        <v>18757.5</v>
      </c>
      <c r="CA40">
        <f>Demand[[#This Row],[Load]]+Demand[[#This Row],[Load]]*0.26</f>
        <v>18907.560000000001</v>
      </c>
      <c r="CB40">
        <f>Demand[[#This Row],[Load]]+Demand[[#This Row],[Load]]*0.27</f>
        <v>19057.62</v>
      </c>
      <c r="CC40">
        <f>Demand[[#This Row],[Load]]+Demand[[#This Row],[Load]]*0.28</f>
        <v>19207.68</v>
      </c>
      <c r="CD40">
        <f>Demand[[#This Row],[Load]]+Demand[[#This Row],[Load]]*0.29</f>
        <v>19357.739999999998</v>
      </c>
      <c r="CE40">
        <f>Demand[[#This Row],[Load]]+Demand[[#This Row],[Load]]*0.3</f>
        <v>19507.8</v>
      </c>
      <c r="CF40">
        <f>Demand[[#This Row],[Load]]+Demand[[#This Row],[Load]]*0.31</f>
        <v>19657.86</v>
      </c>
      <c r="CG40">
        <f>Demand[[#This Row],[Load]]+Demand[[#This Row],[Load]]*0.32</f>
        <v>19807.919999999998</v>
      </c>
      <c r="CH40">
        <f>Demand[[#This Row],[Load]]+Demand[[#This Row],[Load]]*0.33</f>
        <v>19957.98</v>
      </c>
      <c r="CI40">
        <f>Demand[[#This Row],[Load]]+Demand[[#This Row],[Load]]*0.34</f>
        <v>20108.04</v>
      </c>
      <c r="CJ40">
        <f>Demand[[#This Row],[Load]]+Demand[[#This Row],[Load]]*0.35</f>
        <v>20258.099999999999</v>
      </c>
      <c r="CK40">
        <f>Demand[[#This Row],[Load]]+Demand[[#This Row],[Load]]*0.36</f>
        <v>20408.16</v>
      </c>
      <c r="CL40">
        <f>Demand[[#This Row],[Load]]+Demand[[#This Row],[Load]]*0.37</f>
        <v>20558.22</v>
      </c>
      <c r="CM40">
        <f>Demand[[#This Row],[Load]]+Demand[[#This Row],[Load]]*0.38</f>
        <v>20708.28</v>
      </c>
      <c r="CN40">
        <f>Demand[[#This Row],[Load]]+Demand[[#This Row],[Load]]*0.39</f>
        <v>20858.34</v>
      </c>
      <c r="CO40">
        <f>Demand[[#This Row],[Load]]+Demand[[#This Row],[Load]]*0.4</f>
        <v>21008.400000000001</v>
      </c>
      <c r="CP40">
        <f>Demand[[#This Row],[Load]]+Demand[[#This Row],[Load]]*0.41</f>
        <v>21158.46</v>
      </c>
      <c r="CQ40">
        <f>Demand[[#This Row],[Load]]+Demand[[#This Row],[Load]]*0.42</f>
        <v>21308.52</v>
      </c>
      <c r="CR40">
        <f>Demand[[#This Row],[Load]]+Demand[[#This Row],[Load]]*0.43</f>
        <v>21458.58</v>
      </c>
      <c r="CS40">
        <f>Demand[[#This Row],[Load]]+Demand[[#This Row],[Load]]*0.44</f>
        <v>21608.639999999999</v>
      </c>
      <c r="CT40">
        <f>Demand[[#This Row],[Load]]+Demand[[#This Row],[Load]]*0.45</f>
        <v>21758.7</v>
      </c>
      <c r="CU40">
        <f>Demand[[#This Row],[Load]]+Demand[[#This Row],[Load]]*0.46</f>
        <v>21908.760000000002</v>
      </c>
      <c r="CV40">
        <f>Demand[[#This Row],[Load]]+Demand[[#This Row],[Load]]*47</f>
        <v>720288</v>
      </c>
      <c r="CW40">
        <f>Demand[[#This Row],[Load]]+Demand[[#This Row],[Load]]*0.48</f>
        <v>22208.880000000001</v>
      </c>
      <c r="CX40">
        <f>Demand[[#This Row],[Load]]+Demand[[#This Row],[Load]]*0.49</f>
        <v>22358.94</v>
      </c>
      <c r="CY40">
        <f>Demand[[#This Row],[Load]]+Demand[[#This Row],[Load]]*0.5</f>
        <v>22509</v>
      </c>
    </row>
    <row r="41" spans="1:103">
      <c r="A41">
        <v>39</v>
      </c>
      <c r="B41">
        <v>14898</v>
      </c>
      <c r="C41">
        <f>Demand[[#This Row],[Load]]-Demand[[#This Row],[Load]]*0.5</f>
        <v>7449</v>
      </c>
      <c r="D41">
        <f>Demand[[#This Row],[Load]]-Demand[[#This Row],[Load]]*0.49</f>
        <v>7597.9800000000005</v>
      </c>
      <c r="E41">
        <f>Demand[[#This Row],[Load]]-Demand[[#This Row],[Load]]*0.48</f>
        <v>7746.96</v>
      </c>
      <c r="F41">
        <f>Demand[[#This Row],[Load]]-Demand[[#This Row],[Load]]*0.47</f>
        <v>7895.9400000000005</v>
      </c>
      <c r="G41">
        <f>Demand[[#This Row],[Load]]-Demand[[#This Row],[Load]]*0.46</f>
        <v>8044.92</v>
      </c>
      <c r="H41">
        <f>Demand[[#This Row],[Load]]-Demand[[#This Row],[Load]]*0.45</f>
        <v>8193.9</v>
      </c>
      <c r="I41">
        <f>Demand[[#This Row],[Load]]-Demand[[#This Row],[Load]]*0.44</f>
        <v>8342.880000000001</v>
      </c>
      <c r="J41">
        <f>Demand[[#This Row],[Load]]-Demand[[#This Row],[Load]]*0.43</f>
        <v>8491.86</v>
      </c>
      <c r="K41">
        <f>Demand[[#This Row],[Load]]+Demand[[#This Row],[Load]]*$K$1</f>
        <v>8640.84</v>
      </c>
      <c r="L41">
        <f>Demand[[#This Row],[Load]]+Demand[[#This Row],[Load]]*-0.41</f>
        <v>8789.82</v>
      </c>
      <c r="M41">
        <f>Demand[[#This Row],[Load]]+Demand[[#This Row],[Load]]*-0.4</f>
        <v>8938.7999999999993</v>
      </c>
      <c r="N41">
        <f>Demand[[#This Row],[Load]]+Demand[[#This Row],[Load]]*-0.39</f>
        <v>9087.7799999999988</v>
      </c>
      <c r="O41">
        <f>Demand[[#This Row],[Load]]+Demand[[#This Row],[Load]]*-0.38</f>
        <v>9236.76</v>
      </c>
      <c r="P41">
        <f>Demand[[#This Row],[Load]]+Demand[[#This Row],[Load]]*-0.37</f>
        <v>9385.74</v>
      </c>
      <c r="Q41">
        <f>Demand[[#This Row],[Load]]+Demand[[#This Row],[Load]]*-0.36</f>
        <v>9534.7200000000012</v>
      </c>
      <c r="R41">
        <f>Demand[[#This Row],[Load]]+Demand[[#This Row],[Load]]*-0.35</f>
        <v>9683.7000000000007</v>
      </c>
      <c r="S41">
        <f>Demand[[#This Row],[Load]]+Demand[[#This Row],[Load]]*-0.34</f>
        <v>9832.68</v>
      </c>
      <c r="T41">
        <f>Demand[[#This Row],[Load]]+Demand[[#This Row],[Load]]*-0.33</f>
        <v>9981.66</v>
      </c>
      <c r="U41">
        <f>Demand[[#This Row],[Load]]+Demand[[#This Row],[Load]]*-0.32</f>
        <v>10130.64</v>
      </c>
      <c r="V41">
        <f>Demand[[#This Row],[Load]]+Demand[[#This Row],[Load]]*-0.31</f>
        <v>10279.619999999999</v>
      </c>
      <c r="W41">
        <f>Demand[[#This Row],[Load]]+Demand[[#This Row],[Load]]*-0.3</f>
        <v>10428.6</v>
      </c>
      <c r="X41">
        <f>Demand[[#This Row],[Load]]+Demand[[#This Row],[Load]]*-0.29</f>
        <v>10577.58</v>
      </c>
      <c r="Y41">
        <f>Demand[[#This Row],[Load]]+Demand[[#This Row],[Load]]*-0.28</f>
        <v>10726.56</v>
      </c>
      <c r="Z41">
        <f>Demand[[#This Row],[Load]]+Demand[[#This Row],[Load]]*-0.27</f>
        <v>10875.539999999999</v>
      </c>
      <c r="AA41">
        <f>Demand[[#This Row],[Load]]+Demand[[#This Row],[Load]]*-0.26</f>
        <v>11024.52</v>
      </c>
      <c r="AB41">
        <f>Demand[[#This Row],[Load]]+Demand[[#This Row],[Load]]*-0.25</f>
        <v>11173.5</v>
      </c>
      <c r="AC41">
        <f>Demand[[#This Row],[Load]]+Demand[[#This Row],[Load]]*-0.24</f>
        <v>11322.48</v>
      </c>
      <c r="AD41">
        <f>Demand[[#This Row],[Load]]+Demand[[#This Row],[Load]]*-0.23</f>
        <v>11471.46</v>
      </c>
      <c r="AE41">
        <f>Demand[[#This Row],[Load]]+Demand[[#This Row],[Load]]*-0.22</f>
        <v>11620.44</v>
      </c>
      <c r="AF41">
        <f>Demand[[#This Row],[Load]]+Demand[[#This Row],[Load]]*-0.21</f>
        <v>11769.42</v>
      </c>
      <c r="AG41">
        <f>Demand[[#This Row],[Load]]+Demand[[#This Row],[Load]]*-0.2</f>
        <v>11918.4</v>
      </c>
      <c r="AH41">
        <f>Demand[[#This Row],[Load]]+Demand[[#This Row],[Load]]*-0.19</f>
        <v>12067.380000000001</v>
      </c>
      <c r="AI41">
        <f>Demand[[#This Row],[Load]]+Demand[[#This Row],[Load]]*-0.18</f>
        <v>12216.36</v>
      </c>
      <c r="AJ41">
        <f>Demand[[#This Row],[Load]]+Demand[[#This Row],[Load]]*-0.17</f>
        <v>12365.34</v>
      </c>
      <c r="AK41">
        <f>Demand[[#This Row],[Load]]+Demand[[#This Row],[Load]]*-0.16</f>
        <v>12514.32</v>
      </c>
      <c r="AL41">
        <f>Demand[[#This Row],[Load]]+Demand[[#This Row],[Load]]*-0.15</f>
        <v>12663.3</v>
      </c>
      <c r="AM41">
        <f>Demand[[#This Row],[Load]]+Demand[[#This Row],[Load]]*-0.14</f>
        <v>12812.279999999999</v>
      </c>
      <c r="AN41">
        <f>Demand[[#This Row],[Load]]+Demand[[#This Row],[Load]]*-0.13</f>
        <v>12961.26</v>
      </c>
      <c r="AO41">
        <f>Demand[[#This Row],[Load]]+Demand[[#This Row],[Load]]*-0.12</f>
        <v>13110.24</v>
      </c>
      <c r="AP41">
        <f>Demand[[#This Row],[Load]]+Demand[[#This Row],[Load]]*-0.11</f>
        <v>13259.22</v>
      </c>
      <c r="AQ41">
        <f>Demand[[#This Row],[Load]]+Demand[[#This Row],[Load]]*-0.1</f>
        <v>13408.2</v>
      </c>
      <c r="AR41">
        <f>Demand[[#This Row],[Load]]+Demand[[#This Row],[Load]]*-0.09</f>
        <v>13557.18</v>
      </c>
      <c r="AS41">
        <f>Demand[[#This Row],[Load]]+Demand[[#This Row],[Load]]*-0.08</f>
        <v>13706.16</v>
      </c>
      <c r="AT41">
        <f>Demand[[#This Row],[Load]]+Demand[[#This Row],[Load]]*-0.07</f>
        <v>13855.14</v>
      </c>
      <c r="AU41">
        <f>Demand[[#This Row],[Load]]+Demand[[#This Row],[Load]]*-0.06</f>
        <v>14004.12</v>
      </c>
      <c r="AV41">
        <f>Demand[[#This Row],[Load]]+Demand[[#This Row],[Load]]*-0.05</f>
        <v>14153.1</v>
      </c>
      <c r="AW41">
        <f>Demand[[#This Row],[Load]]+Demand[[#This Row],[Load]]*-0.04</f>
        <v>14302.08</v>
      </c>
      <c r="AX41">
        <f>Demand[[#This Row],[Load]]+Demand[[#This Row],[Load]]*-0.03</f>
        <v>14451.06</v>
      </c>
      <c r="AY41">
        <f>Demand[[#This Row],[Load]]+Demand[[#This Row],[Load]]*-0.02</f>
        <v>14600.04</v>
      </c>
      <c r="AZ41">
        <f>Demand[[#This Row],[Load]]+Demand[[#This Row],[Load]]*-0.01</f>
        <v>14749.02</v>
      </c>
      <c r="BA41">
        <f>Demand[[#This Row],[Load]]+Demand[[#This Row],[Load]]*0</f>
        <v>14898</v>
      </c>
      <c r="BB41">
        <f>Demand[[#This Row],[Load]]+Demand[[#This Row],[Load]]*0.01</f>
        <v>15046.98</v>
      </c>
      <c r="BC41">
        <f>Demand[[#This Row],[Load]]+Demand[[#This Row],[Load]]*0.02</f>
        <v>15195.96</v>
      </c>
      <c r="BD41">
        <f>Demand[[#This Row],[Load]]+Demand[[#This Row],[Load]]*0.03</f>
        <v>15344.94</v>
      </c>
      <c r="BE41">
        <f>Demand[[#This Row],[Load]]+Demand[[#This Row],[Load]]*0.04</f>
        <v>15493.92</v>
      </c>
      <c r="BF41">
        <f>Demand[[#This Row],[Load]]+Demand[[#This Row],[Load]]*0.05</f>
        <v>15642.9</v>
      </c>
      <c r="BG41">
        <f>Demand[[#This Row],[Load]]+Demand[[#This Row],[Load]]*0.06</f>
        <v>15791.88</v>
      </c>
      <c r="BH41">
        <f>Demand[[#This Row],[Load]]+Demand[[#This Row],[Load]]*0.07</f>
        <v>15940.86</v>
      </c>
      <c r="BI41">
        <f>Demand[[#This Row],[Load]]+Demand[[#This Row],[Load]]*0.08</f>
        <v>16089.84</v>
      </c>
      <c r="BJ41">
        <f>Demand[[#This Row],[Load]]+Demand[[#This Row],[Load]]*0.09</f>
        <v>16238.82</v>
      </c>
      <c r="BK41">
        <f>Demand[[#This Row],[Load]]+Demand[[#This Row],[Load]]*0.1</f>
        <v>16387.8</v>
      </c>
      <c r="BL41">
        <f>Demand[[#This Row],[Load]]+Demand[[#This Row],[Load]]*0.11</f>
        <v>16536.78</v>
      </c>
      <c r="BM41">
        <f>Demand[[#This Row],[Load]]+Demand[[#This Row],[Load]]*0.12</f>
        <v>16685.759999999998</v>
      </c>
      <c r="BN41">
        <f>Demand[[#This Row],[Load]]+Demand[[#This Row],[Load]]*0.13</f>
        <v>16834.740000000002</v>
      </c>
      <c r="BO41">
        <f>Demand[[#This Row],[Load]]+Demand[[#This Row],[Load]]*0.14</f>
        <v>16983.72</v>
      </c>
      <c r="BP41">
        <f>Demand[[#This Row],[Load]]+Demand[[#This Row],[Load]]*0.15</f>
        <v>17132.7</v>
      </c>
      <c r="BQ41">
        <f>Demand[[#This Row],[Load]]+Demand[[#This Row],[Load]]*0.16</f>
        <v>17281.68</v>
      </c>
      <c r="BR41">
        <f>Demand[[#This Row],[Load]]+Demand[[#This Row],[Load]]*0.17</f>
        <v>17430.66</v>
      </c>
      <c r="BS41">
        <f>Demand[[#This Row],[Load]]+Demand[[#This Row],[Load]]*0.18</f>
        <v>17579.64</v>
      </c>
      <c r="BT41">
        <f>Demand[[#This Row],[Load]]+Demand[[#This Row],[Load]]*0.19</f>
        <v>17728.62</v>
      </c>
      <c r="BU41">
        <f>Demand[[#This Row],[Load]]+Demand[[#This Row],[Load]]*0.2</f>
        <v>17877.599999999999</v>
      </c>
      <c r="BV41">
        <f>Demand[[#This Row],[Load]]+Demand[[#This Row],[Load]]*0.21</f>
        <v>18026.580000000002</v>
      </c>
      <c r="BW41">
        <f>Demand[[#This Row],[Load]]+Demand[[#This Row],[Load]]*0.22</f>
        <v>18175.560000000001</v>
      </c>
      <c r="BX41">
        <f>Demand[[#This Row],[Load]]+Demand[[#This Row],[Load]]*0.23</f>
        <v>18324.54</v>
      </c>
      <c r="BY41">
        <f>Demand[[#This Row],[Load]]+Demand[[#This Row],[Load]]*0.24</f>
        <v>18473.52</v>
      </c>
      <c r="BZ41">
        <f>Demand[[#This Row],[Load]]+Demand[[#This Row],[Load]]*0.25</f>
        <v>18622.5</v>
      </c>
      <c r="CA41">
        <f>Demand[[#This Row],[Load]]+Demand[[#This Row],[Load]]*0.26</f>
        <v>18771.48</v>
      </c>
      <c r="CB41">
        <f>Demand[[#This Row],[Load]]+Demand[[#This Row],[Load]]*0.27</f>
        <v>18920.46</v>
      </c>
      <c r="CC41">
        <f>Demand[[#This Row],[Load]]+Demand[[#This Row],[Load]]*0.28</f>
        <v>19069.440000000002</v>
      </c>
      <c r="CD41">
        <f>Demand[[#This Row],[Load]]+Demand[[#This Row],[Load]]*0.29</f>
        <v>19218.419999999998</v>
      </c>
      <c r="CE41">
        <f>Demand[[#This Row],[Load]]+Demand[[#This Row],[Load]]*0.3</f>
        <v>19367.400000000001</v>
      </c>
      <c r="CF41">
        <f>Demand[[#This Row],[Load]]+Demand[[#This Row],[Load]]*0.31</f>
        <v>19516.38</v>
      </c>
      <c r="CG41">
        <f>Demand[[#This Row],[Load]]+Demand[[#This Row],[Load]]*0.32</f>
        <v>19665.36</v>
      </c>
      <c r="CH41">
        <f>Demand[[#This Row],[Load]]+Demand[[#This Row],[Load]]*0.33</f>
        <v>19814.34</v>
      </c>
      <c r="CI41">
        <f>Demand[[#This Row],[Load]]+Demand[[#This Row],[Load]]*0.34</f>
        <v>19963.32</v>
      </c>
      <c r="CJ41">
        <f>Demand[[#This Row],[Load]]+Demand[[#This Row],[Load]]*0.35</f>
        <v>20112.3</v>
      </c>
      <c r="CK41">
        <f>Demand[[#This Row],[Load]]+Demand[[#This Row],[Load]]*0.36</f>
        <v>20261.28</v>
      </c>
      <c r="CL41">
        <f>Demand[[#This Row],[Load]]+Demand[[#This Row],[Load]]*0.37</f>
        <v>20410.260000000002</v>
      </c>
      <c r="CM41">
        <f>Demand[[#This Row],[Load]]+Demand[[#This Row],[Load]]*0.38</f>
        <v>20559.239999999998</v>
      </c>
      <c r="CN41">
        <f>Demand[[#This Row],[Load]]+Demand[[#This Row],[Load]]*0.39</f>
        <v>20708.22</v>
      </c>
      <c r="CO41">
        <f>Demand[[#This Row],[Load]]+Demand[[#This Row],[Load]]*0.4</f>
        <v>20857.2</v>
      </c>
      <c r="CP41">
        <f>Demand[[#This Row],[Load]]+Demand[[#This Row],[Load]]*0.41</f>
        <v>21006.18</v>
      </c>
      <c r="CQ41">
        <f>Demand[[#This Row],[Load]]+Demand[[#This Row],[Load]]*0.42</f>
        <v>21155.16</v>
      </c>
      <c r="CR41">
        <f>Demand[[#This Row],[Load]]+Demand[[#This Row],[Load]]*0.43</f>
        <v>21304.14</v>
      </c>
      <c r="CS41">
        <f>Demand[[#This Row],[Load]]+Demand[[#This Row],[Load]]*0.44</f>
        <v>21453.119999999999</v>
      </c>
      <c r="CT41">
        <f>Demand[[#This Row],[Load]]+Demand[[#This Row],[Load]]*0.45</f>
        <v>21602.1</v>
      </c>
      <c r="CU41">
        <f>Demand[[#This Row],[Load]]+Demand[[#This Row],[Load]]*0.46</f>
        <v>21751.08</v>
      </c>
      <c r="CV41">
        <f>Demand[[#This Row],[Load]]+Demand[[#This Row],[Load]]*47</f>
        <v>715104</v>
      </c>
      <c r="CW41">
        <f>Demand[[#This Row],[Load]]+Demand[[#This Row],[Load]]*0.48</f>
        <v>22049.040000000001</v>
      </c>
      <c r="CX41">
        <f>Demand[[#This Row],[Load]]+Demand[[#This Row],[Load]]*0.49</f>
        <v>22198.02</v>
      </c>
      <c r="CY41">
        <f>Demand[[#This Row],[Load]]+Demand[[#This Row],[Load]]*0.5</f>
        <v>22347</v>
      </c>
    </row>
    <row r="42" spans="1:103">
      <c r="A42">
        <v>40</v>
      </c>
      <c r="B42">
        <v>14853</v>
      </c>
      <c r="C42">
        <f>Demand[[#This Row],[Load]]-Demand[[#This Row],[Load]]*0.5</f>
        <v>7426.5</v>
      </c>
      <c r="D42">
        <f>Demand[[#This Row],[Load]]-Demand[[#This Row],[Load]]*0.49</f>
        <v>7575.03</v>
      </c>
      <c r="E42">
        <f>Demand[[#This Row],[Load]]-Demand[[#This Row],[Load]]*0.48</f>
        <v>7723.56</v>
      </c>
      <c r="F42">
        <f>Demand[[#This Row],[Load]]-Demand[[#This Row],[Load]]*0.47</f>
        <v>7872.09</v>
      </c>
      <c r="G42">
        <f>Demand[[#This Row],[Load]]-Demand[[#This Row],[Load]]*0.46</f>
        <v>8020.62</v>
      </c>
      <c r="H42">
        <f>Demand[[#This Row],[Load]]-Demand[[#This Row],[Load]]*0.45</f>
        <v>8169.15</v>
      </c>
      <c r="I42">
        <f>Demand[[#This Row],[Load]]-Demand[[#This Row],[Load]]*0.44</f>
        <v>8317.68</v>
      </c>
      <c r="J42">
        <f>Demand[[#This Row],[Load]]-Demand[[#This Row],[Load]]*0.43</f>
        <v>8466.2099999999991</v>
      </c>
      <c r="K42">
        <f>Demand[[#This Row],[Load]]+Demand[[#This Row],[Load]]*$K$1</f>
        <v>8614.74</v>
      </c>
      <c r="L42">
        <f>Demand[[#This Row],[Load]]+Demand[[#This Row],[Load]]*-0.41</f>
        <v>8763.27</v>
      </c>
      <c r="M42">
        <f>Demand[[#This Row],[Load]]+Demand[[#This Row],[Load]]*-0.4</f>
        <v>8911.7999999999993</v>
      </c>
      <c r="N42">
        <f>Demand[[#This Row],[Load]]+Demand[[#This Row],[Load]]*-0.39</f>
        <v>9060.33</v>
      </c>
      <c r="O42">
        <f>Demand[[#This Row],[Load]]+Demand[[#This Row],[Load]]*-0.38</f>
        <v>9208.86</v>
      </c>
      <c r="P42">
        <f>Demand[[#This Row],[Load]]+Demand[[#This Row],[Load]]*-0.37</f>
        <v>9357.39</v>
      </c>
      <c r="Q42">
        <f>Demand[[#This Row],[Load]]+Demand[[#This Row],[Load]]*-0.36</f>
        <v>9505.92</v>
      </c>
      <c r="R42">
        <f>Demand[[#This Row],[Load]]+Demand[[#This Row],[Load]]*-0.35</f>
        <v>9654.4500000000007</v>
      </c>
      <c r="S42">
        <f>Demand[[#This Row],[Load]]+Demand[[#This Row],[Load]]*-0.34</f>
        <v>9802.98</v>
      </c>
      <c r="T42">
        <f>Demand[[#This Row],[Load]]+Demand[[#This Row],[Load]]*-0.33</f>
        <v>9951.51</v>
      </c>
      <c r="U42">
        <f>Demand[[#This Row],[Load]]+Demand[[#This Row],[Load]]*-0.32</f>
        <v>10100.040000000001</v>
      </c>
      <c r="V42">
        <f>Demand[[#This Row],[Load]]+Demand[[#This Row],[Load]]*-0.31</f>
        <v>10248.57</v>
      </c>
      <c r="W42">
        <f>Demand[[#This Row],[Load]]+Demand[[#This Row],[Load]]*-0.3</f>
        <v>10397.1</v>
      </c>
      <c r="X42">
        <f>Demand[[#This Row],[Load]]+Demand[[#This Row],[Load]]*-0.29</f>
        <v>10545.630000000001</v>
      </c>
      <c r="Y42">
        <f>Demand[[#This Row],[Load]]+Demand[[#This Row],[Load]]*-0.28</f>
        <v>10694.16</v>
      </c>
      <c r="Z42">
        <f>Demand[[#This Row],[Load]]+Demand[[#This Row],[Load]]*-0.27</f>
        <v>10842.689999999999</v>
      </c>
      <c r="AA42">
        <f>Demand[[#This Row],[Load]]+Demand[[#This Row],[Load]]*-0.26</f>
        <v>10991.22</v>
      </c>
      <c r="AB42">
        <f>Demand[[#This Row],[Load]]+Demand[[#This Row],[Load]]*-0.25</f>
        <v>11139.75</v>
      </c>
      <c r="AC42">
        <f>Demand[[#This Row],[Load]]+Demand[[#This Row],[Load]]*-0.24</f>
        <v>11288.28</v>
      </c>
      <c r="AD42">
        <f>Demand[[#This Row],[Load]]+Demand[[#This Row],[Load]]*-0.23</f>
        <v>11436.81</v>
      </c>
      <c r="AE42">
        <f>Demand[[#This Row],[Load]]+Demand[[#This Row],[Load]]*-0.22</f>
        <v>11585.34</v>
      </c>
      <c r="AF42">
        <f>Demand[[#This Row],[Load]]+Demand[[#This Row],[Load]]*-0.21</f>
        <v>11733.869999999999</v>
      </c>
      <c r="AG42">
        <f>Demand[[#This Row],[Load]]+Demand[[#This Row],[Load]]*-0.2</f>
        <v>11882.4</v>
      </c>
      <c r="AH42">
        <f>Demand[[#This Row],[Load]]+Demand[[#This Row],[Load]]*-0.19</f>
        <v>12030.93</v>
      </c>
      <c r="AI42">
        <f>Demand[[#This Row],[Load]]+Demand[[#This Row],[Load]]*-0.18</f>
        <v>12179.46</v>
      </c>
      <c r="AJ42">
        <f>Demand[[#This Row],[Load]]+Demand[[#This Row],[Load]]*-0.17</f>
        <v>12327.99</v>
      </c>
      <c r="AK42">
        <f>Demand[[#This Row],[Load]]+Demand[[#This Row],[Load]]*-0.16</f>
        <v>12476.52</v>
      </c>
      <c r="AL42">
        <f>Demand[[#This Row],[Load]]+Demand[[#This Row],[Load]]*-0.15</f>
        <v>12625.05</v>
      </c>
      <c r="AM42">
        <f>Demand[[#This Row],[Load]]+Demand[[#This Row],[Load]]*-0.14</f>
        <v>12773.58</v>
      </c>
      <c r="AN42">
        <f>Demand[[#This Row],[Load]]+Demand[[#This Row],[Load]]*-0.13</f>
        <v>12922.11</v>
      </c>
      <c r="AO42">
        <f>Demand[[#This Row],[Load]]+Demand[[#This Row],[Load]]*-0.12</f>
        <v>13070.64</v>
      </c>
      <c r="AP42">
        <f>Demand[[#This Row],[Load]]+Demand[[#This Row],[Load]]*-0.11</f>
        <v>13219.17</v>
      </c>
      <c r="AQ42">
        <f>Demand[[#This Row],[Load]]+Demand[[#This Row],[Load]]*-0.1</f>
        <v>13367.7</v>
      </c>
      <c r="AR42">
        <f>Demand[[#This Row],[Load]]+Demand[[#This Row],[Load]]*-0.09</f>
        <v>13516.23</v>
      </c>
      <c r="AS42">
        <f>Demand[[#This Row],[Load]]+Demand[[#This Row],[Load]]*-0.08</f>
        <v>13664.76</v>
      </c>
      <c r="AT42">
        <f>Demand[[#This Row],[Load]]+Demand[[#This Row],[Load]]*-0.07</f>
        <v>13813.29</v>
      </c>
      <c r="AU42">
        <f>Demand[[#This Row],[Load]]+Demand[[#This Row],[Load]]*-0.06</f>
        <v>13961.82</v>
      </c>
      <c r="AV42">
        <f>Demand[[#This Row],[Load]]+Demand[[#This Row],[Load]]*-0.05</f>
        <v>14110.35</v>
      </c>
      <c r="AW42">
        <f>Demand[[#This Row],[Load]]+Demand[[#This Row],[Load]]*-0.04</f>
        <v>14258.88</v>
      </c>
      <c r="AX42">
        <f>Demand[[#This Row],[Load]]+Demand[[#This Row],[Load]]*-0.03</f>
        <v>14407.41</v>
      </c>
      <c r="AY42">
        <f>Demand[[#This Row],[Load]]+Demand[[#This Row],[Load]]*-0.02</f>
        <v>14555.94</v>
      </c>
      <c r="AZ42">
        <f>Demand[[#This Row],[Load]]+Demand[[#This Row],[Load]]*-0.01</f>
        <v>14704.47</v>
      </c>
      <c r="BA42">
        <f>Demand[[#This Row],[Load]]+Demand[[#This Row],[Load]]*0</f>
        <v>14853</v>
      </c>
      <c r="BB42">
        <f>Demand[[#This Row],[Load]]+Demand[[#This Row],[Load]]*0.01</f>
        <v>15001.53</v>
      </c>
      <c r="BC42">
        <f>Demand[[#This Row],[Load]]+Demand[[#This Row],[Load]]*0.02</f>
        <v>15150.06</v>
      </c>
      <c r="BD42">
        <f>Demand[[#This Row],[Load]]+Demand[[#This Row],[Load]]*0.03</f>
        <v>15298.59</v>
      </c>
      <c r="BE42">
        <f>Demand[[#This Row],[Load]]+Demand[[#This Row],[Load]]*0.04</f>
        <v>15447.12</v>
      </c>
      <c r="BF42">
        <f>Demand[[#This Row],[Load]]+Demand[[#This Row],[Load]]*0.05</f>
        <v>15595.65</v>
      </c>
      <c r="BG42">
        <f>Demand[[#This Row],[Load]]+Demand[[#This Row],[Load]]*0.06</f>
        <v>15744.18</v>
      </c>
      <c r="BH42">
        <f>Demand[[#This Row],[Load]]+Demand[[#This Row],[Load]]*0.07</f>
        <v>15892.71</v>
      </c>
      <c r="BI42">
        <f>Demand[[#This Row],[Load]]+Demand[[#This Row],[Load]]*0.08</f>
        <v>16041.24</v>
      </c>
      <c r="BJ42">
        <f>Demand[[#This Row],[Load]]+Demand[[#This Row],[Load]]*0.09</f>
        <v>16189.77</v>
      </c>
      <c r="BK42">
        <f>Demand[[#This Row],[Load]]+Demand[[#This Row],[Load]]*0.1</f>
        <v>16338.3</v>
      </c>
      <c r="BL42">
        <f>Demand[[#This Row],[Load]]+Demand[[#This Row],[Load]]*0.11</f>
        <v>16486.830000000002</v>
      </c>
      <c r="BM42">
        <f>Demand[[#This Row],[Load]]+Demand[[#This Row],[Load]]*0.12</f>
        <v>16635.36</v>
      </c>
      <c r="BN42">
        <f>Demand[[#This Row],[Load]]+Demand[[#This Row],[Load]]*0.13</f>
        <v>16783.89</v>
      </c>
      <c r="BO42">
        <f>Demand[[#This Row],[Load]]+Demand[[#This Row],[Load]]*0.14</f>
        <v>16932.419999999998</v>
      </c>
      <c r="BP42">
        <f>Demand[[#This Row],[Load]]+Demand[[#This Row],[Load]]*0.15</f>
        <v>17080.95</v>
      </c>
      <c r="BQ42">
        <f>Demand[[#This Row],[Load]]+Demand[[#This Row],[Load]]*0.16</f>
        <v>17229.48</v>
      </c>
      <c r="BR42">
        <f>Demand[[#This Row],[Load]]+Demand[[#This Row],[Load]]*0.17</f>
        <v>17378.010000000002</v>
      </c>
      <c r="BS42">
        <f>Demand[[#This Row],[Load]]+Demand[[#This Row],[Load]]*0.18</f>
        <v>17526.54</v>
      </c>
      <c r="BT42">
        <f>Demand[[#This Row],[Load]]+Demand[[#This Row],[Load]]*0.19</f>
        <v>17675.07</v>
      </c>
      <c r="BU42">
        <f>Demand[[#This Row],[Load]]+Demand[[#This Row],[Load]]*0.2</f>
        <v>17823.599999999999</v>
      </c>
      <c r="BV42">
        <f>Demand[[#This Row],[Load]]+Demand[[#This Row],[Load]]*0.21</f>
        <v>17972.13</v>
      </c>
      <c r="BW42">
        <f>Demand[[#This Row],[Load]]+Demand[[#This Row],[Load]]*0.22</f>
        <v>18120.66</v>
      </c>
      <c r="BX42">
        <f>Demand[[#This Row],[Load]]+Demand[[#This Row],[Load]]*0.23</f>
        <v>18269.189999999999</v>
      </c>
      <c r="BY42">
        <f>Demand[[#This Row],[Load]]+Demand[[#This Row],[Load]]*0.24</f>
        <v>18417.72</v>
      </c>
      <c r="BZ42">
        <f>Demand[[#This Row],[Load]]+Demand[[#This Row],[Load]]*0.25</f>
        <v>18566.25</v>
      </c>
      <c r="CA42">
        <f>Demand[[#This Row],[Load]]+Demand[[#This Row],[Load]]*0.26</f>
        <v>18714.78</v>
      </c>
      <c r="CB42">
        <f>Demand[[#This Row],[Load]]+Demand[[#This Row],[Load]]*0.27</f>
        <v>18863.310000000001</v>
      </c>
      <c r="CC42">
        <f>Demand[[#This Row],[Load]]+Demand[[#This Row],[Load]]*0.28</f>
        <v>19011.84</v>
      </c>
      <c r="CD42">
        <f>Demand[[#This Row],[Load]]+Demand[[#This Row],[Load]]*0.29</f>
        <v>19160.37</v>
      </c>
      <c r="CE42">
        <f>Demand[[#This Row],[Load]]+Demand[[#This Row],[Load]]*0.3</f>
        <v>19308.900000000001</v>
      </c>
      <c r="CF42">
        <f>Demand[[#This Row],[Load]]+Demand[[#This Row],[Load]]*0.31</f>
        <v>19457.43</v>
      </c>
      <c r="CG42">
        <f>Demand[[#This Row],[Load]]+Demand[[#This Row],[Load]]*0.32</f>
        <v>19605.96</v>
      </c>
      <c r="CH42">
        <f>Demand[[#This Row],[Load]]+Demand[[#This Row],[Load]]*0.33</f>
        <v>19754.489999999998</v>
      </c>
      <c r="CI42">
        <f>Demand[[#This Row],[Load]]+Demand[[#This Row],[Load]]*0.34</f>
        <v>19903.02</v>
      </c>
      <c r="CJ42">
        <f>Demand[[#This Row],[Load]]+Demand[[#This Row],[Load]]*0.35</f>
        <v>20051.55</v>
      </c>
      <c r="CK42">
        <f>Demand[[#This Row],[Load]]+Demand[[#This Row],[Load]]*0.36</f>
        <v>20200.080000000002</v>
      </c>
      <c r="CL42">
        <f>Demand[[#This Row],[Load]]+Demand[[#This Row],[Load]]*0.37</f>
        <v>20348.61</v>
      </c>
      <c r="CM42">
        <f>Demand[[#This Row],[Load]]+Demand[[#This Row],[Load]]*0.38</f>
        <v>20497.14</v>
      </c>
      <c r="CN42">
        <f>Demand[[#This Row],[Load]]+Demand[[#This Row],[Load]]*0.39</f>
        <v>20645.669999999998</v>
      </c>
      <c r="CO42">
        <f>Demand[[#This Row],[Load]]+Demand[[#This Row],[Load]]*0.4</f>
        <v>20794.2</v>
      </c>
      <c r="CP42">
        <f>Demand[[#This Row],[Load]]+Demand[[#This Row],[Load]]*0.41</f>
        <v>20942.73</v>
      </c>
      <c r="CQ42">
        <f>Demand[[#This Row],[Load]]+Demand[[#This Row],[Load]]*0.42</f>
        <v>21091.260000000002</v>
      </c>
      <c r="CR42">
        <f>Demand[[#This Row],[Load]]+Demand[[#This Row],[Load]]*0.43</f>
        <v>21239.79</v>
      </c>
      <c r="CS42">
        <f>Demand[[#This Row],[Load]]+Demand[[#This Row],[Load]]*0.44</f>
        <v>21388.32</v>
      </c>
      <c r="CT42">
        <f>Demand[[#This Row],[Load]]+Demand[[#This Row],[Load]]*0.45</f>
        <v>21536.85</v>
      </c>
      <c r="CU42">
        <f>Demand[[#This Row],[Load]]+Demand[[#This Row],[Load]]*0.46</f>
        <v>21685.38</v>
      </c>
      <c r="CV42">
        <f>Demand[[#This Row],[Load]]+Demand[[#This Row],[Load]]*47</f>
        <v>712944</v>
      </c>
      <c r="CW42">
        <f>Demand[[#This Row],[Load]]+Demand[[#This Row],[Load]]*0.48</f>
        <v>21982.44</v>
      </c>
      <c r="CX42">
        <f>Demand[[#This Row],[Load]]+Demand[[#This Row],[Load]]*0.49</f>
        <v>22130.97</v>
      </c>
      <c r="CY42">
        <f>Demand[[#This Row],[Load]]+Demand[[#This Row],[Load]]*0.5</f>
        <v>22279.5</v>
      </c>
    </row>
    <row r="43" spans="1:103">
      <c r="A43">
        <v>41</v>
      </c>
      <c r="B43">
        <v>15085</v>
      </c>
      <c r="C43">
        <f>Demand[[#This Row],[Load]]-Demand[[#This Row],[Load]]*0.5</f>
        <v>7542.5</v>
      </c>
      <c r="D43">
        <f>Demand[[#This Row],[Load]]-Demand[[#This Row],[Load]]*0.49</f>
        <v>7693.35</v>
      </c>
      <c r="E43">
        <f>Demand[[#This Row],[Load]]-Demand[[#This Row],[Load]]*0.48</f>
        <v>7844.2</v>
      </c>
      <c r="F43">
        <f>Demand[[#This Row],[Load]]-Demand[[#This Row],[Load]]*0.47</f>
        <v>7995.05</v>
      </c>
      <c r="G43">
        <f>Demand[[#This Row],[Load]]-Demand[[#This Row],[Load]]*0.46</f>
        <v>8145.9</v>
      </c>
      <c r="H43">
        <f>Demand[[#This Row],[Load]]-Demand[[#This Row],[Load]]*0.45</f>
        <v>8296.75</v>
      </c>
      <c r="I43">
        <f>Demand[[#This Row],[Load]]-Demand[[#This Row],[Load]]*0.44</f>
        <v>8447.6</v>
      </c>
      <c r="J43">
        <f>Demand[[#This Row],[Load]]-Demand[[#This Row],[Load]]*0.43</f>
        <v>8598.4500000000007</v>
      </c>
      <c r="K43">
        <f>Demand[[#This Row],[Load]]+Demand[[#This Row],[Load]]*$K$1</f>
        <v>8749.2999999999993</v>
      </c>
      <c r="L43">
        <f>Demand[[#This Row],[Load]]+Demand[[#This Row],[Load]]*-0.41</f>
        <v>8900.1500000000015</v>
      </c>
      <c r="M43">
        <f>Demand[[#This Row],[Load]]+Demand[[#This Row],[Load]]*-0.4</f>
        <v>9051</v>
      </c>
      <c r="N43">
        <f>Demand[[#This Row],[Load]]+Demand[[#This Row],[Load]]*-0.39</f>
        <v>9201.8499999999985</v>
      </c>
      <c r="O43">
        <f>Demand[[#This Row],[Load]]+Demand[[#This Row],[Load]]*-0.38</f>
        <v>9352.7000000000007</v>
      </c>
      <c r="P43">
        <f>Demand[[#This Row],[Load]]+Demand[[#This Row],[Load]]*-0.37</f>
        <v>9503.5499999999993</v>
      </c>
      <c r="Q43">
        <f>Demand[[#This Row],[Load]]+Demand[[#This Row],[Load]]*-0.36</f>
        <v>9654.4000000000015</v>
      </c>
      <c r="R43">
        <f>Demand[[#This Row],[Load]]+Demand[[#This Row],[Load]]*-0.35</f>
        <v>9805.25</v>
      </c>
      <c r="S43">
        <f>Demand[[#This Row],[Load]]+Demand[[#This Row],[Load]]*-0.34</f>
        <v>9956.0999999999985</v>
      </c>
      <c r="T43">
        <f>Demand[[#This Row],[Load]]+Demand[[#This Row],[Load]]*-0.33</f>
        <v>10106.950000000001</v>
      </c>
      <c r="U43">
        <f>Demand[[#This Row],[Load]]+Demand[[#This Row],[Load]]*-0.32</f>
        <v>10257.799999999999</v>
      </c>
      <c r="V43">
        <f>Demand[[#This Row],[Load]]+Demand[[#This Row],[Load]]*-0.31</f>
        <v>10408.65</v>
      </c>
      <c r="W43">
        <f>Demand[[#This Row],[Load]]+Demand[[#This Row],[Load]]*-0.3</f>
        <v>10559.5</v>
      </c>
      <c r="X43">
        <f>Demand[[#This Row],[Load]]+Demand[[#This Row],[Load]]*-0.29</f>
        <v>10710.35</v>
      </c>
      <c r="Y43">
        <f>Demand[[#This Row],[Load]]+Demand[[#This Row],[Load]]*-0.28</f>
        <v>10861.2</v>
      </c>
      <c r="Z43">
        <f>Demand[[#This Row],[Load]]+Demand[[#This Row],[Load]]*-0.27</f>
        <v>11012.05</v>
      </c>
      <c r="AA43">
        <f>Demand[[#This Row],[Load]]+Demand[[#This Row],[Load]]*-0.26</f>
        <v>11162.9</v>
      </c>
      <c r="AB43">
        <f>Demand[[#This Row],[Load]]+Demand[[#This Row],[Load]]*-0.25</f>
        <v>11313.75</v>
      </c>
      <c r="AC43">
        <f>Demand[[#This Row],[Load]]+Demand[[#This Row],[Load]]*-0.24</f>
        <v>11464.6</v>
      </c>
      <c r="AD43">
        <f>Demand[[#This Row],[Load]]+Demand[[#This Row],[Load]]*-0.23</f>
        <v>11615.45</v>
      </c>
      <c r="AE43">
        <f>Demand[[#This Row],[Load]]+Demand[[#This Row],[Load]]*-0.22</f>
        <v>11766.3</v>
      </c>
      <c r="AF43">
        <f>Demand[[#This Row],[Load]]+Demand[[#This Row],[Load]]*-0.21</f>
        <v>11917.15</v>
      </c>
      <c r="AG43">
        <f>Demand[[#This Row],[Load]]+Demand[[#This Row],[Load]]*-0.2</f>
        <v>12068</v>
      </c>
      <c r="AH43">
        <f>Demand[[#This Row],[Load]]+Demand[[#This Row],[Load]]*-0.19</f>
        <v>12218.85</v>
      </c>
      <c r="AI43">
        <f>Demand[[#This Row],[Load]]+Demand[[#This Row],[Load]]*-0.18</f>
        <v>12369.7</v>
      </c>
      <c r="AJ43">
        <f>Demand[[#This Row],[Load]]+Demand[[#This Row],[Load]]*-0.17</f>
        <v>12520.55</v>
      </c>
      <c r="AK43">
        <f>Demand[[#This Row],[Load]]+Demand[[#This Row],[Load]]*-0.16</f>
        <v>12671.4</v>
      </c>
      <c r="AL43">
        <f>Demand[[#This Row],[Load]]+Demand[[#This Row],[Load]]*-0.15</f>
        <v>12822.25</v>
      </c>
      <c r="AM43">
        <f>Demand[[#This Row],[Load]]+Demand[[#This Row],[Load]]*-0.14</f>
        <v>12973.1</v>
      </c>
      <c r="AN43">
        <f>Demand[[#This Row],[Load]]+Demand[[#This Row],[Load]]*-0.13</f>
        <v>13123.95</v>
      </c>
      <c r="AO43">
        <f>Demand[[#This Row],[Load]]+Demand[[#This Row],[Load]]*-0.12</f>
        <v>13274.8</v>
      </c>
      <c r="AP43">
        <f>Demand[[#This Row],[Load]]+Demand[[#This Row],[Load]]*-0.11</f>
        <v>13425.65</v>
      </c>
      <c r="AQ43">
        <f>Demand[[#This Row],[Load]]+Demand[[#This Row],[Load]]*-0.1</f>
        <v>13576.5</v>
      </c>
      <c r="AR43">
        <f>Demand[[#This Row],[Load]]+Demand[[#This Row],[Load]]*-0.09</f>
        <v>13727.35</v>
      </c>
      <c r="AS43">
        <f>Demand[[#This Row],[Load]]+Demand[[#This Row],[Load]]*-0.08</f>
        <v>13878.2</v>
      </c>
      <c r="AT43">
        <f>Demand[[#This Row],[Load]]+Demand[[#This Row],[Load]]*-0.07</f>
        <v>14029.05</v>
      </c>
      <c r="AU43">
        <f>Demand[[#This Row],[Load]]+Demand[[#This Row],[Load]]*-0.06</f>
        <v>14179.9</v>
      </c>
      <c r="AV43">
        <f>Demand[[#This Row],[Load]]+Demand[[#This Row],[Load]]*-0.05</f>
        <v>14330.75</v>
      </c>
      <c r="AW43">
        <f>Demand[[#This Row],[Load]]+Demand[[#This Row],[Load]]*-0.04</f>
        <v>14481.6</v>
      </c>
      <c r="AX43">
        <f>Demand[[#This Row],[Load]]+Demand[[#This Row],[Load]]*-0.03</f>
        <v>14632.45</v>
      </c>
      <c r="AY43">
        <f>Demand[[#This Row],[Load]]+Demand[[#This Row],[Load]]*-0.02</f>
        <v>14783.3</v>
      </c>
      <c r="AZ43">
        <f>Demand[[#This Row],[Load]]+Demand[[#This Row],[Load]]*-0.01</f>
        <v>14934.15</v>
      </c>
      <c r="BA43">
        <f>Demand[[#This Row],[Load]]+Demand[[#This Row],[Load]]*0</f>
        <v>15085</v>
      </c>
      <c r="BB43">
        <f>Demand[[#This Row],[Load]]+Demand[[#This Row],[Load]]*0.01</f>
        <v>15235.85</v>
      </c>
      <c r="BC43">
        <f>Demand[[#This Row],[Load]]+Demand[[#This Row],[Load]]*0.02</f>
        <v>15386.7</v>
      </c>
      <c r="BD43">
        <f>Demand[[#This Row],[Load]]+Demand[[#This Row],[Load]]*0.03</f>
        <v>15537.55</v>
      </c>
      <c r="BE43">
        <f>Demand[[#This Row],[Load]]+Demand[[#This Row],[Load]]*0.04</f>
        <v>15688.4</v>
      </c>
      <c r="BF43">
        <f>Demand[[#This Row],[Load]]+Demand[[#This Row],[Load]]*0.05</f>
        <v>15839.25</v>
      </c>
      <c r="BG43">
        <f>Demand[[#This Row],[Load]]+Demand[[#This Row],[Load]]*0.06</f>
        <v>15990.1</v>
      </c>
      <c r="BH43">
        <f>Demand[[#This Row],[Load]]+Demand[[#This Row],[Load]]*0.07</f>
        <v>16140.95</v>
      </c>
      <c r="BI43">
        <f>Demand[[#This Row],[Load]]+Demand[[#This Row],[Load]]*0.08</f>
        <v>16291.8</v>
      </c>
      <c r="BJ43">
        <f>Demand[[#This Row],[Load]]+Demand[[#This Row],[Load]]*0.09</f>
        <v>16442.650000000001</v>
      </c>
      <c r="BK43">
        <f>Demand[[#This Row],[Load]]+Demand[[#This Row],[Load]]*0.1</f>
        <v>16593.5</v>
      </c>
      <c r="BL43">
        <f>Demand[[#This Row],[Load]]+Demand[[#This Row],[Load]]*0.11</f>
        <v>16744.349999999999</v>
      </c>
      <c r="BM43">
        <f>Demand[[#This Row],[Load]]+Demand[[#This Row],[Load]]*0.12</f>
        <v>16895.2</v>
      </c>
      <c r="BN43">
        <f>Demand[[#This Row],[Load]]+Demand[[#This Row],[Load]]*0.13</f>
        <v>17046.05</v>
      </c>
      <c r="BO43">
        <f>Demand[[#This Row],[Load]]+Demand[[#This Row],[Load]]*0.14</f>
        <v>17196.900000000001</v>
      </c>
      <c r="BP43">
        <f>Demand[[#This Row],[Load]]+Demand[[#This Row],[Load]]*0.15</f>
        <v>17347.75</v>
      </c>
      <c r="BQ43">
        <f>Demand[[#This Row],[Load]]+Demand[[#This Row],[Load]]*0.16</f>
        <v>17498.599999999999</v>
      </c>
      <c r="BR43">
        <f>Demand[[#This Row],[Load]]+Demand[[#This Row],[Load]]*0.17</f>
        <v>17649.45</v>
      </c>
      <c r="BS43">
        <f>Demand[[#This Row],[Load]]+Demand[[#This Row],[Load]]*0.18</f>
        <v>17800.3</v>
      </c>
      <c r="BT43">
        <f>Demand[[#This Row],[Load]]+Demand[[#This Row],[Load]]*0.19</f>
        <v>17951.150000000001</v>
      </c>
      <c r="BU43">
        <f>Demand[[#This Row],[Load]]+Demand[[#This Row],[Load]]*0.2</f>
        <v>18102</v>
      </c>
      <c r="BV43">
        <f>Demand[[#This Row],[Load]]+Demand[[#This Row],[Load]]*0.21</f>
        <v>18252.849999999999</v>
      </c>
      <c r="BW43">
        <f>Demand[[#This Row],[Load]]+Demand[[#This Row],[Load]]*0.22</f>
        <v>18403.7</v>
      </c>
      <c r="BX43">
        <f>Demand[[#This Row],[Load]]+Demand[[#This Row],[Load]]*0.23</f>
        <v>18554.55</v>
      </c>
      <c r="BY43">
        <f>Demand[[#This Row],[Load]]+Demand[[#This Row],[Load]]*0.24</f>
        <v>18705.400000000001</v>
      </c>
      <c r="BZ43">
        <f>Demand[[#This Row],[Load]]+Demand[[#This Row],[Load]]*0.25</f>
        <v>18856.25</v>
      </c>
      <c r="CA43">
        <f>Demand[[#This Row],[Load]]+Demand[[#This Row],[Load]]*0.26</f>
        <v>19007.099999999999</v>
      </c>
      <c r="CB43">
        <f>Demand[[#This Row],[Load]]+Demand[[#This Row],[Load]]*0.27</f>
        <v>19157.95</v>
      </c>
      <c r="CC43">
        <f>Demand[[#This Row],[Load]]+Demand[[#This Row],[Load]]*0.28</f>
        <v>19308.8</v>
      </c>
      <c r="CD43">
        <f>Demand[[#This Row],[Load]]+Demand[[#This Row],[Load]]*0.29</f>
        <v>19459.650000000001</v>
      </c>
      <c r="CE43">
        <f>Demand[[#This Row],[Load]]+Demand[[#This Row],[Load]]*0.3</f>
        <v>19610.5</v>
      </c>
      <c r="CF43">
        <f>Demand[[#This Row],[Load]]+Demand[[#This Row],[Load]]*0.31</f>
        <v>19761.349999999999</v>
      </c>
      <c r="CG43">
        <f>Demand[[#This Row],[Load]]+Demand[[#This Row],[Load]]*0.32</f>
        <v>19912.2</v>
      </c>
      <c r="CH43">
        <f>Demand[[#This Row],[Load]]+Demand[[#This Row],[Load]]*0.33</f>
        <v>20063.05</v>
      </c>
      <c r="CI43">
        <f>Demand[[#This Row],[Load]]+Demand[[#This Row],[Load]]*0.34</f>
        <v>20213.900000000001</v>
      </c>
      <c r="CJ43">
        <f>Demand[[#This Row],[Load]]+Demand[[#This Row],[Load]]*0.35</f>
        <v>20364.75</v>
      </c>
      <c r="CK43">
        <f>Demand[[#This Row],[Load]]+Demand[[#This Row],[Load]]*0.36</f>
        <v>20515.599999999999</v>
      </c>
      <c r="CL43">
        <f>Demand[[#This Row],[Load]]+Demand[[#This Row],[Load]]*0.37</f>
        <v>20666.45</v>
      </c>
      <c r="CM43">
        <f>Demand[[#This Row],[Load]]+Demand[[#This Row],[Load]]*0.38</f>
        <v>20817.3</v>
      </c>
      <c r="CN43">
        <f>Demand[[#This Row],[Load]]+Demand[[#This Row],[Load]]*0.39</f>
        <v>20968.150000000001</v>
      </c>
      <c r="CO43">
        <f>Demand[[#This Row],[Load]]+Demand[[#This Row],[Load]]*0.4</f>
        <v>21119</v>
      </c>
      <c r="CP43">
        <f>Demand[[#This Row],[Load]]+Demand[[#This Row],[Load]]*0.41</f>
        <v>21269.85</v>
      </c>
      <c r="CQ43">
        <f>Demand[[#This Row],[Load]]+Demand[[#This Row],[Load]]*0.42</f>
        <v>21420.7</v>
      </c>
      <c r="CR43">
        <f>Demand[[#This Row],[Load]]+Demand[[#This Row],[Load]]*0.43</f>
        <v>21571.55</v>
      </c>
      <c r="CS43">
        <f>Demand[[#This Row],[Load]]+Demand[[#This Row],[Load]]*0.44</f>
        <v>21722.400000000001</v>
      </c>
      <c r="CT43">
        <f>Demand[[#This Row],[Load]]+Demand[[#This Row],[Load]]*0.45</f>
        <v>21873.25</v>
      </c>
      <c r="CU43">
        <f>Demand[[#This Row],[Load]]+Demand[[#This Row],[Load]]*0.46</f>
        <v>22024.1</v>
      </c>
      <c r="CV43">
        <f>Demand[[#This Row],[Load]]+Demand[[#This Row],[Load]]*47</f>
        <v>724080</v>
      </c>
      <c r="CW43">
        <f>Demand[[#This Row],[Load]]+Demand[[#This Row],[Load]]*0.48</f>
        <v>22325.8</v>
      </c>
      <c r="CX43">
        <f>Demand[[#This Row],[Load]]+Demand[[#This Row],[Load]]*0.49</f>
        <v>22476.65</v>
      </c>
      <c r="CY43">
        <f>Demand[[#This Row],[Load]]+Demand[[#This Row],[Load]]*0.5</f>
        <v>22627.5</v>
      </c>
    </row>
    <row r="44" spans="1:103">
      <c r="A44">
        <v>42</v>
      </c>
      <c r="B44">
        <v>16512</v>
      </c>
      <c r="C44">
        <f>Demand[[#This Row],[Load]]-Demand[[#This Row],[Load]]*0.5</f>
        <v>8256</v>
      </c>
      <c r="D44">
        <f>Demand[[#This Row],[Load]]-Demand[[#This Row],[Load]]*0.49</f>
        <v>8421.119999999999</v>
      </c>
      <c r="E44">
        <f>Demand[[#This Row],[Load]]-Demand[[#This Row],[Load]]*0.48</f>
        <v>8586.2400000000016</v>
      </c>
      <c r="F44">
        <f>Demand[[#This Row],[Load]]-Demand[[#This Row],[Load]]*0.47</f>
        <v>8751.36</v>
      </c>
      <c r="G44">
        <f>Demand[[#This Row],[Load]]-Demand[[#This Row],[Load]]*0.46</f>
        <v>8916.48</v>
      </c>
      <c r="H44">
        <f>Demand[[#This Row],[Load]]-Demand[[#This Row],[Load]]*0.45</f>
        <v>9081.5999999999985</v>
      </c>
      <c r="I44">
        <f>Demand[[#This Row],[Load]]-Demand[[#This Row],[Load]]*0.44</f>
        <v>9246.7200000000012</v>
      </c>
      <c r="J44">
        <f>Demand[[#This Row],[Load]]-Demand[[#This Row],[Load]]*0.43</f>
        <v>9411.84</v>
      </c>
      <c r="K44">
        <f>Demand[[#This Row],[Load]]+Demand[[#This Row],[Load]]*$K$1</f>
        <v>9576.9599999999991</v>
      </c>
      <c r="L44">
        <f>Demand[[#This Row],[Load]]+Demand[[#This Row],[Load]]*-0.41</f>
        <v>9742.0800000000017</v>
      </c>
      <c r="M44">
        <f>Demand[[#This Row],[Load]]+Demand[[#This Row],[Load]]*-0.4</f>
        <v>9907.2000000000007</v>
      </c>
      <c r="N44">
        <f>Demand[[#This Row],[Load]]+Demand[[#This Row],[Load]]*-0.39</f>
        <v>10072.32</v>
      </c>
      <c r="O44">
        <f>Demand[[#This Row],[Load]]+Demand[[#This Row],[Load]]*-0.38</f>
        <v>10237.439999999999</v>
      </c>
      <c r="P44">
        <f>Demand[[#This Row],[Load]]+Demand[[#This Row],[Load]]*-0.37</f>
        <v>10402.560000000001</v>
      </c>
      <c r="Q44">
        <f>Demand[[#This Row],[Load]]+Demand[[#This Row],[Load]]*-0.36</f>
        <v>10567.68</v>
      </c>
      <c r="R44">
        <f>Demand[[#This Row],[Load]]+Demand[[#This Row],[Load]]*-0.35</f>
        <v>10732.8</v>
      </c>
      <c r="S44">
        <f>Demand[[#This Row],[Load]]+Demand[[#This Row],[Load]]*-0.34</f>
        <v>10897.919999999998</v>
      </c>
      <c r="T44">
        <f>Demand[[#This Row],[Load]]+Demand[[#This Row],[Load]]*-0.33</f>
        <v>11063.04</v>
      </c>
      <c r="U44">
        <f>Demand[[#This Row],[Load]]+Demand[[#This Row],[Load]]*-0.32</f>
        <v>11228.16</v>
      </c>
      <c r="V44">
        <f>Demand[[#This Row],[Load]]+Demand[[#This Row],[Load]]*-0.31</f>
        <v>11393.279999999999</v>
      </c>
      <c r="W44">
        <f>Demand[[#This Row],[Load]]+Demand[[#This Row],[Load]]*-0.3</f>
        <v>11558.400000000001</v>
      </c>
      <c r="X44">
        <f>Demand[[#This Row],[Load]]+Demand[[#This Row],[Load]]*-0.29</f>
        <v>11723.52</v>
      </c>
      <c r="Y44">
        <f>Demand[[#This Row],[Load]]+Demand[[#This Row],[Load]]*-0.28</f>
        <v>11888.64</v>
      </c>
      <c r="Z44">
        <f>Demand[[#This Row],[Load]]+Demand[[#This Row],[Load]]*-0.27</f>
        <v>12053.759999999998</v>
      </c>
      <c r="AA44">
        <f>Demand[[#This Row],[Load]]+Demand[[#This Row],[Load]]*-0.26</f>
        <v>12218.880000000001</v>
      </c>
      <c r="AB44">
        <f>Demand[[#This Row],[Load]]+Demand[[#This Row],[Load]]*-0.25</f>
        <v>12384</v>
      </c>
      <c r="AC44">
        <f>Demand[[#This Row],[Load]]+Demand[[#This Row],[Load]]*-0.24</f>
        <v>12549.12</v>
      </c>
      <c r="AD44">
        <f>Demand[[#This Row],[Load]]+Demand[[#This Row],[Load]]*-0.23</f>
        <v>12714.24</v>
      </c>
      <c r="AE44">
        <f>Demand[[#This Row],[Load]]+Demand[[#This Row],[Load]]*-0.22</f>
        <v>12879.36</v>
      </c>
      <c r="AF44">
        <f>Demand[[#This Row],[Load]]+Demand[[#This Row],[Load]]*-0.21</f>
        <v>13044.48</v>
      </c>
      <c r="AG44">
        <f>Demand[[#This Row],[Load]]+Demand[[#This Row],[Load]]*-0.2</f>
        <v>13209.6</v>
      </c>
      <c r="AH44">
        <f>Demand[[#This Row],[Load]]+Demand[[#This Row],[Load]]*-0.19</f>
        <v>13374.72</v>
      </c>
      <c r="AI44">
        <f>Demand[[#This Row],[Load]]+Demand[[#This Row],[Load]]*-0.18</f>
        <v>13539.84</v>
      </c>
      <c r="AJ44">
        <f>Demand[[#This Row],[Load]]+Demand[[#This Row],[Load]]*-0.17</f>
        <v>13704.96</v>
      </c>
      <c r="AK44">
        <f>Demand[[#This Row],[Load]]+Demand[[#This Row],[Load]]*-0.16</f>
        <v>13870.08</v>
      </c>
      <c r="AL44">
        <f>Demand[[#This Row],[Load]]+Demand[[#This Row],[Load]]*-0.15</f>
        <v>14035.2</v>
      </c>
      <c r="AM44">
        <f>Demand[[#This Row],[Load]]+Demand[[#This Row],[Load]]*-0.14</f>
        <v>14200.32</v>
      </c>
      <c r="AN44">
        <f>Demand[[#This Row],[Load]]+Demand[[#This Row],[Load]]*-0.13</f>
        <v>14365.44</v>
      </c>
      <c r="AO44">
        <f>Demand[[#This Row],[Load]]+Demand[[#This Row],[Load]]*-0.12</f>
        <v>14530.56</v>
      </c>
      <c r="AP44">
        <f>Demand[[#This Row],[Load]]+Demand[[#This Row],[Load]]*-0.11</f>
        <v>14695.68</v>
      </c>
      <c r="AQ44">
        <f>Demand[[#This Row],[Load]]+Demand[[#This Row],[Load]]*-0.1</f>
        <v>14860.8</v>
      </c>
      <c r="AR44">
        <f>Demand[[#This Row],[Load]]+Demand[[#This Row],[Load]]*-0.09</f>
        <v>15025.92</v>
      </c>
      <c r="AS44">
        <f>Demand[[#This Row],[Load]]+Demand[[#This Row],[Load]]*-0.08</f>
        <v>15191.04</v>
      </c>
      <c r="AT44">
        <f>Demand[[#This Row],[Load]]+Demand[[#This Row],[Load]]*-0.07</f>
        <v>15356.16</v>
      </c>
      <c r="AU44">
        <f>Demand[[#This Row],[Load]]+Demand[[#This Row],[Load]]*-0.06</f>
        <v>15521.28</v>
      </c>
      <c r="AV44">
        <f>Demand[[#This Row],[Load]]+Demand[[#This Row],[Load]]*-0.05</f>
        <v>15686.4</v>
      </c>
      <c r="AW44">
        <f>Demand[[#This Row],[Load]]+Demand[[#This Row],[Load]]*-0.04</f>
        <v>15851.52</v>
      </c>
      <c r="AX44">
        <f>Demand[[#This Row],[Load]]+Demand[[#This Row],[Load]]*-0.03</f>
        <v>16016.64</v>
      </c>
      <c r="AY44">
        <f>Demand[[#This Row],[Load]]+Demand[[#This Row],[Load]]*-0.02</f>
        <v>16181.76</v>
      </c>
      <c r="AZ44">
        <f>Demand[[#This Row],[Load]]+Demand[[#This Row],[Load]]*-0.01</f>
        <v>16346.88</v>
      </c>
      <c r="BA44">
        <f>Demand[[#This Row],[Load]]+Demand[[#This Row],[Load]]*0</f>
        <v>16512</v>
      </c>
      <c r="BB44">
        <f>Demand[[#This Row],[Load]]+Demand[[#This Row],[Load]]*0.01</f>
        <v>16677.12</v>
      </c>
      <c r="BC44">
        <f>Demand[[#This Row],[Load]]+Demand[[#This Row],[Load]]*0.02</f>
        <v>16842.240000000002</v>
      </c>
      <c r="BD44">
        <f>Demand[[#This Row],[Load]]+Demand[[#This Row],[Load]]*0.03</f>
        <v>17007.36</v>
      </c>
      <c r="BE44">
        <f>Demand[[#This Row],[Load]]+Demand[[#This Row],[Load]]*0.04</f>
        <v>17172.48</v>
      </c>
      <c r="BF44">
        <f>Demand[[#This Row],[Load]]+Demand[[#This Row],[Load]]*0.05</f>
        <v>17337.599999999999</v>
      </c>
      <c r="BG44">
        <f>Demand[[#This Row],[Load]]+Demand[[#This Row],[Load]]*0.06</f>
        <v>17502.72</v>
      </c>
      <c r="BH44">
        <f>Demand[[#This Row],[Load]]+Demand[[#This Row],[Load]]*0.07</f>
        <v>17667.84</v>
      </c>
      <c r="BI44">
        <f>Demand[[#This Row],[Load]]+Demand[[#This Row],[Load]]*0.08</f>
        <v>17832.96</v>
      </c>
      <c r="BJ44">
        <f>Demand[[#This Row],[Load]]+Demand[[#This Row],[Load]]*0.09</f>
        <v>17998.080000000002</v>
      </c>
      <c r="BK44">
        <f>Demand[[#This Row],[Load]]+Demand[[#This Row],[Load]]*0.1</f>
        <v>18163.2</v>
      </c>
      <c r="BL44">
        <f>Demand[[#This Row],[Load]]+Demand[[#This Row],[Load]]*0.11</f>
        <v>18328.32</v>
      </c>
      <c r="BM44">
        <f>Demand[[#This Row],[Load]]+Demand[[#This Row],[Load]]*0.12</f>
        <v>18493.439999999999</v>
      </c>
      <c r="BN44">
        <f>Demand[[#This Row],[Load]]+Demand[[#This Row],[Load]]*0.13</f>
        <v>18658.560000000001</v>
      </c>
      <c r="BO44">
        <f>Demand[[#This Row],[Load]]+Demand[[#This Row],[Load]]*0.14</f>
        <v>18823.68</v>
      </c>
      <c r="BP44">
        <f>Demand[[#This Row],[Load]]+Demand[[#This Row],[Load]]*0.15</f>
        <v>18988.8</v>
      </c>
      <c r="BQ44">
        <f>Demand[[#This Row],[Load]]+Demand[[#This Row],[Load]]*0.16</f>
        <v>19153.919999999998</v>
      </c>
      <c r="BR44">
        <f>Demand[[#This Row],[Load]]+Demand[[#This Row],[Load]]*0.17</f>
        <v>19319.04</v>
      </c>
      <c r="BS44">
        <f>Demand[[#This Row],[Load]]+Demand[[#This Row],[Load]]*0.18</f>
        <v>19484.16</v>
      </c>
      <c r="BT44">
        <f>Demand[[#This Row],[Load]]+Demand[[#This Row],[Load]]*0.19</f>
        <v>19649.28</v>
      </c>
      <c r="BU44">
        <f>Demand[[#This Row],[Load]]+Demand[[#This Row],[Load]]*0.2</f>
        <v>19814.400000000001</v>
      </c>
      <c r="BV44">
        <f>Demand[[#This Row],[Load]]+Demand[[#This Row],[Load]]*0.21</f>
        <v>19979.52</v>
      </c>
      <c r="BW44">
        <f>Demand[[#This Row],[Load]]+Demand[[#This Row],[Load]]*0.22</f>
        <v>20144.64</v>
      </c>
      <c r="BX44">
        <f>Demand[[#This Row],[Load]]+Demand[[#This Row],[Load]]*0.23</f>
        <v>20309.760000000002</v>
      </c>
      <c r="BY44">
        <f>Demand[[#This Row],[Load]]+Demand[[#This Row],[Load]]*0.24</f>
        <v>20474.88</v>
      </c>
      <c r="BZ44">
        <f>Demand[[#This Row],[Load]]+Demand[[#This Row],[Load]]*0.25</f>
        <v>20640</v>
      </c>
      <c r="CA44">
        <f>Demand[[#This Row],[Load]]+Demand[[#This Row],[Load]]*0.26</f>
        <v>20805.12</v>
      </c>
      <c r="CB44">
        <f>Demand[[#This Row],[Load]]+Demand[[#This Row],[Load]]*0.27</f>
        <v>20970.240000000002</v>
      </c>
      <c r="CC44">
        <f>Demand[[#This Row],[Load]]+Demand[[#This Row],[Load]]*0.28</f>
        <v>21135.360000000001</v>
      </c>
      <c r="CD44">
        <f>Demand[[#This Row],[Load]]+Demand[[#This Row],[Load]]*0.29</f>
        <v>21300.48</v>
      </c>
      <c r="CE44">
        <f>Demand[[#This Row],[Load]]+Demand[[#This Row],[Load]]*0.3</f>
        <v>21465.599999999999</v>
      </c>
      <c r="CF44">
        <f>Demand[[#This Row],[Load]]+Demand[[#This Row],[Load]]*0.31</f>
        <v>21630.720000000001</v>
      </c>
      <c r="CG44">
        <f>Demand[[#This Row],[Load]]+Demand[[#This Row],[Load]]*0.32</f>
        <v>21795.84</v>
      </c>
      <c r="CH44">
        <f>Demand[[#This Row],[Load]]+Demand[[#This Row],[Load]]*0.33</f>
        <v>21960.959999999999</v>
      </c>
      <c r="CI44">
        <f>Demand[[#This Row],[Load]]+Demand[[#This Row],[Load]]*0.34</f>
        <v>22126.080000000002</v>
      </c>
      <c r="CJ44">
        <f>Demand[[#This Row],[Load]]+Demand[[#This Row],[Load]]*0.35</f>
        <v>22291.200000000001</v>
      </c>
      <c r="CK44">
        <f>Demand[[#This Row],[Load]]+Demand[[#This Row],[Load]]*0.36</f>
        <v>22456.32</v>
      </c>
      <c r="CL44">
        <f>Demand[[#This Row],[Load]]+Demand[[#This Row],[Load]]*0.37</f>
        <v>22621.439999999999</v>
      </c>
      <c r="CM44">
        <f>Demand[[#This Row],[Load]]+Demand[[#This Row],[Load]]*0.38</f>
        <v>22786.560000000001</v>
      </c>
      <c r="CN44">
        <f>Demand[[#This Row],[Load]]+Demand[[#This Row],[Load]]*0.39</f>
        <v>22951.68</v>
      </c>
      <c r="CO44">
        <f>Demand[[#This Row],[Load]]+Demand[[#This Row],[Load]]*0.4</f>
        <v>23116.799999999999</v>
      </c>
      <c r="CP44">
        <f>Demand[[#This Row],[Load]]+Demand[[#This Row],[Load]]*0.41</f>
        <v>23281.919999999998</v>
      </c>
      <c r="CQ44">
        <f>Demand[[#This Row],[Load]]+Demand[[#This Row],[Load]]*0.42</f>
        <v>23447.040000000001</v>
      </c>
      <c r="CR44">
        <f>Demand[[#This Row],[Load]]+Demand[[#This Row],[Load]]*0.43</f>
        <v>23612.16</v>
      </c>
      <c r="CS44">
        <f>Demand[[#This Row],[Load]]+Demand[[#This Row],[Load]]*0.44</f>
        <v>23777.279999999999</v>
      </c>
      <c r="CT44">
        <f>Demand[[#This Row],[Load]]+Demand[[#This Row],[Load]]*0.45</f>
        <v>23942.400000000001</v>
      </c>
      <c r="CU44">
        <f>Demand[[#This Row],[Load]]+Demand[[#This Row],[Load]]*0.46</f>
        <v>24107.52</v>
      </c>
      <c r="CV44">
        <f>Demand[[#This Row],[Load]]+Demand[[#This Row],[Load]]*47</f>
        <v>792576</v>
      </c>
      <c r="CW44">
        <f>Demand[[#This Row],[Load]]+Demand[[#This Row],[Load]]*0.48</f>
        <v>24437.759999999998</v>
      </c>
      <c r="CX44">
        <f>Demand[[#This Row],[Load]]+Demand[[#This Row],[Load]]*0.49</f>
        <v>24602.880000000001</v>
      </c>
      <c r="CY44">
        <f>Demand[[#This Row],[Load]]+Demand[[#This Row],[Load]]*0.5</f>
        <v>24768</v>
      </c>
    </row>
    <row r="45" spans="1:103">
      <c r="A45">
        <v>43</v>
      </c>
      <c r="B45">
        <v>17925</v>
      </c>
      <c r="C45">
        <f>Demand[[#This Row],[Load]]-Demand[[#This Row],[Load]]*0.5</f>
        <v>8962.5</v>
      </c>
      <c r="D45">
        <f>Demand[[#This Row],[Load]]-Demand[[#This Row],[Load]]*0.49</f>
        <v>9141.75</v>
      </c>
      <c r="E45">
        <f>Demand[[#This Row],[Load]]-Demand[[#This Row],[Load]]*0.48</f>
        <v>9321</v>
      </c>
      <c r="F45">
        <f>Demand[[#This Row],[Load]]-Demand[[#This Row],[Load]]*0.47</f>
        <v>9500.25</v>
      </c>
      <c r="G45">
        <f>Demand[[#This Row],[Load]]-Demand[[#This Row],[Load]]*0.46</f>
        <v>9679.5</v>
      </c>
      <c r="H45">
        <f>Demand[[#This Row],[Load]]-Demand[[#This Row],[Load]]*0.45</f>
        <v>9858.75</v>
      </c>
      <c r="I45">
        <f>Demand[[#This Row],[Load]]-Demand[[#This Row],[Load]]*0.44</f>
        <v>10038</v>
      </c>
      <c r="J45">
        <f>Demand[[#This Row],[Load]]-Demand[[#This Row],[Load]]*0.43</f>
        <v>10217.25</v>
      </c>
      <c r="K45">
        <f>Demand[[#This Row],[Load]]+Demand[[#This Row],[Load]]*$K$1</f>
        <v>10396.5</v>
      </c>
      <c r="L45">
        <f>Demand[[#This Row],[Load]]+Demand[[#This Row],[Load]]*-0.41</f>
        <v>10575.75</v>
      </c>
      <c r="M45">
        <f>Demand[[#This Row],[Load]]+Demand[[#This Row],[Load]]*-0.4</f>
        <v>10755</v>
      </c>
      <c r="N45">
        <f>Demand[[#This Row],[Load]]+Demand[[#This Row],[Load]]*-0.39</f>
        <v>10934.25</v>
      </c>
      <c r="O45">
        <f>Demand[[#This Row],[Load]]+Demand[[#This Row],[Load]]*-0.38</f>
        <v>11113.5</v>
      </c>
      <c r="P45">
        <f>Demand[[#This Row],[Load]]+Demand[[#This Row],[Load]]*-0.37</f>
        <v>11292.75</v>
      </c>
      <c r="Q45">
        <f>Demand[[#This Row],[Load]]+Demand[[#This Row],[Load]]*-0.36</f>
        <v>11472</v>
      </c>
      <c r="R45">
        <f>Demand[[#This Row],[Load]]+Demand[[#This Row],[Load]]*-0.35</f>
        <v>11651.25</v>
      </c>
      <c r="S45">
        <f>Demand[[#This Row],[Load]]+Demand[[#This Row],[Load]]*-0.34</f>
        <v>11830.5</v>
      </c>
      <c r="T45">
        <f>Demand[[#This Row],[Load]]+Demand[[#This Row],[Load]]*-0.33</f>
        <v>12009.75</v>
      </c>
      <c r="U45">
        <f>Demand[[#This Row],[Load]]+Demand[[#This Row],[Load]]*-0.32</f>
        <v>12189</v>
      </c>
      <c r="V45">
        <f>Demand[[#This Row],[Load]]+Demand[[#This Row],[Load]]*-0.31</f>
        <v>12368.25</v>
      </c>
      <c r="W45">
        <f>Demand[[#This Row],[Load]]+Demand[[#This Row],[Load]]*-0.3</f>
        <v>12547.5</v>
      </c>
      <c r="X45">
        <f>Demand[[#This Row],[Load]]+Demand[[#This Row],[Load]]*-0.29</f>
        <v>12726.75</v>
      </c>
      <c r="Y45">
        <f>Demand[[#This Row],[Load]]+Demand[[#This Row],[Load]]*-0.28</f>
        <v>12906</v>
      </c>
      <c r="Z45">
        <f>Demand[[#This Row],[Load]]+Demand[[#This Row],[Load]]*-0.27</f>
        <v>13085.25</v>
      </c>
      <c r="AA45">
        <f>Demand[[#This Row],[Load]]+Demand[[#This Row],[Load]]*-0.26</f>
        <v>13264.5</v>
      </c>
      <c r="AB45">
        <f>Demand[[#This Row],[Load]]+Demand[[#This Row],[Load]]*-0.25</f>
        <v>13443.75</v>
      </c>
      <c r="AC45">
        <f>Demand[[#This Row],[Load]]+Demand[[#This Row],[Load]]*-0.24</f>
        <v>13623</v>
      </c>
      <c r="AD45">
        <f>Demand[[#This Row],[Load]]+Demand[[#This Row],[Load]]*-0.23</f>
        <v>13802.25</v>
      </c>
      <c r="AE45">
        <f>Demand[[#This Row],[Load]]+Demand[[#This Row],[Load]]*-0.22</f>
        <v>13981.5</v>
      </c>
      <c r="AF45">
        <f>Demand[[#This Row],[Load]]+Demand[[#This Row],[Load]]*-0.21</f>
        <v>14160.75</v>
      </c>
      <c r="AG45">
        <f>Demand[[#This Row],[Load]]+Demand[[#This Row],[Load]]*-0.2</f>
        <v>14340</v>
      </c>
      <c r="AH45">
        <f>Demand[[#This Row],[Load]]+Demand[[#This Row],[Load]]*-0.19</f>
        <v>14519.25</v>
      </c>
      <c r="AI45">
        <f>Demand[[#This Row],[Load]]+Demand[[#This Row],[Load]]*-0.18</f>
        <v>14698.5</v>
      </c>
      <c r="AJ45">
        <f>Demand[[#This Row],[Load]]+Demand[[#This Row],[Load]]*-0.17</f>
        <v>14877.75</v>
      </c>
      <c r="AK45">
        <f>Demand[[#This Row],[Load]]+Demand[[#This Row],[Load]]*-0.16</f>
        <v>15057</v>
      </c>
      <c r="AL45">
        <f>Demand[[#This Row],[Load]]+Demand[[#This Row],[Load]]*-0.15</f>
        <v>15236.25</v>
      </c>
      <c r="AM45">
        <f>Demand[[#This Row],[Load]]+Demand[[#This Row],[Load]]*-0.14</f>
        <v>15415.5</v>
      </c>
      <c r="AN45">
        <f>Demand[[#This Row],[Load]]+Demand[[#This Row],[Load]]*-0.13</f>
        <v>15594.75</v>
      </c>
      <c r="AO45">
        <f>Demand[[#This Row],[Load]]+Demand[[#This Row],[Load]]*-0.12</f>
        <v>15774</v>
      </c>
      <c r="AP45">
        <f>Demand[[#This Row],[Load]]+Demand[[#This Row],[Load]]*-0.11</f>
        <v>15953.25</v>
      </c>
      <c r="AQ45">
        <f>Demand[[#This Row],[Load]]+Demand[[#This Row],[Load]]*-0.1</f>
        <v>16132.5</v>
      </c>
      <c r="AR45">
        <f>Demand[[#This Row],[Load]]+Demand[[#This Row],[Load]]*-0.09</f>
        <v>16311.75</v>
      </c>
      <c r="AS45">
        <f>Demand[[#This Row],[Load]]+Demand[[#This Row],[Load]]*-0.08</f>
        <v>16491</v>
      </c>
      <c r="AT45">
        <f>Demand[[#This Row],[Load]]+Demand[[#This Row],[Load]]*-0.07</f>
        <v>16670.25</v>
      </c>
      <c r="AU45">
        <f>Demand[[#This Row],[Load]]+Demand[[#This Row],[Load]]*-0.06</f>
        <v>16849.5</v>
      </c>
      <c r="AV45">
        <f>Demand[[#This Row],[Load]]+Demand[[#This Row],[Load]]*-0.05</f>
        <v>17028.75</v>
      </c>
      <c r="AW45">
        <f>Demand[[#This Row],[Load]]+Demand[[#This Row],[Load]]*-0.04</f>
        <v>17208</v>
      </c>
      <c r="AX45">
        <f>Demand[[#This Row],[Load]]+Demand[[#This Row],[Load]]*-0.03</f>
        <v>17387.25</v>
      </c>
      <c r="AY45">
        <f>Demand[[#This Row],[Load]]+Demand[[#This Row],[Load]]*-0.02</f>
        <v>17566.5</v>
      </c>
      <c r="AZ45">
        <f>Demand[[#This Row],[Load]]+Demand[[#This Row],[Load]]*-0.01</f>
        <v>17745.75</v>
      </c>
      <c r="BA45">
        <f>Demand[[#This Row],[Load]]+Demand[[#This Row],[Load]]*0</f>
        <v>17925</v>
      </c>
      <c r="BB45">
        <f>Demand[[#This Row],[Load]]+Demand[[#This Row],[Load]]*0.01</f>
        <v>18104.25</v>
      </c>
      <c r="BC45">
        <f>Demand[[#This Row],[Load]]+Demand[[#This Row],[Load]]*0.02</f>
        <v>18283.5</v>
      </c>
      <c r="BD45">
        <f>Demand[[#This Row],[Load]]+Demand[[#This Row],[Load]]*0.03</f>
        <v>18462.75</v>
      </c>
      <c r="BE45">
        <f>Demand[[#This Row],[Load]]+Demand[[#This Row],[Load]]*0.04</f>
        <v>18642</v>
      </c>
      <c r="BF45">
        <f>Demand[[#This Row],[Load]]+Demand[[#This Row],[Load]]*0.05</f>
        <v>18821.25</v>
      </c>
      <c r="BG45">
        <f>Demand[[#This Row],[Load]]+Demand[[#This Row],[Load]]*0.06</f>
        <v>19000.5</v>
      </c>
      <c r="BH45">
        <f>Demand[[#This Row],[Load]]+Demand[[#This Row],[Load]]*0.07</f>
        <v>19179.75</v>
      </c>
      <c r="BI45">
        <f>Demand[[#This Row],[Load]]+Demand[[#This Row],[Load]]*0.08</f>
        <v>19359</v>
      </c>
      <c r="BJ45">
        <f>Demand[[#This Row],[Load]]+Demand[[#This Row],[Load]]*0.09</f>
        <v>19538.25</v>
      </c>
      <c r="BK45">
        <f>Demand[[#This Row],[Load]]+Demand[[#This Row],[Load]]*0.1</f>
        <v>19717.5</v>
      </c>
      <c r="BL45">
        <f>Demand[[#This Row],[Load]]+Demand[[#This Row],[Load]]*0.11</f>
        <v>19896.75</v>
      </c>
      <c r="BM45">
        <f>Demand[[#This Row],[Load]]+Demand[[#This Row],[Load]]*0.12</f>
        <v>20076</v>
      </c>
      <c r="BN45">
        <f>Demand[[#This Row],[Load]]+Demand[[#This Row],[Load]]*0.13</f>
        <v>20255.25</v>
      </c>
      <c r="BO45">
        <f>Demand[[#This Row],[Load]]+Demand[[#This Row],[Load]]*0.14</f>
        <v>20434.5</v>
      </c>
      <c r="BP45">
        <f>Demand[[#This Row],[Load]]+Demand[[#This Row],[Load]]*0.15</f>
        <v>20613.75</v>
      </c>
      <c r="BQ45">
        <f>Demand[[#This Row],[Load]]+Demand[[#This Row],[Load]]*0.16</f>
        <v>20793</v>
      </c>
      <c r="BR45">
        <f>Demand[[#This Row],[Load]]+Demand[[#This Row],[Load]]*0.17</f>
        <v>20972.25</v>
      </c>
      <c r="BS45">
        <f>Demand[[#This Row],[Load]]+Demand[[#This Row],[Load]]*0.18</f>
        <v>21151.5</v>
      </c>
      <c r="BT45">
        <f>Demand[[#This Row],[Load]]+Demand[[#This Row],[Load]]*0.19</f>
        <v>21330.75</v>
      </c>
      <c r="BU45">
        <f>Demand[[#This Row],[Load]]+Demand[[#This Row],[Load]]*0.2</f>
        <v>21510</v>
      </c>
      <c r="BV45">
        <f>Demand[[#This Row],[Load]]+Demand[[#This Row],[Load]]*0.21</f>
        <v>21689.25</v>
      </c>
      <c r="BW45">
        <f>Demand[[#This Row],[Load]]+Demand[[#This Row],[Load]]*0.22</f>
        <v>21868.5</v>
      </c>
      <c r="BX45">
        <f>Demand[[#This Row],[Load]]+Demand[[#This Row],[Load]]*0.23</f>
        <v>22047.75</v>
      </c>
      <c r="BY45">
        <f>Demand[[#This Row],[Load]]+Demand[[#This Row],[Load]]*0.24</f>
        <v>22227</v>
      </c>
      <c r="BZ45">
        <f>Demand[[#This Row],[Load]]+Demand[[#This Row],[Load]]*0.25</f>
        <v>22406.25</v>
      </c>
      <c r="CA45">
        <f>Demand[[#This Row],[Load]]+Demand[[#This Row],[Load]]*0.26</f>
        <v>22585.5</v>
      </c>
      <c r="CB45">
        <f>Demand[[#This Row],[Load]]+Demand[[#This Row],[Load]]*0.27</f>
        <v>22764.75</v>
      </c>
      <c r="CC45">
        <f>Demand[[#This Row],[Load]]+Demand[[#This Row],[Load]]*0.28</f>
        <v>22944</v>
      </c>
      <c r="CD45">
        <f>Demand[[#This Row],[Load]]+Demand[[#This Row],[Load]]*0.29</f>
        <v>23123.25</v>
      </c>
      <c r="CE45">
        <f>Demand[[#This Row],[Load]]+Demand[[#This Row],[Load]]*0.3</f>
        <v>23302.5</v>
      </c>
      <c r="CF45">
        <f>Demand[[#This Row],[Load]]+Demand[[#This Row],[Load]]*0.31</f>
        <v>23481.75</v>
      </c>
      <c r="CG45">
        <f>Demand[[#This Row],[Load]]+Demand[[#This Row],[Load]]*0.32</f>
        <v>23661</v>
      </c>
      <c r="CH45">
        <f>Demand[[#This Row],[Load]]+Demand[[#This Row],[Load]]*0.33</f>
        <v>23840.25</v>
      </c>
      <c r="CI45">
        <f>Demand[[#This Row],[Load]]+Demand[[#This Row],[Load]]*0.34</f>
        <v>24019.5</v>
      </c>
      <c r="CJ45">
        <f>Demand[[#This Row],[Load]]+Demand[[#This Row],[Load]]*0.35</f>
        <v>24198.75</v>
      </c>
      <c r="CK45">
        <f>Demand[[#This Row],[Load]]+Demand[[#This Row],[Load]]*0.36</f>
        <v>24378</v>
      </c>
      <c r="CL45">
        <f>Demand[[#This Row],[Load]]+Demand[[#This Row],[Load]]*0.37</f>
        <v>24557.25</v>
      </c>
      <c r="CM45">
        <f>Demand[[#This Row],[Load]]+Demand[[#This Row],[Load]]*0.38</f>
        <v>24736.5</v>
      </c>
      <c r="CN45">
        <f>Demand[[#This Row],[Load]]+Demand[[#This Row],[Load]]*0.39</f>
        <v>24915.75</v>
      </c>
      <c r="CO45">
        <f>Demand[[#This Row],[Load]]+Demand[[#This Row],[Load]]*0.4</f>
        <v>25095</v>
      </c>
      <c r="CP45">
        <f>Demand[[#This Row],[Load]]+Demand[[#This Row],[Load]]*0.41</f>
        <v>25274.25</v>
      </c>
      <c r="CQ45">
        <f>Demand[[#This Row],[Load]]+Demand[[#This Row],[Load]]*0.42</f>
        <v>25453.5</v>
      </c>
      <c r="CR45">
        <f>Demand[[#This Row],[Load]]+Demand[[#This Row],[Load]]*0.43</f>
        <v>25632.75</v>
      </c>
      <c r="CS45">
        <f>Demand[[#This Row],[Load]]+Demand[[#This Row],[Load]]*0.44</f>
        <v>25812</v>
      </c>
      <c r="CT45">
        <f>Demand[[#This Row],[Load]]+Demand[[#This Row],[Load]]*0.45</f>
        <v>25991.25</v>
      </c>
      <c r="CU45">
        <f>Demand[[#This Row],[Load]]+Demand[[#This Row],[Load]]*0.46</f>
        <v>26170.5</v>
      </c>
      <c r="CV45">
        <f>Demand[[#This Row],[Load]]+Demand[[#This Row],[Load]]*47</f>
        <v>860400</v>
      </c>
      <c r="CW45">
        <f>Demand[[#This Row],[Load]]+Demand[[#This Row],[Load]]*0.48</f>
        <v>26529</v>
      </c>
      <c r="CX45">
        <f>Demand[[#This Row],[Load]]+Demand[[#This Row],[Load]]*0.49</f>
        <v>26708.25</v>
      </c>
      <c r="CY45">
        <f>Demand[[#This Row],[Load]]+Demand[[#This Row],[Load]]*0.5</f>
        <v>26887.5</v>
      </c>
    </row>
    <row r="46" spans="1:103">
      <c r="A46">
        <v>44</v>
      </c>
      <c r="B46">
        <v>17786</v>
      </c>
      <c r="C46">
        <f>Demand[[#This Row],[Load]]-Demand[[#This Row],[Load]]*0.5</f>
        <v>8893</v>
      </c>
      <c r="D46">
        <f>Demand[[#This Row],[Load]]-Demand[[#This Row],[Load]]*0.49</f>
        <v>9070.86</v>
      </c>
      <c r="E46">
        <f>Demand[[#This Row],[Load]]-Demand[[#This Row],[Load]]*0.48</f>
        <v>9248.7200000000012</v>
      </c>
      <c r="F46">
        <f>Demand[[#This Row],[Load]]-Demand[[#This Row],[Load]]*0.47</f>
        <v>9426.58</v>
      </c>
      <c r="G46">
        <f>Demand[[#This Row],[Load]]-Demand[[#This Row],[Load]]*0.46</f>
        <v>9604.4399999999987</v>
      </c>
      <c r="H46">
        <f>Demand[[#This Row],[Load]]-Demand[[#This Row],[Load]]*0.45</f>
        <v>9782.2999999999993</v>
      </c>
      <c r="I46">
        <f>Demand[[#This Row],[Load]]-Demand[[#This Row],[Load]]*0.44</f>
        <v>9960.16</v>
      </c>
      <c r="J46">
        <f>Demand[[#This Row],[Load]]-Demand[[#This Row],[Load]]*0.43</f>
        <v>10138.02</v>
      </c>
      <c r="K46">
        <f>Demand[[#This Row],[Load]]+Demand[[#This Row],[Load]]*$K$1</f>
        <v>10315.880000000001</v>
      </c>
      <c r="L46">
        <f>Demand[[#This Row],[Load]]+Demand[[#This Row],[Load]]*-0.41</f>
        <v>10493.740000000002</v>
      </c>
      <c r="M46">
        <f>Demand[[#This Row],[Load]]+Demand[[#This Row],[Load]]*-0.4</f>
        <v>10671.599999999999</v>
      </c>
      <c r="N46">
        <f>Demand[[#This Row],[Load]]+Demand[[#This Row],[Load]]*-0.39</f>
        <v>10849.46</v>
      </c>
      <c r="O46">
        <f>Demand[[#This Row],[Load]]+Demand[[#This Row],[Load]]*-0.38</f>
        <v>11027.32</v>
      </c>
      <c r="P46">
        <f>Demand[[#This Row],[Load]]+Demand[[#This Row],[Load]]*-0.37</f>
        <v>11205.18</v>
      </c>
      <c r="Q46">
        <f>Demand[[#This Row],[Load]]+Demand[[#This Row],[Load]]*-0.36</f>
        <v>11383.04</v>
      </c>
      <c r="R46">
        <f>Demand[[#This Row],[Load]]+Demand[[#This Row],[Load]]*-0.35</f>
        <v>11560.900000000001</v>
      </c>
      <c r="S46">
        <f>Demand[[#This Row],[Load]]+Demand[[#This Row],[Load]]*-0.34</f>
        <v>11738.759999999998</v>
      </c>
      <c r="T46">
        <f>Demand[[#This Row],[Load]]+Demand[[#This Row],[Load]]*-0.33</f>
        <v>11916.619999999999</v>
      </c>
      <c r="U46">
        <f>Demand[[#This Row],[Load]]+Demand[[#This Row],[Load]]*-0.32</f>
        <v>12094.48</v>
      </c>
      <c r="V46">
        <f>Demand[[#This Row],[Load]]+Demand[[#This Row],[Load]]*-0.31</f>
        <v>12272.34</v>
      </c>
      <c r="W46">
        <f>Demand[[#This Row],[Load]]+Demand[[#This Row],[Load]]*-0.3</f>
        <v>12450.2</v>
      </c>
      <c r="X46">
        <f>Demand[[#This Row],[Load]]+Demand[[#This Row],[Load]]*-0.29</f>
        <v>12628.060000000001</v>
      </c>
      <c r="Y46">
        <f>Demand[[#This Row],[Load]]+Demand[[#This Row],[Load]]*-0.28</f>
        <v>12805.919999999998</v>
      </c>
      <c r="Z46">
        <f>Demand[[#This Row],[Load]]+Demand[[#This Row],[Load]]*-0.27</f>
        <v>12983.779999999999</v>
      </c>
      <c r="AA46">
        <f>Demand[[#This Row],[Load]]+Demand[[#This Row],[Load]]*-0.26</f>
        <v>13161.64</v>
      </c>
      <c r="AB46">
        <f>Demand[[#This Row],[Load]]+Demand[[#This Row],[Load]]*-0.25</f>
        <v>13339.5</v>
      </c>
      <c r="AC46">
        <f>Demand[[#This Row],[Load]]+Demand[[#This Row],[Load]]*-0.24</f>
        <v>13517.36</v>
      </c>
      <c r="AD46">
        <f>Demand[[#This Row],[Load]]+Demand[[#This Row],[Load]]*-0.23</f>
        <v>13695.22</v>
      </c>
      <c r="AE46">
        <f>Demand[[#This Row],[Load]]+Demand[[#This Row],[Load]]*-0.22</f>
        <v>13873.08</v>
      </c>
      <c r="AF46">
        <f>Demand[[#This Row],[Load]]+Demand[[#This Row],[Load]]*-0.21</f>
        <v>14050.94</v>
      </c>
      <c r="AG46">
        <f>Demand[[#This Row],[Load]]+Demand[[#This Row],[Load]]*-0.2</f>
        <v>14228.8</v>
      </c>
      <c r="AH46">
        <f>Demand[[#This Row],[Load]]+Demand[[#This Row],[Load]]*-0.19</f>
        <v>14406.66</v>
      </c>
      <c r="AI46">
        <f>Demand[[#This Row],[Load]]+Demand[[#This Row],[Load]]*-0.18</f>
        <v>14584.52</v>
      </c>
      <c r="AJ46">
        <f>Demand[[#This Row],[Load]]+Demand[[#This Row],[Load]]*-0.17</f>
        <v>14762.38</v>
      </c>
      <c r="AK46">
        <f>Demand[[#This Row],[Load]]+Demand[[#This Row],[Load]]*-0.16</f>
        <v>14940.24</v>
      </c>
      <c r="AL46">
        <f>Demand[[#This Row],[Load]]+Demand[[#This Row],[Load]]*-0.15</f>
        <v>15118.1</v>
      </c>
      <c r="AM46">
        <f>Demand[[#This Row],[Load]]+Demand[[#This Row],[Load]]*-0.14</f>
        <v>15295.96</v>
      </c>
      <c r="AN46">
        <f>Demand[[#This Row],[Load]]+Demand[[#This Row],[Load]]*-0.13</f>
        <v>15473.82</v>
      </c>
      <c r="AO46">
        <f>Demand[[#This Row],[Load]]+Demand[[#This Row],[Load]]*-0.12</f>
        <v>15651.68</v>
      </c>
      <c r="AP46">
        <f>Demand[[#This Row],[Load]]+Demand[[#This Row],[Load]]*-0.11</f>
        <v>15829.54</v>
      </c>
      <c r="AQ46">
        <f>Demand[[#This Row],[Load]]+Demand[[#This Row],[Load]]*-0.1</f>
        <v>16007.4</v>
      </c>
      <c r="AR46">
        <f>Demand[[#This Row],[Load]]+Demand[[#This Row],[Load]]*-0.09</f>
        <v>16185.26</v>
      </c>
      <c r="AS46">
        <f>Demand[[#This Row],[Load]]+Demand[[#This Row],[Load]]*-0.08</f>
        <v>16363.119999999999</v>
      </c>
      <c r="AT46">
        <f>Demand[[#This Row],[Load]]+Demand[[#This Row],[Load]]*-0.07</f>
        <v>16540.98</v>
      </c>
      <c r="AU46">
        <f>Demand[[#This Row],[Load]]+Demand[[#This Row],[Load]]*-0.06</f>
        <v>16718.84</v>
      </c>
      <c r="AV46">
        <f>Demand[[#This Row],[Load]]+Demand[[#This Row],[Load]]*-0.05</f>
        <v>16896.7</v>
      </c>
      <c r="AW46">
        <f>Demand[[#This Row],[Load]]+Demand[[#This Row],[Load]]*-0.04</f>
        <v>17074.560000000001</v>
      </c>
      <c r="AX46">
        <f>Demand[[#This Row],[Load]]+Demand[[#This Row],[Load]]*-0.03</f>
        <v>17252.419999999998</v>
      </c>
      <c r="AY46">
        <f>Demand[[#This Row],[Load]]+Demand[[#This Row],[Load]]*-0.02</f>
        <v>17430.28</v>
      </c>
      <c r="AZ46">
        <f>Demand[[#This Row],[Load]]+Demand[[#This Row],[Load]]*-0.01</f>
        <v>17608.14</v>
      </c>
      <c r="BA46">
        <f>Demand[[#This Row],[Load]]+Demand[[#This Row],[Load]]*0</f>
        <v>17786</v>
      </c>
      <c r="BB46">
        <f>Demand[[#This Row],[Load]]+Demand[[#This Row],[Load]]*0.01</f>
        <v>17963.86</v>
      </c>
      <c r="BC46">
        <f>Demand[[#This Row],[Load]]+Demand[[#This Row],[Load]]*0.02</f>
        <v>18141.72</v>
      </c>
      <c r="BD46">
        <f>Demand[[#This Row],[Load]]+Demand[[#This Row],[Load]]*0.03</f>
        <v>18319.580000000002</v>
      </c>
      <c r="BE46">
        <f>Demand[[#This Row],[Load]]+Demand[[#This Row],[Load]]*0.04</f>
        <v>18497.439999999999</v>
      </c>
      <c r="BF46">
        <f>Demand[[#This Row],[Load]]+Demand[[#This Row],[Load]]*0.05</f>
        <v>18675.3</v>
      </c>
      <c r="BG46">
        <f>Demand[[#This Row],[Load]]+Demand[[#This Row],[Load]]*0.06</f>
        <v>18853.16</v>
      </c>
      <c r="BH46">
        <f>Demand[[#This Row],[Load]]+Demand[[#This Row],[Load]]*0.07</f>
        <v>19031.02</v>
      </c>
      <c r="BI46">
        <f>Demand[[#This Row],[Load]]+Demand[[#This Row],[Load]]*0.08</f>
        <v>19208.88</v>
      </c>
      <c r="BJ46">
        <f>Demand[[#This Row],[Load]]+Demand[[#This Row],[Load]]*0.09</f>
        <v>19386.740000000002</v>
      </c>
      <c r="BK46">
        <f>Demand[[#This Row],[Load]]+Demand[[#This Row],[Load]]*0.1</f>
        <v>19564.599999999999</v>
      </c>
      <c r="BL46">
        <f>Demand[[#This Row],[Load]]+Demand[[#This Row],[Load]]*0.11</f>
        <v>19742.46</v>
      </c>
      <c r="BM46">
        <f>Demand[[#This Row],[Load]]+Demand[[#This Row],[Load]]*0.12</f>
        <v>19920.32</v>
      </c>
      <c r="BN46">
        <f>Demand[[#This Row],[Load]]+Demand[[#This Row],[Load]]*0.13</f>
        <v>20098.18</v>
      </c>
      <c r="BO46">
        <f>Demand[[#This Row],[Load]]+Demand[[#This Row],[Load]]*0.14</f>
        <v>20276.04</v>
      </c>
      <c r="BP46">
        <f>Demand[[#This Row],[Load]]+Demand[[#This Row],[Load]]*0.15</f>
        <v>20453.900000000001</v>
      </c>
      <c r="BQ46">
        <f>Demand[[#This Row],[Load]]+Demand[[#This Row],[Load]]*0.16</f>
        <v>20631.760000000002</v>
      </c>
      <c r="BR46">
        <f>Demand[[#This Row],[Load]]+Demand[[#This Row],[Load]]*0.17</f>
        <v>20809.62</v>
      </c>
      <c r="BS46">
        <f>Demand[[#This Row],[Load]]+Demand[[#This Row],[Load]]*0.18</f>
        <v>20987.48</v>
      </c>
      <c r="BT46">
        <f>Demand[[#This Row],[Load]]+Demand[[#This Row],[Load]]*0.19</f>
        <v>21165.34</v>
      </c>
      <c r="BU46">
        <f>Demand[[#This Row],[Load]]+Demand[[#This Row],[Load]]*0.2</f>
        <v>21343.200000000001</v>
      </c>
      <c r="BV46">
        <f>Demand[[#This Row],[Load]]+Demand[[#This Row],[Load]]*0.21</f>
        <v>21521.06</v>
      </c>
      <c r="BW46">
        <f>Demand[[#This Row],[Load]]+Demand[[#This Row],[Load]]*0.22</f>
        <v>21698.92</v>
      </c>
      <c r="BX46">
        <f>Demand[[#This Row],[Load]]+Demand[[#This Row],[Load]]*0.23</f>
        <v>21876.78</v>
      </c>
      <c r="BY46">
        <f>Demand[[#This Row],[Load]]+Demand[[#This Row],[Load]]*0.24</f>
        <v>22054.639999999999</v>
      </c>
      <c r="BZ46">
        <f>Demand[[#This Row],[Load]]+Demand[[#This Row],[Load]]*0.25</f>
        <v>22232.5</v>
      </c>
      <c r="CA46">
        <f>Demand[[#This Row],[Load]]+Demand[[#This Row],[Load]]*0.26</f>
        <v>22410.36</v>
      </c>
      <c r="CB46">
        <f>Demand[[#This Row],[Load]]+Demand[[#This Row],[Load]]*0.27</f>
        <v>22588.22</v>
      </c>
      <c r="CC46">
        <f>Demand[[#This Row],[Load]]+Demand[[#This Row],[Load]]*0.28</f>
        <v>22766.080000000002</v>
      </c>
      <c r="CD46">
        <f>Demand[[#This Row],[Load]]+Demand[[#This Row],[Load]]*0.29</f>
        <v>22943.94</v>
      </c>
      <c r="CE46">
        <f>Demand[[#This Row],[Load]]+Demand[[#This Row],[Load]]*0.3</f>
        <v>23121.8</v>
      </c>
      <c r="CF46">
        <f>Demand[[#This Row],[Load]]+Demand[[#This Row],[Load]]*0.31</f>
        <v>23299.66</v>
      </c>
      <c r="CG46">
        <f>Demand[[#This Row],[Load]]+Demand[[#This Row],[Load]]*0.32</f>
        <v>23477.52</v>
      </c>
      <c r="CH46">
        <f>Demand[[#This Row],[Load]]+Demand[[#This Row],[Load]]*0.33</f>
        <v>23655.38</v>
      </c>
      <c r="CI46">
        <f>Demand[[#This Row],[Load]]+Demand[[#This Row],[Load]]*0.34</f>
        <v>23833.24</v>
      </c>
      <c r="CJ46">
        <f>Demand[[#This Row],[Load]]+Demand[[#This Row],[Load]]*0.35</f>
        <v>24011.1</v>
      </c>
      <c r="CK46">
        <f>Demand[[#This Row],[Load]]+Demand[[#This Row],[Load]]*0.36</f>
        <v>24188.959999999999</v>
      </c>
      <c r="CL46">
        <f>Demand[[#This Row],[Load]]+Demand[[#This Row],[Load]]*0.37</f>
        <v>24366.82</v>
      </c>
      <c r="CM46">
        <f>Demand[[#This Row],[Load]]+Demand[[#This Row],[Load]]*0.38</f>
        <v>24544.68</v>
      </c>
      <c r="CN46">
        <f>Demand[[#This Row],[Load]]+Demand[[#This Row],[Load]]*0.39</f>
        <v>24722.54</v>
      </c>
      <c r="CO46">
        <f>Demand[[#This Row],[Load]]+Demand[[#This Row],[Load]]*0.4</f>
        <v>24900.400000000001</v>
      </c>
      <c r="CP46">
        <f>Demand[[#This Row],[Load]]+Demand[[#This Row],[Load]]*0.41</f>
        <v>25078.26</v>
      </c>
      <c r="CQ46">
        <f>Demand[[#This Row],[Load]]+Demand[[#This Row],[Load]]*0.42</f>
        <v>25256.12</v>
      </c>
      <c r="CR46">
        <f>Demand[[#This Row],[Load]]+Demand[[#This Row],[Load]]*0.43</f>
        <v>25433.98</v>
      </c>
      <c r="CS46">
        <f>Demand[[#This Row],[Load]]+Demand[[#This Row],[Load]]*0.44</f>
        <v>25611.84</v>
      </c>
      <c r="CT46">
        <f>Demand[[#This Row],[Load]]+Demand[[#This Row],[Load]]*0.45</f>
        <v>25789.7</v>
      </c>
      <c r="CU46">
        <f>Demand[[#This Row],[Load]]+Demand[[#This Row],[Load]]*0.46</f>
        <v>25967.56</v>
      </c>
      <c r="CV46">
        <f>Demand[[#This Row],[Load]]+Demand[[#This Row],[Load]]*47</f>
        <v>853728</v>
      </c>
      <c r="CW46">
        <f>Demand[[#This Row],[Load]]+Demand[[#This Row],[Load]]*0.48</f>
        <v>26323.279999999999</v>
      </c>
      <c r="CX46">
        <f>Demand[[#This Row],[Load]]+Demand[[#This Row],[Load]]*0.49</f>
        <v>26501.14</v>
      </c>
      <c r="CY46">
        <f>Demand[[#This Row],[Load]]+Demand[[#This Row],[Load]]*0.5</f>
        <v>26679</v>
      </c>
    </row>
    <row r="47" spans="1:103">
      <c r="A47">
        <v>45</v>
      </c>
      <c r="B47">
        <v>17347</v>
      </c>
      <c r="C47">
        <f>Demand[[#This Row],[Load]]-Demand[[#This Row],[Load]]*0.5</f>
        <v>8673.5</v>
      </c>
      <c r="D47">
        <f>Demand[[#This Row],[Load]]-Demand[[#This Row],[Load]]*0.49</f>
        <v>8846.9699999999993</v>
      </c>
      <c r="E47">
        <f>Demand[[#This Row],[Load]]-Demand[[#This Row],[Load]]*0.48</f>
        <v>9020.44</v>
      </c>
      <c r="F47">
        <f>Demand[[#This Row],[Load]]-Demand[[#This Row],[Load]]*0.47</f>
        <v>9193.91</v>
      </c>
      <c r="G47">
        <f>Demand[[#This Row],[Load]]-Demand[[#This Row],[Load]]*0.46</f>
        <v>9367.3799999999992</v>
      </c>
      <c r="H47">
        <f>Demand[[#This Row],[Load]]-Demand[[#This Row],[Load]]*0.45</f>
        <v>9540.8499999999985</v>
      </c>
      <c r="I47">
        <f>Demand[[#This Row],[Load]]-Demand[[#This Row],[Load]]*0.44</f>
        <v>9714.32</v>
      </c>
      <c r="J47">
        <f>Demand[[#This Row],[Load]]-Demand[[#This Row],[Load]]*0.43</f>
        <v>9887.7900000000009</v>
      </c>
      <c r="K47">
        <f>Demand[[#This Row],[Load]]+Demand[[#This Row],[Load]]*$K$1</f>
        <v>10061.26</v>
      </c>
      <c r="L47">
        <f>Demand[[#This Row],[Load]]+Demand[[#This Row],[Load]]*-0.41</f>
        <v>10234.73</v>
      </c>
      <c r="M47">
        <f>Demand[[#This Row],[Load]]+Demand[[#This Row],[Load]]*-0.4</f>
        <v>10408.200000000001</v>
      </c>
      <c r="N47">
        <f>Demand[[#This Row],[Load]]+Demand[[#This Row],[Load]]*-0.39</f>
        <v>10581.67</v>
      </c>
      <c r="O47">
        <f>Demand[[#This Row],[Load]]+Demand[[#This Row],[Load]]*-0.38</f>
        <v>10755.14</v>
      </c>
      <c r="P47">
        <f>Demand[[#This Row],[Load]]+Demand[[#This Row],[Load]]*-0.37</f>
        <v>10928.61</v>
      </c>
      <c r="Q47">
        <f>Demand[[#This Row],[Load]]+Demand[[#This Row],[Load]]*-0.36</f>
        <v>11102.08</v>
      </c>
      <c r="R47">
        <f>Demand[[#This Row],[Load]]+Demand[[#This Row],[Load]]*-0.35</f>
        <v>11275.55</v>
      </c>
      <c r="S47">
        <f>Demand[[#This Row],[Load]]+Demand[[#This Row],[Load]]*-0.34</f>
        <v>11449.02</v>
      </c>
      <c r="T47">
        <f>Demand[[#This Row],[Load]]+Demand[[#This Row],[Load]]*-0.33</f>
        <v>11622.49</v>
      </c>
      <c r="U47">
        <f>Demand[[#This Row],[Load]]+Demand[[#This Row],[Load]]*-0.32</f>
        <v>11795.96</v>
      </c>
      <c r="V47">
        <f>Demand[[#This Row],[Load]]+Demand[[#This Row],[Load]]*-0.31</f>
        <v>11969.43</v>
      </c>
      <c r="W47">
        <f>Demand[[#This Row],[Load]]+Demand[[#This Row],[Load]]*-0.3</f>
        <v>12142.900000000001</v>
      </c>
      <c r="X47">
        <f>Demand[[#This Row],[Load]]+Demand[[#This Row],[Load]]*-0.29</f>
        <v>12316.37</v>
      </c>
      <c r="Y47">
        <f>Demand[[#This Row],[Load]]+Demand[[#This Row],[Load]]*-0.28</f>
        <v>12489.84</v>
      </c>
      <c r="Z47">
        <f>Demand[[#This Row],[Load]]+Demand[[#This Row],[Load]]*-0.27</f>
        <v>12663.31</v>
      </c>
      <c r="AA47">
        <f>Demand[[#This Row],[Load]]+Demand[[#This Row],[Load]]*-0.26</f>
        <v>12836.779999999999</v>
      </c>
      <c r="AB47">
        <f>Demand[[#This Row],[Load]]+Demand[[#This Row],[Load]]*-0.25</f>
        <v>13010.25</v>
      </c>
      <c r="AC47">
        <f>Demand[[#This Row],[Load]]+Demand[[#This Row],[Load]]*-0.24</f>
        <v>13183.720000000001</v>
      </c>
      <c r="AD47">
        <f>Demand[[#This Row],[Load]]+Demand[[#This Row],[Load]]*-0.23</f>
        <v>13357.189999999999</v>
      </c>
      <c r="AE47">
        <f>Demand[[#This Row],[Load]]+Demand[[#This Row],[Load]]*-0.22</f>
        <v>13530.66</v>
      </c>
      <c r="AF47">
        <f>Demand[[#This Row],[Load]]+Demand[[#This Row],[Load]]*-0.21</f>
        <v>13704.130000000001</v>
      </c>
      <c r="AG47">
        <f>Demand[[#This Row],[Load]]+Demand[[#This Row],[Load]]*-0.2</f>
        <v>13877.6</v>
      </c>
      <c r="AH47">
        <f>Demand[[#This Row],[Load]]+Demand[[#This Row],[Load]]*-0.19</f>
        <v>14051.07</v>
      </c>
      <c r="AI47">
        <f>Demand[[#This Row],[Load]]+Demand[[#This Row],[Load]]*-0.18</f>
        <v>14224.54</v>
      </c>
      <c r="AJ47">
        <f>Demand[[#This Row],[Load]]+Demand[[#This Row],[Load]]*-0.17</f>
        <v>14398.01</v>
      </c>
      <c r="AK47">
        <f>Demand[[#This Row],[Load]]+Demand[[#This Row],[Load]]*-0.16</f>
        <v>14571.48</v>
      </c>
      <c r="AL47">
        <f>Demand[[#This Row],[Load]]+Demand[[#This Row],[Load]]*-0.15</f>
        <v>14744.95</v>
      </c>
      <c r="AM47">
        <f>Demand[[#This Row],[Load]]+Demand[[#This Row],[Load]]*-0.14</f>
        <v>14918.42</v>
      </c>
      <c r="AN47">
        <f>Demand[[#This Row],[Load]]+Demand[[#This Row],[Load]]*-0.13</f>
        <v>15091.89</v>
      </c>
      <c r="AO47">
        <f>Demand[[#This Row],[Load]]+Demand[[#This Row],[Load]]*-0.12</f>
        <v>15265.36</v>
      </c>
      <c r="AP47">
        <f>Demand[[#This Row],[Load]]+Demand[[#This Row],[Load]]*-0.11</f>
        <v>15438.83</v>
      </c>
      <c r="AQ47">
        <f>Demand[[#This Row],[Load]]+Demand[[#This Row],[Load]]*-0.1</f>
        <v>15612.3</v>
      </c>
      <c r="AR47">
        <f>Demand[[#This Row],[Load]]+Demand[[#This Row],[Load]]*-0.09</f>
        <v>15785.77</v>
      </c>
      <c r="AS47">
        <f>Demand[[#This Row],[Load]]+Demand[[#This Row],[Load]]*-0.08</f>
        <v>15959.24</v>
      </c>
      <c r="AT47">
        <f>Demand[[#This Row],[Load]]+Demand[[#This Row],[Load]]*-0.07</f>
        <v>16132.71</v>
      </c>
      <c r="AU47">
        <f>Demand[[#This Row],[Load]]+Demand[[#This Row],[Load]]*-0.06</f>
        <v>16306.18</v>
      </c>
      <c r="AV47">
        <f>Demand[[#This Row],[Load]]+Demand[[#This Row],[Load]]*-0.05</f>
        <v>16479.650000000001</v>
      </c>
      <c r="AW47">
        <f>Demand[[#This Row],[Load]]+Demand[[#This Row],[Load]]*-0.04</f>
        <v>16653.12</v>
      </c>
      <c r="AX47">
        <f>Demand[[#This Row],[Load]]+Demand[[#This Row],[Load]]*-0.03</f>
        <v>16826.59</v>
      </c>
      <c r="AY47">
        <f>Demand[[#This Row],[Load]]+Demand[[#This Row],[Load]]*-0.02</f>
        <v>17000.060000000001</v>
      </c>
      <c r="AZ47">
        <f>Demand[[#This Row],[Load]]+Demand[[#This Row],[Load]]*-0.01</f>
        <v>17173.53</v>
      </c>
      <c r="BA47">
        <f>Demand[[#This Row],[Load]]+Demand[[#This Row],[Load]]*0</f>
        <v>17347</v>
      </c>
      <c r="BB47">
        <f>Demand[[#This Row],[Load]]+Demand[[#This Row],[Load]]*0.01</f>
        <v>17520.47</v>
      </c>
      <c r="BC47">
        <f>Demand[[#This Row],[Load]]+Demand[[#This Row],[Load]]*0.02</f>
        <v>17693.939999999999</v>
      </c>
      <c r="BD47">
        <f>Demand[[#This Row],[Load]]+Demand[[#This Row],[Load]]*0.03</f>
        <v>17867.41</v>
      </c>
      <c r="BE47">
        <f>Demand[[#This Row],[Load]]+Demand[[#This Row],[Load]]*0.04</f>
        <v>18040.88</v>
      </c>
      <c r="BF47">
        <f>Demand[[#This Row],[Load]]+Demand[[#This Row],[Load]]*0.05</f>
        <v>18214.349999999999</v>
      </c>
      <c r="BG47">
        <f>Demand[[#This Row],[Load]]+Demand[[#This Row],[Load]]*0.06</f>
        <v>18387.82</v>
      </c>
      <c r="BH47">
        <f>Demand[[#This Row],[Load]]+Demand[[#This Row],[Load]]*0.07</f>
        <v>18561.29</v>
      </c>
      <c r="BI47">
        <f>Demand[[#This Row],[Load]]+Demand[[#This Row],[Load]]*0.08</f>
        <v>18734.759999999998</v>
      </c>
      <c r="BJ47">
        <f>Demand[[#This Row],[Load]]+Demand[[#This Row],[Load]]*0.09</f>
        <v>18908.23</v>
      </c>
      <c r="BK47">
        <f>Demand[[#This Row],[Load]]+Demand[[#This Row],[Load]]*0.1</f>
        <v>19081.7</v>
      </c>
      <c r="BL47">
        <f>Demand[[#This Row],[Load]]+Demand[[#This Row],[Load]]*0.11</f>
        <v>19255.169999999998</v>
      </c>
      <c r="BM47">
        <f>Demand[[#This Row],[Load]]+Demand[[#This Row],[Load]]*0.12</f>
        <v>19428.64</v>
      </c>
      <c r="BN47">
        <f>Demand[[#This Row],[Load]]+Demand[[#This Row],[Load]]*0.13</f>
        <v>19602.11</v>
      </c>
      <c r="BO47">
        <f>Demand[[#This Row],[Load]]+Demand[[#This Row],[Load]]*0.14</f>
        <v>19775.580000000002</v>
      </c>
      <c r="BP47">
        <f>Demand[[#This Row],[Load]]+Demand[[#This Row],[Load]]*0.15</f>
        <v>19949.05</v>
      </c>
      <c r="BQ47">
        <f>Demand[[#This Row],[Load]]+Demand[[#This Row],[Load]]*0.16</f>
        <v>20122.52</v>
      </c>
      <c r="BR47">
        <f>Demand[[#This Row],[Load]]+Demand[[#This Row],[Load]]*0.17</f>
        <v>20295.990000000002</v>
      </c>
      <c r="BS47">
        <f>Demand[[#This Row],[Load]]+Demand[[#This Row],[Load]]*0.18</f>
        <v>20469.46</v>
      </c>
      <c r="BT47">
        <f>Demand[[#This Row],[Load]]+Demand[[#This Row],[Load]]*0.19</f>
        <v>20642.93</v>
      </c>
      <c r="BU47">
        <f>Demand[[#This Row],[Load]]+Demand[[#This Row],[Load]]*0.2</f>
        <v>20816.400000000001</v>
      </c>
      <c r="BV47">
        <f>Demand[[#This Row],[Load]]+Demand[[#This Row],[Load]]*0.21</f>
        <v>20989.87</v>
      </c>
      <c r="BW47">
        <f>Demand[[#This Row],[Load]]+Demand[[#This Row],[Load]]*0.22</f>
        <v>21163.34</v>
      </c>
      <c r="BX47">
        <f>Demand[[#This Row],[Load]]+Demand[[#This Row],[Load]]*0.23</f>
        <v>21336.81</v>
      </c>
      <c r="BY47">
        <f>Demand[[#This Row],[Load]]+Demand[[#This Row],[Load]]*0.24</f>
        <v>21510.28</v>
      </c>
      <c r="BZ47">
        <f>Demand[[#This Row],[Load]]+Demand[[#This Row],[Load]]*0.25</f>
        <v>21683.75</v>
      </c>
      <c r="CA47">
        <f>Demand[[#This Row],[Load]]+Demand[[#This Row],[Load]]*0.26</f>
        <v>21857.22</v>
      </c>
      <c r="CB47">
        <f>Demand[[#This Row],[Load]]+Demand[[#This Row],[Load]]*0.27</f>
        <v>22030.690000000002</v>
      </c>
      <c r="CC47">
        <f>Demand[[#This Row],[Load]]+Demand[[#This Row],[Load]]*0.28</f>
        <v>22204.16</v>
      </c>
      <c r="CD47">
        <f>Demand[[#This Row],[Load]]+Demand[[#This Row],[Load]]*0.29</f>
        <v>22377.629999999997</v>
      </c>
      <c r="CE47">
        <f>Demand[[#This Row],[Load]]+Demand[[#This Row],[Load]]*0.3</f>
        <v>22551.1</v>
      </c>
      <c r="CF47">
        <f>Demand[[#This Row],[Load]]+Demand[[#This Row],[Load]]*0.31</f>
        <v>22724.57</v>
      </c>
      <c r="CG47">
        <f>Demand[[#This Row],[Load]]+Demand[[#This Row],[Load]]*0.32</f>
        <v>22898.04</v>
      </c>
      <c r="CH47">
        <f>Demand[[#This Row],[Load]]+Demand[[#This Row],[Load]]*0.33</f>
        <v>23071.510000000002</v>
      </c>
      <c r="CI47">
        <f>Demand[[#This Row],[Load]]+Demand[[#This Row],[Load]]*0.34</f>
        <v>23244.98</v>
      </c>
      <c r="CJ47">
        <f>Demand[[#This Row],[Load]]+Demand[[#This Row],[Load]]*0.35</f>
        <v>23418.45</v>
      </c>
      <c r="CK47">
        <f>Demand[[#This Row],[Load]]+Demand[[#This Row],[Load]]*0.36</f>
        <v>23591.919999999998</v>
      </c>
      <c r="CL47">
        <f>Demand[[#This Row],[Load]]+Demand[[#This Row],[Load]]*0.37</f>
        <v>23765.39</v>
      </c>
      <c r="CM47">
        <f>Demand[[#This Row],[Load]]+Demand[[#This Row],[Load]]*0.38</f>
        <v>23938.86</v>
      </c>
      <c r="CN47">
        <f>Demand[[#This Row],[Load]]+Demand[[#This Row],[Load]]*0.39</f>
        <v>24112.33</v>
      </c>
      <c r="CO47">
        <f>Demand[[#This Row],[Load]]+Demand[[#This Row],[Load]]*0.4</f>
        <v>24285.8</v>
      </c>
      <c r="CP47">
        <f>Demand[[#This Row],[Load]]+Demand[[#This Row],[Load]]*0.41</f>
        <v>24459.27</v>
      </c>
      <c r="CQ47">
        <f>Demand[[#This Row],[Load]]+Demand[[#This Row],[Load]]*0.42</f>
        <v>24632.739999999998</v>
      </c>
      <c r="CR47">
        <f>Demand[[#This Row],[Load]]+Demand[[#This Row],[Load]]*0.43</f>
        <v>24806.21</v>
      </c>
      <c r="CS47">
        <f>Demand[[#This Row],[Load]]+Demand[[#This Row],[Load]]*0.44</f>
        <v>24979.68</v>
      </c>
      <c r="CT47">
        <f>Demand[[#This Row],[Load]]+Demand[[#This Row],[Load]]*0.45</f>
        <v>25153.15</v>
      </c>
      <c r="CU47">
        <f>Demand[[#This Row],[Load]]+Demand[[#This Row],[Load]]*0.46</f>
        <v>25326.620000000003</v>
      </c>
      <c r="CV47">
        <f>Demand[[#This Row],[Load]]+Demand[[#This Row],[Load]]*47</f>
        <v>832656</v>
      </c>
      <c r="CW47">
        <f>Demand[[#This Row],[Load]]+Demand[[#This Row],[Load]]*0.48</f>
        <v>25673.559999999998</v>
      </c>
      <c r="CX47">
        <f>Demand[[#This Row],[Load]]+Demand[[#This Row],[Load]]*0.49</f>
        <v>25847.03</v>
      </c>
      <c r="CY47">
        <f>Demand[[#This Row],[Load]]+Demand[[#This Row],[Load]]*0.5</f>
        <v>26020.5</v>
      </c>
    </row>
    <row r="48" spans="1:103">
      <c r="A48">
        <v>46</v>
      </c>
      <c r="B48">
        <v>16650</v>
      </c>
      <c r="C48">
        <f>Demand[[#This Row],[Load]]-Demand[[#This Row],[Load]]*0.5</f>
        <v>8325</v>
      </c>
      <c r="D48">
        <f>Demand[[#This Row],[Load]]-Demand[[#This Row],[Load]]*0.49</f>
        <v>8491.5</v>
      </c>
      <c r="E48">
        <f>Demand[[#This Row],[Load]]-Demand[[#This Row],[Load]]*0.48</f>
        <v>8658</v>
      </c>
      <c r="F48">
        <f>Demand[[#This Row],[Load]]-Demand[[#This Row],[Load]]*0.47</f>
        <v>8824.5</v>
      </c>
      <c r="G48">
        <f>Demand[[#This Row],[Load]]-Demand[[#This Row],[Load]]*0.46</f>
        <v>8991</v>
      </c>
      <c r="H48">
        <f>Demand[[#This Row],[Load]]-Demand[[#This Row],[Load]]*0.45</f>
        <v>9157.5</v>
      </c>
      <c r="I48">
        <f>Demand[[#This Row],[Load]]-Demand[[#This Row],[Load]]*0.44</f>
        <v>9324</v>
      </c>
      <c r="J48">
        <f>Demand[[#This Row],[Load]]-Demand[[#This Row],[Load]]*0.43</f>
        <v>9490.5</v>
      </c>
      <c r="K48">
        <f>Demand[[#This Row],[Load]]+Demand[[#This Row],[Load]]*$K$1</f>
        <v>9657</v>
      </c>
      <c r="L48">
        <f>Demand[[#This Row],[Load]]+Demand[[#This Row],[Load]]*-0.41</f>
        <v>9823.5</v>
      </c>
      <c r="M48">
        <f>Demand[[#This Row],[Load]]+Demand[[#This Row],[Load]]*-0.4</f>
        <v>9990</v>
      </c>
      <c r="N48">
        <f>Demand[[#This Row],[Load]]+Demand[[#This Row],[Load]]*-0.39</f>
        <v>10156.5</v>
      </c>
      <c r="O48">
        <f>Demand[[#This Row],[Load]]+Demand[[#This Row],[Load]]*-0.38</f>
        <v>10323</v>
      </c>
      <c r="P48">
        <f>Demand[[#This Row],[Load]]+Demand[[#This Row],[Load]]*-0.37</f>
        <v>10489.5</v>
      </c>
      <c r="Q48">
        <f>Demand[[#This Row],[Load]]+Demand[[#This Row],[Load]]*-0.36</f>
        <v>10656</v>
      </c>
      <c r="R48">
        <f>Demand[[#This Row],[Load]]+Demand[[#This Row],[Load]]*-0.35</f>
        <v>10822.5</v>
      </c>
      <c r="S48">
        <f>Demand[[#This Row],[Load]]+Demand[[#This Row],[Load]]*-0.34</f>
        <v>10989</v>
      </c>
      <c r="T48">
        <f>Demand[[#This Row],[Load]]+Demand[[#This Row],[Load]]*-0.33</f>
        <v>11155.5</v>
      </c>
      <c r="U48">
        <f>Demand[[#This Row],[Load]]+Demand[[#This Row],[Load]]*-0.32</f>
        <v>11322</v>
      </c>
      <c r="V48">
        <f>Demand[[#This Row],[Load]]+Demand[[#This Row],[Load]]*-0.31</f>
        <v>11488.5</v>
      </c>
      <c r="W48">
        <f>Demand[[#This Row],[Load]]+Demand[[#This Row],[Load]]*-0.3</f>
        <v>11655</v>
      </c>
      <c r="X48">
        <f>Demand[[#This Row],[Load]]+Demand[[#This Row],[Load]]*-0.29</f>
        <v>11821.5</v>
      </c>
      <c r="Y48">
        <f>Demand[[#This Row],[Load]]+Demand[[#This Row],[Load]]*-0.28</f>
        <v>11988</v>
      </c>
      <c r="Z48">
        <f>Demand[[#This Row],[Load]]+Demand[[#This Row],[Load]]*-0.27</f>
        <v>12154.5</v>
      </c>
      <c r="AA48">
        <f>Demand[[#This Row],[Load]]+Demand[[#This Row],[Load]]*-0.26</f>
        <v>12321</v>
      </c>
      <c r="AB48">
        <f>Demand[[#This Row],[Load]]+Demand[[#This Row],[Load]]*-0.25</f>
        <v>12487.5</v>
      </c>
      <c r="AC48">
        <f>Demand[[#This Row],[Load]]+Demand[[#This Row],[Load]]*-0.24</f>
        <v>12654</v>
      </c>
      <c r="AD48">
        <f>Demand[[#This Row],[Load]]+Demand[[#This Row],[Load]]*-0.23</f>
        <v>12820.5</v>
      </c>
      <c r="AE48">
        <f>Demand[[#This Row],[Load]]+Demand[[#This Row],[Load]]*-0.22</f>
        <v>12987</v>
      </c>
      <c r="AF48">
        <f>Demand[[#This Row],[Load]]+Demand[[#This Row],[Load]]*-0.21</f>
        <v>13153.5</v>
      </c>
      <c r="AG48">
        <f>Demand[[#This Row],[Load]]+Demand[[#This Row],[Load]]*-0.2</f>
        <v>13320</v>
      </c>
      <c r="AH48">
        <f>Demand[[#This Row],[Load]]+Demand[[#This Row],[Load]]*-0.19</f>
        <v>13486.5</v>
      </c>
      <c r="AI48">
        <f>Demand[[#This Row],[Load]]+Demand[[#This Row],[Load]]*-0.18</f>
        <v>13653</v>
      </c>
      <c r="AJ48">
        <f>Demand[[#This Row],[Load]]+Demand[[#This Row],[Load]]*-0.17</f>
        <v>13819.5</v>
      </c>
      <c r="AK48">
        <f>Demand[[#This Row],[Load]]+Demand[[#This Row],[Load]]*-0.16</f>
        <v>13986</v>
      </c>
      <c r="AL48">
        <f>Demand[[#This Row],[Load]]+Demand[[#This Row],[Load]]*-0.15</f>
        <v>14152.5</v>
      </c>
      <c r="AM48">
        <f>Demand[[#This Row],[Load]]+Demand[[#This Row],[Load]]*-0.14</f>
        <v>14319</v>
      </c>
      <c r="AN48">
        <f>Demand[[#This Row],[Load]]+Demand[[#This Row],[Load]]*-0.13</f>
        <v>14485.5</v>
      </c>
      <c r="AO48">
        <f>Demand[[#This Row],[Load]]+Demand[[#This Row],[Load]]*-0.12</f>
        <v>14652</v>
      </c>
      <c r="AP48">
        <f>Demand[[#This Row],[Load]]+Demand[[#This Row],[Load]]*-0.11</f>
        <v>14818.5</v>
      </c>
      <c r="AQ48">
        <f>Demand[[#This Row],[Load]]+Demand[[#This Row],[Load]]*-0.1</f>
        <v>14985</v>
      </c>
      <c r="AR48">
        <f>Demand[[#This Row],[Load]]+Demand[[#This Row],[Load]]*-0.09</f>
        <v>15151.5</v>
      </c>
      <c r="AS48">
        <f>Demand[[#This Row],[Load]]+Demand[[#This Row],[Load]]*-0.08</f>
        <v>15318</v>
      </c>
      <c r="AT48">
        <f>Demand[[#This Row],[Load]]+Demand[[#This Row],[Load]]*-0.07</f>
        <v>15484.5</v>
      </c>
      <c r="AU48">
        <f>Demand[[#This Row],[Load]]+Demand[[#This Row],[Load]]*-0.06</f>
        <v>15651</v>
      </c>
      <c r="AV48">
        <f>Demand[[#This Row],[Load]]+Demand[[#This Row],[Load]]*-0.05</f>
        <v>15817.5</v>
      </c>
      <c r="AW48">
        <f>Demand[[#This Row],[Load]]+Demand[[#This Row],[Load]]*-0.04</f>
        <v>15984</v>
      </c>
      <c r="AX48">
        <f>Demand[[#This Row],[Load]]+Demand[[#This Row],[Load]]*-0.03</f>
        <v>16150.5</v>
      </c>
      <c r="AY48">
        <f>Demand[[#This Row],[Load]]+Demand[[#This Row],[Load]]*-0.02</f>
        <v>16317</v>
      </c>
      <c r="AZ48">
        <f>Demand[[#This Row],[Load]]+Demand[[#This Row],[Load]]*-0.01</f>
        <v>16483.5</v>
      </c>
      <c r="BA48">
        <f>Demand[[#This Row],[Load]]+Demand[[#This Row],[Load]]*0</f>
        <v>16650</v>
      </c>
      <c r="BB48">
        <f>Demand[[#This Row],[Load]]+Demand[[#This Row],[Load]]*0.01</f>
        <v>16816.5</v>
      </c>
      <c r="BC48">
        <f>Demand[[#This Row],[Load]]+Demand[[#This Row],[Load]]*0.02</f>
        <v>16983</v>
      </c>
      <c r="BD48">
        <f>Demand[[#This Row],[Load]]+Demand[[#This Row],[Load]]*0.03</f>
        <v>17149.5</v>
      </c>
      <c r="BE48">
        <f>Demand[[#This Row],[Load]]+Demand[[#This Row],[Load]]*0.04</f>
        <v>17316</v>
      </c>
      <c r="BF48">
        <f>Demand[[#This Row],[Load]]+Demand[[#This Row],[Load]]*0.05</f>
        <v>17482.5</v>
      </c>
      <c r="BG48">
        <f>Demand[[#This Row],[Load]]+Demand[[#This Row],[Load]]*0.06</f>
        <v>17649</v>
      </c>
      <c r="BH48">
        <f>Demand[[#This Row],[Load]]+Demand[[#This Row],[Load]]*0.07</f>
        <v>17815.5</v>
      </c>
      <c r="BI48">
        <f>Demand[[#This Row],[Load]]+Demand[[#This Row],[Load]]*0.08</f>
        <v>17982</v>
      </c>
      <c r="BJ48">
        <f>Demand[[#This Row],[Load]]+Demand[[#This Row],[Load]]*0.09</f>
        <v>18148.5</v>
      </c>
      <c r="BK48">
        <f>Demand[[#This Row],[Load]]+Demand[[#This Row],[Load]]*0.1</f>
        <v>18315</v>
      </c>
      <c r="BL48">
        <f>Demand[[#This Row],[Load]]+Demand[[#This Row],[Load]]*0.11</f>
        <v>18481.5</v>
      </c>
      <c r="BM48">
        <f>Demand[[#This Row],[Load]]+Demand[[#This Row],[Load]]*0.12</f>
        <v>18648</v>
      </c>
      <c r="BN48">
        <f>Demand[[#This Row],[Load]]+Demand[[#This Row],[Load]]*0.13</f>
        <v>18814.5</v>
      </c>
      <c r="BO48">
        <f>Demand[[#This Row],[Load]]+Demand[[#This Row],[Load]]*0.14</f>
        <v>18981</v>
      </c>
      <c r="BP48">
        <f>Demand[[#This Row],[Load]]+Demand[[#This Row],[Load]]*0.15</f>
        <v>19147.5</v>
      </c>
      <c r="BQ48">
        <f>Demand[[#This Row],[Load]]+Demand[[#This Row],[Load]]*0.16</f>
        <v>19314</v>
      </c>
      <c r="BR48">
        <f>Demand[[#This Row],[Load]]+Demand[[#This Row],[Load]]*0.17</f>
        <v>19480.5</v>
      </c>
      <c r="BS48">
        <f>Demand[[#This Row],[Load]]+Demand[[#This Row],[Load]]*0.18</f>
        <v>19647</v>
      </c>
      <c r="BT48">
        <f>Demand[[#This Row],[Load]]+Demand[[#This Row],[Load]]*0.19</f>
        <v>19813.5</v>
      </c>
      <c r="BU48">
        <f>Demand[[#This Row],[Load]]+Demand[[#This Row],[Load]]*0.2</f>
        <v>19980</v>
      </c>
      <c r="BV48">
        <f>Demand[[#This Row],[Load]]+Demand[[#This Row],[Load]]*0.21</f>
        <v>20146.5</v>
      </c>
      <c r="BW48">
        <f>Demand[[#This Row],[Load]]+Demand[[#This Row],[Load]]*0.22</f>
        <v>20313</v>
      </c>
      <c r="BX48">
        <f>Demand[[#This Row],[Load]]+Demand[[#This Row],[Load]]*0.23</f>
        <v>20479.5</v>
      </c>
      <c r="BY48">
        <f>Demand[[#This Row],[Load]]+Demand[[#This Row],[Load]]*0.24</f>
        <v>20646</v>
      </c>
      <c r="BZ48">
        <f>Demand[[#This Row],[Load]]+Demand[[#This Row],[Load]]*0.25</f>
        <v>20812.5</v>
      </c>
      <c r="CA48">
        <f>Demand[[#This Row],[Load]]+Demand[[#This Row],[Load]]*0.26</f>
        <v>20979</v>
      </c>
      <c r="CB48">
        <f>Demand[[#This Row],[Load]]+Demand[[#This Row],[Load]]*0.27</f>
        <v>21145.5</v>
      </c>
      <c r="CC48">
        <f>Demand[[#This Row],[Load]]+Demand[[#This Row],[Load]]*0.28</f>
        <v>21312</v>
      </c>
      <c r="CD48">
        <f>Demand[[#This Row],[Load]]+Demand[[#This Row],[Load]]*0.29</f>
        <v>21478.5</v>
      </c>
      <c r="CE48">
        <f>Demand[[#This Row],[Load]]+Demand[[#This Row],[Load]]*0.3</f>
        <v>21645</v>
      </c>
      <c r="CF48">
        <f>Demand[[#This Row],[Load]]+Demand[[#This Row],[Load]]*0.31</f>
        <v>21811.5</v>
      </c>
      <c r="CG48">
        <f>Demand[[#This Row],[Load]]+Demand[[#This Row],[Load]]*0.32</f>
        <v>21978</v>
      </c>
      <c r="CH48">
        <f>Demand[[#This Row],[Load]]+Demand[[#This Row],[Load]]*0.33</f>
        <v>22144.5</v>
      </c>
      <c r="CI48">
        <f>Demand[[#This Row],[Load]]+Demand[[#This Row],[Load]]*0.34</f>
        <v>22311</v>
      </c>
      <c r="CJ48">
        <f>Demand[[#This Row],[Load]]+Demand[[#This Row],[Load]]*0.35</f>
        <v>22477.5</v>
      </c>
      <c r="CK48">
        <f>Demand[[#This Row],[Load]]+Demand[[#This Row],[Load]]*0.36</f>
        <v>22644</v>
      </c>
      <c r="CL48">
        <f>Demand[[#This Row],[Load]]+Demand[[#This Row],[Load]]*0.37</f>
        <v>22810.5</v>
      </c>
      <c r="CM48">
        <f>Demand[[#This Row],[Load]]+Demand[[#This Row],[Load]]*0.38</f>
        <v>22977</v>
      </c>
      <c r="CN48">
        <f>Demand[[#This Row],[Load]]+Demand[[#This Row],[Load]]*0.39</f>
        <v>23143.5</v>
      </c>
      <c r="CO48">
        <f>Demand[[#This Row],[Load]]+Demand[[#This Row],[Load]]*0.4</f>
        <v>23310</v>
      </c>
      <c r="CP48">
        <f>Demand[[#This Row],[Load]]+Demand[[#This Row],[Load]]*0.41</f>
        <v>23476.5</v>
      </c>
      <c r="CQ48">
        <f>Demand[[#This Row],[Load]]+Demand[[#This Row],[Load]]*0.42</f>
        <v>23643</v>
      </c>
      <c r="CR48">
        <f>Demand[[#This Row],[Load]]+Demand[[#This Row],[Load]]*0.43</f>
        <v>23809.5</v>
      </c>
      <c r="CS48">
        <f>Demand[[#This Row],[Load]]+Demand[[#This Row],[Load]]*0.44</f>
        <v>23976</v>
      </c>
      <c r="CT48">
        <f>Demand[[#This Row],[Load]]+Demand[[#This Row],[Load]]*0.45</f>
        <v>24142.5</v>
      </c>
      <c r="CU48">
        <f>Demand[[#This Row],[Load]]+Demand[[#This Row],[Load]]*0.46</f>
        <v>24309</v>
      </c>
      <c r="CV48">
        <f>Demand[[#This Row],[Load]]+Demand[[#This Row],[Load]]*47</f>
        <v>799200</v>
      </c>
      <c r="CW48">
        <f>Demand[[#This Row],[Load]]+Demand[[#This Row],[Load]]*0.48</f>
        <v>24642</v>
      </c>
      <c r="CX48">
        <f>Demand[[#This Row],[Load]]+Demand[[#This Row],[Load]]*0.49</f>
        <v>24808.5</v>
      </c>
      <c r="CY48">
        <f>Demand[[#This Row],[Load]]+Demand[[#This Row],[Load]]*0.5</f>
        <v>24975</v>
      </c>
    </row>
    <row r="49" spans="1:103">
      <c r="A49">
        <v>47</v>
      </c>
      <c r="B49">
        <v>15550</v>
      </c>
      <c r="C49">
        <f>Demand[[#This Row],[Load]]-Demand[[#This Row],[Load]]*0.5</f>
        <v>7775</v>
      </c>
      <c r="D49">
        <f>Demand[[#This Row],[Load]]-Demand[[#This Row],[Load]]*0.49</f>
        <v>7930.5</v>
      </c>
      <c r="E49">
        <f>Demand[[#This Row],[Load]]-Demand[[#This Row],[Load]]*0.48</f>
        <v>8086</v>
      </c>
      <c r="F49">
        <f>Demand[[#This Row],[Load]]-Demand[[#This Row],[Load]]*0.47</f>
        <v>8241.5</v>
      </c>
      <c r="G49">
        <f>Demand[[#This Row],[Load]]-Demand[[#This Row],[Load]]*0.46</f>
        <v>8397</v>
      </c>
      <c r="H49">
        <f>Demand[[#This Row],[Load]]-Demand[[#This Row],[Load]]*0.45</f>
        <v>8552.5</v>
      </c>
      <c r="I49">
        <f>Demand[[#This Row],[Load]]-Demand[[#This Row],[Load]]*0.44</f>
        <v>8708</v>
      </c>
      <c r="J49">
        <f>Demand[[#This Row],[Load]]-Demand[[#This Row],[Load]]*0.43</f>
        <v>8863.5</v>
      </c>
      <c r="K49">
        <f>Demand[[#This Row],[Load]]+Demand[[#This Row],[Load]]*$K$1</f>
        <v>9019</v>
      </c>
      <c r="L49">
        <f>Demand[[#This Row],[Load]]+Demand[[#This Row],[Load]]*-0.41</f>
        <v>9174.5</v>
      </c>
      <c r="M49">
        <f>Demand[[#This Row],[Load]]+Demand[[#This Row],[Load]]*-0.4</f>
        <v>9330</v>
      </c>
      <c r="N49">
        <f>Demand[[#This Row],[Load]]+Demand[[#This Row],[Load]]*-0.39</f>
        <v>9485.5</v>
      </c>
      <c r="O49">
        <f>Demand[[#This Row],[Load]]+Demand[[#This Row],[Load]]*-0.38</f>
        <v>9641</v>
      </c>
      <c r="P49">
        <f>Demand[[#This Row],[Load]]+Demand[[#This Row],[Load]]*-0.37</f>
        <v>9796.5</v>
      </c>
      <c r="Q49">
        <f>Demand[[#This Row],[Load]]+Demand[[#This Row],[Load]]*-0.36</f>
        <v>9952</v>
      </c>
      <c r="R49">
        <f>Demand[[#This Row],[Load]]+Demand[[#This Row],[Load]]*-0.35</f>
        <v>10107.5</v>
      </c>
      <c r="S49">
        <f>Demand[[#This Row],[Load]]+Demand[[#This Row],[Load]]*-0.34</f>
        <v>10263</v>
      </c>
      <c r="T49">
        <f>Demand[[#This Row],[Load]]+Demand[[#This Row],[Load]]*-0.33</f>
        <v>10418.5</v>
      </c>
      <c r="U49">
        <f>Demand[[#This Row],[Load]]+Demand[[#This Row],[Load]]*-0.32</f>
        <v>10574</v>
      </c>
      <c r="V49">
        <f>Demand[[#This Row],[Load]]+Demand[[#This Row],[Load]]*-0.31</f>
        <v>10729.5</v>
      </c>
      <c r="W49">
        <f>Demand[[#This Row],[Load]]+Demand[[#This Row],[Load]]*-0.3</f>
        <v>10885</v>
      </c>
      <c r="X49">
        <f>Demand[[#This Row],[Load]]+Demand[[#This Row],[Load]]*-0.29</f>
        <v>11040.5</v>
      </c>
      <c r="Y49">
        <f>Demand[[#This Row],[Load]]+Demand[[#This Row],[Load]]*-0.28</f>
        <v>11196</v>
      </c>
      <c r="Z49">
        <f>Demand[[#This Row],[Load]]+Demand[[#This Row],[Load]]*-0.27</f>
        <v>11351.5</v>
      </c>
      <c r="AA49">
        <f>Demand[[#This Row],[Load]]+Demand[[#This Row],[Load]]*-0.26</f>
        <v>11507</v>
      </c>
      <c r="AB49">
        <f>Demand[[#This Row],[Load]]+Demand[[#This Row],[Load]]*-0.25</f>
        <v>11662.5</v>
      </c>
      <c r="AC49">
        <f>Demand[[#This Row],[Load]]+Demand[[#This Row],[Load]]*-0.24</f>
        <v>11818</v>
      </c>
      <c r="AD49">
        <f>Demand[[#This Row],[Load]]+Demand[[#This Row],[Load]]*-0.23</f>
        <v>11973.5</v>
      </c>
      <c r="AE49">
        <f>Demand[[#This Row],[Load]]+Demand[[#This Row],[Load]]*-0.22</f>
        <v>12129</v>
      </c>
      <c r="AF49">
        <f>Demand[[#This Row],[Load]]+Demand[[#This Row],[Load]]*-0.21</f>
        <v>12284.5</v>
      </c>
      <c r="AG49">
        <f>Demand[[#This Row],[Load]]+Demand[[#This Row],[Load]]*-0.2</f>
        <v>12440</v>
      </c>
      <c r="AH49">
        <f>Demand[[#This Row],[Load]]+Demand[[#This Row],[Load]]*-0.19</f>
        <v>12595.5</v>
      </c>
      <c r="AI49">
        <f>Demand[[#This Row],[Load]]+Demand[[#This Row],[Load]]*-0.18</f>
        <v>12751</v>
      </c>
      <c r="AJ49">
        <f>Demand[[#This Row],[Load]]+Demand[[#This Row],[Load]]*-0.17</f>
        <v>12906.5</v>
      </c>
      <c r="AK49">
        <f>Demand[[#This Row],[Load]]+Demand[[#This Row],[Load]]*-0.16</f>
        <v>13062</v>
      </c>
      <c r="AL49">
        <f>Demand[[#This Row],[Load]]+Demand[[#This Row],[Load]]*-0.15</f>
        <v>13217.5</v>
      </c>
      <c r="AM49">
        <f>Demand[[#This Row],[Load]]+Demand[[#This Row],[Load]]*-0.14</f>
        <v>13373</v>
      </c>
      <c r="AN49">
        <f>Demand[[#This Row],[Load]]+Demand[[#This Row],[Load]]*-0.13</f>
        <v>13528.5</v>
      </c>
      <c r="AO49">
        <f>Demand[[#This Row],[Load]]+Demand[[#This Row],[Load]]*-0.12</f>
        <v>13684</v>
      </c>
      <c r="AP49">
        <f>Demand[[#This Row],[Load]]+Demand[[#This Row],[Load]]*-0.11</f>
        <v>13839.5</v>
      </c>
      <c r="AQ49">
        <f>Demand[[#This Row],[Load]]+Demand[[#This Row],[Load]]*-0.1</f>
        <v>13995</v>
      </c>
      <c r="AR49">
        <f>Demand[[#This Row],[Load]]+Demand[[#This Row],[Load]]*-0.09</f>
        <v>14150.5</v>
      </c>
      <c r="AS49">
        <f>Demand[[#This Row],[Load]]+Demand[[#This Row],[Load]]*-0.08</f>
        <v>14306</v>
      </c>
      <c r="AT49">
        <f>Demand[[#This Row],[Load]]+Demand[[#This Row],[Load]]*-0.07</f>
        <v>14461.5</v>
      </c>
      <c r="AU49">
        <f>Demand[[#This Row],[Load]]+Demand[[#This Row],[Load]]*-0.06</f>
        <v>14617</v>
      </c>
      <c r="AV49">
        <f>Demand[[#This Row],[Load]]+Demand[[#This Row],[Load]]*-0.05</f>
        <v>14772.5</v>
      </c>
      <c r="AW49">
        <f>Demand[[#This Row],[Load]]+Demand[[#This Row],[Load]]*-0.04</f>
        <v>14928</v>
      </c>
      <c r="AX49">
        <f>Demand[[#This Row],[Load]]+Demand[[#This Row],[Load]]*-0.03</f>
        <v>15083.5</v>
      </c>
      <c r="AY49">
        <f>Demand[[#This Row],[Load]]+Demand[[#This Row],[Load]]*-0.02</f>
        <v>15239</v>
      </c>
      <c r="AZ49">
        <f>Demand[[#This Row],[Load]]+Demand[[#This Row],[Load]]*-0.01</f>
        <v>15394.5</v>
      </c>
      <c r="BA49">
        <f>Demand[[#This Row],[Load]]+Demand[[#This Row],[Load]]*0</f>
        <v>15550</v>
      </c>
      <c r="BB49">
        <f>Demand[[#This Row],[Load]]+Demand[[#This Row],[Load]]*0.01</f>
        <v>15705.5</v>
      </c>
      <c r="BC49">
        <f>Demand[[#This Row],[Load]]+Demand[[#This Row],[Load]]*0.02</f>
        <v>15861</v>
      </c>
      <c r="BD49">
        <f>Demand[[#This Row],[Load]]+Demand[[#This Row],[Load]]*0.03</f>
        <v>16016.5</v>
      </c>
      <c r="BE49">
        <f>Demand[[#This Row],[Load]]+Demand[[#This Row],[Load]]*0.04</f>
        <v>16172</v>
      </c>
      <c r="BF49">
        <f>Demand[[#This Row],[Load]]+Demand[[#This Row],[Load]]*0.05</f>
        <v>16327.5</v>
      </c>
      <c r="BG49">
        <f>Demand[[#This Row],[Load]]+Demand[[#This Row],[Load]]*0.06</f>
        <v>16483</v>
      </c>
      <c r="BH49">
        <f>Demand[[#This Row],[Load]]+Demand[[#This Row],[Load]]*0.07</f>
        <v>16638.5</v>
      </c>
      <c r="BI49">
        <f>Demand[[#This Row],[Load]]+Demand[[#This Row],[Load]]*0.08</f>
        <v>16794</v>
      </c>
      <c r="BJ49">
        <f>Demand[[#This Row],[Load]]+Demand[[#This Row],[Load]]*0.09</f>
        <v>16949.5</v>
      </c>
      <c r="BK49">
        <f>Demand[[#This Row],[Load]]+Demand[[#This Row],[Load]]*0.1</f>
        <v>17105</v>
      </c>
      <c r="BL49">
        <f>Demand[[#This Row],[Load]]+Demand[[#This Row],[Load]]*0.11</f>
        <v>17260.5</v>
      </c>
      <c r="BM49">
        <f>Demand[[#This Row],[Load]]+Demand[[#This Row],[Load]]*0.12</f>
        <v>17416</v>
      </c>
      <c r="BN49">
        <f>Demand[[#This Row],[Load]]+Demand[[#This Row],[Load]]*0.13</f>
        <v>17571.5</v>
      </c>
      <c r="BO49">
        <f>Demand[[#This Row],[Load]]+Demand[[#This Row],[Load]]*0.14</f>
        <v>17727</v>
      </c>
      <c r="BP49">
        <f>Demand[[#This Row],[Load]]+Demand[[#This Row],[Load]]*0.15</f>
        <v>17882.5</v>
      </c>
      <c r="BQ49">
        <f>Demand[[#This Row],[Load]]+Demand[[#This Row],[Load]]*0.16</f>
        <v>18038</v>
      </c>
      <c r="BR49">
        <f>Demand[[#This Row],[Load]]+Demand[[#This Row],[Load]]*0.17</f>
        <v>18193.5</v>
      </c>
      <c r="BS49">
        <f>Demand[[#This Row],[Load]]+Demand[[#This Row],[Load]]*0.18</f>
        <v>18349</v>
      </c>
      <c r="BT49">
        <f>Demand[[#This Row],[Load]]+Demand[[#This Row],[Load]]*0.19</f>
        <v>18504.5</v>
      </c>
      <c r="BU49">
        <f>Demand[[#This Row],[Load]]+Demand[[#This Row],[Load]]*0.2</f>
        <v>18660</v>
      </c>
      <c r="BV49">
        <f>Demand[[#This Row],[Load]]+Demand[[#This Row],[Load]]*0.21</f>
        <v>18815.5</v>
      </c>
      <c r="BW49">
        <f>Demand[[#This Row],[Load]]+Demand[[#This Row],[Load]]*0.22</f>
        <v>18971</v>
      </c>
      <c r="BX49">
        <f>Demand[[#This Row],[Load]]+Demand[[#This Row],[Load]]*0.23</f>
        <v>19126.5</v>
      </c>
      <c r="BY49">
        <f>Demand[[#This Row],[Load]]+Demand[[#This Row],[Load]]*0.24</f>
        <v>19282</v>
      </c>
      <c r="BZ49">
        <f>Demand[[#This Row],[Load]]+Demand[[#This Row],[Load]]*0.25</f>
        <v>19437.5</v>
      </c>
      <c r="CA49">
        <f>Demand[[#This Row],[Load]]+Demand[[#This Row],[Load]]*0.26</f>
        <v>19593</v>
      </c>
      <c r="CB49">
        <f>Demand[[#This Row],[Load]]+Demand[[#This Row],[Load]]*0.27</f>
        <v>19748.5</v>
      </c>
      <c r="CC49">
        <f>Demand[[#This Row],[Load]]+Demand[[#This Row],[Load]]*0.28</f>
        <v>19904</v>
      </c>
      <c r="CD49">
        <f>Demand[[#This Row],[Load]]+Demand[[#This Row],[Load]]*0.29</f>
        <v>20059.5</v>
      </c>
      <c r="CE49">
        <f>Demand[[#This Row],[Load]]+Demand[[#This Row],[Load]]*0.3</f>
        <v>20215</v>
      </c>
      <c r="CF49">
        <f>Demand[[#This Row],[Load]]+Demand[[#This Row],[Load]]*0.31</f>
        <v>20370.5</v>
      </c>
      <c r="CG49">
        <f>Demand[[#This Row],[Load]]+Demand[[#This Row],[Load]]*0.32</f>
        <v>20526</v>
      </c>
      <c r="CH49">
        <f>Demand[[#This Row],[Load]]+Demand[[#This Row],[Load]]*0.33</f>
        <v>20681.5</v>
      </c>
      <c r="CI49">
        <f>Demand[[#This Row],[Load]]+Demand[[#This Row],[Load]]*0.34</f>
        <v>20837</v>
      </c>
      <c r="CJ49">
        <f>Demand[[#This Row],[Load]]+Demand[[#This Row],[Load]]*0.35</f>
        <v>20992.5</v>
      </c>
      <c r="CK49">
        <f>Demand[[#This Row],[Load]]+Demand[[#This Row],[Load]]*0.36</f>
        <v>21148</v>
      </c>
      <c r="CL49">
        <f>Demand[[#This Row],[Load]]+Demand[[#This Row],[Load]]*0.37</f>
        <v>21303.5</v>
      </c>
      <c r="CM49">
        <f>Demand[[#This Row],[Load]]+Demand[[#This Row],[Load]]*0.38</f>
        <v>21459</v>
      </c>
      <c r="CN49">
        <f>Demand[[#This Row],[Load]]+Demand[[#This Row],[Load]]*0.39</f>
        <v>21614.5</v>
      </c>
      <c r="CO49">
        <f>Demand[[#This Row],[Load]]+Demand[[#This Row],[Load]]*0.4</f>
        <v>21770</v>
      </c>
      <c r="CP49">
        <f>Demand[[#This Row],[Load]]+Demand[[#This Row],[Load]]*0.41</f>
        <v>21925.5</v>
      </c>
      <c r="CQ49">
        <f>Demand[[#This Row],[Load]]+Demand[[#This Row],[Load]]*0.42</f>
        <v>22081</v>
      </c>
      <c r="CR49">
        <f>Demand[[#This Row],[Load]]+Demand[[#This Row],[Load]]*0.43</f>
        <v>22236.5</v>
      </c>
      <c r="CS49">
        <f>Demand[[#This Row],[Load]]+Demand[[#This Row],[Load]]*0.44</f>
        <v>22392</v>
      </c>
      <c r="CT49">
        <f>Demand[[#This Row],[Load]]+Demand[[#This Row],[Load]]*0.45</f>
        <v>22547.5</v>
      </c>
      <c r="CU49">
        <f>Demand[[#This Row],[Load]]+Demand[[#This Row],[Load]]*0.46</f>
        <v>22703</v>
      </c>
      <c r="CV49">
        <f>Demand[[#This Row],[Load]]+Demand[[#This Row],[Load]]*47</f>
        <v>746400</v>
      </c>
      <c r="CW49">
        <f>Demand[[#This Row],[Load]]+Demand[[#This Row],[Load]]*0.48</f>
        <v>23014</v>
      </c>
      <c r="CX49">
        <f>Demand[[#This Row],[Load]]+Demand[[#This Row],[Load]]*0.49</f>
        <v>23169.5</v>
      </c>
      <c r="CY49">
        <f>Demand[[#This Row],[Load]]+Demand[[#This Row],[Load]]*0.5</f>
        <v>23325</v>
      </c>
    </row>
    <row r="50" spans="1:103">
      <c r="A50">
        <v>48</v>
      </c>
      <c r="B50">
        <v>14188</v>
      </c>
      <c r="C50">
        <f>Demand[[#This Row],[Load]]-Demand[[#This Row],[Load]]*0.5</f>
        <v>7094</v>
      </c>
      <c r="D50">
        <f>Demand[[#This Row],[Load]]-Demand[[#This Row],[Load]]*0.49</f>
        <v>7235.88</v>
      </c>
      <c r="E50">
        <f>Demand[[#This Row],[Load]]-Demand[[#This Row],[Load]]*0.48</f>
        <v>7377.76</v>
      </c>
      <c r="F50">
        <f>Demand[[#This Row],[Load]]-Demand[[#This Row],[Load]]*0.47</f>
        <v>7519.64</v>
      </c>
      <c r="G50">
        <f>Demand[[#This Row],[Load]]-Demand[[#This Row],[Load]]*0.46</f>
        <v>7661.5199999999995</v>
      </c>
      <c r="H50">
        <f>Demand[[#This Row],[Load]]-Demand[[#This Row],[Load]]*0.45</f>
        <v>7803.4</v>
      </c>
      <c r="I50">
        <f>Demand[[#This Row],[Load]]-Demand[[#This Row],[Load]]*0.44</f>
        <v>7945.28</v>
      </c>
      <c r="J50">
        <f>Demand[[#This Row],[Load]]-Demand[[#This Row],[Load]]*0.43</f>
        <v>8087.16</v>
      </c>
      <c r="K50">
        <f>Demand[[#This Row],[Load]]+Demand[[#This Row],[Load]]*$K$1</f>
        <v>8229.0400000000009</v>
      </c>
      <c r="L50">
        <f>Demand[[#This Row],[Load]]+Demand[[#This Row],[Load]]*-0.41</f>
        <v>8370.92</v>
      </c>
      <c r="M50">
        <f>Demand[[#This Row],[Load]]+Demand[[#This Row],[Load]]*-0.4</f>
        <v>8512.7999999999993</v>
      </c>
      <c r="N50">
        <f>Demand[[#This Row],[Load]]+Demand[[#This Row],[Load]]*-0.39</f>
        <v>8654.68</v>
      </c>
      <c r="O50">
        <f>Demand[[#This Row],[Load]]+Demand[[#This Row],[Load]]*-0.38</f>
        <v>8796.56</v>
      </c>
      <c r="P50">
        <f>Demand[[#This Row],[Load]]+Demand[[#This Row],[Load]]*-0.37</f>
        <v>8938.44</v>
      </c>
      <c r="Q50">
        <f>Demand[[#This Row],[Load]]+Demand[[#This Row],[Load]]*-0.36</f>
        <v>9080.32</v>
      </c>
      <c r="R50">
        <f>Demand[[#This Row],[Load]]+Demand[[#This Row],[Load]]*-0.35</f>
        <v>9222.2000000000007</v>
      </c>
      <c r="S50">
        <f>Demand[[#This Row],[Load]]+Demand[[#This Row],[Load]]*-0.34</f>
        <v>9364.08</v>
      </c>
      <c r="T50">
        <f>Demand[[#This Row],[Load]]+Demand[[#This Row],[Load]]*-0.33</f>
        <v>9505.9599999999991</v>
      </c>
      <c r="U50">
        <f>Demand[[#This Row],[Load]]+Demand[[#This Row],[Load]]*-0.32</f>
        <v>9647.84</v>
      </c>
      <c r="V50">
        <f>Demand[[#This Row],[Load]]+Demand[[#This Row],[Load]]*-0.31</f>
        <v>9789.7200000000012</v>
      </c>
      <c r="W50">
        <f>Demand[[#This Row],[Load]]+Demand[[#This Row],[Load]]*-0.3</f>
        <v>9931.6</v>
      </c>
      <c r="X50">
        <f>Demand[[#This Row],[Load]]+Demand[[#This Row],[Load]]*-0.29</f>
        <v>10073.48</v>
      </c>
      <c r="Y50">
        <f>Demand[[#This Row],[Load]]+Demand[[#This Row],[Load]]*-0.28</f>
        <v>10215.36</v>
      </c>
      <c r="Z50">
        <f>Demand[[#This Row],[Load]]+Demand[[#This Row],[Load]]*-0.27</f>
        <v>10357.24</v>
      </c>
      <c r="AA50">
        <f>Demand[[#This Row],[Load]]+Demand[[#This Row],[Load]]*-0.26</f>
        <v>10499.119999999999</v>
      </c>
      <c r="AB50">
        <f>Demand[[#This Row],[Load]]+Demand[[#This Row],[Load]]*-0.25</f>
        <v>10641</v>
      </c>
      <c r="AC50">
        <f>Demand[[#This Row],[Load]]+Demand[[#This Row],[Load]]*-0.24</f>
        <v>10782.880000000001</v>
      </c>
      <c r="AD50">
        <f>Demand[[#This Row],[Load]]+Demand[[#This Row],[Load]]*-0.23</f>
        <v>10924.76</v>
      </c>
      <c r="AE50">
        <f>Demand[[#This Row],[Load]]+Demand[[#This Row],[Load]]*-0.22</f>
        <v>11066.64</v>
      </c>
      <c r="AF50">
        <f>Demand[[#This Row],[Load]]+Demand[[#This Row],[Load]]*-0.21</f>
        <v>11208.52</v>
      </c>
      <c r="AG50">
        <f>Demand[[#This Row],[Load]]+Demand[[#This Row],[Load]]*-0.2</f>
        <v>11350.4</v>
      </c>
      <c r="AH50">
        <f>Demand[[#This Row],[Load]]+Demand[[#This Row],[Load]]*-0.19</f>
        <v>11492.279999999999</v>
      </c>
      <c r="AI50">
        <f>Demand[[#This Row],[Load]]+Demand[[#This Row],[Load]]*-0.18</f>
        <v>11634.16</v>
      </c>
      <c r="AJ50">
        <f>Demand[[#This Row],[Load]]+Demand[[#This Row],[Load]]*-0.17</f>
        <v>11776.04</v>
      </c>
      <c r="AK50">
        <f>Demand[[#This Row],[Load]]+Demand[[#This Row],[Load]]*-0.16</f>
        <v>11917.92</v>
      </c>
      <c r="AL50">
        <f>Demand[[#This Row],[Load]]+Demand[[#This Row],[Load]]*-0.15</f>
        <v>12059.8</v>
      </c>
      <c r="AM50">
        <f>Demand[[#This Row],[Load]]+Demand[[#This Row],[Load]]*-0.14</f>
        <v>12201.68</v>
      </c>
      <c r="AN50">
        <f>Demand[[#This Row],[Load]]+Demand[[#This Row],[Load]]*-0.13</f>
        <v>12343.56</v>
      </c>
      <c r="AO50">
        <f>Demand[[#This Row],[Load]]+Demand[[#This Row],[Load]]*-0.12</f>
        <v>12485.44</v>
      </c>
      <c r="AP50">
        <f>Demand[[#This Row],[Load]]+Demand[[#This Row],[Load]]*-0.11</f>
        <v>12627.32</v>
      </c>
      <c r="AQ50">
        <f>Demand[[#This Row],[Load]]+Demand[[#This Row],[Load]]*-0.1</f>
        <v>12769.2</v>
      </c>
      <c r="AR50">
        <f>Demand[[#This Row],[Load]]+Demand[[#This Row],[Load]]*-0.09</f>
        <v>12911.08</v>
      </c>
      <c r="AS50">
        <f>Demand[[#This Row],[Load]]+Demand[[#This Row],[Load]]*-0.08</f>
        <v>13052.96</v>
      </c>
      <c r="AT50">
        <f>Demand[[#This Row],[Load]]+Demand[[#This Row],[Load]]*-0.07</f>
        <v>13194.84</v>
      </c>
      <c r="AU50">
        <f>Demand[[#This Row],[Load]]+Demand[[#This Row],[Load]]*-0.06</f>
        <v>13336.72</v>
      </c>
      <c r="AV50">
        <f>Demand[[#This Row],[Load]]+Demand[[#This Row],[Load]]*-0.05</f>
        <v>13478.6</v>
      </c>
      <c r="AW50">
        <f>Demand[[#This Row],[Load]]+Demand[[#This Row],[Load]]*-0.04</f>
        <v>13620.48</v>
      </c>
      <c r="AX50">
        <f>Demand[[#This Row],[Load]]+Demand[[#This Row],[Load]]*-0.03</f>
        <v>13762.36</v>
      </c>
      <c r="AY50">
        <f>Demand[[#This Row],[Load]]+Demand[[#This Row],[Load]]*-0.02</f>
        <v>13904.24</v>
      </c>
      <c r="AZ50">
        <f>Demand[[#This Row],[Load]]+Demand[[#This Row],[Load]]*-0.01</f>
        <v>14046.12</v>
      </c>
      <c r="BA50">
        <f>Demand[[#This Row],[Load]]+Demand[[#This Row],[Load]]*0</f>
        <v>14188</v>
      </c>
      <c r="BB50">
        <f>Demand[[#This Row],[Load]]+Demand[[#This Row],[Load]]*0.01</f>
        <v>14329.88</v>
      </c>
      <c r="BC50">
        <f>Demand[[#This Row],[Load]]+Demand[[#This Row],[Load]]*0.02</f>
        <v>14471.76</v>
      </c>
      <c r="BD50">
        <f>Demand[[#This Row],[Load]]+Demand[[#This Row],[Load]]*0.03</f>
        <v>14613.64</v>
      </c>
      <c r="BE50">
        <f>Demand[[#This Row],[Load]]+Demand[[#This Row],[Load]]*0.04</f>
        <v>14755.52</v>
      </c>
      <c r="BF50">
        <f>Demand[[#This Row],[Load]]+Demand[[#This Row],[Load]]*0.05</f>
        <v>14897.4</v>
      </c>
      <c r="BG50">
        <f>Demand[[#This Row],[Load]]+Demand[[#This Row],[Load]]*0.06</f>
        <v>15039.28</v>
      </c>
      <c r="BH50">
        <f>Demand[[#This Row],[Load]]+Demand[[#This Row],[Load]]*0.07</f>
        <v>15181.16</v>
      </c>
      <c r="BI50">
        <f>Demand[[#This Row],[Load]]+Demand[[#This Row],[Load]]*0.08</f>
        <v>15323.04</v>
      </c>
      <c r="BJ50">
        <f>Demand[[#This Row],[Load]]+Demand[[#This Row],[Load]]*0.09</f>
        <v>15464.92</v>
      </c>
      <c r="BK50">
        <f>Demand[[#This Row],[Load]]+Demand[[#This Row],[Load]]*0.1</f>
        <v>15606.8</v>
      </c>
      <c r="BL50">
        <f>Demand[[#This Row],[Load]]+Demand[[#This Row],[Load]]*0.11</f>
        <v>15748.68</v>
      </c>
      <c r="BM50">
        <f>Demand[[#This Row],[Load]]+Demand[[#This Row],[Load]]*0.12</f>
        <v>15890.56</v>
      </c>
      <c r="BN50">
        <f>Demand[[#This Row],[Load]]+Demand[[#This Row],[Load]]*0.13</f>
        <v>16032.44</v>
      </c>
      <c r="BO50">
        <f>Demand[[#This Row],[Load]]+Demand[[#This Row],[Load]]*0.14</f>
        <v>16174.32</v>
      </c>
      <c r="BP50">
        <f>Demand[[#This Row],[Load]]+Demand[[#This Row],[Load]]*0.15</f>
        <v>16316.2</v>
      </c>
      <c r="BQ50">
        <f>Demand[[#This Row],[Load]]+Demand[[#This Row],[Load]]*0.16</f>
        <v>16458.080000000002</v>
      </c>
      <c r="BR50">
        <f>Demand[[#This Row],[Load]]+Demand[[#This Row],[Load]]*0.17</f>
        <v>16599.96</v>
      </c>
      <c r="BS50">
        <f>Demand[[#This Row],[Load]]+Demand[[#This Row],[Load]]*0.18</f>
        <v>16741.84</v>
      </c>
      <c r="BT50">
        <f>Demand[[#This Row],[Load]]+Demand[[#This Row],[Load]]*0.19</f>
        <v>16883.72</v>
      </c>
      <c r="BU50">
        <f>Demand[[#This Row],[Load]]+Demand[[#This Row],[Load]]*0.2</f>
        <v>17025.599999999999</v>
      </c>
      <c r="BV50">
        <f>Demand[[#This Row],[Load]]+Demand[[#This Row],[Load]]*0.21</f>
        <v>17167.48</v>
      </c>
      <c r="BW50">
        <f>Demand[[#This Row],[Load]]+Demand[[#This Row],[Load]]*0.22</f>
        <v>17309.36</v>
      </c>
      <c r="BX50">
        <f>Demand[[#This Row],[Load]]+Demand[[#This Row],[Load]]*0.23</f>
        <v>17451.240000000002</v>
      </c>
      <c r="BY50">
        <f>Demand[[#This Row],[Load]]+Demand[[#This Row],[Load]]*0.24</f>
        <v>17593.12</v>
      </c>
      <c r="BZ50">
        <f>Demand[[#This Row],[Load]]+Demand[[#This Row],[Load]]*0.25</f>
        <v>17735</v>
      </c>
      <c r="CA50">
        <f>Demand[[#This Row],[Load]]+Demand[[#This Row],[Load]]*0.26</f>
        <v>17876.88</v>
      </c>
      <c r="CB50">
        <f>Demand[[#This Row],[Load]]+Demand[[#This Row],[Load]]*0.27</f>
        <v>18018.760000000002</v>
      </c>
      <c r="CC50">
        <f>Demand[[#This Row],[Load]]+Demand[[#This Row],[Load]]*0.28</f>
        <v>18160.64</v>
      </c>
      <c r="CD50">
        <f>Demand[[#This Row],[Load]]+Demand[[#This Row],[Load]]*0.29</f>
        <v>18302.52</v>
      </c>
      <c r="CE50">
        <f>Demand[[#This Row],[Load]]+Demand[[#This Row],[Load]]*0.3</f>
        <v>18444.400000000001</v>
      </c>
      <c r="CF50">
        <f>Demand[[#This Row],[Load]]+Demand[[#This Row],[Load]]*0.31</f>
        <v>18586.28</v>
      </c>
      <c r="CG50">
        <f>Demand[[#This Row],[Load]]+Demand[[#This Row],[Load]]*0.32</f>
        <v>18728.16</v>
      </c>
      <c r="CH50">
        <f>Demand[[#This Row],[Load]]+Demand[[#This Row],[Load]]*0.33</f>
        <v>18870.04</v>
      </c>
      <c r="CI50">
        <f>Demand[[#This Row],[Load]]+Demand[[#This Row],[Load]]*0.34</f>
        <v>19011.919999999998</v>
      </c>
      <c r="CJ50">
        <f>Demand[[#This Row],[Load]]+Demand[[#This Row],[Load]]*0.35</f>
        <v>19153.8</v>
      </c>
      <c r="CK50">
        <f>Demand[[#This Row],[Load]]+Demand[[#This Row],[Load]]*0.36</f>
        <v>19295.68</v>
      </c>
      <c r="CL50">
        <f>Demand[[#This Row],[Load]]+Demand[[#This Row],[Load]]*0.37</f>
        <v>19437.559999999998</v>
      </c>
      <c r="CM50">
        <f>Demand[[#This Row],[Load]]+Demand[[#This Row],[Load]]*0.38</f>
        <v>19579.440000000002</v>
      </c>
      <c r="CN50">
        <f>Demand[[#This Row],[Load]]+Demand[[#This Row],[Load]]*0.39</f>
        <v>19721.32</v>
      </c>
      <c r="CO50">
        <f>Demand[[#This Row],[Load]]+Demand[[#This Row],[Load]]*0.4</f>
        <v>19863.2</v>
      </c>
      <c r="CP50">
        <f>Demand[[#This Row],[Load]]+Demand[[#This Row],[Load]]*0.41</f>
        <v>20005.080000000002</v>
      </c>
      <c r="CQ50">
        <f>Demand[[#This Row],[Load]]+Demand[[#This Row],[Load]]*0.42</f>
        <v>20146.96</v>
      </c>
      <c r="CR50">
        <f>Demand[[#This Row],[Load]]+Demand[[#This Row],[Load]]*0.43</f>
        <v>20288.84</v>
      </c>
      <c r="CS50">
        <f>Demand[[#This Row],[Load]]+Demand[[#This Row],[Load]]*0.44</f>
        <v>20430.72</v>
      </c>
      <c r="CT50">
        <f>Demand[[#This Row],[Load]]+Demand[[#This Row],[Load]]*0.45</f>
        <v>20572.599999999999</v>
      </c>
      <c r="CU50">
        <f>Demand[[#This Row],[Load]]+Demand[[#This Row],[Load]]*0.46</f>
        <v>20714.48</v>
      </c>
      <c r="CV50">
        <f>Demand[[#This Row],[Load]]+Demand[[#This Row],[Load]]*47</f>
        <v>681024</v>
      </c>
      <c r="CW50">
        <f>Demand[[#This Row],[Load]]+Demand[[#This Row],[Load]]*0.48</f>
        <v>20998.239999999998</v>
      </c>
      <c r="CX50">
        <f>Demand[[#This Row],[Load]]+Demand[[#This Row],[Load]]*0.49</f>
        <v>21140.12</v>
      </c>
      <c r="CY50">
        <f>Demand[[#This Row],[Load]]+Demand[[#This Row],[Load]]*0.5</f>
        <v>21282</v>
      </c>
    </row>
    <row r="51" spans="1:103">
      <c r="A51">
        <v>49</v>
      </c>
      <c r="B51">
        <v>12933</v>
      </c>
      <c r="C51">
        <f>Demand[[#This Row],[Load]]-Demand[[#This Row],[Load]]*0.5</f>
        <v>6466.5</v>
      </c>
      <c r="D51">
        <f>Demand[[#This Row],[Load]]-Demand[[#This Row],[Load]]*0.49</f>
        <v>6595.83</v>
      </c>
      <c r="E51">
        <f>Demand[[#This Row],[Load]]-Demand[[#This Row],[Load]]*0.48</f>
        <v>6725.16</v>
      </c>
      <c r="F51">
        <f>Demand[[#This Row],[Load]]-Demand[[#This Row],[Load]]*0.47</f>
        <v>6854.4900000000007</v>
      </c>
      <c r="G51">
        <f>Demand[[#This Row],[Load]]-Demand[[#This Row],[Load]]*0.46</f>
        <v>6983.82</v>
      </c>
      <c r="H51">
        <f>Demand[[#This Row],[Load]]-Demand[[#This Row],[Load]]*0.45</f>
        <v>7113.15</v>
      </c>
      <c r="I51">
        <f>Demand[[#This Row],[Load]]-Demand[[#This Row],[Load]]*0.44</f>
        <v>7242.48</v>
      </c>
      <c r="J51">
        <f>Demand[[#This Row],[Load]]-Demand[[#This Row],[Load]]*0.43</f>
        <v>7371.81</v>
      </c>
      <c r="K51">
        <f>Demand[[#This Row],[Load]]+Demand[[#This Row],[Load]]*$K$1</f>
        <v>7501.14</v>
      </c>
      <c r="L51">
        <f>Demand[[#This Row],[Load]]+Demand[[#This Row],[Load]]*-0.41</f>
        <v>7630.47</v>
      </c>
      <c r="M51">
        <f>Demand[[#This Row],[Load]]+Demand[[#This Row],[Load]]*-0.4</f>
        <v>7759.7999999999993</v>
      </c>
      <c r="N51">
        <f>Demand[[#This Row],[Load]]+Demand[[#This Row],[Load]]*-0.39</f>
        <v>7889.13</v>
      </c>
      <c r="O51">
        <f>Demand[[#This Row],[Load]]+Demand[[#This Row],[Load]]*-0.38</f>
        <v>8018.46</v>
      </c>
      <c r="P51">
        <f>Demand[[#This Row],[Load]]+Demand[[#This Row],[Load]]*-0.37</f>
        <v>8147.79</v>
      </c>
      <c r="Q51">
        <f>Demand[[#This Row],[Load]]+Demand[[#This Row],[Load]]*-0.36</f>
        <v>8277.119999999999</v>
      </c>
      <c r="R51">
        <f>Demand[[#This Row],[Load]]+Demand[[#This Row],[Load]]*-0.35</f>
        <v>8406.4500000000007</v>
      </c>
      <c r="S51">
        <f>Demand[[#This Row],[Load]]+Demand[[#This Row],[Load]]*-0.34</f>
        <v>8535.7799999999988</v>
      </c>
      <c r="T51">
        <f>Demand[[#This Row],[Load]]+Demand[[#This Row],[Load]]*-0.33</f>
        <v>8665.11</v>
      </c>
      <c r="U51">
        <f>Demand[[#This Row],[Load]]+Demand[[#This Row],[Load]]*-0.32</f>
        <v>8794.4399999999987</v>
      </c>
      <c r="V51">
        <f>Demand[[#This Row],[Load]]+Demand[[#This Row],[Load]]*-0.31</f>
        <v>8923.77</v>
      </c>
      <c r="W51">
        <f>Demand[[#This Row],[Load]]+Demand[[#This Row],[Load]]*-0.3</f>
        <v>9053.1</v>
      </c>
      <c r="X51">
        <f>Demand[[#This Row],[Load]]+Demand[[#This Row],[Load]]*-0.29</f>
        <v>9182.43</v>
      </c>
      <c r="Y51">
        <f>Demand[[#This Row],[Load]]+Demand[[#This Row],[Load]]*-0.28</f>
        <v>9311.76</v>
      </c>
      <c r="Z51">
        <f>Demand[[#This Row],[Load]]+Demand[[#This Row],[Load]]*-0.27</f>
        <v>9441.09</v>
      </c>
      <c r="AA51">
        <f>Demand[[#This Row],[Load]]+Demand[[#This Row],[Load]]*-0.26</f>
        <v>9570.42</v>
      </c>
      <c r="AB51">
        <f>Demand[[#This Row],[Load]]+Demand[[#This Row],[Load]]*-0.25</f>
        <v>9699.75</v>
      </c>
      <c r="AC51">
        <f>Demand[[#This Row],[Load]]+Demand[[#This Row],[Load]]*-0.24</f>
        <v>9829.08</v>
      </c>
      <c r="AD51">
        <f>Demand[[#This Row],[Load]]+Demand[[#This Row],[Load]]*-0.23</f>
        <v>9958.41</v>
      </c>
      <c r="AE51">
        <f>Demand[[#This Row],[Load]]+Demand[[#This Row],[Load]]*-0.22</f>
        <v>10087.74</v>
      </c>
      <c r="AF51">
        <f>Demand[[#This Row],[Load]]+Demand[[#This Row],[Load]]*-0.21</f>
        <v>10217.07</v>
      </c>
      <c r="AG51">
        <f>Demand[[#This Row],[Load]]+Demand[[#This Row],[Load]]*-0.2</f>
        <v>10346.4</v>
      </c>
      <c r="AH51">
        <f>Demand[[#This Row],[Load]]+Demand[[#This Row],[Load]]*-0.19</f>
        <v>10475.73</v>
      </c>
      <c r="AI51">
        <f>Demand[[#This Row],[Load]]+Demand[[#This Row],[Load]]*-0.18</f>
        <v>10605.06</v>
      </c>
      <c r="AJ51">
        <f>Demand[[#This Row],[Load]]+Demand[[#This Row],[Load]]*-0.17</f>
        <v>10734.39</v>
      </c>
      <c r="AK51">
        <f>Demand[[#This Row],[Load]]+Demand[[#This Row],[Load]]*-0.16</f>
        <v>10863.72</v>
      </c>
      <c r="AL51">
        <f>Demand[[#This Row],[Load]]+Demand[[#This Row],[Load]]*-0.15</f>
        <v>10993.05</v>
      </c>
      <c r="AM51">
        <f>Demand[[#This Row],[Load]]+Demand[[#This Row],[Load]]*-0.14</f>
        <v>11122.38</v>
      </c>
      <c r="AN51">
        <f>Demand[[#This Row],[Load]]+Demand[[#This Row],[Load]]*-0.13</f>
        <v>11251.71</v>
      </c>
      <c r="AO51">
        <f>Demand[[#This Row],[Load]]+Demand[[#This Row],[Load]]*-0.12</f>
        <v>11381.04</v>
      </c>
      <c r="AP51">
        <f>Demand[[#This Row],[Load]]+Demand[[#This Row],[Load]]*-0.11</f>
        <v>11510.369999999999</v>
      </c>
      <c r="AQ51">
        <f>Demand[[#This Row],[Load]]+Demand[[#This Row],[Load]]*-0.1</f>
        <v>11639.7</v>
      </c>
      <c r="AR51">
        <f>Demand[[#This Row],[Load]]+Demand[[#This Row],[Load]]*-0.09</f>
        <v>11769.03</v>
      </c>
      <c r="AS51">
        <f>Demand[[#This Row],[Load]]+Demand[[#This Row],[Load]]*-0.08</f>
        <v>11898.36</v>
      </c>
      <c r="AT51">
        <f>Demand[[#This Row],[Load]]+Demand[[#This Row],[Load]]*-0.07</f>
        <v>12027.69</v>
      </c>
      <c r="AU51">
        <f>Demand[[#This Row],[Load]]+Demand[[#This Row],[Load]]*-0.06</f>
        <v>12157.02</v>
      </c>
      <c r="AV51">
        <f>Demand[[#This Row],[Load]]+Demand[[#This Row],[Load]]*-0.05</f>
        <v>12286.35</v>
      </c>
      <c r="AW51">
        <f>Demand[[#This Row],[Load]]+Demand[[#This Row],[Load]]*-0.04</f>
        <v>12415.68</v>
      </c>
      <c r="AX51">
        <f>Demand[[#This Row],[Load]]+Demand[[#This Row],[Load]]*-0.03</f>
        <v>12545.01</v>
      </c>
      <c r="AY51">
        <f>Demand[[#This Row],[Load]]+Demand[[#This Row],[Load]]*-0.02</f>
        <v>12674.34</v>
      </c>
      <c r="AZ51">
        <f>Demand[[#This Row],[Load]]+Demand[[#This Row],[Load]]*-0.01</f>
        <v>12803.67</v>
      </c>
      <c r="BA51">
        <f>Demand[[#This Row],[Load]]+Demand[[#This Row],[Load]]*0</f>
        <v>12933</v>
      </c>
      <c r="BB51">
        <f>Demand[[#This Row],[Load]]+Demand[[#This Row],[Load]]*0.01</f>
        <v>13062.33</v>
      </c>
      <c r="BC51">
        <f>Demand[[#This Row],[Load]]+Demand[[#This Row],[Load]]*0.02</f>
        <v>13191.66</v>
      </c>
      <c r="BD51">
        <f>Demand[[#This Row],[Load]]+Demand[[#This Row],[Load]]*0.03</f>
        <v>13320.99</v>
      </c>
      <c r="BE51">
        <f>Demand[[#This Row],[Load]]+Demand[[#This Row],[Load]]*0.04</f>
        <v>13450.32</v>
      </c>
      <c r="BF51">
        <f>Demand[[#This Row],[Load]]+Demand[[#This Row],[Load]]*0.05</f>
        <v>13579.65</v>
      </c>
      <c r="BG51">
        <f>Demand[[#This Row],[Load]]+Demand[[#This Row],[Load]]*0.06</f>
        <v>13708.98</v>
      </c>
      <c r="BH51">
        <f>Demand[[#This Row],[Load]]+Demand[[#This Row],[Load]]*0.07</f>
        <v>13838.31</v>
      </c>
      <c r="BI51">
        <f>Demand[[#This Row],[Load]]+Demand[[#This Row],[Load]]*0.08</f>
        <v>13967.64</v>
      </c>
      <c r="BJ51">
        <f>Demand[[#This Row],[Load]]+Demand[[#This Row],[Load]]*0.09</f>
        <v>14096.97</v>
      </c>
      <c r="BK51">
        <f>Demand[[#This Row],[Load]]+Demand[[#This Row],[Load]]*0.1</f>
        <v>14226.3</v>
      </c>
      <c r="BL51">
        <f>Demand[[#This Row],[Load]]+Demand[[#This Row],[Load]]*0.11</f>
        <v>14355.630000000001</v>
      </c>
      <c r="BM51">
        <f>Demand[[#This Row],[Load]]+Demand[[#This Row],[Load]]*0.12</f>
        <v>14484.96</v>
      </c>
      <c r="BN51">
        <f>Demand[[#This Row],[Load]]+Demand[[#This Row],[Load]]*0.13</f>
        <v>14614.29</v>
      </c>
      <c r="BO51">
        <f>Demand[[#This Row],[Load]]+Demand[[#This Row],[Load]]*0.14</f>
        <v>14743.62</v>
      </c>
      <c r="BP51">
        <f>Demand[[#This Row],[Load]]+Demand[[#This Row],[Load]]*0.15</f>
        <v>14872.95</v>
      </c>
      <c r="BQ51">
        <f>Demand[[#This Row],[Load]]+Demand[[#This Row],[Load]]*0.16</f>
        <v>15002.28</v>
      </c>
      <c r="BR51">
        <f>Demand[[#This Row],[Load]]+Demand[[#This Row],[Load]]*0.17</f>
        <v>15131.61</v>
      </c>
      <c r="BS51">
        <f>Demand[[#This Row],[Load]]+Demand[[#This Row],[Load]]*0.18</f>
        <v>15260.94</v>
      </c>
      <c r="BT51">
        <f>Demand[[#This Row],[Load]]+Demand[[#This Row],[Load]]*0.19</f>
        <v>15390.27</v>
      </c>
      <c r="BU51">
        <f>Demand[[#This Row],[Load]]+Demand[[#This Row],[Load]]*0.2</f>
        <v>15519.6</v>
      </c>
      <c r="BV51">
        <f>Demand[[#This Row],[Load]]+Demand[[#This Row],[Load]]*0.21</f>
        <v>15648.93</v>
      </c>
      <c r="BW51">
        <f>Demand[[#This Row],[Load]]+Demand[[#This Row],[Load]]*0.22</f>
        <v>15778.26</v>
      </c>
      <c r="BX51">
        <f>Demand[[#This Row],[Load]]+Demand[[#This Row],[Load]]*0.23</f>
        <v>15907.59</v>
      </c>
      <c r="BY51">
        <f>Demand[[#This Row],[Load]]+Demand[[#This Row],[Load]]*0.24</f>
        <v>16036.92</v>
      </c>
      <c r="BZ51">
        <f>Demand[[#This Row],[Load]]+Demand[[#This Row],[Load]]*0.25</f>
        <v>16166.25</v>
      </c>
      <c r="CA51">
        <f>Demand[[#This Row],[Load]]+Demand[[#This Row],[Load]]*0.26</f>
        <v>16295.58</v>
      </c>
      <c r="CB51">
        <f>Demand[[#This Row],[Load]]+Demand[[#This Row],[Load]]*0.27</f>
        <v>16424.91</v>
      </c>
      <c r="CC51">
        <f>Demand[[#This Row],[Load]]+Demand[[#This Row],[Load]]*0.28</f>
        <v>16554.240000000002</v>
      </c>
      <c r="CD51">
        <f>Demand[[#This Row],[Load]]+Demand[[#This Row],[Load]]*0.29</f>
        <v>16683.57</v>
      </c>
      <c r="CE51">
        <f>Demand[[#This Row],[Load]]+Demand[[#This Row],[Load]]*0.3</f>
        <v>16812.900000000001</v>
      </c>
      <c r="CF51">
        <f>Demand[[#This Row],[Load]]+Demand[[#This Row],[Load]]*0.31</f>
        <v>16942.23</v>
      </c>
      <c r="CG51">
        <f>Demand[[#This Row],[Load]]+Demand[[#This Row],[Load]]*0.32</f>
        <v>17071.560000000001</v>
      </c>
      <c r="CH51">
        <f>Demand[[#This Row],[Load]]+Demand[[#This Row],[Load]]*0.33</f>
        <v>17200.89</v>
      </c>
      <c r="CI51">
        <f>Demand[[#This Row],[Load]]+Demand[[#This Row],[Load]]*0.34</f>
        <v>17330.22</v>
      </c>
      <c r="CJ51">
        <f>Demand[[#This Row],[Load]]+Demand[[#This Row],[Load]]*0.35</f>
        <v>17459.55</v>
      </c>
      <c r="CK51">
        <f>Demand[[#This Row],[Load]]+Demand[[#This Row],[Load]]*0.36</f>
        <v>17588.88</v>
      </c>
      <c r="CL51">
        <f>Demand[[#This Row],[Load]]+Demand[[#This Row],[Load]]*0.37</f>
        <v>17718.21</v>
      </c>
      <c r="CM51">
        <f>Demand[[#This Row],[Load]]+Demand[[#This Row],[Load]]*0.38</f>
        <v>17847.54</v>
      </c>
      <c r="CN51">
        <f>Demand[[#This Row],[Load]]+Demand[[#This Row],[Load]]*0.39</f>
        <v>17976.87</v>
      </c>
      <c r="CO51">
        <f>Demand[[#This Row],[Load]]+Demand[[#This Row],[Load]]*0.4</f>
        <v>18106.2</v>
      </c>
      <c r="CP51">
        <f>Demand[[#This Row],[Load]]+Demand[[#This Row],[Load]]*0.41</f>
        <v>18235.53</v>
      </c>
      <c r="CQ51">
        <f>Demand[[#This Row],[Load]]+Demand[[#This Row],[Load]]*0.42</f>
        <v>18364.86</v>
      </c>
      <c r="CR51">
        <f>Demand[[#This Row],[Load]]+Demand[[#This Row],[Load]]*0.43</f>
        <v>18494.189999999999</v>
      </c>
      <c r="CS51">
        <f>Demand[[#This Row],[Load]]+Demand[[#This Row],[Load]]*0.44</f>
        <v>18623.52</v>
      </c>
      <c r="CT51">
        <f>Demand[[#This Row],[Load]]+Demand[[#This Row],[Load]]*0.45</f>
        <v>18752.849999999999</v>
      </c>
      <c r="CU51">
        <f>Demand[[#This Row],[Load]]+Demand[[#This Row],[Load]]*0.46</f>
        <v>18882.18</v>
      </c>
      <c r="CV51">
        <f>Demand[[#This Row],[Load]]+Demand[[#This Row],[Load]]*47</f>
        <v>620784</v>
      </c>
      <c r="CW51">
        <f>Demand[[#This Row],[Load]]+Demand[[#This Row],[Load]]*0.48</f>
        <v>19140.84</v>
      </c>
      <c r="CX51">
        <f>Demand[[#This Row],[Load]]+Demand[[#This Row],[Load]]*0.49</f>
        <v>19270.169999999998</v>
      </c>
      <c r="CY51">
        <f>Demand[[#This Row],[Load]]+Demand[[#This Row],[Load]]*0.5</f>
        <v>19399.5</v>
      </c>
    </row>
    <row r="52" spans="1:103">
      <c r="A52">
        <v>50</v>
      </c>
      <c r="B52">
        <v>12100</v>
      </c>
      <c r="C52">
        <f>Demand[[#This Row],[Load]]-Demand[[#This Row],[Load]]*0.5</f>
        <v>6050</v>
      </c>
      <c r="D52">
        <f>Demand[[#This Row],[Load]]-Demand[[#This Row],[Load]]*0.49</f>
        <v>6171</v>
      </c>
      <c r="E52">
        <f>Demand[[#This Row],[Load]]-Demand[[#This Row],[Load]]*0.48</f>
        <v>6292</v>
      </c>
      <c r="F52">
        <f>Demand[[#This Row],[Load]]-Demand[[#This Row],[Load]]*0.47</f>
        <v>6413</v>
      </c>
      <c r="G52">
        <f>Demand[[#This Row],[Load]]-Demand[[#This Row],[Load]]*0.46</f>
        <v>6534</v>
      </c>
      <c r="H52">
        <f>Demand[[#This Row],[Load]]-Demand[[#This Row],[Load]]*0.45</f>
        <v>6655</v>
      </c>
      <c r="I52">
        <f>Demand[[#This Row],[Load]]-Demand[[#This Row],[Load]]*0.44</f>
        <v>6776</v>
      </c>
      <c r="J52">
        <f>Demand[[#This Row],[Load]]-Demand[[#This Row],[Load]]*0.43</f>
        <v>6897</v>
      </c>
      <c r="K52">
        <f>Demand[[#This Row],[Load]]+Demand[[#This Row],[Load]]*$K$1</f>
        <v>7018</v>
      </c>
      <c r="L52">
        <f>Demand[[#This Row],[Load]]+Demand[[#This Row],[Load]]*-0.41</f>
        <v>7139</v>
      </c>
      <c r="M52">
        <f>Demand[[#This Row],[Load]]+Demand[[#This Row],[Load]]*-0.4</f>
        <v>7260</v>
      </c>
      <c r="N52">
        <f>Demand[[#This Row],[Load]]+Demand[[#This Row],[Load]]*-0.39</f>
        <v>7381</v>
      </c>
      <c r="O52">
        <f>Demand[[#This Row],[Load]]+Demand[[#This Row],[Load]]*-0.38</f>
        <v>7502</v>
      </c>
      <c r="P52">
        <f>Demand[[#This Row],[Load]]+Demand[[#This Row],[Load]]*-0.37</f>
        <v>7623</v>
      </c>
      <c r="Q52">
        <f>Demand[[#This Row],[Load]]+Demand[[#This Row],[Load]]*-0.36</f>
        <v>7744</v>
      </c>
      <c r="R52">
        <f>Demand[[#This Row],[Load]]+Demand[[#This Row],[Load]]*-0.35</f>
        <v>7865</v>
      </c>
      <c r="S52">
        <f>Demand[[#This Row],[Load]]+Demand[[#This Row],[Load]]*-0.34</f>
        <v>7986</v>
      </c>
      <c r="T52">
        <f>Demand[[#This Row],[Load]]+Demand[[#This Row],[Load]]*-0.33</f>
        <v>8107</v>
      </c>
      <c r="U52">
        <f>Demand[[#This Row],[Load]]+Demand[[#This Row],[Load]]*-0.32</f>
        <v>8228</v>
      </c>
      <c r="V52">
        <f>Demand[[#This Row],[Load]]+Demand[[#This Row],[Load]]*-0.31</f>
        <v>8349</v>
      </c>
      <c r="W52">
        <f>Demand[[#This Row],[Load]]+Demand[[#This Row],[Load]]*-0.3</f>
        <v>8470</v>
      </c>
      <c r="X52">
        <f>Demand[[#This Row],[Load]]+Demand[[#This Row],[Load]]*-0.29</f>
        <v>8591</v>
      </c>
      <c r="Y52">
        <f>Demand[[#This Row],[Load]]+Demand[[#This Row],[Load]]*-0.28</f>
        <v>8712</v>
      </c>
      <c r="Z52">
        <f>Demand[[#This Row],[Load]]+Demand[[#This Row],[Load]]*-0.27</f>
        <v>8833</v>
      </c>
      <c r="AA52">
        <f>Demand[[#This Row],[Load]]+Demand[[#This Row],[Load]]*-0.26</f>
        <v>8954</v>
      </c>
      <c r="AB52">
        <f>Demand[[#This Row],[Load]]+Demand[[#This Row],[Load]]*-0.25</f>
        <v>9075</v>
      </c>
      <c r="AC52">
        <f>Demand[[#This Row],[Load]]+Demand[[#This Row],[Load]]*-0.24</f>
        <v>9196</v>
      </c>
      <c r="AD52">
        <f>Demand[[#This Row],[Load]]+Demand[[#This Row],[Load]]*-0.23</f>
        <v>9317</v>
      </c>
      <c r="AE52">
        <f>Demand[[#This Row],[Load]]+Demand[[#This Row],[Load]]*-0.22</f>
        <v>9438</v>
      </c>
      <c r="AF52">
        <f>Demand[[#This Row],[Load]]+Demand[[#This Row],[Load]]*-0.21</f>
        <v>9559</v>
      </c>
      <c r="AG52">
        <f>Demand[[#This Row],[Load]]+Demand[[#This Row],[Load]]*-0.2</f>
        <v>9680</v>
      </c>
      <c r="AH52">
        <f>Demand[[#This Row],[Load]]+Demand[[#This Row],[Load]]*-0.19</f>
        <v>9801</v>
      </c>
      <c r="AI52">
        <f>Demand[[#This Row],[Load]]+Demand[[#This Row],[Load]]*-0.18</f>
        <v>9922</v>
      </c>
      <c r="AJ52">
        <f>Demand[[#This Row],[Load]]+Demand[[#This Row],[Load]]*-0.17</f>
        <v>10043</v>
      </c>
      <c r="AK52">
        <f>Demand[[#This Row],[Load]]+Demand[[#This Row],[Load]]*-0.16</f>
        <v>10164</v>
      </c>
      <c r="AL52">
        <f>Demand[[#This Row],[Load]]+Demand[[#This Row],[Load]]*-0.15</f>
        <v>10285</v>
      </c>
      <c r="AM52">
        <f>Demand[[#This Row],[Load]]+Demand[[#This Row],[Load]]*-0.14</f>
        <v>10406</v>
      </c>
      <c r="AN52">
        <f>Demand[[#This Row],[Load]]+Demand[[#This Row],[Load]]*-0.13</f>
        <v>10527</v>
      </c>
      <c r="AO52">
        <f>Demand[[#This Row],[Load]]+Demand[[#This Row],[Load]]*-0.12</f>
        <v>10648</v>
      </c>
      <c r="AP52">
        <f>Demand[[#This Row],[Load]]+Demand[[#This Row],[Load]]*-0.11</f>
        <v>10769</v>
      </c>
      <c r="AQ52">
        <f>Demand[[#This Row],[Load]]+Demand[[#This Row],[Load]]*-0.1</f>
        <v>10890</v>
      </c>
      <c r="AR52">
        <f>Demand[[#This Row],[Load]]+Demand[[#This Row],[Load]]*-0.09</f>
        <v>11011</v>
      </c>
      <c r="AS52">
        <f>Demand[[#This Row],[Load]]+Demand[[#This Row],[Load]]*-0.08</f>
        <v>11132</v>
      </c>
      <c r="AT52">
        <f>Demand[[#This Row],[Load]]+Demand[[#This Row],[Load]]*-0.07</f>
        <v>11253</v>
      </c>
      <c r="AU52">
        <f>Demand[[#This Row],[Load]]+Demand[[#This Row],[Load]]*-0.06</f>
        <v>11374</v>
      </c>
      <c r="AV52">
        <f>Demand[[#This Row],[Load]]+Demand[[#This Row],[Load]]*-0.05</f>
        <v>11495</v>
      </c>
      <c r="AW52">
        <f>Demand[[#This Row],[Load]]+Demand[[#This Row],[Load]]*-0.04</f>
        <v>11616</v>
      </c>
      <c r="AX52">
        <f>Demand[[#This Row],[Load]]+Demand[[#This Row],[Load]]*-0.03</f>
        <v>11737</v>
      </c>
      <c r="AY52">
        <f>Demand[[#This Row],[Load]]+Demand[[#This Row],[Load]]*-0.02</f>
        <v>11858</v>
      </c>
      <c r="AZ52">
        <f>Demand[[#This Row],[Load]]+Demand[[#This Row],[Load]]*-0.01</f>
        <v>11979</v>
      </c>
      <c r="BA52">
        <f>Demand[[#This Row],[Load]]+Demand[[#This Row],[Load]]*0</f>
        <v>12100</v>
      </c>
      <c r="BB52">
        <f>Demand[[#This Row],[Load]]+Demand[[#This Row],[Load]]*0.01</f>
        <v>12221</v>
      </c>
      <c r="BC52">
        <f>Demand[[#This Row],[Load]]+Demand[[#This Row],[Load]]*0.02</f>
        <v>12342</v>
      </c>
      <c r="BD52">
        <f>Demand[[#This Row],[Load]]+Demand[[#This Row],[Load]]*0.03</f>
        <v>12463</v>
      </c>
      <c r="BE52">
        <f>Demand[[#This Row],[Load]]+Demand[[#This Row],[Load]]*0.04</f>
        <v>12584</v>
      </c>
      <c r="BF52">
        <f>Demand[[#This Row],[Load]]+Demand[[#This Row],[Load]]*0.05</f>
        <v>12705</v>
      </c>
      <c r="BG52">
        <f>Demand[[#This Row],[Load]]+Demand[[#This Row],[Load]]*0.06</f>
        <v>12826</v>
      </c>
      <c r="BH52">
        <f>Demand[[#This Row],[Load]]+Demand[[#This Row],[Load]]*0.07</f>
        <v>12947</v>
      </c>
      <c r="BI52">
        <f>Demand[[#This Row],[Load]]+Demand[[#This Row],[Load]]*0.08</f>
        <v>13068</v>
      </c>
      <c r="BJ52">
        <f>Demand[[#This Row],[Load]]+Demand[[#This Row],[Load]]*0.09</f>
        <v>13189</v>
      </c>
      <c r="BK52">
        <f>Demand[[#This Row],[Load]]+Demand[[#This Row],[Load]]*0.1</f>
        <v>13310</v>
      </c>
      <c r="BL52">
        <f>Demand[[#This Row],[Load]]+Demand[[#This Row],[Load]]*0.11</f>
        <v>13431</v>
      </c>
      <c r="BM52">
        <f>Demand[[#This Row],[Load]]+Demand[[#This Row],[Load]]*0.12</f>
        <v>13552</v>
      </c>
      <c r="BN52">
        <f>Demand[[#This Row],[Load]]+Demand[[#This Row],[Load]]*0.13</f>
        <v>13673</v>
      </c>
      <c r="BO52">
        <f>Demand[[#This Row],[Load]]+Demand[[#This Row],[Load]]*0.14</f>
        <v>13794</v>
      </c>
      <c r="BP52">
        <f>Demand[[#This Row],[Load]]+Demand[[#This Row],[Load]]*0.15</f>
        <v>13915</v>
      </c>
      <c r="BQ52">
        <f>Demand[[#This Row],[Load]]+Demand[[#This Row],[Load]]*0.16</f>
        <v>14036</v>
      </c>
      <c r="BR52">
        <f>Demand[[#This Row],[Load]]+Demand[[#This Row],[Load]]*0.17</f>
        <v>14157</v>
      </c>
      <c r="BS52">
        <f>Demand[[#This Row],[Load]]+Demand[[#This Row],[Load]]*0.18</f>
        <v>14278</v>
      </c>
      <c r="BT52">
        <f>Demand[[#This Row],[Load]]+Demand[[#This Row],[Load]]*0.19</f>
        <v>14399</v>
      </c>
      <c r="BU52">
        <f>Demand[[#This Row],[Load]]+Demand[[#This Row],[Load]]*0.2</f>
        <v>14520</v>
      </c>
      <c r="BV52">
        <f>Demand[[#This Row],[Load]]+Demand[[#This Row],[Load]]*0.21</f>
        <v>14641</v>
      </c>
      <c r="BW52">
        <f>Demand[[#This Row],[Load]]+Demand[[#This Row],[Load]]*0.22</f>
        <v>14762</v>
      </c>
      <c r="BX52">
        <f>Demand[[#This Row],[Load]]+Demand[[#This Row],[Load]]*0.23</f>
        <v>14883</v>
      </c>
      <c r="BY52">
        <f>Demand[[#This Row],[Load]]+Demand[[#This Row],[Load]]*0.24</f>
        <v>15004</v>
      </c>
      <c r="BZ52">
        <f>Demand[[#This Row],[Load]]+Demand[[#This Row],[Load]]*0.25</f>
        <v>15125</v>
      </c>
      <c r="CA52">
        <f>Demand[[#This Row],[Load]]+Demand[[#This Row],[Load]]*0.26</f>
        <v>15246</v>
      </c>
      <c r="CB52">
        <f>Demand[[#This Row],[Load]]+Demand[[#This Row],[Load]]*0.27</f>
        <v>15367</v>
      </c>
      <c r="CC52">
        <f>Demand[[#This Row],[Load]]+Demand[[#This Row],[Load]]*0.28</f>
        <v>15488</v>
      </c>
      <c r="CD52">
        <f>Demand[[#This Row],[Load]]+Demand[[#This Row],[Load]]*0.29</f>
        <v>15609</v>
      </c>
      <c r="CE52">
        <f>Demand[[#This Row],[Load]]+Demand[[#This Row],[Load]]*0.3</f>
        <v>15730</v>
      </c>
      <c r="CF52">
        <f>Demand[[#This Row],[Load]]+Demand[[#This Row],[Load]]*0.31</f>
        <v>15851</v>
      </c>
      <c r="CG52">
        <f>Demand[[#This Row],[Load]]+Demand[[#This Row],[Load]]*0.32</f>
        <v>15972</v>
      </c>
      <c r="CH52">
        <f>Demand[[#This Row],[Load]]+Demand[[#This Row],[Load]]*0.33</f>
        <v>16093</v>
      </c>
      <c r="CI52">
        <f>Demand[[#This Row],[Load]]+Demand[[#This Row],[Load]]*0.34</f>
        <v>16214</v>
      </c>
      <c r="CJ52">
        <f>Demand[[#This Row],[Load]]+Demand[[#This Row],[Load]]*0.35</f>
        <v>16335</v>
      </c>
      <c r="CK52">
        <f>Demand[[#This Row],[Load]]+Demand[[#This Row],[Load]]*0.36</f>
        <v>16456</v>
      </c>
      <c r="CL52">
        <f>Demand[[#This Row],[Load]]+Demand[[#This Row],[Load]]*0.37</f>
        <v>16577</v>
      </c>
      <c r="CM52">
        <f>Demand[[#This Row],[Load]]+Demand[[#This Row],[Load]]*0.38</f>
        <v>16698</v>
      </c>
      <c r="CN52">
        <f>Demand[[#This Row],[Load]]+Demand[[#This Row],[Load]]*0.39</f>
        <v>16819</v>
      </c>
      <c r="CO52">
        <f>Demand[[#This Row],[Load]]+Demand[[#This Row],[Load]]*0.4</f>
        <v>16940</v>
      </c>
      <c r="CP52">
        <f>Demand[[#This Row],[Load]]+Demand[[#This Row],[Load]]*0.41</f>
        <v>17061</v>
      </c>
      <c r="CQ52">
        <f>Demand[[#This Row],[Load]]+Demand[[#This Row],[Load]]*0.42</f>
        <v>17182</v>
      </c>
      <c r="CR52">
        <f>Demand[[#This Row],[Load]]+Demand[[#This Row],[Load]]*0.43</f>
        <v>17303</v>
      </c>
      <c r="CS52">
        <f>Demand[[#This Row],[Load]]+Demand[[#This Row],[Load]]*0.44</f>
        <v>17424</v>
      </c>
      <c r="CT52">
        <f>Demand[[#This Row],[Load]]+Demand[[#This Row],[Load]]*0.45</f>
        <v>17545</v>
      </c>
      <c r="CU52">
        <f>Demand[[#This Row],[Load]]+Demand[[#This Row],[Load]]*0.46</f>
        <v>17666</v>
      </c>
      <c r="CV52">
        <f>Demand[[#This Row],[Load]]+Demand[[#This Row],[Load]]*47</f>
        <v>580800</v>
      </c>
      <c r="CW52">
        <f>Demand[[#This Row],[Load]]+Demand[[#This Row],[Load]]*0.48</f>
        <v>17908</v>
      </c>
      <c r="CX52">
        <f>Demand[[#This Row],[Load]]+Demand[[#This Row],[Load]]*0.49</f>
        <v>18029</v>
      </c>
      <c r="CY52">
        <f>Demand[[#This Row],[Load]]+Demand[[#This Row],[Load]]*0.5</f>
        <v>18150</v>
      </c>
    </row>
    <row r="53" spans="1:103">
      <c r="A53">
        <v>51</v>
      </c>
      <c r="B53">
        <v>11687</v>
      </c>
      <c r="C53">
        <f>Demand[[#This Row],[Load]]-Demand[[#This Row],[Load]]*0.5</f>
        <v>5843.5</v>
      </c>
      <c r="D53">
        <f>Demand[[#This Row],[Load]]-Demand[[#This Row],[Load]]*0.49</f>
        <v>5960.37</v>
      </c>
      <c r="E53">
        <f>Demand[[#This Row],[Load]]-Demand[[#This Row],[Load]]*0.48</f>
        <v>6077.24</v>
      </c>
      <c r="F53">
        <f>Demand[[#This Row],[Load]]-Demand[[#This Row],[Load]]*0.47</f>
        <v>6194.1100000000006</v>
      </c>
      <c r="G53">
        <f>Demand[[#This Row],[Load]]-Demand[[#This Row],[Load]]*0.46</f>
        <v>6310.98</v>
      </c>
      <c r="H53">
        <f>Demand[[#This Row],[Load]]-Demand[[#This Row],[Load]]*0.45</f>
        <v>6427.8499999999995</v>
      </c>
      <c r="I53">
        <f>Demand[[#This Row],[Load]]-Demand[[#This Row],[Load]]*0.44</f>
        <v>6544.72</v>
      </c>
      <c r="J53">
        <f>Demand[[#This Row],[Load]]-Demand[[#This Row],[Load]]*0.43</f>
        <v>6661.59</v>
      </c>
      <c r="K53">
        <f>Demand[[#This Row],[Load]]+Demand[[#This Row],[Load]]*$K$1</f>
        <v>6778.46</v>
      </c>
      <c r="L53">
        <f>Demand[[#This Row],[Load]]+Demand[[#This Row],[Load]]*-0.41</f>
        <v>6895.33</v>
      </c>
      <c r="M53">
        <f>Demand[[#This Row],[Load]]+Demand[[#This Row],[Load]]*-0.4</f>
        <v>7012.2</v>
      </c>
      <c r="N53">
        <f>Demand[[#This Row],[Load]]+Demand[[#This Row],[Load]]*-0.39</f>
        <v>7129.07</v>
      </c>
      <c r="O53">
        <f>Demand[[#This Row],[Load]]+Demand[[#This Row],[Load]]*-0.38</f>
        <v>7245.94</v>
      </c>
      <c r="P53">
        <f>Demand[[#This Row],[Load]]+Demand[[#This Row],[Load]]*-0.37</f>
        <v>7362.81</v>
      </c>
      <c r="Q53">
        <f>Demand[[#This Row],[Load]]+Demand[[#This Row],[Load]]*-0.36</f>
        <v>7479.68</v>
      </c>
      <c r="R53">
        <f>Demand[[#This Row],[Load]]+Demand[[#This Row],[Load]]*-0.35</f>
        <v>7596.55</v>
      </c>
      <c r="S53">
        <f>Demand[[#This Row],[Load]]+Demand[[#This Row],[Load]]*-0.34</f>
        <v>7713.42</v>
      </c>
      <c r="T53">
        <f>Demand[[#This Row],[Load]]+Demand[[#This Row],[Load]]*-0.33</f>
        <v>7830.29</v>
      </c>
      <c r="U53">
        <f>Demand[[#This Row],[Load]]+Demand[[#This Row],[Load]]*-0.32</f>
        <v>7947.16</v>
      </c>
      <c r="V53">
        <f>Demand[[#This Row],[Load]]+Demand[[#This Row],[Load]]*-0.31</f>
        <v>8064.0300000000007</v>
      </c>
      <c r="W53">
        <f>Demand[[#This Row],[Load]]+Demand[[#This Row],[Load]]*-0.3</f>
        <v>8180.9</v>
      </c>
      <c r="X53">
        <f>Demand[[#This Row],[Load]]+Demand[[#This Row],[Load]]*-0.29</f>
        <v>8297.77</v>
      </c>
      <c r="Y53">
        <f>Demand[[#This Row],[Load]]+Demand[[#This Row],[Load]]*-0.28</f>
        <v>8414.64</v>
      </c>
      <c r="Z53">
        <f>Demand[[#This Row],[Load]]+Demand[[#This Row],[Load]]*-0.27</f>
        <v>8531.51</v>
      </c>
      <c r="AA53">
        <f>Demand[[#This Row],[Load]]+Demand[[#This Row],[Load]]*-0.26</f>
        <v>8648.380000000001</v>
      </c>
      <c r="AB53">
        <f>Demand[[#This Row],[Load]]+Demand[[#This Row],[Load]]*-0.25</f>
        <v>8765.25</v>
      </c>
      <c r="AC53">
        <f>Demand[[#This Row],[Load]]+Demand[[#This Row],[Load]]*-0.24</f>
        <v>8882.119999999999</v>
      </c>
      <c r="AD53">
        <f>Demand[[#This Row],[Load]]+Demand[[#This Row],[Load]]*-0.23</f>
        <v>8998.99</v>
      </c>
      <c r="AE53">
        <f>Demand[[#This Row],[Load]]+Demand[[#This Row],[Load]]*-0.22</f>
        <v>9115.86</v>
      </c>
      <c r="AF53">
        <f>Demand[[#This Row],[Load]]+Demand[[#This Row],[Load]]*-0.21</f>
        <v>9232.73</v>
      </c>
      <c r="AG53">
        <f>Demand[[#This Row],[Load]]+Demand[[#This Row],[Load]]*-0.2</f>
        <v>9349.6</v>
      </c>
      <c r="AH53">
        <f>Demand[[#This Row],[Load]]+Demand[[#This Row],[Load]]*-0.19</f>
        <v>9466.4699999999993</v>
      </c>
      <c r="AI53">
        <f>Demand[[#This Row],[Load]]+Demand[[#This Row],[Load]]*-0.18</f>
        <v>9583.34</v>
      </c>
      <c r="AJ53">
        <f>Demand[[#This Row],[Load]]+Demand[[#This Row],[Load]]*-0.17</f>
        <v>9700.2099999999991</v>
      </c>
      <c r="AK53">
        <f>Demand[[#This Row],[Load]]+Demand[[#This Row],[Load]]*-0.16</f>
        <v>9817.08</v>
      </c>
      <c r="AL53">
        <f>Demand[[#This Row],[Load]]+Demand[[#This Row],[Load]]*-0.15</f>
        <v>9933.9500000000007</v>
      </c>
      <c r="AM53">
        <f>Demand[[#This Row],[Load]]+Demand[[#This Row],[Load]]*-0.14</f>
        <v>10050.82</v>
      </c>
      <c r="AN53">
        <f>Demand[[#This Row],[Load]]+Demand[[#This Row],[Load]]*-0.13</f>
        <v>10167.69</v>
      </c>
      <c r="AO53">
        <f>Demand[[#This Row],[Load]]+Demand[[#This Row],[Load]]*-0.12</f>
        <v>10284.56</v>
      </c>
      <c r="AP53">
        <f>Demand[[#This Row],[Load]]+Demand[[#This Row],[Load]]*-0.11</f>
        <v>10401.43</v>
      </c>
      <c r="AQ53">
        <f>Demand[[#This Row],[Load]]+Demand[[#This Row],[Load]]*-0.1</f>
        <v>10518.3</v>
      </c>
      <c r="AR53">
        <f>Demand[[#This Row],[Load]]+Demand[[#This Row],[Load]]*-0.09</f>
        <v>10635.17</v>
      </c>
      <c r="AS53">
        <f>Demand[[#This Row],[Load]]+Demand[[#This Row],[Load]]*-0.08</f>
        <v>10752.04</v>
      </c>
      <c r="AT53">
        <f>Demand[[#This Row],[Load]]+Demand[[#This Row],[Load]]*-0.07</f>
        <v>10868.91</v>
      </c>
      <c r="AU53">
        <f>Demand[[#This Row],[Load]]+Demand[[#This Row],[Load]]*-0.06</f>
        <v>10985.78</v>
      </c>
      <c r="AV53">
        <f>Demand[[#This Row],[Load]]+Demand[[#This Row],[Load]]*-0.05</f>
        <v>11102.65</v>
      </c>
      <c r="AW53">
        <f>Demand[[#This Row],[Load]]+Demand[[#This Row],[Load]]*-0.04</f>
        <v>11219.52</v>
      </c>
      <c r="AX53">
        <f>Demand[[#This Row],[Load]]+Demand[[#This Row],[Load]]*-0.03</f>
        <v>11336.39</v>
      </c>
      <c r="AY53">
        <f>Demand[[#This Row],[Load]]+Demand[[#This Row],[Load]]*-0.02</f>
        <v>11453.26</v>
      </c>
      <c r="AZ53">
        <f>Demand[[#This Row],[Load]]+Demand[[#This Row],[Load]]*-0.01</f>
        <v>11570.13</v>
      </c>
      <c r="BA53">
        <f>Demand[[#This Row],[Load]]+Demand[[#This Row],[Load]]*0</f>
        <v>11687</v>
      </c>
      <c r="BB53">
        <f>Demand[[#This Row],[Load]]+Demand[[#This Row],[Load]]*0.01</f>
        <v>11803.87</v>
      </c>
      <c r="BC53">
        <f>Demand[[#This Row],[Load]]+Demand[[#This Row],[Load]]*0.02</f>
        <v>11920.74</v>
      </c>
      <c r="BD53">
        <f>Demand[[#This Row],[Load]]+Demand[[#This Row],[Load]]*0.03</f>
        <v>12037.61</v>
      </c>
      <c r="BE53">
        <f>Demand[[#This Row],[Load]]+Demand[[#This Row],[Load]]*0.04</f>
        <v>12154.48</v>
      </c>
      <c r="BF53">
        <f>Demand[[#This Row],[Load]]+Demand[[#This Row],[Load]]*0.05</f>
        <v>12271.35</v>
      </c>
      <c r="BG53">
        <f>Demand[[#This Row],[Load]]+Demand[[#This Row],[Load]]*0.06</f>
        <v>12388.22</v>
      </c>
      <c r="BH53">
        <f>Demand[[#This Row],[Load]]+Demand[[#This Row],[Load]]*0.07</f>
        <v>12505.09</v>
      </c>
      <c r="BI53">
        <f>Demand[[#This Row],[Load]]+Demand[[#This Row],[Load]]*0.08</f>
        <v>12621.96</v>
      </c>
      <c r="BJ53">
        <f>Demand[[#This Row],[Load]]+Demand[[#This Row],[Load]]*0.09</f>
        <v>12738.83</v>
      </c>
      <c r="BK53">
        <f>Demand[[#This Row],[Load]]+Demand[[#This Row],[Load]]*0.1</f>
        <v>12855.7</v>
      </c>
      <c r="BL53">
        <f>Demand[[#This Row],[Load]]+Demand[[#This Row],[Load]]*0.11</f>
        <v>12972.57</v>
      </c>
      <c r="BM53">
        <f>Demand[[#This Row],[Load]]+Demand[[#This Row],[Load]]*0.12</f>
        <v>13089.44</v>
      </c>
      <c r="BN53">
        <f>Demand[[#This Row],[Load]]+Demand[[#This Row],[Load]]*0.13</f>
        <v>13206.31</v>
      </c>
      <c r="BO53">
        <f>Demand[[#This Row],[Load]]+Demand[[#This Row],[Load]]*0.14</f>
        <v>13323.18</v>
      </c>
      <c r="BP53">
        <f>Demand[[#This Row],[Load]]+Demand[[#This Row],[Load]]*0.15</f>
        <v>13440.05</v>
      </c>
      <c r="BQ53">
        <f>Demand[[#This Row],[Load]]+Demand[[#This Row],[Load]]*0.16</f>
        <v>13556.92</v>
      </c>
      <c r="BR53">
        <f>Demand[[#This Row],[Load]]+Demand[[#This Row],[Load]]*0.17</f>
        <v>13673.79</v>
      </c>
      <c r="BS53">
        <f>Demand[[#This Row],[Load]]+Demand[[#This Row],[Load]]*0.18</f>
        <v>13790.66</v>
      </c>
      <c r="BT53">
        <f>Demand[[#This Row],[Load]]+Demand[[#This Row],[Load]]*0.19</f>
        <v>13907.53</v>
      </c>
      <c r="BU53">
        <f>Demand[[#This Row],[Load]]+Demand[[#This Row],[Load]]*0.2</f>
        <v>14024.4</v>
      </c>
      <c r="BV53">
        <f>Demand[[#This Row],[Load]]+Demand[[#This Row],[Load]]*0.21</f>
        <v>14141.27</v>
      </c>
      <c r="BW53">
        <f>Demand[[#This Row],[Load]]+Demand[[#This Row],[Load]]*0.22</f>
        <v>14258.14</v>
      </c>
      <c r="BX53">
        <f>Demand[[#This Row],[Load]]+Demand[[#This Row],[Load]]*0.23</f>
        <v>14375.01</v>
      </c>
      <c r="BY53">
        <f>Demand[[#This Row],[Load]]+Demand[[#This Row],[Load]]*0.24</f>
        <v>14491.880000000001</v>
      </c>
      <c r="BZ53">
        <f>Demand[[#This Row],[Load]]+Demand[[#This Row],[Load]]*0.25</f>
        <v>14608.75</v>
      </c>
      <c r="CA53">
        <f>Demand[[#This Row],[Load]]+Demand[[#This Row],[Load]]*0.26</f>
        <v>14725.619999999999</v>
      </c>
      <c r="CB53">
        <f>Demand[[#This Row],[Load]]+Demand[[#This Row],[Load]]*0.27</f>
        <v>14842.49</v>
      </c>
      <c r="CC53">
        <f>Demand[[#This Row],[Load]]+Demand[[#This Row],[Load]]*0.28</f>
        <v>14959.36</v>
      </c>
      <c r="CD53">
        <f>Demand[[#This Row],[Load]]+Demand[[#This Row],[Load]]*0.29</f>
        <v>15076.23</v>
      </c>
      <c r="CE53">
        <f>Demand[[#This Row],[Load]]+Demand[[#This Row],[Load]]*0.3</f>
        <v>15193.1</v>
      </c>
      <c r="CF53">
        <f>Demand[[#This Row],[Load]]+Demand[[#This Row],[Load]]*0.31</f>
        <v>15309.97</v>
      </c>
      <c r="CG53">
        <f>Demand[[#This Row],[Load]]+Demand[[#This Row],[Load]]*0.32</f>
        <v>15426.84</v>
      </c>
      <c r="CH53">
        <f>Demand[[#This Row],[Load]]+Demand[[#This Row],[Load]]*0.33</f>
        <v>15543.71</v>
      </c>
      <c r="CI53">
        <f>Demand[[#This Row],[Load]]+Demand[[#This Row],[Load]]*0.34</f>
        <v>15660.58</v>
      </c>
      <c r="CJ53">
        <f>Demand[[#This Row],[Load]]+Demand[[#This Row],[Load]]*0.35</f>
        <v>15777.45</v>
      </c>
      <c r="CK53">
        <f>Demand[[#This Row],[Load]]+Demand[[#This Row],[Load]]*0.36</f>
        <v>15894.32</v>
      </c>
      <c r="CL53">
        <f>Demand[[#This Row],[Load]]+Demand[[#This Row],[Load]]*0.37</f>
        <v>16011.189999999999</v>
      </c>
      <c r="CM53">
        <f>Demand[[#This Row],[Load]]+Demand[[#This Row],[Load]]*0.38</f>
        <v>16128.060000000001</v>
      </c>
      <c r="CN53">
        <f>Demand[[#This Row],[Load]]+Demand[[#This Row],[Load]]*0.39</f>
        <v>16244.93</v>
      </c>
      <c r="CO53">
        <f>Demand[[#This Row],[Load]]+Demand[[#This Row],[Load]]*0.4</f>
        <v>16361.8</v>
      </c>
      <c r="CP53">
        <f>Demand[[#This Row],[Load]]+Demand[[#This Row],[Load]]*0.41</f>
        <v>16478.669999999998</v>
      </c>
      <c r="CQ53">
        <f>Demand[[#This Row],[Load]]+Demand[[#This Row],[Load]]*0.42</f>
        <v>16595.54</v>
      </c>
      <c r="CR53">
        <f>Demand[[#This Row],[Load]]+Demand[[#This Row],[Load]]*0.43</f>
        <v>16712.41</v>
      </c>
      <c r="CS53">
        <f>Demand[[#This Row],[Load]]+Demand[[#This Row],[Load]]*0.44</f>
        <v>16829.28</v>
      </c>
      <c r="CT53">
        <f>Demand[[#This Row],[Load]]+Demand[[#This Row],[Load]]*0.45</f>
        <v>16946.150000000001</v>
      </c>
      <c r="CU53">
        <f>Demand[[#This Row],[Load]]+Demand[[#This Row],[Load]]*0.46</f>
        <v>17063.02</v>
      </c>
      <c r="CV53">
        <f>Demand[[#This Row],[Load]]+Demand[[#This Row],[Load]]*47</f>
        <v>560976</v>
      </c>
      <c r="CW53">
        <f>Demand[[#This Row],[Load]]+Demand[[#This Row],[Load]]*0.48</f>
        <v>17296.760000000002</v>
      </c>
      <c r="CX53">
        <f>Demand[[#This Row],[Load]]+Demand[[#This Row],[Load]]*0.49</f>
        <v>17413.63</v>
      </c>
      <c r="CY53">
        <f>Demand[[#This Row],[Load]]+Demand[[#This Row],[Load]]*0.5</f>
        <v>17530.5</v>
      </c>
    </row>
    <row r="54" spans="1:103">
      <c r="A54">
        <v>52</v>
      </c>
      <c r="B54">
        <v>11501</v>
      </c>
      <c r="C54">
        <f>Demand[[#This Row],[Load]]-Demand[[#This Row],[Load]]*0.5</f>
        <v>5750.5</v>
      </c>
      <c r="D54">
        <f>Demand[[#This Row],[Load]]-Demand[[#This Row],[Load]]*0.49</f>
        <v>5865.51</v>
      </c>
      <c r="E54">
        <f>Demand[[#This Row],[Load]]-Demand[[#This Row],[Load]]*0.48</f>
        <v>5980.52</v>
      </c>
      <c r="F54">
        <f>Demand[[#This Row],[Load]]-Demand[[#This Row],[Load]]*0.47</f>
        <v>6095.5300000000007</v>
      </c>
      <c r="G54">
        <f>Demand[[#This Row],[Load]]-Demand[[#This Row],[Load]]*0.46</f>
        <v>6210.54</v>
      </c>
      <c r="H54">
        <f>Demand[[#This Row],[Load]]-Demand[[#This Row],[Load]]*0.45</f>
        <v>6325.55</v>
      </c>
      <c r="I54">
        <f>Demand[[#This Row],[Load]]-Demand[[#This Row],[Load]]*0.44</f>
        <v>6440.56</v>
      </c>
      <c r="J54">
        <f>Demand[[#This Row],[Load]]-Demand[[#This Row],[Load]]*0.43</f>
        <v>6555.57</v>
      </c>
      <c r="K54">
        <f>Demand[[#This Row],[Load]]+Demand[[#This Row],[Load]]*$K$1</f>
        <v>6670.58</v>
      </c>
      <c r="L54">
        <f>Demand[[#This Row],[Load]]+Demand[[#This Row],[Load]]*-0.41</f>
        <v>6785.59</v>
      </c>
      <c r="M54">
        <f>Demand[[#This Row],[Load]]+Demand[[#This Row],[Load]]*-0.4</f>
        <v>6900.5999999999995</v>
      </c>
      <c r="N54">
        <f>Demand[[#This Row],[Load]]+Demand[[#This Row],[Load]]*-0.39</f>
        <v>7015.61</v>
      </c>
      <c r="O54">
        <f>Demand[[#This Row],[Load]]+Demand[[#This Row],[Load]]*-0.38</f>
        <v>7130.62</v>
      </c>
      <c r="P54">
        <f>Demand[[#This Row],[Load]]+Demand[[#This Row],[Load]]*-0.37</f>
        <v>7245.63</v>
      </c>
      <c r="Q54">
        <f>Demand[[#This Row],[Load]]+Demand[[#This Row],[Load]]*-0.36</f>
        <v>7360.64</v>
      </c>
      <c r="R54">
        <f>Demand[[#This Row],[Load]]+Demand[[#This Row],[Load]]*-0.35</f>
        <v>7475.65</v>
      </c>
      <c r="S54">
        <f>Demand[[#This Row],[Load]]+Demand[[#This Row],[Load]]*-0.34</f>
        <v>7590.66</v>
      </c>
      <c r="T54">
        <f>Demand[[#This Row],[Load]]+Demand[[#This Row],[Load]]*-0.33</f>
        <v>7705.67</v>
      </c>
      <c r="U54">
        <f>Demand[[#This Row],[Load]]+Demand[[#This Row],[Load]]*-0.32</f>
        <v>7820.68</v>
      </c>
      <c r="V54">
        <f>Demand[[#This Row],[Load]]+Demand[[#This Row],[Load]]*-0.31</f>
        <v>7935.6900000000005</v>
      </c>
      <c r="W54">
        <f>Demand[[#This Row],[Load]]+Demand[[#This Row],[Load]]*-0.3</f>
        <v>8050.7000000000007</v>
      </c>
      <c r="X54">
        <f>Demand[[#This Row],[Load]]+Demand[[#This Row],[Load]]*-0.29</f>
        <v>8165.71</v>
      </c>
      <c r="Y54">
        <f>Demand[[#This Row],[Load]]+Demand[[#This Row],[Load]]*-0.28</f>
        <v>8280.7199999999993</v>
      </c>
      <c r="Z54">
        <f>Demand[[#This Row],[Load]]+Demand[[#This Row],[Load]]*-0.27</f>
        <v>8395.73</v>
      </c>
      <c r="AA54">
        <f>Demand[[#This Row],[Load]]+Demand[[#This Row],[Load]]*-0.26</f>
        <v>8510.74</v>
      </c>
      <c r="AB54">
        <f>Demand[[#This Row],[Load]]+Demand[[#This Row],[Load]]*-0.25</f>
        <v>8625.75</v>
      </c>
      <c r="AC54">
        <f>Demand[[#This Row],[Load]]+Demand[[#This Row],[Load]]*-0.24</f>
        <v>8740.76</v>
      </c>
      <c r="AD54">
        <f>Demand[[#This Row],[Load]]+Demand[[#This Row],[Load]]*-0.23</f>
        <v>8855.77</v>
      </c>
      <c r="AE54">
        <f>Demand[[#This Row],[Load]]+Demand[[#This Row],[Load]]*-0.22</f>
        <v>8970.7800000000007</v>
      </c>
      <c r="AF54">
        <f>Demand[[#This Row],[Load]]+Demand[[#This Row],[Load]]*-0.21</f>
        <v>9085.7900000000009</v>
      </c>
      <c r="AG54">
        <f>Demand[[#This Row],[Load]]+Demand[[#This Row],[Load]]*-0.2</f>
        <v>9200.7999999999993</v>
      </c>
      <c r="AH54">
        <f>Demand[[#This Row],[Load]]+Demand[[#This Row],[Load]]*-0.19</f>
        <v>9315.81</v>
      </c>
      <c r="AI54">
        <f>Demand[[#This Row],[Load]]+Demand[[#This Row],[Load]]*-0.18</f>
        <v>9430.82</v>
      </c>
      <c r="AJ54">
        <f>Demand[[#This Row],[Load]]+Demand[[#This Row],[Load]]*-0.17</f>
        <v>9545.83</v>
      </c>
      <c r="AK54">
        <f>Demand[[#This Row],[Load]]+Demand[[#This Row],[Load]]*-0.16</f>
        <v>9660.84</v>
      </c>
      <c r="AL54">
        <f>Demand[[#This Row],[Load]]+Demand[[#This Row],[Load]]*-0.15</f>
        <v>9775.85</v>
      </c>
      <c r="AM54">
        <f>Demand[[#This Row],[Load]]+Demand[[#This Row],[Load]]*-0.14</f>
        <v>9890.86</v>
      </c>
      <c r="AN54">
        <f>Demand[[#This Row],[Load]]+Demand[[#This Row],[Load]]*-0.13</f>
        <v>10005.869999999999</v>
      </c>
      <c r="AO54">
        <f>Demand[[#This Row],[Load]]+Demand[[#This Row],[Load]]*-0.12</f>
        <v>10120.880000000001</v>
      </c>
      <c r="AP54">
        <f>Demand[[#This Row],[Load]]+Demand[[#This Row],[Load]]*-0.11</f>
        <v>10235.89</v>
      </c>
      <c r="AQ54">
        <f>Demand[[#This Row],[Load]]+Demand[[#This Row],[Load]]*-0.1</f>
        <v>10350.9</v>
      </c>
      <c r="AR54">
        <f>Demand[[#This Row],[Load]]+Demand[[#This Row],[Load]]*-0.09</f>
        <v>10465.91</v>
      </c>
      <c r="AS54">
        <f>Demand[[#This Row],[Load]]+Demand[[#This Row],[Load]]*-0.08</f>
        <v>10580.92</v>
      </c>
      <c r="AT54">
        <f>Demand[[#This Row],[Load]]+Demand[[#This Row],[Load]]*-0.07</f>
        <v>10695.93</v>
      </c>
      <c r="AU54">
        <f>Demand[[#This Row],[Load]]+Demand[[#This Row],[Load]]*-0.06</f>
        <v>10810.94</v>
      </c>
      <c r="AV54">
        <f>Demand[[#This Row],[Load]]+Demand[[#This Row],[Load]]*-0.05</f>
        <v>10925.95</v>
      </c>
      <c r="AW54">
        <f>Demand[[#This Row],[Load]]+Demand[[#This Row],[Load]]*-0.04</f>
        <v>11040.96</v>
      </c>
      <c r="AX54">
        <f>Demand[[#This Row],[Load]]+Demand[[#This Row],[Load]]*-0.03</f>
        <v>11155.97</v>
      </c>
      <c r="AY54">
        <f>Demand[[#This Row],[Load]]+Demand[[#This Row],[Load]]*-0.02</f>
        <v>11270.98</v>
      </c>
      <c r="AZ54">
        <f>Demand[[#This Row],[Load]]+Demand[[#This Row],[Load]]*-0.01</f>
        <v>11385.99</v>
      </c>
      <c r="BA54">
        <f>Demand[[#This Row],[Load]]+Demand[[#This Row],[Load]]*0</f>
        <v>11501</v>
      </c>
      <c r="BB54">
        <f>Demand[[#This Row],[Load]]+Demand[[#This Row],[Load]]*0.01</f>
        <v>11616.01</v>
      </c>
      <c r="BC54">
        <f>Demand[[#This Row],[Load]]+Demand[[#This Row],[Load]]*0.02</f>
        <v>11731.02</v>
      </c>
      <c r="BD54">
        <f>Demand[[#This Row],[Load]]+Demand[[#This Row],[Load]]*0.03</f>
        <v>11846.03</v>
      </c>
      <c r="BE54">
        <f>Demand[[#This Row],[Load]]+Demand[[#This Row],[Load]]*0.04</f>
        <v>11961.04</v>
      </c>
      <c r="BF54">
        <f>Demand[[#This Row],[Load]]+Demand[[#This Row],[Load]]*0.05</f>
        <v>12076.05</v>
      </c>
      <c r="BG54">
        <f>Demand[[#This Row],[Load]]+Demand[[#This Row],[Load]]*0.06</f>
        <v>12191.06</v>
      </c>
      <c r="BH54">
        <f>Demand[[#This Row],[Load]]+Demand[[#This Row],[Load]]*0.07</f>
        <v>12306.07</v>
      </c>
      <c r="BI54">
        <f>Demand[[#This Row],[Load]]+Demand[[#This Row],[Load]]*0.08</f>
        <v>12421.08</v>
      </c>
      <c r="BJ54">
        <f>Demand[[#This Row],[Load]]+Demand[[#This Row],[Load]]*0.09</f>
        <v>12536.09</v>
      </c>
      <c r="BK54">
        <f>Demand[[#This Row],[Load]]+Demand[[#This Row],[Load]]*0.1</f>
        <v>12651.1</v>
      </c>
      <c r="BL54">
        <f>Demand[[#This Row],[Load]]+Demand[[#This Row],[Load]]*0.11</f>
        <v>12766.11</v>
      </c>
      <c r="BM54">
        <f>Demand[[#This Row],[Load]]+Demand[[#This Row],[Load]]*0.12</f>
        <v>12881.119999999999</v>
      </c>
      <c r="BN54">
        <f>Demand[[#This Row],[Load]]+Demand[[#This Row],[Load]]*0.13</f>
        <v>12996.130000000001</v>
      </c>
      <c r="BO54">
        <f>Demand[[#This Row],[Load]]+Demand[[#This Row],[Load]]*0.14</f>
        <v>13111.14</v>
      </c>
      <c r="BP54">
        <f>Demand[[#This Row],[Load]]+Demand[[#This Row],[Load]]*0.15</f>
        <v>13226.15</v>
      </c>
      <c r="BQ54">
        <f>Demand[[#This Row],[Load]]+Demand[[#This Row],[Load]]*0.16</f>
        <v>13341.16</v>
      </c>
      <c r="BR54">
        <f>Demand[[#This Row],[Load]]+Demand[[#This Row],[Load]]*0.17</f>
        <v>13456.17</v>
      </c>
      <c r="BS54">
        <f>Demand[[#This Row],[Load]]+Demand[[#This Row],[Load]]*0.18</f>
        <v>13571.18</v>
      </c>
      <c r="BT54">
        <f>Demand[[#This Row],[Load]]+Demand[[#This Row],[Load]]*0.19</f>
        <v>13686.19</v>
      </c>
      <c r="BU54">
        <f>Demand[[#This Row],[Load]]+Demand[[#This Row],[Load]]*0.2</f>
        <v>13801.2</v>
      </c>
      <c r="BV54">
        <f>Demand[[#This Row],[Load]]+Demand[[#This Row],[Load]]*0.21</f>
        <v>13916.21</v>
      </c>
      <c r="BW54">
        <f>Demand[[#This Row],[Load]]+Demand[[#This Row],[Load]]*0.22</f>
        <v>14031.22</v>
      </c>
      <c r="BX54">
        <f>Demand[[#This Row],[Load]]+Demand[[#This Row],[Load]]*0.23</f>
        <v>14146.23</v>
      </c>
      <c r="BY54">
        <f>Demand[[#This Row],[Load]]+Demand[[#This Row],[Load]]*0.24</f>
        <v>14261.24</v>
      </c>
      <c r="BZ54">
        <f>Demand[[#This Row],[Load]]+Demand[[#This Row],[Load]]*0.25</f>
        <v>14376.25</v>
      </c>
      <c r="CA54">
        <f>Demand[[#This Row],[Load]]+Demand[[#This Row],[Load]]*0.26</f>
        <v>14491.26</v>
      </c>
      <c r="CB54">
        <f>Demand[[#This Row],[Load]]+Demand[[#This Row],[Load]]*0.27</f>
        <v>14606.27</v>
      </c>
      <c r="CC54">
        <f>Demand[[#This Row],[Load]]+Demand[[#This Row],[Load]]*0.28</f>
        <v>14721.28</v>
      </c>
      <c r="CD54">
        <f>Demand[[#This Row],[Load]]+Demand[[#This Row],[Load]]*0.29</f>
        <v>14836.29</v>
      </c>
      <c r="CE54">
        <f>Demand[[#This Row],[Load]]+Demand[[#This Row],[Load]]*0.3</f>
        <v>14951.3</v>
      </c>
      <c r="CF54">
        <f>Demand[[#This Row],[Load]]+Demand[[#This Row],[Load]]*0.31</f>
        <v>15066.31</v>
      </c>
      <c r="CG54">
        <f>Demand[[#This Row],[Load]]+Demand[[#This Row],[Load]]*0.32</f>
        <v>15181.32</v>
      </c>
      <c r="CH54">
        <f>Demand[[#This Row],[Load]]+Demand[[#This Row],[Load]]*0.33</f>
        <v>15296.33</v>
      </c>
      <c r="CI54">
        <f>Demand[[#This Row],[Load]]+Demand[[#This Row],[Load]]*0.34</f>
        <v>15411.34</v>
      </c>
      <c r="CJ54">
        <f>Demand[[#This Row],[Load]]+Demand[[#This Row],[Load]]*0.35</f>
        <v>15526.35</v>
      </c>
      <c r="CK54">
        <f>Demand[[#This Row],[Load]]+Demand[[#This Row],[Load]]*0.36</f>
        <v>15641.36</v>
      </c>
      <c r="CL54">
        <f>Demand[[#This Row],[Load]]+Demand[[#This Row],[Load]]*0.37</f>
        <v>15756.369999999999</v>
      </c>
      <c r="CM54">
        <f>Demand[[#This Row],[Load]]+Demand[[#This Row],[Load]]*0.38</f>
        <v>15871.380000000001</v>
      </c>
      <c r="CN54">
        <f>Demand[[#This Row],[Load]]+Demand[[#This Row],[Load]]*0.39</f>
        <v>15986.39</v>
      </c>
      <c r="CO54">
        <f>Demand[[#This Row],[Load]]+Demand[[#This Row],[Load]]*0.4</f>
        <v>16101.400000000001</v>
      </c>
      <c r="CP54">
        <f>Demand[[#This Row],[Load]]+Demand[[#This Row],[Load]]*0.41</f>
        <v>16216.41</v>
      </c>
      <c r="CQ54">
        <f>Demand[[#This Row],[Load]]+Demand[[#This Row],[Load]]*0.42</f>
        <v>16331.42</v>
      </c>
      <c r="CR54">
        <f>Demand[[#This Row],[Load]]+Demand[[#This Row],[Load]]*0.43</f>
        <v>16446.43</v>
      </c>
      <c r="CS54">
        <f>Demand[[#This Row],[Load]]+Demand[[#This Row],[Load]]*0.44</f>
        <v>16561.439999999999</v>
      </c>
      <c r="CT54">
        <f>Demand[[#This Row],[Load]]+Demand[[#This Row],[Load]]*0.45</f>
        <v>16676.45</v>
      </c>
      <c r="CU54">
        <f>Demand[[#This Row],[Load]]+Demand[[#This Row],[Load]]*0.46</f>
        <v>16791.46</v>
      </c>
      <c r="CV54">
        <f>Demand[[#This Row],[Load]]+Demand[[#This Row],[Load]]*47</f>
        <v>552048</v>
      </c>
      <c r="CW54">
        <f>Demand[[#This Row],[Load]]+Demand[[#This Row],[Load]]*0.48</f>
        <v>17021.48</v>
      </c>
      <c r="CX54">
        <f>Demand[[#This Row],[Load]]+Demand[[#This Row],[Load]]*0.49</f>
        <v>17136.489999999998</v>
      </c>
      <c r="CY54">
        <f>Demand[[#This Row],[Load]]+Demand[[#This Row],[Load]]*0.5</f>
        <v>17251.5</v>
      </c>
    </row>
    <row r="55" spans="1:103">
      <c r="A55">
        <v>53</v>
      </c>
      <c r="B55">
        <v>11546</v>
      </c>
      <c r="C55">
        <f>Demand[[#This Row],[Load]]-Demand[[#This Row],[Load]]*0.5</f>
        <v>5773</v>
      </c>
      <c r="D55">
        <f>Demand[[#This Row],[Load]]-Demand[[#This Row],[Load]]*0.49</f>
        <v>5888.46</v>
      </c>
      <c r="E55">
        <f>Demand[[#This Row],[Load]]-Demand[[#This Row],[Load]]*0.48</f>
        <v>6003.92</v>
      </c>
      <c r="F55">
        <f>Demand[[#This Row],[Load]]-Demand[[#This Row],[Load]]*0.47</f>
        <v>6119.38</v>
      </c>
      <c r="G55">
        <f>Demand[[#This Row],[Load]]-Demand[[#This Row],[Load]]*0.46</f>
        <v>6234.84</v>
      </c>
      <c r="H55">
        <f>Demand[[#This Row],[Load]]-Demand[[#This Row],[Load]]*0.45</f>
        <v>6350.3</v>
      </c>
      <c r="I55">
        <f>Demand[[#This Row],[Load]]-Demand[[#This Row],[Load]]*0.44</f>
        <v>6465.76</v>
      </c>
      <c r="J55">
        <f>Demand[[#This Row],[Load]]-Demand[[#This Row],[Load]]*0.43</f>
        <v>6581.22</v>
      </c>
      <c r="K55">
        <f>Demand[[#This Row],[Load]]+Demand[[#This Row],[Load]]*$K$1</f>
        <v>6696.68</v>
      </c>
      <c r="L55">
        <f>Demand[[#This Row],[Load]]+Demand[[#This Row],[Load]]*-0.41</f>
        <v>6812.14</v>
      </c>
      <c r="M55">
        <f>Demand[[#This Row],[Load]]+Demand[[#This Row],[Load]]*-0.4</f>
        <v>6927.5999999999995</v>
      </c>
      <c r="N55">
        <f>Demand[[#This Row],[Load]]+Demand[[#This Row],[Load]]*-0.39</f>
        <v>7043.0599999999995</v>
      </c>
      <c r="O55">
        <f>Demand[[#This Row],[Load]]+Demand[[#This Row],[Load]]*-0.38</f>
        <v>7158.5199999999995</v>
      </c>
      <c r="P55">
        <f>Demand[[#This Row],[Load]]+Demand[[#This Row],[Load]]*-0.37</f>
        <v>7273.9800000000005</v>
      </c>
      <c r="Q55">
        <f>Demand[[#This Row],[Load]]+Demand[[#This Row],[Load]]*-0.36</f>
        <v>7389.4400000000005</v>
      </c>
      <c r="R55">
        <f>Demand[[#This Row],[Load]]+Demand[[#This Row],[Load]]*-0.35</f>
        <v>7504.9</v>
      </c>
      <c r="S55">
        <f>Demand[[#This Row],[Load]]+Demand[[#This Row],[Load]]*-0.34</f>
        <v>7620.36</v>
      </c>
      <c r="T55">
        <f>Demand[[#This Row],[Load]]+Demand[[#This Row],[Load]]*-0.33</f>
        <v>7735.82</v>
      </c>
      <c r="U55">
        <f>Demand[[#This Row],[Load]]+Demand[[#This Row],[Load]]*-0.32</f>
        <v>7851.28</v>
      </c>
      <c r="V55">
        <f>Demand[[#This Row],[Load]]+Demand[[#This Row],[Load]]*-0.31</f>
        <v>7966.74</v>
      </c>
      <c r="W55">
        <f>Demand[[#This Row],[Load]]+Demand[[#This Row],[Load]]*-0.3</f>
        <v>8082.2000000000007</v>
      </c>
      <c r="X55">
        <f>Demand[[#This Row],[Load]]+Demand[[#This Row],[Load]]*-0.29</f>
        <v>8197.66</v>
      </c>
      <c r="Y55">
        <f>Demand[[#This Row],[Load]]+Demand[[#This Row],[Load]]*-0.28</f>
        <v>8313.119999999999</v>
      </c>
      <c r="Z55">
        <f>Demand[[#This Row],[Load]]+Demand[[#This Row],[Load]]*-0.27</f>
        <v>8428.58</v>
      </c>
      <c r="AA55">
        <f>Demand[[#This Row],[Load]]+Demand[[#This Row],[Load]]*-0.26</f>
        <v>8544.0400000000009</v>
      </c>
      <c r="AB55">
        <f>Demand[[#This Row],[Load]]+Demand[[#This Row],[Load]]*-0.25</f>
        <v>8659.5</v>
      </c>
      <c r="AC55">
        <f>Demand[[#This Row],[Load]]+Demand[[#This Row],[Load]]*-0.24</f>
        <v>8774.9599999999991</v>
      </c>
      <c r="AD55">
        <f>Demand[[#This Row],[Load]]+Demand[[#This Row],[Load]]*-0.23</f>
        <v>8890.42</v>
      </c>
      <c r="AE55">
        <f>Demand[[#This Row],[Load]]+Demand[[#This Row],[Load]]*-0.22</f>
        <v>9005.880000000001</v>
      </c>
      <c r="AF55">
        <f>Demand[[#This Row],[Load]]+Demand[[#This Row],[Load]]*-0.21</f>
        <v>9121.34</v>
      </c>
      <c r="AG55">
        <f>Demand[[#This Row],[Load]]+Demand[[#This Row],[Load]]*-0.2</f>
        <v>9236.7999999999993</v>
      </c>
      <c r="AH55">
        <f>Demand[[#This Row],[Load]]+Demand[[#This Row],[Load]]*-0.19</f>
        <v>9352.26</v>
      </c>
      <c r="AI55">
        <f>Demand[[#This Row],[Load]]+Demand[[#This Row],[Load]]*-0.18</f>
        <v>9467.7200000000012</v>
      </c>
      <c r="AJ55">
        <f>Demand[[#This Row],[Load]]+Demand[[#This Row],[Load]]*-0.17</f>
        <v>9583.18</v>
      </c>
      <c r="AK55">
        <f>Demand[[#This Row],[Load]]+Demand[[#This Row],[Load]]*-0.16</f>
        <v>9698.64</v>
      </c>
      <c r="AL55">
        <f>Demand[[#This Row],[Load]]+Demand[[#This Row],[Load]]*-0.15</f>
        <v>9814.1</v>
      </c>
      <c r="AM55">
        <f>Demand[[#This Row],[Load]]+Demand[[#This Row],[Load]]*-0.14</f>
        <v>9929.56</v>
      </c>
      <c r="AN55">
        <f>Demand[[#This Row],[Load]]+Demand[[#This Row],[Load]]*-0.13</f>
        <v>10045.02</v>
      </c>
      <c r="AO55">
        <f>Demand[[#This Row],[Load]]+Demand[[#This Row],[Load]]*-0.12</f>
        <v>10160.48</v>
      </c>
      <c r="AP55">
        <f>Demand[[#This Row],[Load]]+Demand[[#This Row],[Load]]*-0.11</f>
        <v>10275.94</v>
      </c>
      <c r="AQ55">
        <f>Demand[[#This Row],[Load]]+Demand[[#This Row],[Load]]*-0.1</f>
        <v>10391.4</v>
      </c>
      <c r="AR55">
        <f>Demand[[#This Row],[Load]]+Demand[[#This Row],[Load]]*-0.09</f>
        <v>10506.86</v>
      </c>
      <c r="AS55">
        <f>Demand[[#This Row],[Load]]+Demand[[#This Row],[Load]]*-0.08</f>
        <v>10622.32</v>
      </c>
      <c r="AT55">
        <f>Demand[[#This Row],[Load]]+Demand[[#This Row],[Load]]*-0.07</f>
        <v>10737.78</v>
      </c>
      <c r="AU55">
        <f>Demand[[#This Row],[Load]]+Demand[[#This Row],[Load]]*-0.06</f>
        <v>10853.24</v>
      </c>
      <c r="AV55">
        <f>Demand[[#This Row],[Load]]+Demand[[#This Row],[Load]]*-0.05</f>
        <v>10968.7</v>
      </c>
      <c r="AW55">
        <f>Demand[[#This Row],[Load]]+Demand[[#This Row],[Load]]*-0.04</f>
        <v>11084.16</v>
      </c>
      <c r="AX55">
        <f>Demand[[#This Row],[Load]]+Demand[[#This Row],[Load]]*-0.03</f>
        <v>11199.62</v>
      </c>
      <c r="AY55">
        <f>Demand[[#This Row],[Load]]+Demand[[#This Row],[Load]]*-0.02</f>
        <v>11315.08</v>
      </c>
      <c r="AZ55">
        <f>Demand[[#This Row],[Load]]+Demand[[#This Row],[Load]]*-0.01</f>
        <v>11430.54</v>
      </c>
      <c r="BA55">
        <f>Demand[[#This Row],[Load]]+Demand[[#This Row],[Load]]*0</f>
        <v>11546</v>
      </c>
      <c r="BB55">
        <f>Demand[[#This Row],[Load]]+Demand[[#This Row],[Load]]*0.01</f>
        <v>11661.46</v>
      </c>
      <c r="BC55">
        <f>Demand[[#This Row],[Load]]+Demand[[#This Row],[Load]]*0.02</f>
        <v>11776.92</v>
      </c>
      <c r="BD55">
        <f>Demand[[#This Row],[Load]]+Demand[[#This Row],[Load]]*0.03</f>
        <v>11892.38</v>
      </c>
      <c r="BE55">
        <f>Demand[[#This Row],[Load]]+Demand[[#This Row],[Load]]*0.04</f>
        <v>12007.84</v>
      </c>
      <c r="BF55">
        <f>Demand[[#This Row],[Load]]+Demand[[#This Row],[Load]]*0.05</f>
        <v>12123.3</v>
      </c>
      <c r="BG55">
        <f>Demand[[#This Row],[Load]]+Demand[[#This Row],[Load]]*0.06</f>
        <v>12238.76</v>
      </c>
      <c r="BH55">
        <f>Demand[[#This Row],[Load]]+Demand[[#This Row],[Load]]*0.07</f>
        <v>12354.22</v>
      </c>
      <c r="BI55">
        <f>Demand[[#This Row],[Load]]+Demand[[#This Row],[Load]]*0.08</f>
        <v>12469.68</v>
      </c>
      <c r="BJ55">
        <f>Demand[[#This Row],[Load]]+Demand[[#This Row],[Load]]*0.09</f>
        <v>12585.14</v>
      </c>
      <c r="BK55">
        <f>Demand[[#This Row],[Load]]+Demand[[#This Row],[Load]]*0.1</f>
        <v>12700.6</v>
      </c>
      <c r="BL55">
        <f>Demand[[#This Row],[Load]]+Demand[[#This Row],[Load]]*0.11</f>
        <v>12816.06</v>
      </c>
      <c r="BM55">
        <f>Demand[[#This Row],[Load]]+Demand[[#This Row],[Load]]*0.12</f>
        <v>12931.52</v>
      </c>
      <c r="BN55">
        <f>Demand[[#This Row],[Load]]+Demand[[#This Row],[Load]]*0.13</f>
        <v>13046.98</v>
      </c>
      <c r="BO55">
        <f>Demand[[#This Row],[Load]]+Demand[[#This Row],[Load]]*0.14</f>
        <v>13162.44</v>
      </c>
      <c r="BP55">
        <f>Demand[[#This Row],[Load]]+Demand[[#This Row],[Load]]*0.15</f>
        <v>13277.9</v>
      </c>
      <c r="BQ55">
        <f>Demand[[#This Row],[Load]]+Demand[[#This Row],[Load]]*0.16</f>
        <v>13393.36</v>
      </c>
      <c r="BR55">
        <f>Demand[[#This Row],[Load]]+Demand[[#This Row],[Load]]*0.17</f>
        <v>13508.82</v>
      </c>
      <c r="BS55">
        <f>Demand[[#This Row],[Load]]+Demand[[#This Row],[Load]]*0.18</f>
        <v>13624.279999999999</v>
      </c>
      <c r="BT55">
        <f>Demand[[#This Row],[Load]]+Demand[[#This Row],[Load]]*0.19</f>
        <v>13739.74</v>
      </c>
      <c r="BU55">
        <f>Demand[[#This Row],[Load]]+Demand[[#This Row],[Load]]*0.2</f>
        <v>13855.2</v>
      </c>
      <c r="BV55">
        <f>Demand[[#This Row],[Load]]+Demand[[#This Row],[Load]]*0.21</f>
        <v>13970.66</v>
      </c>
      <c r="BW55">
        <f>Demand[[#This Row],[Load]]+Demand[[#This Row],[Load]]*0.22</f>
        <v>14086.119999999999</v>
      </c>
      <c r="BX55">
        <f>Demand[[#This Row],[Load]]+Demand[[#This Row],[Load]]*0.23</f>
        <v>14201.58</v>
      </c>
      <c r="BY55">
        <f>Demand[[#This Row],[Load]]+Demand[[#This Row],[Load]]*0.24</f>
        <v>14317.04</v>
      </c>
      <c r="BZ55">
        <f>Demand[[#This Row],[Load]]+Demand[[#This Row],[Load]]*0.25</f>
        <v>14432.5</v>
      </c>
      <c r="CA55">
        <f>Demand[[#This Row],[Load]]+Demand[[#This Row],[Load]]*0.26</f>
        <v>14547.96</v>
      </c>
      <c r="CB55">
        <f>Demand[[#This Row],[Load]]+Demand[[#This Row],[Load]]*0.27</f>
        <v>14663.42</v>
      </c>
      <c r="CC55">
        <f>Demand[[#This Row],[Load]]+Demand[[#This Row],[Load]]*0.28</f>
        <v>14778.880000000001</v>
      </c>
      <c r="CD55">
        <f>Demand[[#This Row],[Load]]+Demand[[#This Row],[Load]]*0.29</f>
        <v>14894.34</v>
      </c>
      <c r="CE55">
        <f>Demand[[#This Row],[Load]]+Demand[[#This Row],[Load]]*0.3</f>
        <v>15009.8</v>
      </c>
      <c r="CF55">
        <f>Demand[[#This Row],[Load]]+Demand[[#This Row],[Load]]*0.31</f>
        <v>15125.26</v>
      </c>
      <c r="CG55">
        <f>Demand[[#This Row],[Load]]+Demand[[#This Row],[Load]]*0.32</f>
        <v>15240.720000000001</v>
      </c>
      <c r="CH55">
        <f>Demand[[#This Row],[Load]]+Demand[[#This Row],[Load]]*0.33</f>
        <v>15356.18</v>
      </c>
      <c r="CI55">
        <f>Demand[[#This Row],[Load]]+Demand[[#This Row],[Load]]*0.34</f>
        <v>15471.64</v>
      </c>
      <c r="CJ55">
        <f>Demand[[#This Row],[Load]]+Demand[[#This Row],[Load]]*0.35</f>
        <v>15587.1</v>
      </c>
      <c r="CK55">
        <f>Demand[[#This Row],[Load]]+Demand[[#This Row],[Load]]*0.36</f>
        <v>15702.56</v>
      </c>
      <c r="CL55">
        <f>Demand[[#This Row],[Load]]+Demand[[#This Row],[Load]]*0.37</f>
        <v>15818.02</v>
      </c>
      <c r="CM55">
        <f>Demand[[#This Row],[Load]]+Demand[[#This Row],[Load]]*0.38</f>
        <v>15933.48</v>
      </c>
      <c r="CN55">
        <f>Demand[[#This Row],[Load]]+Demand[[#This Row],[Load]]*0.39</f>
        <v>16048.94</v>
      </c>
      <c r="CO55">
        <f>Demand[[#This Row],[Load]]+Demand[[#This Row],[Load]]*0.4</f>
        <v>16164.400000000001</v>
      </c>
      <c r="CP55">
        <f>Demand[[#This Row],[Load]]+Demand[[#This Row],[Load]]*0.41</f>
        <v>16279.86</v>
      </c>
      <c r="CQ55">
        <f>Demand[[#This Row],[Load]]+Demand[[#This Row],[Load]]*0.42</f>
        <v>16395.32</v>
      </c>
      <c r="CR55">
        <f>Demand[[#This Row],[Load]]+Demand[[#This Row],[Load]]*0.43</f>
        <v>16510.78</v>
      </c>
      <c r="CS55">
        <f>Demand[[#This Row],[Load]]+Demand[[#This Row],[Load]]*0.44</f>
        <v>16626.239999999998</v>
      </c>
      <c r="CT55">
        <f>Demand[[#This Row],[Load]]+Demand[[#This Row],[Load]]*0.45</f>
        <v>16741.7</v>
      </c>
      <c r="CU55">
        <f>Demand[[#This Row],[Load]]+Demand[[#This Row],[Load]]*0.46</f>
        <v>16857.16</v>
      </c>
      <c r="CV55">
        <f>Demand[[#This Row],[Load]]+Demand[[#This Row],[Load]]*47</f>
        <v>554208</v>
      </c>
      <c r="CW55">
        <f>Demand[[#This Row],[Load]]+Demand[[#This Row],[Load]]*0.48</f>
        <v>17088.080000000002</v>
      </c>
      <c r="CX55">
        <f>Demand[[#This Row],[Load]]+Demand[[#This Row],[Load]]*0.49</f>
        <v>17203.54</v>
      </c>
      <c r="CY55">
        <f>Demand[[#This Row],[Load]]+Demand[[#This Row],[Load]]*0.5</f>
        <v>17319</v>
      </c>
    </row>
    <row r="56" spans="1:103">
      <c r="A56">
        <v>54</v>
      </c>
      <c r="B56">
        <v>11965</v>
      </c>
      <c r="C56">
        <f>Demand[[#This Row],[Load]]-Demand[[#This Row],[Load]]*0.5</f>
        <v>5982.5</v>
      </c>
      <c r="D56">
        <f>Demand[[#This Row],[Load]]-Demand[[#This Row],[Load]]*0.49</f>
        <v>6102.1500000000005</v>
      </c>
      <c r="E56">
        <f>Demand[[#This Row],[Load]]-Demand[[#This Row],[Load]]*0.48</f>
        <v>6221.8</v>
      </c>
      <c r="F56">
        <f>Demand[[#This Row],[Load]]-Demand[[#This Row],[Load]]*0.47</f>
        <v>6341.4500000000007</v>
      </c>
      <c r="G56">
        <f>Demand[[#This Row],[Load]]-Demand[[#This Row],[Load]]*0.46</f>
        <v>6461.0999999999995</v>
      </c>
      <c r="H56">
        <f>Demand[[#This Row],[Load]]-Demand[[#This Row],[Load]]*0.45</f>
        <v>6580.75</v>
      </c>
      <c r="I56">
        <f>Demand[[#This Row],[Load]]-Demand[[#This Row],[Load]]*0.44</f>
        <v>6700.4</v>
      </c>
      <c r="J56">
        <f>Demand[[#This Row],[Load]]-Demand[[#This Row],[Load]]*0.43</f>
        <v>6820.05</v>
      </c>
      <c r="K56">
        <f>Demand[[#This Row],[Load]]+Demand[[#This Row],[Load]]*$K$1</f>
        <v>6939.7</v>
      </c>
      <c r="L56">
        <f>Demand[[#This Row],[Load]]+Demand[[#This Row],[Load]]*-0.41</f>
        <v>7059.35</v>
      </c>
      <c r="M56">
        <f>Demand[[#This Row],[Load]]+Demand[[#This Row],[Load]]*-0.4</f>
        <v>7179</v>
      </c>
      <c r="N56">
        <f>Demand[[#This Row],[Load]]+Demand[[#This Row],[Load]]*-0.39</f>
        <v>7298.65</v>
      </c>
      <c r="O56">
        <f>Demand[[#This Row],[Load]]+Demand[[#This Row],[Load]]*-0.38</f>
        <v>7418.3</v>
      </c>
      <c r="P56">
        <f>Demand[[#This Row],[Load]]+Demand[[#This Row],[Load]]*-0.37</f>
        <v>7537.95</v>
      </c>
      <c r="Q56">
        <f>Demand[[#This Row],[Load]]+Demand[[#This Row],[Load]]*-0.36</f>
        <v>7657.6</v>
      </c>
      <c r="R56">
        <f>Demand[[#This Row],[Load]]+Demand[[#This Row],[Load]]*-0.35</f>
        <v>7777.25</v>
      </c>
      <c r="S56">
        <f>Demand[[#This Row],[Load]]+Demand[[#This Row],[Load]]*-0.34</f>
        <v>7896.9</v>
      </c>
      <c r="T56">
        <f>Demand[[#This Row],[Load]]+Demand[[#This Row],[Load]]*-0.33</f>
        <v>8016.5499999999993</v>
      </c>
      <c r="U56">
        <f>Demand[[#This Row],[Load]]+Demand[[#This Row],[Load]]*-0.32</f>
        <v>8136.2</v>
      </c>
      <c r="V56">
        <f>Demand[[#This Row],[Load]]+Demand[[#This Row],[Load]]*-0.31</f>
        <v>8255.85</v>
      </c>
      <c r="W56">
        <f>Demand[[#This Row],[Load]]+Demand[[#This Row],[Load]]*-0.3</f>
        <v>8375.5</v>
      </c>
      <c r="X56">
        <f>Demand[[#This Row],[Load]]+Demand[[#This Row],[Load]]*-0.29</f>
        <v>8495.15</v>
      </c>
      <c r="Y56">
        <f>Demand[[#This Row],[Load]]+Demand[[#This Row],[Load]]*-0.28</f>
        <v>8614.7999999999993</v>
      </c>
      <c r="Z56">
        <f>Demand[[#This Row],[Load]]+Demand[[#This Row],[Load]]*-0.27</f>
        <v>8734.4500000000007</v>
      </c>
      <c r="AA56">
        <f>Demand[[#This Row],[Load]]+Demand[[#This Row],[Load]]*-0.26</f>
        <v>8854.1</v>
      </c>
      <c r="AB56">
        <f>Demand[[#This Row],[Load]]+Demand[[#This Row],[Load]]*-0.25</f>
        <v>8973.75</v>
      </c>
      <c r="AC56">
        <f>Demand[[#This Row],[Load]]+Demand[[#This Row],[Load]]*-0.24</f>
        <v>9093.4</v>
      </c>
      <c r="AD56">
        <f>Demand[[#This Row],[Load]]+Demand[[#This Row],[Load]]*-0.23</f>
        <v>9213.0499999999993</v>
      </c>
      <c r="AE56">
        <f>Demand[[#This Row],[Load]]+Demand[[#This Row],[Load]]*-0.22</f>
        <v>9332.7000000000007</v>
      </c>
      <c r="AF56">
        <f>Demand[[#This Row],[Load]]+Demand[[#This Row],[Load]]*-0.21</f>
        <v>9452.35</v>
      </c>
      <c r="AG56">
        <f>Demand[[#This Row],[Load]]+Demand[[#This Row],[Load]]*-0.2</f>
        <v>9572</v>
      </c>
      <c r="AH56">
        <f>Demand[[#This Row],[Load]]+Demand[[#This Row],[Load]]*-0.19</f>
        <v>9691.65</v>
      </c>
      <c r="AI56">
        <f>Demand[[#This Row],[Load]]+Demand[[#This Row],[Load]]*-0.18</f>
        <v>9811.2999999999993</v>
      </c>
      <c r="AJ56">
        <f>Demand[[#This Row],[Load]]+Demand[[#This Row],[Load]]*-0.17</f>
        <v>9930.9500000000007</v>
      </c>
      <c r="AK56">
        <f>Demand[[#This Row],[Load]]+Demand[[#This Row],[Load]]*-0.16</f>
        <v>10050.6</v>
      </c>
      <c r="AL56">
        <f>Demand[[#This Row],[Load]]+Demand[[#This Row],[Load]]*-0.15</f>
        <v>10170.25</v>
      </c>
      <c r="AM56">
        <f>Demand[[#This Row],[Load]]+Demand[[#This Row],[Load]]*-0.14</f>
        <v>10289.9</v>
      </c>
      <c r="AN56">
        <f>Demand[[#This Row],[Load]]+Demand[[#This Row],[Load]]*-0.13</f>
        <v>10409.549999999999</v>
      </c>
      <c r="AO56">
        <f>Demand[[#This Row],[Load]]+Demand[[#This Row],[Load]]*-0.12</f>
        <v>10529.2</v>
      </c>
      <c r="AP56">
        <f>Demand[[#This Row],[Load]]+Demand[[#This Row],[Load]]*-0.11</f>
        <v>10648.85</v>
      </c>
      <c r="AQ56">
        <f>Demand[[#This Row],[Load]]+Demand[[#This Row],[Load]]*-0.1</f>
        <v>10768.5</v>
      </c>
      <c r="AR56">
        <f>Demand[[#This Row],[Load]]+Demand[[#This Row],[Load]]*-0.09</f>
        <v>10888.15</v>
      </c>
      <c r="AS56">
        <f>Demand[[#This Row],[Load]]+Demand[[#This Row],[Load]]*-0.08</f>
        <v>11007.8</v>
      </c>
      <c r="AT56">
        <f>Demand[[#This Row],[Load]]+Demand[[#This Row],[Load]]*-0.07</f>
        <v>11127.45</v>
      </c>
      <c r="AU56">
        <f>Demand[[#This Row],[Load]]+Demand[[#This Row],[Load]]*-0.06</f>
        <v>11247.1</v>
      </c>
      <c r="AV56">
        <f>Demand[[#This Row],[Load]]+Demand[[#This Row],[Load]]*-0.05</f>
        <v>11366.75</v>
      </c>
      <c r="AW56">
        <f>Demand[[#This Row],[Load]]+Demand[[#This Row],[Load]]*-0.04</f>
        <v>11486.4</v>
      </c>
      <c r="AX56">
        <f>Demand[[#This Row],[Load]]+Demand[[#This Row],[Load]]*-0.03</f>
        <v>11606.05</v>
      </c>
      <c r="AY56">
        <f>Demand[[#This Row],[Load]]+Demand[[#This Row],[Load]]*-0.02</f>
        <v>11725.7</v>
      </c>
      <c r="AZ56">
        <f>Demand[[#This Row],[Load]]+Demand[[#This Row],[Load]]*-0.01</f>
        <v>11845.35</v>
      </c>
      <c r="BA56">
        <f>Demand[[#This Row],[Load]]+Demand[[#This Row],[Load]]*0</f>
        <v>11965</v>
      </c>
      <c r="BB56">
        <f>Demand[[#This Row],[Load]]+Demand[[#This Row],[Load]]*0.01</f>
        <v>12084.65</v>
      </c>
      <c r="BC56">
        <f>Demand[[#This Row],[Load]]+Demand[[#This Row],[Load]]*0.02</f>
        <v>12204.3</v>
      </c>
      <c r="BD56">
        <f>Demand[[#This Row],[Load]]+Demand[[#This Row],[Load]]*0.03</f>
        <v>12323.95</v>
      </c>
      <c r="BE56">
        <f>Demand[[#This Row],[Load]]+Demand[[#This Row],[Load]]*0.04</f>
        <v>12443.6</v>
      </c>
      <c r="BF56">
        <f>Demand[[#This Row],[Load]]+Demand[[#This Row],[Load]]*0.05</f>
        <v>12563.25</v>
      </c>
      <c r="BG56">
        <f>Demand[[#This Row],[Load]]+Demand[[#This Row],[Load]]*0.06</f>
        <v>12682.9</v>
      </c>
      <c r="BH56">
        <f>Demand[[#This Row],[Load]]+Demand[[#This Row],[Load]]*0.07</f>
        <v>12802.55</v>
      </c>
      <c r="BI56">
        <f>Demand[[#This Row],[Load]]+Demand[[#This Row],[Load]]*0.08</f>
        <v>12922.2</v>
      </c>
      <c r="BJ56">
        <f>Demand[[#This Row],[Load]]+Demand[[#This Row],[Load]]*0.09</f>
        <v>13041.85</v>
      </c>
      <c r="BK56">
        <f>Demand[[#This Row],[Load]]+Demand[[#This Row],[Load]]*0.1</f>
        <v>13161.5</v>
      </c>
      <c r="BL56">
        <f>Demand[[#This Row],[Load]]+Demand[[#This Row],[Load]]*0.11</f>
        <v>13281.15</v>
      </c>
      <c r="BM56">
        <f>Demand[[#This Row],[Load]]+Demand[[#This Row],[Load]]*0.12</f>
        <v>13400.8</v>
      </c>
      <c r="BN56">
        <f>Demand[[#This Row],[Load]]+Demand[[#This Row],[Load]]*0.13</f>
        <v>13520.45</v>
      </c>
      <c r="BO56">
        <f>Demand[[#This Row],[Load]]+Demand[[#This Row],[Load]]*0.14</f>
        <v>13640.1</v>
      </c>
      <c r="BP56">
        <f>Demand[[#This Row],[Load]]+Demand[[#This Row],[Load]]*0.15</f>
        <v>13759.75</v>
      </c>
      <c r="BQ56">
        <f>Demand[[#This Row],[Load]]+Demand[[#This Row],[Load]]*0.16</f>
        <v>13879.4</v>
      </c>
      <c r="BR56">
        <f>Demand[[#This Row],[Load]]+Demand[[#This Row],[Load]]*0.17</f>
        <v>13999.05</v>
      </c>
      <c r="BS56">
        <f>Demand[[#This Row],[Load]]+Demand[[#This Row],[Load]]*0.18</f>
        <v>14118.7</v>
      </c>
      <c r="BT56">
        <f>Demand[[#This Row],[Load]]+Demand[[#This Row],[Load]]*0.19</f>
        <v>14238.35</v>
      </c>
      <c r="BU56">
        <f>Demand[[#This Row],[Load]]+Demand[[#This Row],[Load]]*0.2</f>
        <v>14358</v>
      </c>
      <c r="BV56">
        <f>Demand[[#This Row],[Load]]+Demand[[#This Row],[Load]]*0.21</f>
        <v>14477.65</v>
      </c>
      <c r="BW56">
        <f>Demand[[#This Row],[Load]]+Demand[[#This Row],[Load]]*0.22</f>
        <v>14597.3</v>
      </c>
      <c r="BX56">
        <f>Demand[[#This Row],[Load]]+Demand[[#This Row],[Load]]*0.23</f>
        <v>14716.95</v>
      </c>
      <c r="BY56">
        <f>Demand[[#This Row],[Load]]+Demand[[#This Row],[Load]]*0.24</f>
        <v>14836.6</v>
      </c>
      <c r="BZ56">
        <f>Demand[[#This Row],[Load]]+Demand[[#This Row],[Load]]*0.25</f>
        <v>14956.25</v>
      </c>
      <c r="CA56">
        <f>Demand[[#This Row],[Load]]+Demand[[#This Row],[Load]]*0.26</f>
        <v>15075.9</v>
      </c>
      <c r="CB56">
        <f>Demand[[#This Row],[Load]]+Demand[[#This Row],[Load]]*0.27</f>
        <v>15195.55</v>
      </c>
      <c r="CC56">
        <f>Demand[[#This Row],[Load]]+Demand[[#This Row],[Load]]*0.28</f>
        <v>15315.2</v>
      </c>
      <c r="CD56">
        <f>Demand[[#This Row],[Load]]+Demand[[#This Row],[Load]]*0.29</f>
        <v>15434.85</v>
      </c>
      <c r="CE56">
        <f>Demand[[#This Row],[Load]]+Demand[[#This Row],[Load]]*0.3</f>
        <v>15554.5</v>
      </c>
      <c r="CF56">
        <f>Demand[[#This Row],[Load]]+Demand[[#This Row],[Load]]*0.31</f>
        <v>15674.15</v>
      </c>
      <c r="CG56">
        <f>Demand[[#This Row],[Load]]+Demand[[#This Row],[Load]]*0.32</f>
        <v>15793.8</v>
      </c>
      <c r="CH56">
        <f>Demand[[#This Row],[Load]]+Demand[[#This Row],[Load]]*0.33</f>
        <v>15913.45</v>
      </c>
      <c r="CI56">
        <f>Demand[[#This Row],[Load]]+Demand[[#This Row],[Load]]*0.34</f>
        <v>16033.1</v>
      </c>
      <c r="CJ56">
        <f>Demand[[#This Row],[Load]]+Demand[[#This Row],[Load]]*0.35</f>
        <v>16152.75</v>
      </c>
      <c r="CK56">
        <f>Demand[[#This Row],[Load]]+Demand[[#This Row],[Load]]*0.36</f>
        <v>16272.4</v>
      </c>
      <c r="CL56">
        <f>Demand[[#This Row],[Load]]+Demand[[#This Row],[Load]]*0.37</f>
        <v>16392.05</v>
      </c>
      <c r="CM56">
        <f>Demand[[#This Row],[Load]]+Demand[[#This Row],[Load]]*0.38</f>
        <v>16511.7</v>
      </c>
      <c r="CN56">
        <f>Demand[[#This Row],[Load]]+Demand[[#This Row],[Load]]*0.39</f>
        <v>16631.349999999999</v>
      </c>
      <c r="CO56">
        <f>Demand[[#This Row],[Load]]+Demand[[#This Row],[Load]]*0.4</f>
        <v>16751</v>
      </c>
      <c r="CP56">
        <f>Demand[[#This Row],[Load]]+Demand[[#This Row],[Load]]*0.41</f>
        <v>16870.650000000001</v>
      </c>
      <c r="CQ56">
        <f>Demand[[#This Row],[Load]]+Demand[[#This Row],[Load]]*0.42</f>
        <v>16990.3</v>
      </c>
      <c r="CR56">
        <f>Demand[[#This Row],[Load]]+Demand[[#This Row],[Load]]*0.43</f>
        <v>17109.95</v>
      </c>
      <c r="CS56">
        <f>Demand[[#This Row],[Load]]+Demand[[#This Row],[Load]]*0.44</f>
        <v>17229.599999999999</v>
      </c>
      <c r="CT56">
        <f>Demand[[#This Row],[Load]]+Demand[[#This Row],[Load]]*0.45</f>
        <v>17349.25</v>
      </c>
      <c r="CU56">
        <f>Demand[[#This Row],[Load]]+Demand[[#This Row],[Load]]*0.46</f>
        <v>17468.900000000001</v>
      </c>
      <c r="CV56">
        <f>Demand[[#This Row],[Load]]+Demand[[#This Row],[Load]]*47</f>
        <v>574320</v>
      </c>
      <c r="CW56">
        <f>Demand[[#This Row],[Load]]+Demand[[#This Row],[Load]]*0.48</f>
        <v>17708.2</v>
      </c>
      <c r="CX56">
        <f>Demand[[#This Row],[Load]]+Demand[[#This Row],[Load]]*0.49</f>
        <v>17827.849999999999</v>
      </c>
      <c r="CY56">
        <f>Demand[[#This Row],[Load]]+Demand[[#This Row],[Load]]*0.5</f>
        <v>17947.5</v>
      </c>
    </row>
    <row r="57" spans="1:103">
      <c r="A57">
        <v>55</v>
      </c>
      <c r="B57">
        <v>13187</v>
      </c>
      <c r="C57">
        <f>Demand[[#This Row],[Load]]-Demand[[#This Row],[Load]]*0.5</f>
        <v>6593.5</v>
      </c>
      <c r="D57">
        <f>Demand[[#This Row],[Load]]-Demand[[#This Row],[Load]]*0.49</f>
        <v>6725.37</v>
      </c>
      <c r="E57">
        <f>Demand[[#This Row],[Load]]-Demand[[#This Row],[Load]]*0.48</f>
        <v>6857.24</v>
      </c>
      <c r="F57">
        <f>Demand[[#This Row],[Load]]-Demand[[#This Row],[Load]]*0.47</f>
        <v>6989.1100000000006</v>
      </c>
      <c r="G57">
        <f>Demand[[#This Row],[Load]]-Demand[[#This Row],[Load]]*0.46</f>
        <v>7120.98</v>
      </c>
      <c r="H57">
        <f>Demand[[#This Row],[Load]]-Demand[[#This Row],[Load]]*0.45</f>
        <v>7252.8499999999995</v>
      </c>
      <c r="I57">
        <f>Demand[[#This Row],[Load]]-Demand[[#This Row],[Load]]*0.44</f>
        <v>7384.72</v>
      </c>
      <c r="J57">
        <f>Demand[[#This Row],[Load]]-Demand[[#This Row],[Load]]*0.43</f>
        <v>7516.59</v>
      </c>
      <c r="K57">
        <f>Demand[[#This Row],[Load]]+Demand[[#This Row],[Load]]*$K$1</f>
        <v>7648.46</v>
      </c>
      <c r="L57">
        <f>Demand[[#This Row],[Load]]+Demand[[#This Row],[Load]]*-0.41</f>
        <v>7780.33</v>
      </c>
      <c r="M57">
        <f>Demand[[#This Row],[Load]]+Demand[[#This Row],[Load]]*-0.4</f>
        <v>7912.2</v>
      </c>
      <c r="N57">
        <f>Demand[[#This Row],[Load]]+Demand[[#This Row],[Load]]*-0.39</f>
        <v>8044.07</v>
      </c>
      <c r="O57">
        <f>Demand[[#This Row],[Load]]+Demand[[#This Row],[Load]]*-0.38</f>
        <v>8175.94</v>
      </c>
      <c r="P57">
        <f>Demand[[#This Row],[Load]]+Demand[[#This Row],[Load]]*-0.37</f>
        <v>8307.8100000000013</v>
      </c>
      <c r="Q57">
        <f>Demand[[#This Row],[Load]]+Demand[[#This Row],[Load]]*-0.36</f>
        <v>8439.68</v>
      </c>
      <c r="R57">
        <f>Demand[[#This Row],[Load]]+Demand[[#This Row],[Load]]*-0.35</f>
        <v>8571.5499999999993</v>
      </c>
      <c r="S57">
        <f>Demand[[#This Row],[Load]]+Demand[[#This Row],[Load]]*-0.34</f>
        <v>8703.42</v>
      </c>
      <c r="T57">
        <f>Demand[[#This Row],[Load]]+Demand[[#This Row],[Load]]*-0.33</f>
        <v>8835.2900000000009</v>
      </c>
      <c r="U57">
        <f>Demand[[#This Row],[Load]]+Demand[[#This Row],[Load]]*-0.32</f>
        <v>8967.16</v>
      </c>
      <c r="V57">
        <f>Demand[[#This Row],[Load]]+Demand[[#This Row],[Load]]*-0.31</f>
        <v>9099.0300000000007</v>
      </c>
      <c r="W57">
        <f>Demand[[#This Row],[Load]]+Demand[[#This Row],[Load]]*-0.3</f>
        <v>9230.9</v>
      </c>
      <c r="X57">
        <f>Demand[[#This Row],[Load]]+Demand[[#This Row],[Load]]*-0.29</f>
        <v>9362.77</v>
      </c>
      <c r="Y57">
        <f>Demand[[#This Row],[Load]]+Demand[[#This Row],[Load]]*-0.28</f>
        <v>9494.64</v>
      </c>
      <c r="Z57">
        <f>Demand[[#This Row],[Load]]+Demand[[#This Row],[Load]]*-0.27</f>
        <v>9626.51</v>
      </c>
      <c r="AA57">
        <f>Demand[[#This Row],[Load]]+Demand[[#This Row],[Load]]*-0.26</f>
        <v>9758.380000000001</v>
      </c>
      <c r="AB57">
        <f>Demand[[#This Row],[Load]]+Demand[[#This Row],[Load]]*-0.25</f>
        <v>9890.25</v>
      </c>
      <c r="AC57">
        <f>Demand[[#This Row],[Load]]+Demand[[#This Row],[Load]]*-0.24</f>
        <v>10022.119999999999</v>
      </c>
      <c r="AD57">
        <f>Demand[[#This Row],[Load]]+Demand[[#This Row],[Load]]*-0.23</f>
        <v>10153.99</v>
      </c>
      <c r="AE57">
        <f>Demand[[#This Row],[Load]]+Demand[[#This Row],[Load]]*-0.22</f>
        <v>10285.86</v>
      </c>
      <c r="AF57">
        <f>Demand[[#This Row],[Load]]+Demand[[#This Row],[Load]]*-0.21</f>
        <v>10417.73</v>
      </c>
      <c r="AG57">
        <f>Demand[[#This Row],[Load]]+Demand[[#This Row],[Load]]*-0.2</f>
        <v>10549.6</v>
      </c>
      <c r="AH57">
        <f>Demand[[#This Row],[Load]]+Demand[[#This Row],[Load]]*-0.19</f>
        <v>10681.47</v>
      </c>
      <c r="AI57">
        <f>Demand[[#This Row],[Load]]+Demand[[#This Row],[Load]]*-0.18</f>
        <v>10813.34</v>
      </c>
      <c r="AJ57">
        <f>Demand[[#This Row],[Load]]+Demand[[#This Row],[Load]]*-0.17</f>
        <v>10945.21</v>
      </c>
      <c r="AK57">
        <f>Demand[[#This Row],[Load]]+Demand[[#This Row],[Load]]*-0.16</f>
        <v>11077.08</v>
      </c>
      <c r="AL57">
        <f>Demand[[#This Row],[Load]]+Demand[[#This Row],[Load]]*-0.15</f>
        <v>11208.95</v>
      </c>
      <c r="AM57">
        <f>Demand[[#This Row],[Load]]+Demand[[#This Row],[Load]]*-0.14</f>
        <v>11340.82</v>
      </c>
      <c r="AN57">
        <f>Demand[[#This Row],[Load]]+Demand[[#This Row],[Load]]*-0.13</f>
        <v>11472.69</v>
      </c>
      <c r="AO57">
        <f>Demand[[#This Row],[Load]]+Demand[[#This Row],[Load]]*-0.12</f>
        <v>11604.56</v>
      </c>
      <c r="AP57">
        <f>Demand[[#This Row],[Load]]+Demand[[#This Row],[Load]]*-0.11</f>
        <v>11736.43</v>
      </c>
      <c r="AQ57">
        <f>Demand[[#This Row],[Load]]+Demand[[#This Row],[Load]]*-0.1</f>
        <v>11868.3</v>
      </c>
      <c r="AR57">
        <f>Demand[[#This Row],[Load]]+Demand[[#This Row],[Load]]*-0.09</f>
        <v>12000.17</v>
      </c>
      <c r="AS57">
        <f>Demand[[#This Row],[Load]]+Demand[[#This Row],[Load]]*-0.08</f>
        <v>12132.04</v>
      </c>
      <c r="AT57">
        <f>Demand[[#This Row],[Load]]+Demand[[#This Row],[Load]]*-0.07</f>
        <v>12263.91</v>
      </c>
      <c r="AU57">
        <f>Demand[[#This Row],[Load]]+Demand[[#This Row],[Load]]*-0.06</f>
        <v>12395.78</v>
      </c>
      <c r="AV57">
        <f>Demand[[#This Row],[Load]]+Demand[[#This Row],[Load]]*-0.05</f>
        <v>12527.65</v>
      </c>
      <c r="AW57">
        <f>Demand[[#This Row],[Load]]+Demand[[#This Row],[Load]]*-0.04</f>
        <v>12659.52</v>
      </c>
      <c r="AX57">
        <f>Demand[[#This Row],[Load]]+Demand[[#This Row],[Load]]*-0.03</f>
        <v>12791.39</v>
      </c>
      <c r="AY57">
        <f>Demand[[#This Row],[Load]]+Demand[[#This Row],[Load]]*-0.02</f>
        <v>12923.26</v>
      </c>
      <c r="AZ57">
        <f>Demand[[#This Row],[Load]]+Demand[[#This Row],[Load]]*-0.01</f>
        <v>13055.13</v>
      </c>
      <c r="BA57">
        <f>Demand[[#This Row],[Load]]+Demand[[#This Row],[Load]]*0</f>
        <v>13187</v>
      </c>
      <c r="BB57">
        <f>Demand[[#This Row],[Load]]+Demand[[#This Row],[Load]]*0.01</f>
        <v>13318.87</v>
      </c>
      <c r="BC57">
        <f>Demand[[#This Row],[Load]]+Demand[[#This Row],[Load]]*0.02</f>
        <v>13450.74</v>
      </c>
      <c r="BD57">
        <f>Demand[[#This Row],[Load]]+Demand[[#This Row],[Load]]*0.03</f>
        <v>13582.61</v>
      </c>
      <c r="BE57">
        <f>Demand[[#This Row],[Load]]+Demand[[#This Row],[Load]]*0.04</f>
        <v>13714.48</v>
      </c>
      <c r="BF57">
        <f>Demand[[#This Row],[Load]]+Demand[[#This Row],[Load]]*0.05</f>
        <v>13846.35</v>
      </c>
      <c r="BG57">
        <f>Demand[[#This Row],[Load]]+Demand[[#This Row],[Load]]*0.06</f>
        <v>13978.22</v>
      </c>
      <c r="BH57">
        <f>Demand[[#This Row],[Load]]+Demand[[#This Row],[Load]]*0.07</f>
        <v>14110.09</v>
      </c>
      <c r="BI57">
        <f>Demand[[#This Row],[Load]]+Demand[[#This Row],[Load]]*0.08</f>
        <v>14241.96</v>
      </c>
      <c r="BJ57">
        <f>Demand[[#This Row],[Load]]+Demand[[#This Row],[Load]]*0.09</f>
        <v>14373.83</v>
      </c>
      <c r="BK57">
        <f>Demand[[#This Row],[Load]]+Demand[[#This Row],[Load]]*0.1</f>
        <v>14505.7</v>
      </c>
      <c r="BL57">
        <f>Demand[[#This Row],[Load]]+Demand[[#This Row],[Load]]*0.11</f>
        <v>14637.57</v>
      </c>
      <c r="BM57">
        <f>Demand[[#This Row],[Load]]+Demand[[#This Row],[Load]]*0.12</f>
        <v>14769.44</v>
      </c>
      <c r="BN57">
        <f>Demand[[#This Row],[Load]]+Demand[[#This Row],[Load]]*0.13</f>
        <v>14901.31</v>
      </c>
      <c r="BO57">
        <f>Demand[[#This Row],[Load]]+Demand[[#This Row],[Load]]*0.14</f>
        <v>15033.18</v>
      </c>
      <c r="BP57">
        <f>Demand[[#This Row],[Load]]+Demand[[#This Row],[Load]]*0.15</f>
        <v>15165.05</v>
      </c>
      <c r="BQ57">
        <f>Demand[[#This Row],[Load]]+Demand[[#This Row],[Load]]*0.16</f>
        <v>15296.92</v>
      </c>
      <c r="BR57">
        <f>Demand[[#This Row],[Load]]+Demand[[#This Row],[Load]]*0.17</f>
        <v>15428.79</v>
      </c>
      <c r="BS57">
        <f>Demand[[#This Row],[Load]]+Demand[[#This Row],[Load]]*0.18</f>
        <v>15560.66</v>
      </c>
      <c r="BT57">
        <f>Demand[[#This Row],[Load]]+Demand[[#This Row],[Load]]*0.19</f>
        <v>15692.53</v>
      </c>
      <c r="BU57">
        <f>Demand[[#This Row],[Load]]+Demand[[#This Row],[Load]]*0.2</f>
        <v>15824.4</v>
      </c>
      <c r="BV57">
        <f>Demand[[#This Row],[Load]]+Demand[[#This Row],[Load]]*0.21</f>
        <v>15956.27</v>
      </c>
      <c r="BW57">
        <f>Demand[[#This Row],[Load]]+Demand[[#This Row],[Load]]*0.22</f>
        <v>16088.14</v>
      </c>
      <c r="BX57">
        <f>Demand[[#This Row],[Load]]+Demand[[#This Row],[Load]]*0.23</f>
        <v>16220.01</v>
      </c>
      <c r="BY57">
        <f>Demand[[#This Row],[Load]]+Demand[[#This Row],[Load]]*0.24</f>
        <v>16351.880000000001</v>
      </c>
      <c r="BZ57">
        <f>Demand[[#This Row],[Load]]+Demand[[#This Row],[Load]]*0.25</f>
        <v>16483.75</v>
      </c>
      <c r="CA57">
        <f>Demand[[#This Row],[Load]]+Demand[[#This Row],[Load]]*0.26</f>
        <v>16615.62</v>
      </c>
      <c r="CB57">
        <f>Demand[[#This Row],[Load]]+Demand[[#This Row],[Load]]*0.27</f>
        <v>16747.490000000002</v>
      </c>
      <c r="CC57">
        <f>Demand[[#This Row],[Load]]+Demand[[#This Row],[Load]]*0.28</f>
        <v>16879.36</v>
      </c>
      <c r="CD57">
        <f>Demand[[#This Row],[Load]]+Demand[[#This Row],[Load]]*0.29</f>
        <v>17011.23</v>
      </c>
      <c r="CE57">
        <f>Demand[[#This Row],[Load]]+Demand[[#This Row],[Load]]*0.3</f>
        <v>17143.099999999999</v>
      </c>
      <c r="CF57">
        <f>Demand[[#This Row],[Load]]+Demand[[#This Row],[Load]]*0.31</f>
        <v>17274.97</v>
      </c>
      <c r="CG57">
        <f>Demand[[#This Row],[Load]]+Demand[[#This Row],[Load]]*0.32</f>
        <v>17406.84</v>
      </c>
      <c r="CH57">
        <f>Demand[[#This Row],[Load]]+Demand[[#This Row],[Load]]*0.33</f>
        <v>17538.71</v>
      </c>
      <c r="CI57">
        <f>Demand[[#This Row],[Load]]+Demand[[#This Row],[Load]]*0.34</f>
        <v>17670.580000000002</v>
      </c>
      <c r="CJ57">
        <f>Demand[[#This Row],[Load]]+Demand[[#This Row],[Load]]*0.35</f>
        <v>17802.45</v>
      </c>
      <c r="CK57">
        <f>Demand[[#This Row],[Load]]+Demand[[#This Row],[Load]]*0.36</f>
        <v>17934.32</v>
      </c>
      <c r="CL57">
        <f>Demand[[#This Row],[Load]]+Demand[[#This Row],[Load]]*0.37</f>
        <v>18066.189999999999</v>
      </c>
      <c r="CM57">
        <f>Demand[[#This Row],[Load]]+Demand[[#This Row],[Load]]*0.38</f>
        <v>18198.060000000001</v>
      </c>
      <c r="CN57">
        <f>Demand[[#This Row],[Load]]+Demand[[#This Row],[Load]]*0.39</f>
        <v>18329.93</v>
      </c>
      <c r="CO57">
        <f>Demand[[#This Row],[Load]]+Demand[[#This Row],[Load]]*0.4</f>
        <v>18461.8</v>
      </c>
      <c r="CP57">
        <f>Demand[[#This Row],[Load]]+Demand[[#This Row],[Load]]*0.41</f>
        <v>18593.669999999998</v>
      </c>
      <c r="CQ57">
        <f>Demand[[#This Row],[Load]]+Demand[[#This Row],[Load]]*0.42</f>
        <v>18725.54</v>
      </c>
      <c r="CR57">
        <f>Demand[[#This Row],[Load]]+Demand[[#This Row],[Load]]*0.43</f>
        <v>18857.41</v>
      </c>
      <c r="CS57">
        <f>Demand[[#This Row],[Load]]+Demand[[#This Row],[Load]]*0.44</f>
        <v>18989.28</v>
      </c>
      <c r="CT57">
        <f>Demand[[#This Row],[Load]]+Demand[[#This Row],[Load]]*0.45</f>
        <v>19121.150000000001</v>
      </c>
      <c r="CU57">
        <f>Demand[[#This Row],[Load]]+Demand[[#This Row],[Load]]*0.46</f>
        <v>19253.02</v>
      </c>
      <c r="CV57">
        <f>Demand[[#This Row],[Load]]+Demand[[#This Row],[Load]]*47</f>
        <v>632976</v>
      </c>
      <c r="CW57">
        <f>Demand[[#This Row],[Load]]+Demand[[#This Row],[Load]]*0.48</f>
        <v>19516.760000000002</v>
      </c>
      <c r="CX57">
        <f>Demand[[#This Row],[Load]]+Demand[[#This Row],[Load]]*0.49</f>
        <v>19648.63</v>
      </c>
      <c r="CY57">
        <f>Demand[[#This Row],[Load]]+Demand[[#This Row],[Load]]*0.5</f>
        <v>19780.5</v>
      </c>
    </row>
    <row r="58" spans="1:103">
      <c r="A58">
        <v>56</v>
      </c>
      <c r="B58">
        <v>15362</v>
      </c>
      <c r="C58">
        <f>Demand[[#This Row],[Load]]-Demand[[#This Row],[Load]]*0.5</f>
        <v>7681</v>
      </c>
      <c r="D58">
        <f>Demand[[#This Row],[Load]]-Demand[[#This Row],[Load]]*0.49</f>
        <v>7834.62</v>
      </c>
      <c r="E58">
        <f>Demand[[#This Row],[Load]]-Demand[[#This Row],[Load]]*0.48</f>
        <v>7988.2400000000007</v>
      </c>
      <c r="F58">
        <f>Demand[[#This Row],[Load]]-Demand[[#This Row],[Load]]*0.47</f>
        <v>8141.8600000000006</v>
      </c>
      <c r="G58">
        <f>Demand[[#This Row],[Load]]-Demand[[#This Row],[Load]]*0.46</f>
        <v>8295.48</v>
      </c>
      <c r="H58">
        <f>Demand[[#This Row],[Load]]-Demand[[#This Row],[Load]]*0.45</f>
        <v>8449.0999999999985</v>
      </c>
      <c r="I58">
        <f>Demand[[#This Row],[Load]]-Demand[[#This Row],[Load]]*0.44</f>
        <v>8602.7200000000012</v>
      </c>
      <c r="J58">
        <f>Demand[[#This Row],[Load]]-Demand[[#This Row],[Load]]*0.43</f>
        <v>8756.34</v>
      </c>
      <c r="K58">
        <f>Demand[[#This Row],[Load]]+Demand[[#This Row],[Load]]*$K$1</f>
        <v>8909.9599999999991</v>
      </c>
      <c r="L58">
        <f>Demand[[#This Row],[Load]]+Demand[[#This Row],[Load]]*-0.41</f>
        <v>9063.58</v>
      </c>
      <c r="M58">
        <f>Demand[[#This Row],[Load]]+Demand[[#This Row],[Load]]*-0.4</f>
        <v>9217.2000000000007</v>
      </c>
      <c r="N58">
        <f>Demand[[#This Row],[Load]]+Demand[[#This Row],[Load]]*-0.39</f>
        <v>9370.82</v>
      </c>
      <c r="O58">
        <f>Demand[[#This Row],[Load]]+Demand[[#This Row],[Load]]*-0.38</f>
        <v>9524.4399999999987</v>
      </c>
      <c r="P58">
        <f>Demand[[#This Row],[Load]]+Demand[[#This Row],[Load]]*-0.37</f>
        <v>9678.0600000000013</v>
      </c>
      <c r="Q58">
        <f>Demand[[#This Row],[Load]]+Demand[[#This Row],[Load]]*-0.36</f>
        <v>9831.68</v>
      </c>
      <c r="R58">
        <f>Demand[[#This Row],[Load]]+Demand[[#This Row],[Load]]*-0.35</f>
        <v>9985.2999999999993</v>
      </c>
      <c r="S58">
        <f>Demand[[#This Row],[Load]]+Demand[[#This Row],[Load]]*-0.34</f>
        <v>10138.92</v>
      </c>
      <c r="T58">
        <f>Demand[[#This Row],[Load]]+Demand[[#This Row],[Load]]*-0.33</f>
        <v>10292.540000000001</v>
      </c>
      <c r="U58">
        <f>Demand[[#This Row],[Load]]+Demand[[#This Row],[Load]]*-0.32</f>
        <v>10446.16</v>
      </c>
      <c r="V58">
        <f>Demand[[#This Row],[Load]]+Demand[[#This Row],[Load]]*-0.31</f>
        <v>10599.779999999999</v>
      </c>
      <c r="W58">
        <f>Demand[[#This Row],[Load]]+Demand[[#This Row],[Load]]*-0.3</f>
        <v>10753.400000000001</v>
      </c>
      <c r="X58">
        <f>Demand[[#This Row],[Load]]+Demand[[#This Row],[Load]]*-0.29</f>
        <v>10907.02</v>
      </c>
      <c r="Y58">
        <f>Demand[[#This Row],[Load]]+Demand[[#This Row],[Load]]*-0.28</f>
        <v>11060.64</v>
      </c>
      <c r="Z58">
        <f>Demand[[#This Row],[Load]]+Demand[[#This Row],[Load]]*-0.27</f>
        <v>11214.259999999998</v>
      </c>
      <c r="AA58">
        <f>Demand[[#This Row],[Load]]+Demand[[#This Row],[Load]]*-0.26</f>
        <v>11367.88</v>
      </c>
      <c r="AB58">
        <f>Demand[[#This Row],[Load]]+Demand[[#This Row],[Load]]*-0.25</f>
        <v>11521.5</v>
      </c>
      <c r="AC58">
        <f>Demand[[#This Row],[Load]]+Demand[[#This Row],[Load]]*-0.24</f>
        <v>11675.12</v>
      </c>
      <c r="AD58">
        <f>Demand[[#This Row],[Load]]+Demand[[#This Row],[Load]]*-0.23</f>
        <v>11828.74</v>
      </c>
      <c r="AE58">
        <f>Demand[[#This Row],[Load]]+Demand[[#This Row],[Load]]*-0.22</f>
        <v>11982.36</v>
      </c>
      <c r="AF58">
        <f>Demand[[#This Row],[Load]]+Demand[[#This Row],[Load]]*-0.21</f>
        <v>12135.98</v>
      </c>
      <c r="AG58">
        <f>Demand[[#This Row],[Load]]+Demand[[#This Row],[Load]]*-0.2</f>
        <v>12289.6</v>
      </c>
      <c r="AH58">
        <f>Demand[[#This Row],[Load]]+Demand[[#This Row],[Load]]*-0.19</f>
        <v>12443.22</v>
      </c>
      <c r="AI58">
        <f>Demand[[#This Row],[Load]]+Demand[[#This Row],[Load]]*-0.18</f>
        <v>12596.84</v>
      </c>
      <c r="AJ58">
        <f>Demand[[#This Row],[Load]]+Demand[[#This Row],[Load]]*-0.17</f>
        <v>12750.46</v>
      </c>
      <c r="AK58">
        <f>Demand[[#This Row],[Load]]+Demand[[#This Row],[Load]]*-0.16</f>
        <v>12904.08</v>
      </c>
      <c r="AL58">
        <f>Demand[[#This Row],[Load]]+Demand[[#This Row],[Load]]*-0.15</f>
        <v>13057.7</v>
      </c>
      <c r="AM58">
        <f>Demand[[#This Row],[Load]]+Demand[[#This Row],[Load]]*-0.14</f>
        <v>13211.32</v>
      </c>
      <c r="AN58">
        <f>Demand[[#This Row],[Load]]+Demand[[#This Row],[Load]]*-0.13</f>
        <v>13364.94</v>
      </c>
      <c r="AO58">
        <f>Demand[[#This Row],[Load]]+Demand[[#This Row],[Load]]*-0.12</f>
        <v>13518.56</v>
      </c>
      <c r="AP58">
        <f>Demand[[#This Row],[Load]]+Demand[[#This Row],[Load]]*-0.11</f>
        <v>13672.18</v>
      </c>
      <c r="AQ58">
        <f>Demand[[#This Row],[Load]]+Demand[[#This Row],[Load]]*-0.1</f>
        <v>13825.8</v>
      </c>
      <c r="AR58">
        <f>Demand[[#This Row],[Load]]+Demand[[#This Row],[Load]]*-0.09</f>
        <v>13979.42</v>
      </c>
      <c r="AS58">
        <f>Demand[[#This Row],[Load]]+Demand[[#This Row],[Load]]*-0.08</f>
        <v>14133.04</v>
      </c>
      <c r="AT58">
        <f>Demand[[#This Row],[Load]]+Demand[[#This Row],[Load]]*-0.07</f>
        <v>14286.66</v>
      </c>
      <c r="AU58">
        <f>Demand[[#This Row],[Load]]+Demand[[#This Row],[Load]]*-0.06</f>
        <v>14440.28</v>
      </c>
      <c r="AV58">
        <f>Demand[[#This Row],[Load]]+Demand[[#This Row],[Load]]*-0.05</f>
        <v>14593.9</v>
      </c>
      <c r="AW58">
        <f>Demand[[#This Row],[Load]]+Demand[[#This Row],[Load]]*-0.04</f>
        <v>14747.52</v>
      </c>
      <c r="AX58">
        <f>Demand[[#This Row],[Load]]+Demand[[#This Row],[Load]]*-0.03</f>
        <v>14901.14</v>
      </c>
      <c r="AY58">
        <f>Demand[[#This Row],[Load]]+Demand[[#This Row],[Load]]*-0.02</f>
        <v>15054.76</v>
      </c>
      <c r="AZ58">
        <f>Demand[[#This Row],[Load]]+Demand[[#This Row],[Load]]*-0.01</f>
        <v>15208.38</v>
      </c>
      <c r="BA58">
        <f>Demand[[#This Row],[Load]]+Demand[[#This Row],[Load]]*0</f>
        <v>15362</v>
      </c>
      <c r="BB58">
        <f>Demand[[#This Row],[Load]]+Demand[[#This Row],[Load]]*0.01</f>
        <v>15515.62</v>
      </c>
      <c r="BC58">
        <f>Demand[[#This Row],[Load]]+Demand[[#This Row],[Load]]*0.02</f>
        <v>15669.24</v>
      </c>
      <c r="BD58">
        <f>Demand[[#This Row],[Load]]+Demand[[#This Row],[Load]]*0.03</f>
        <v>15822.86</v>
      </c>
      <c r="BE58">
        <f>Demand[[#This Row],[Load]]+Demand[[#This Row],[Load]]*0.04</f>
        <v>15976.48</v>
      </c>
      <c r="BF58">
        <f>Demand[[#This Row],[Load]]+Demand[[#This Row],[Load]]*0.05</f>
        <v>16130.1</v>
      </c>
      <c r="BG58">
        <f>Demand[[#This Row],[Load]]+Demand[[#This Row],[Load]]*0.06</f>
        <v>16283.72</v>
      </c>
      <c r="BH58">
        <f>Demand[[#This Row],[Load]]+Demand[[#This Row],[Load]]*0.07</f>
        <v>16437.34</v>
      </c>
      <c r="BI58">
        <f>Demand[[#This Row],[Load]]+Demand[[#This Row],[Load]]*0.08</f>
        <v>16590.96</v>
      </c>
      <c r="BJ58">
        <f>Demand[[#This Row],[Load]]+Demand[[#This Row],[Load]]*0.09</f>
        <v>16744.580000000002</v>
      </c>
      <c r="BK58">
        <f>Demand[[#This Row],[Load]]+Demand[[#This Row],[Load]]*0.1</f>
        <v>16898.2</v>
      </c>
      <c r="BL58">
        <f>Demand[[#This Row],[Load]]+Demand[[#This Row],[Load]]*0.11</f>
        <v>17051.82</v>
      </c>
      <c r="BM58">
        <f>Demand[[#This Row],[Load]]+Demand[[#This Row],[Load]]*0.12</f>
        <v>17205.439999999999</v>
      </c>
      <c r="BN58">
        <f>Demand[[#This Row],[Load]]+Demand[[#This Row],[Load]]*0.13</f>
        <v>17359.060000000001</v>
      </c>
      <c r="BO58">
        <f>Demand[[#This Row],[Load]]+Demand[[#This Row],[Load]]*0.14</f>
        <v>17512.68</v>
      </c>
      <c r="BP58">
        <f>Demand[[#This Row],[Load]]+Demand[[#This Row],[Load]]*0.15</f>
        <v>17666.3</v>
      </c>
      <c r="BQ58">
        <f>Demand[[#This Row],[Load]]+Demand[[#This Row],[Load]]*0.16</f>
        <v>17819.919999999998</v>
      </c>
      <c r="BR58">
        <f>Demand[[#This Row],[Load]]+Demand[[#This Row],[Load]]*0.17</f>
        <v>17973.54</v>
      </c>
      <c r="BS58">
        <f>Demand[[#This Row],[Load]]+Demand[[#This Row],[Load]]*0.18</f>
        <v>18127.16</v>
      </c>
      <c r="BT58">
        <f>Demand[[#This Row],[Load]]+Demand[[#This Row],[Load]]*0.19</f>
        <v>18280.78</v>
      </c>
      <c r="BU58">
        <f>Demand[[#This Row],[Load]]+Demand[[#This Row],[Load]]*0.2</f>
        <v>18434.400000000001</v>
      </c>
      <c r="BV58">
        <f>Demand[[#This Row],[Load]]+Demand[[#This Row],[Load]]*0.21</f>
        <v>18588.02</v>
      </c>
      <c r="BW58">
        <f>Demand[[#This Row],[Load]]+Demand[[#This Row],[Load]]*0.22</f>
        <v>18741.64</v>
      </c>
      <c r="BX58">
        <f>Demand[[#This Row],[Load]]+Demand[[#This Row],[Load]]*0.23</f>
        <v>18895.260000000002</v>
      </c>
      <c r="BY58">
        <f>Demand[[#This Row],[Load]]+Demand[[#This Row],[Load]]*0.24</f>
        <v>19048.88</v>
      </c>
      <c r="BZ58">
        <f>Demand[[#This Row],[Load]]+Demand[[#This Row],[Load]]*0.25</f>
        <v>19202.5</v>
      </c>
      <c r="CA58">
        <f>Demand[[#This Row],[Load]]+Demand[[#This Row],[Load]]*0.26</f>
        <v>19356.12</v>
      </c>
      <c r="CB58">
        <f>Demand[[#This Row],[Load]]+Demand[[#This Row],[Load]]*0.27</f>
        <v>19509.740000000002</v>
      </c>
      <c r="CC58">
        <f>Demand[[#This Row],[Load]]+Demand[[#This Row],[Load]]*0.28</f>
        <v>19663.36</v>
      </c>
      <c r="CD58">
        <f>Demand[[#This Row],[Load]]+Demand[[#This Row],[Load]]*0.29</f>
        <v>19816.98</v>
      </c>
      <c r="CE58">
        <f>Demand[[#This Row],[Load]]+Demand[[#This Row],[Load]]*0.3</f>
        <v>19970.599999999999</v>
      </c>
      <c r="CF58">
        <f>Demand[[#This Row],[Load]]+Demand[[#This Row],[Load]]*0.31</f>
        <v>20124.22</v>
      </c>
      <c r="CG58">
        <f>Demand[[#This Row],[Load]]+Demand[[#This Row],[Load]]*0.32</f>
        <v>20277.84</v>
      </c>
      <c r="CH58">
        <f>Demand[[#This Row],[Load]]+Demand[[#This Row],[Load]]*0.33</f>
        <v>20431.46</v>
      </c>
      <c r="CI58">
        <f>Demand[[#This Row],[Load]]+Demand[[#This Row],[Load]]*0.34</f>
        <v>20585.080000000002</v>
      </c>
      <c r="CJ58">
        <f>Demand[[#This Row],[Load]]+Demand[[#This Row],[Load]]*0.35</f>
        <v>20738.7</v>
      </c>
      <c r="CK58">
        <f>Demand[[#This Row],[Load]]+Demand[[#This Row],[Load]]*0.36</f>
        <v>20892.32</v>
      </c>
      <c r="CL58">
        <f>Demand[[#This Row],[Load]]+Demand[[#This Row],[Load]]*0.37</f>
        <v>21045.94</v>
      </c>
      <c r="CM58">
        <f>Demand[[#This Row],[Load]]+Demand[[#This Row],[Load]]*0.38</f>
        <v>21199.56</v>
      </c>
      <c r="CN58">
        <f>Demand[[#This Row],[Load]]+Demand[[#This Row],[Load]]*0.39</f>
        <v>21353.18</v>
      </c>
      <c r="CO58">
        <f>Demand[[#This Row],[Load]]+Demand[[#This Row],[Load]]*0.4</f>
        <v>21506.799999999999</v>
      </c>
      <c r="CP58">
        <f>Demand[[#This Row],[Load]]+Demand[[#This Row],[Load]]*0.41</f>
        <v>21660.42</v>
      </c>
      <c r="CQ58">
        <f>Demand[[#This Row],[Load]]+Demand[[#This Row],[Load]]*0.42</f>
        <v>21814.04</v>
      </c>
      <c r="CR58">
        <f>Demand[[#This Row],[Load]]+Demand[[#This Row],[Load]]*0.43</f>
        <v>21967.66</v>
      </c>
      <c r="CS58">
        <f>Demand[[#This Row],[Load]]+Demand[[#This Row],[Load]]*0.44</f>
        <v>22121.279999999999</v>
      </c>
      <c r="CT58">
        <f>Demand[[#This Row],[Load]]+Demand[[#This Row],[Load]]*0.45</f>
        <v>22274.9</v>
      </c>
      <c r="CU58">
        <f>Demand[[#This Row],[Load]]+Demand[[#This Row],[Load]]*0.46</f>
        <v>22428.52</v>
      </c>
      <c r="CV58">
        <f>Demand[[#This Row],[Load]]+Demand[[#This Row],[Load]]*47</f>
        <v>737376</v>
      </c>
      <c r="CW58">
        <f>Demand[[#This Row],[Load]]+Demand[[#This Row],[Load]]*0.48</f>
        <v>22735.759999999998</v>
      </c>
      <c r="CX58">
        <f>Demand[[#This Row],[Load]]+Demand[[#This Row],[Load]]*0.49</f>
        <v>22889.38</v>
      </c>
      <c r="CY58">
        <f>Demand[[#This Row],[Load]]+Demand[[#This Row],[Load]]*0.5</f>
        <v>23043</v>
      </c>
    </row>
    <row r="59" spans="1:103">
      <c r="A59">
        <v>57</v>
      </c>
      <c r="B59">
        <v>16574</v>
      </c>
      <c r="C59">
        <f>Demand[[#This Row],[Load]]-Demand[[#This Row],[Load]]*0.5</f>
        <v>8287</v>
      </c>
      <c r="D59">
        <f>Demand[[#This Row],[Load]]-Demand[[#This Row],[Load]]*0.49</f>
        <v>8452.74</v>
      </c>
      <c r="E59">
        <f>Demand[[#This Row],[Load]]-Demand[[#This Row],[Load]]*0.48</f>
        <v>8618.48</v>
      </c>
      <c r="F59">
        <f>Demand[[#This Row],[Load]]-Demand[[#This Row],[Load]]*0.47</f>
        <v>8784.2200000000012</v>
      </c>
      <c r="G59">
        <f>Demand[[#This Row],[Load]]-Demand[[#This Row],[Load]]*0.46</f>
        <v>8949.9599999999991</v>
      </c>
      <c r="H59">
        <f>Demand[[#This Row],[Load]]-Demand[[#This Row],[Load]]*0.45</f>
        <v>9115.7000000000007</v>
      </c>
      <c r="I59">
        <f>Demand[[#This Row],[Load]]-Demand[[#This Row],[Load]]*0.44</f>
        <v>9281.4399999999987</v>
      </c>
      <c r="J59">
        <f>Demand[[#This Row],[Load]]-Demand[[#This Row],[Load]]*0.43</f>
        <v>9447.18</v>
      </c>
      <c r="K59">
        <f>Demand[[#This Row],[Load]]+Demand[[#This Row],[Load]]*$K$1</f>
        <v>9612.92</v>
      </c>
      <c r="L59">
        <f>Demand[[#This Row],[Load]]+Demand[[#This Row],[Load]]*-0.41</f>
        <v>9778.66</v>
      </c>
      <c r="M59">
        <f>Demand[[#This Row],[Load]]+Demand[[#This Row],[Load]]*-0.4</f>
        <v>9944.4</v>
      </c>
      <c r="N59">
        <f>Demand[[#This Row],[Load]]+Demand[[#This Row],[Load]]*-0.39</f>
        <v>10110.14</v>
      </c>
      <c r="O59">
        <f>Demand[[#This Row],[Load]]+Demand[[#This Row],[Load]]*-0.38</f>
        <v>10275.880000000001</v>
      </c>
      <c r="P59">
        <f>Demand[[#This Row],[Load]]+Demand[[#This Row],[Load]]*-0.37</f>
        <v>10441.619999999999</v>
      </c>
      <c r="Q59">
        <f>Demand[[#This Row],[Load]]+Demand[[#This Row],[Load]]*-0.36</f>
        <v>10607.36</v>
      </c>
      <c r="R59">
        <f>Demand[[#This Row],[Load]]+Demand[[#This Row],[Load]]*-0.35</f>
        <v>10773.1</v>
      </c>
      <c r="S59">
        <f>Demand[[#This Row],[Load]]+Demand[[#This Row],[Load]]*-0.34</f>
        <v>10938.84</v>
      </c>
      <c r="T59">
        <f>Demand[[#This Row],[Load]]+Demand[[#This Row],[Load]]*-0.33</f>
        <v>11104.58</v>
      </c>
      <c r="U59">
        <f>Demand[[#This Row],[Load]]+Demand[[#This Row],[Load]]*-0.32</f>
        <v>11270.32</v>
      </c>
      <c r="V59">
        <f>Demand[[#This Row],[Load]]+Demand[[#This Row],[Load]]*-0.31</f>
        <v>11436.060000000001</v>
      </c>
      <c r="W59">
        <f>Demand[[#This Row],[Load]]+Demand[[#This Row],[Load]]*-0.3</f>
        <v>11601.8</v>
      </c>
      <c r="X59">
        <f>Demand[[#This Row],[Load]]+Demand[[#This Row],[Load]]*-0.29</f>
        <v>11767.54</v>
      </c>
      <c r="Y59">
        <f>Demand[[#This Row],[Load]]+Demand[[#This Row],[Load]]*-0.28</f>
        <v>11933.279999999999</v>
      </c>
      <c r="Z59">
        <f>Demand[[#This Row],[Load]]+Demand[[#This Row],[Load]]*-0.27</f>
        <v>12099.02</v>
      </c>
      <c r="AA59">
        <f>Demand[[#This Row],[Load]]+Demand[[#This Row],[Load]]*-0.26</f>
        <v>12264.76</v>
      </c>
      <c r="AB59">
        <f>Demand[[#This Row],[Load]]+Demand[[#This Row],[Load]]*-0.25</f>
        <v>12430.5</v>
      </c>
      <c r="AC59">
        <f>Demand[[#This Row],[Load]]+Demand[[#This Row],[Load]]*-0.24</f>
        <v>12596.24</v>
      </c>
      <c r="AD59">
        <f>Demand[[#This Row],[Load]]+Demand[[#This Row],[Load]]*-0.23</f>
        <v>12761.98</v>
      </c>
      <c r="AE59">
        <f>Demand[[#This Row],[Load]]+Demand[[#This Row],[Load]]*-0.22</f>
        <v>12927.72</v>
      </c>
      <c r="AF59">
        <f>Demand[[#This Row],[Load]]+Demand[[#This Row],[Load]]*-0.21</f>
        <v>13093.46</v>
      </c>
      <c r="AG59">
        <f>Demand[[#This Row],[Load]]+Demand[[#This Row],[Load]]*-0.2</f>
        <v>13259.2</v>
      </c>
      <c r="AH59">
        <f>Demand[[#This Row],[Load]]+Demand[[#This Row],[Load]]*-0.19</f>
        <v>13424.94</v>
      </c>
      <c r="AI59">
        <f>Demand[[#This Row],[Load]]+Demand[[#This Row],[Load]]*-0.18</f>
        <v>13590.68</v>
      </c>
      <c r="AJ59">
        <f>Demand[[#This Row],[Load]]+Demand[[#This Row],[Load]]*-0.17</f>
        <v>13756.42</v>
      </c>
      <c r="AK59">
        <f>Demand[[#This Row],[Load]]+Demand[[#This Row],[Load]]*-0.16</f>
        <v>13922.16</v>
      </c>
      <c r="AL59">
        <f>Demand[[#This Row],[Load]]+Demand[[#This Row],[Load]]*-0.15</f>
        <v>14087.9</v>
      </c>
      <c r="AM59">
        <f>Demand[[#This Row],[Load]]+Demand[[#This Row],[Load]]*-0.14</f>
        <v>14253.64</v>
      </c>
      <c r="AN59">
        <f>Demand[[#This Row],[Load]]+Demand[[#This Row],[Load]]*-0.13</f>
        <v>14419.380000000001</v>
      </c>
      <c r="AO59">
        <f>Demand[[#This Row],[Load]]+Demand[[#This Row],[Load]]*-0.12</f>
        <v>14585.12</v>
      </c>
      <c r="AP59">
        <f>Demand[[#This Row],[Load]]+Demand[[#This Row],[Load]]*-0.11</f>
        <v>14750.86</v>
      </c>
      <c r="AQ59">
        <f>Demand[[#This Row],[Load]]+Demand[[#This Row],[Load]]*-0.1</f>
        <v>14916.6</v>
      </c>
      <c r="AR59">
        <f>Demand[[#This Row],[Load]]+Demand[[#This Row],[Load]]*-0.09</f>
        <v>15082.34</v>
      </c>
      <c r="AS59">
        <f>Demand[[#This Row],[Load]]+Demand[[#This Row],[Load]]*-0.08</f>
        <v>15248.08</v>
      </c>
      <c r="AT59">
        <f>Demand[[#This Row],[Load]]+Demand[[#This Row],[Load]]*-0.07</f>
        <v>15413.82</v>
      </c>
      <c r="AU59">
        <f>Demand[[#This Row],[Load]]+Demand[[#This Row],[Load]]*-0.06</f>
        <v>15579.56</v>
      </c>
      <c r="AV59">
        <f>Demand[[#This Row],[Load]]+Demand[[#This Row],[Load]]*-0.05</f>
        <v>15745.3</v>
      </c>
      <c r="AW59">
        <f>Demand[[#This Row],[Load]]+Demand[[#This Row],[Load]]*-0.04</f>
        <v>15911.04</v>
      </c>
      <c r="AX59">
        <f>Demand[[#This Row],[Load]]+Demand[[#This Row],[Load]]*-0.03</f>
        <v>16076.78</v>
      </c>
      <c r="AY59">
        <f>Demand[[#This Row],[Load]]+Demand[[#This Row],[Load]]*-0.02</f>
        <v>16242.52</v>
      </c>
      <c r="AZ59">
        <f>Demand[[#This Row],[Load]]+Demand[[#This Row],[Load]]*-0.01</f>
        <v>16408.259999999998</v>
      </c>
      <c r="BA59">
        <f>Demand[[#This Row],[Load]]+Demand[[#This Row],[Load]]*0</f>
        <v>16574</v>
      </c>
      <c r="BB59">
        <f>Demand[[#This Row],[Load]]+Demand[[#This Row],[Load]]*0.01</f>
        <v>16739.740000000002</v>
      </c>
      <c r="BC59">
        <f>Demand[[#This Row],[Load]]+Demand[[#This Row],[Load]]*0.02</f>
        <v>16905.48</v>
      </c>
      <c r="BD59">
        <f>Demand[[#This Row],[Load]]+Demand[[#This Row],[Load]]*0.03</f>
        <v>17071.22</v>
      </c>
      <c r="BE59">
        <f>Demand[[#This Row],[Load]]+Demand[[#This Row],[Load]]*0.04</f>
        <v>17236.96</v>
      </c>
      <c r="BF59">
        <f>Demand[[#This Row],[Load]]+Demand[[#This Row],[Load]]*0.05</f>
        <v>17402.7</v>
      </c>
      <c r="BG59">
        <f>Demand[[#This Row],[Load]]+Demand[[#This Row],[Load]]*0.06</f>
        <v>17568.439999999999</v>
      </c>
      <c r="BH59">
        <f>Demand[[#This Row],[Load]]+Demand[[#This Row],[Load]]*0.07</f>
        <v>17734.18</v>
      </c>
      <c r="BI59">
        <f>Demand[[#This Row],[Load]]+Demand[[#This Row],[Load]]*0.08</f>
        <v>17899.919999999998</v>
      </c>
      <c r="BJ59">
        <f>Demand[[#This Row],[Load]]+Demand[[#This Row],[Load]]*0.09</f>
        <v>18065.66</v>
      </c>
      <c r="BK59">
        <f>Demand[[#This Row],[Load]]+Demand[[#This Row],[Load]]*0.1</f>
        <v>18231.400000000001</v>
      </c>
      <c r="BL59">
        <f>Demand[[#This Row],[Load]]+Demand[[#This Row],[Load]]*0.11</f>
        <v>18397.14</v>
      </c>
      <c r="BM59">
        <f>Demand[[#This Row],[Load]]+Demand[[#This Row],[Load]]*0.12</f>
        <v>18562.88</v>
      </c>
      <c r="BN59">
        <f>Demand[[#This Row],[Load]]+Demand[[#This Row],[Load]]*0.13</f>
        <v>18728.62</v>
      </c>
      <c r="BO59">
        <f>Demand[[#This Row],[Load]]+Demand[[#This Row],[Load]]*0.14</f>
        <v>18894.36</v>
      </c>
      <c r="BP59">
        <f>Demand[[#This Row],[Load]]+Demand[[#This Row],[Load]]*0.15</f>
        <v>19060.099999999999</v>
      </c>
      <c r="BQ59">
        <f>Demand[[#This Row],[Load]]+Demand[[#This Row],[Load]]*0.16</f>
        <v>19225.84</v>
      </c>
      <c r="BR59">
        <f>Demand[[#This Row],[Load]]+Demand[[#This Row],[Load]]*0.17</f>
        <v>19391.580000000002</v>
      </c>
      <c r="BS59">
        <f>Demand[[#This Row],[Load]]+Demand[[#This Row],[Load]]*0.18</f>
        <v>19557.32</v>
      </c>
      <c r="BT59">
        <f>Demand[[#This Row],[Load]]+Demand[[#This Row],[Load]]*0.19</f>
        <v>19723.060000000001</v>
      </c>
      <c r="BU59">
        <f>Demand[[#This Row],[Load]]+Demand[[#This Row],[Load]]*0.2</f>
        <v>19888.8</v>
      </c>
      <c r="BV59">
        <f>Demand[[#This Row],[Load]]+Demand[[#This Row],[Load]]*0.21</f>
        <v>20054.54</v>
      </c>
      <c r="BW59">
        <f>Demand[[#This Row],[Load]]+Demand[[#This Row],[Load]]*0.22</f>
        <v>20220.28</v>
      </c>
      <c r="BX59">
        <f>Demand[[#This Row],[Load]]+Demand[[#This Row],[Load]]*0.23</f>
        <v>20386.02</v>
      </c>
      <c r="BY59">
        <f>Demand[[#This Row],[Load]]+Demand[[#This Row],[Load]]*0.24</f>
        <v>20551.759999999998</v>
      </c>
      <c r="BZ59">
        <f>Demand[[#This Row],[Load]]+Demand[[#This Row],[Load]]*0.25</f>
        <v>20717.5</v>
      </c>
      <c r="CA59">
        <f>Demand[[#This Row],[Load]]+Demand[[#This Row],[Load]]*0.26</f>
        <v>20883.239999999998</v>
      </c>
      <c r="CB59">
        <f>Demand[[#This Row],[Load]]+Demand[[#This Row],[Load]]*0.27</f>
        <v>21048.98</v>
      </c>
      <c r="CC59">
        <f>Demand[[#This Row],[Load]]+Demand[[#This Row],[Load]]*0.28</f>
        <v>21214.720000000001</v>
      </c>
      <c r="CD59">
        <f>Demand[[#This Row],[Load]]+Demand[[#This Row],[Load]]*0.29</f>
        <v>21380.46</v>
      </c>
      <c r="CE59">
        <f>Demand[[#This Row],[Load]]+Demand[[#This Row],[Load]]*0.3</f>
        <v>21546.2</v>
      </c>
      <c r="CF59">
        <f>Demand[[#This Row],[Load]]+Demand[[#This Row],[Load]]*0.31</f>
        <v>21711.94</v>
      </c>
      <c r="CG59">
        <f>Demand[[#This Row],[Load]]+Demand[[#This Row],[Load]]*0.32</f>
        <v>21877.68</v>
      </c>
      <c r="CH59">
        <f>Demand[[#This Row],[Load]]+Demand[[#This Row],[Load]]*0.33</f>
        <v>22043.42</v>
      </c>
      <c r="CI59">
        <f>Demand[[#This Row],[Load]]+Demand[[#This Row],[Load]]*0.34</f>
        <v>22209.16</v>
      </c>
      <c r="CJ59">
        <f>Demand[[#This Row],[Load]]+Demand[[#This Row],[Load]]*0.35</f>
        <v>22374.9</v>
      </c>
      <c r="CK59">
        <f>Demand[[#This Row],[Load]]+Demand[[#This Row],[Load]]*0.36</f>
        <v>22540.639999999999</v>
      </c>
      <c r="CL59">
        <f>Demand[[#This Row],[Load]]+Demand[[#This Row],[Load]]*0.37</f>
        <v>22706.38</v>
      </c>
      <c r="CM59">
        <f>Demand[[#This Row],[Load]]+Demand[[#This Row],[Load]]*0.38</f>
        <v>22872.12</v>
      </c>
      <c r="CN59">
        <f>Demand[[#This Row],[Load]]+Demand[[#This Row],[Load]]*0.39</f>
        <v>23037.86</v>
      </c>
      <c r="CO59">
        <f>Demand[[#This Row],[Load]]+Demand[[#This Row],[Load]]*0.4</f>
        <v>23203.599999999999</v>
      </c>
      <c r="CP59">
        <f>Demand[[#This Row],[Load]]+Demand[[#This Row],[Load]]*0.41</f>
        <v>23369.34</v>
      </c>
      <c r="CQ59">
        <f>Demand[[#This Row],[Load]]+Demand[[#This Row],[Load]]*0.42</f>
        <v>23535.08</v>
      </c>
      <c r="CR59">
        <f>Demand[[#This Row],[Load]]+Demand[[#This Row],[Load]]*0.43</f>
        <v>23700.82</v>
      </c>
      <c r="CS59">
        <f>Demand[[#This Row],[Load]]+Demand[[#This Row],[Load]]*0.44</f>
        <v>23866.560000000001</v>
      </c>
      <c r="CT59">
        <f>Demand[[#This Row],[Load]]+Demand[[#This Row],[Load]]*0.45</f>
        <v>24032.3</v>
      </c>
      <c r="CU59">
        <f>Demand[[#This Row],[Load]]+Demand[[#This Row],[Load]]*0.46</f>
        <v>24198.04</v>
      </c>
      <c r="CV59">
        <f>Demand[[#This Row],[Load]]+Demand[[#This Row],[Load]]*47</f>
        <v>795552</v>
      </c>
      <c r="CW59">
        <f>Demand[[#This Row],[Load]]+Demand[[#This Row],[Load]]*0.48</f>
        <v>24529.52</v>
      </c>
      <c r="CX59">
        <f>Demand[[#This Row],[Load]]+Demand[[#This Row],[Load]]*0.49</f>
        <v>24695.260000000002</v>
      </c>
      <c r="CY59">
        <f>Demand[[#This Row],[Load]]+Demand[[#This Row],[Load]]*0.5</f>
        <v>24861</v>
      </c>
    </row>
    <row r="60" spans="1:103">
      <c r="A60">
        <v>58</v>
      </c>
      <c r="B60">
        <v>16766</v>
      </c>
      <c r="C60">
        <f>Demand[[#This Row],[Load]]-Demand[[#This Row],[Load]]*0.5</f>
        <v>8383</v>
      </c>
      <c r="D60">
        <f>Demand[[#This Row],[Load]]-Demand[[#This Row],[Load]]*0.49</f>
        <v>8550.66</v>
      </c>
      <c r="E60">
        <f>Demand[[#This Row],[Load]]-Demand[[#This Row],[Load]]*0.48</f>
        <v>8718.32</v>
      </c>
      <c r="F60">
        <f>Demand[[#This Row],[Load]]-Demand[[#This Row],[Load]]*0.47</f>
        <v>8885.98</v>
      </c>
      <c r="G60">
        <f>Demand[[#This Row],[Load]]-Demand[[#This Row],[Load]]*0.46</f>
        <v>9053.64</v>
      </c>
      <c r="H60">
        <f>Demand[[#This Row],[Load]]-Demand[[#This Row],[Load]]*0.45</f>
        <v>9221.2999999999993</v>
      </c>
      <c r="I60">
        <f>Demand[[#This Row],[Load]]-Demand[[#This Row],[Load]]*0.44</f>
        <v>9388.9599999999991</v>
      </c>
      <c r="J60">
        <f>Demand[[#This Row],[Load]]-Demand[[#This Row],[Load]]*0.43</f>
        <v>9556.619999999999</v>
      </c>
      <c r="K60">
        <f>Demand[[#This Row],[Load]]+Demand[[#This Row],[Load]]*$K$1</f>
        <v>9724.2800000000007</v>
      </c>
      <c r="L60">
        <f>Demand[[#This Row],[Load]]+Demand[[#This Row],[Load]]*-0.41</f>
        <v>9891.94</v>
      </c>
      <c r="M60">
        <f>Demand[[#This Row],[Load]]+Demand[[#This Row],[Load]]*-0.4</f>
        <v>10059.599999999999</v>
      </c>
      <c r="N60">
        <f>Demand[[#This Row],[Load]]+Demand[[#This Row],[Load]]*-0.39</f>
        <v>10227.26</v>
      </c>
      <c r="O60">
        <f>Demand[[#This Row],[Load]]+Demand[[#This Row],[Load]]*-0.38</f>
        <v>10394.92</v>
      </c>
      <c r="P60">
        <f>Demand[[#This Row],[Load]]+Demand[[#This Row],[Load]]*-0.37</f>
        <v>10562.58</v>
      </c>
      <c r="Q60">
        <f>Demand[[#This Row],[Load]]+Demand[[#This Row],[Load]]*-0.36</f>
        <v>10730.24</v>
      </c>
      <c r="R60">
        <f>Demand[[#This Row],[Load]]+Demand[[#This Row],[Load]]*-0.35</f>
        <v>10897.900000000001</v>
      </c>
      <c r="S60">
        <f>Demand[[#This Row],[Load]]+Demand[[#This Row],[Load]]*-0.34</f>
        <v>11065.56</v>
      </c>
      <c r="T60">
        <f>Demand[[#This Row],[Load]]+Demand[[#This Row],[Load]]*-0.33</f>
        <v>11233.22</v>
      </c>
      <c r="U60">
        <f>Demand[[#This Row],[Load]]+Demand[[#This Row],[Load]]*-0.32</f>
        <v>11400.880000000001</v>
      </c>
      <c r="V60">
        <f>Demand[[#This Row],[Load]]+Demand[[#This Row],[Load]]*-0.31</f>
        <v>11568.54</v>
      </c>
      <c r="W60">
        <f>Demand[[#This Row],[Load]]+Demand[[#This Row],[Load]]*-0.3</f>
        <v>11736.2</v>
      </c>
      <c r="X60">
        <f>Demand[[#This Row],[Load]]+Demand[[#This Row],[Load]]*-0.29</f>
        <v>11903.86</v>
      </c>
      <c r="Y60">
        <f>Demand[[#This Row],[Load]]+Demand[[#This Row],[Load]]*-0.28</f>
        <v>12071.52</v>
      </c>
      <c r="Z60">
        <f>Demand[[#This Row],[Load]]+Demand[[#This Row],[Load]]*-0.27</f>
        <v>12239.18</v>
      </c>
      <c r="AA60">
        <f>Demand[[#This Row],[Load]]+Demand[[#This Row],[Load]]*-0.26</f>
        <v>12406.84</v>
      </c>
      <c r="AB60">
        <f>Demand[[#This Row],[Load]]+Demand[[#This Row],[Load]]*-0.25</f>
        <v>12574.5</v>
      </c>
      <c r="AC60">
        <f>Demand[[#This Row],[Load]]+Demand[[#This Row],[Load]]*-0.24</f>
        <v>12742.16</v>
      </c>
      <c r="AD60">
        <f>Demand[[#This Row],[Load]]+Demand[[#This Row],[Load]]*-0.23</f>
        <v>12909.82</v>
      </c>
      <c r="AE60">
        <f>Demand[[#This Row],[Load]]+Demand[[#This Row],[Load]]*-0.22</f>
        <v>13077.48</v>
      </c>
      <c r="AF60">
        <f>Demand[[#This Row],[Load]]+Demand[[#This Row],[Load]]*-0.21</f>
        <v>13245.14</v>
      </c>
      <c r="AG60">
        <f>Demand[[#This Row],[Load]]+Demand[[#This Row],[Load]]*-0.2</f>
        <v>13412.8</v>
      </c>
      <c r="AH60">
        <f>Demand[[#This Row],[Load]]+Demand[[#This Row],[Load]]*-0.19</f>
        <v>13580.46</v>
      </c>
      <c r="AI60">
        <f>Demand[[#This Row],[Load]]+Demand[[#This Row],[Load]]*-0.18</f>
        <v>13748.119999999999</v>
      </c>
      <c r="AJ60">
        <f>Demand[[#This Row],[Load]]+Demand[[#This Row],[Load]]*-0.17</f>
        <v>13915.779999999999</v>
      </c>
      <c r="AK60">
        <f>Demand[[#This Row],[Load]]+Demand[[#This Row],[Load]]*-0.16</f>
        <v>14083.44</v>
      </c>
      <c r="AL60">
        <f>Demand[[#This Row],[Load]]+Demand[[#This Row],[Load]]*-0.15</f>
        <v>14251.1</v>
      </c>
      <c r="AM60">
        <f>Demand[[#This Row],[Load]]+Demand[[#This Row],[Load]]*-0.14</f>
        <v>14418.76</v>
      </c>
      <c r="AN60">
        <f>Demand[[#This Row],[Load]]+Demand[[#This Row],[Load]]*-0.13</f>
        <v>14586.42</v>
      </c>
      <c r="AO60">
        <f>Demand[[#This Row],[Load]]+Demand[[#This Row],[Load]]*-0.12</f>
        <v>14754.08</v>
      </c>
      <c r="AP60">
        <f>Demand[[#This Row],[Load]]+Demand[[#This Row],[Load]]*-0.11</f>
        <v>14921.74</v>
      </c>
      <c r="AQ60">
        <f>Demand[[#This Row],[Load]]+Demand[[#This Row],[Load]]*-0.1</f>
        <v>15089.4</v>
      </c>
      <c r="AR60">
        <f>Demand[[#This Row],[Load]]+Demand[[#This Row],[Load]]*-0.09</f>
        <v>15257.06</v>
      </c>
      <c r="AS60">
        <f>Demand[[#This Row],[Load]]+Demand[[#This Row],[Load]]*-0.08</f>
        <v>15424.72</v>
      </c>
      <c r="AT60">
        <f>Demand[[#This Row],[Load]]+Demand[[#This Row],[Load]]*-0.07</f>
        <v>15592.38</v>
      </c>
      <c r="AU60">
        <f>Demand[[#This Row],[Load]]+Demand[[#This Row],[Load]]*-0.06</f>
        <v>15760.04</v>
      </c>
      <c r="AV60">
        <f>Demand[[#This Row],[Load]]+Demand[[#This Row],[Load]]*-0.05</f>
        <v>15927.7</v>
      </c>
      <c r="AW60">
        <f>Demand[[#This Row],[Load]]+Demand[[#This Row],[Load]]*-0.04</f>
        <v>16095.36</v>
      </c>
      <c r="AX60">
        <f>Demand[[#This Row],[Load]]+Demand[[#This Row],[Load]]*-0.03</f>
        <v>16263.02</v>
      </c>
      <c r="AY60">
        <f>Demand[[#This Row],[Load]]+Demand[[#This Row],[Load]]*-0.02</f>
        <v>16430.68</v>
      </c>
      <c r="AZ60">
        <f>Demand[[#This Row],[Load]]+Demand[[#This Row],[Load]]*-0.01</f>
        <v>16598.34</v>
      </c>
      <c r="BA60">
        <f>Demand[[#This Row],[Load]]+Demand[[#This Row],[Load]]*0</f>
        <v>16766</v>
      </c>
      <c r="BB60">
        <f>Demand[[#This Row],[Load]]+Demand[[#This Row],[Load]]*0.01</f>
        <v>16933.66</v>
      </c>
      <c r="BC60">
        <f>Demand[[#This Row],[Load]]+Demand[[#This Row],[Load]]*0.02</f>
        <v>17101.32</v>
      </c>
      <c r="BD60">
        <f>Demand[[#This Row],[Load]]+Demand[[#This Row],[Load]]*0.03</f>
        <v>17268.98</v>
      </c>
      <c r="BE60">
        <f>Demand[[#This Row],[Load]]+Demand[[#This Row],[Load]]*0.04</f>
        <v>17436.64</v>
      </c>
      <c r="BF60">
        <f>Demand[[#This Row],[Load]]+Demand[[#This Row],[Load]]*0.05</f>
        <v>17604.3</v>
      </c>
      <c r="BG60">
        <f>Demand[[#This Row],[Load]]+Demand[[#This Row],[Load]]*0.06</f>
        <v>17771.96</v>
      </c>
      <c r="BH60">
        <f>Demand[[#This Row],[Load]]+Demand[[#This Row],[Load]]*0.07</f>
        <v>17939.62</v>
      </c>
      <c r="BI60">
        <f>Demand[[#This Row],[Load]]+Demand[[#This Row],[Load]]*0.08</f>
        <v>18107.28</v>
      </c>
      <c r="BJ60">
        <f>Demand[[#This Row],[Load]]+Demand[[#This Row],[Load]]*0.09</f>
        <v>18274.939999999999</v>
      </c>
      <c r="BK60">
        <f>Demand[[#This Row],[Load]]+Demand[[#This Row],[Load]]*0.1</f>
        <v>18442.599999999999</v>
      </c>
      <c r="BL60">
        <f>Demand[[#This Row],[Load]]+Demand[[#This Row],[Load]]*0.11</f>
        <v>18610.259999999998</v>
      </c>
      <c r="BM60">
        <f>Demand[[#This Row],[Load]]+Demand[[#This Row],[Load]]*0.12</f>
        <v>18777.919999999998</v>
      </c>
      <c r="BN60">
        <f>Demand[[#This Row],[Load]]+Demand[[#This Row],[Load]]*0.13</f>
        <v>18945.580000000002</v>
      </c>
      <c r="BO60">
        <f>Demand[[#This Row],[Load]]+Demand[[#This Row],[Load]]*0.14</f>
        <v>19113.240000000002</v>
      </c>
      <c r="BP60">
        <f>Demand[[#This Row],[Load]]+Demand[[#This Row],[Load]]*0.15</f>
        <v>19280.900000000001</v>
      </c>
      <c r="BQ60">
        <f>Demand[[#This Row],[Load]]+Demand[[#This Row],[Load]]*0.16</f>
        <v>19448.560000000001</v>
      </c>
      <c r="BR60">
        <f>Demand[[#This Row],[Load]]+Demand[[#This Row],[Load]]*0.17</f>
        <v>19616.22</v>
      </c>
      <c r="BS60">
        <f>Demand[[#This Row],[Load]]+Demand[[#This Row],[Load]]*0.18</f>
        <v>19783.88</v>
      </c>
      <c r="BT60">
        <f>Demand[[#This Row],[Load]]+Demand[[#This Row],[Load]]*0.19</f>
        <v>19951.54</v>
      </c>
      <c r="BU60">
        <f>Demand[[#This Row],[Load]]+Demand[[#This Row],[Load]]*0.2</f>
        <v>20119.2</v>
      </c>
      <c r="BV60">
        <f>Demand[[#This Row],[Load]]+Demand[[#This Row],[Load]]*0.21</f>
        <v>20286.86</v>
      </c>
      <c r="BW60">
        <f>Demand[[#This Row],[Load]]+Demand[[#This Row],[Load]]*0.22</f>
        <v>20454.52</v>
      </c>
      <c r="BX60">
        <f>Demand[[#This Row],[Load]]+Demand[[#This Row],[Load]]*0.23</f>
        <v>20622.18</v>
      </c>
      <c r="BY60">
        <f>Demand[[#This Row],[Load]]+Demand[[#This Row],[Load]]*0.24</f>
        <v>20789.84</v>
      </c>
      <c r="BZ60">
        <f>Demand[[#This Row],[Load]]+Demand[[#This Row],[Load]]*0.25</f>
        <v>20957.5</v>
      </c>
      <c r="CA60">
        <f>Demand[[#This Row],[Load]]+Demand[[#This Row],[Load]]*0.26</f>
        <v>21125.16</v>
      </c>
      <c r="CB60">
        <f>Demand[[#This Row],[Load]]+Demand[[#This Row],[Load]]*0.27</f>
        <v>21292.82</v>
      </c>
      <c r="CC60">
        <f>Demand[[#This Row],[Load]]+Demand[[#This Row],[Load]]*0.28</f>
        <v>21460.48</v>
      </c>
      <c r="CD60">
        <f>Demand[[#This Row],[Load]]+Demand[[#This Row],[Load]]*0.29</f>
        <v>21628.14</v>
      </c>
      <c r="CE60">
        <f>Demand[[#This Row],[Load]]+Demand[[#This Row],[Load]]*0.3</f>
        <v>21795.8</v>
      </c>
      <c r="CF60">
        <f>Demand[[#This Row],[Load]]+Demand[[#This Row],[Load]]*0.31</f>
        <v>21963.46</v>
      </c>
      <c r="CG60">
        <f>Demand[[#This Row],[Load]]+Demand[[#This Row],[Load]]*0.32</f>
        <v>22131.119999999999</v>
      </c>
      <c r="CH60">
        <f>Demand[[#This Row],[Load]]+Demand[[#This Row],[Load]]*0.33</f>
        <v>22298.78</v>
      </c>
      <c r="CI60">
        <f>Demand[[#This Row],[Load]]+Demand[[#This Row],[Load]]*0.34</f>
        <v>22466.440000000002</v>
      </c>
      <c r="CJ60">
        <f>Demand[[#This Row],[Load]]+Demand[[#This Row],[Load]]*0.35</f>
        <v>22634.1</v>
      </c>
      <c r="CK60">
        <f>Demand[[#This Row],[Load]]+Demand[[#This Row],[Load]]*0.36</f>
        <v>22801.760000000002</v>
      </c>
      <c r="CL60">
        <f>Demand[[#This Row],[Load]]+Demand[[#This Row],[Load]]*0.37</f>
        <v>22969.42</v>
      </c>
      <c r="CM60">
        <f>Demand[[#This Row],[Load]]+Demand[[#This Row],[Load]]*0.38</f>
        <v>23137.08</v>
      </c>
      <c r="CN60">
        <f>Demand[[#This Row],[Load]]+Demand[[#This Row],[Load]]*0.39</f>
        <v>23304.739999999998</v>
      </c>
      <c r="CO60">
        <f>Demand[[#This Row],[Load]]+Demand[[#This Row],[Load]]*0.4</f>
        <v>23472.400000000001</v>
      </c>
      <c r="CP60">
        <f>Demand[[#This Row],[Load]]+Demand[[#This Row],[Load]]*0.41</f>
        <v>23640.059999999998</v>
      </c>
      <c r="CQ60">
        <f>Demand[[#This Row],[Load]]+Demand[[#This Row],[Load]]*0.42</f>
        <v>23807.72</v>
      </c>
      <c r="CR60">
        <f>Demand[[#This Row],[Load]]+Demand[[#This Row],[Load]]*0.43</f>
        <v>23975.38</v>
      </c>
      <c r="CS60">
        <f>Demand[[#This Row],[Load]]+Demand[[#This Row],[Load]]*0.44</f>
        <v>24143.040000000001</v>
      </c>
      <c r="CT60">
        <f>Demand[[#This Row],[Load]]+Demand[[#This Row],[Load]]*0.45</f>
        <v>24310.7</v>
      </c>
      <c r="CU60">
        <f>Demand[[#This Row],[Load]]+Demand[[#This Row],[Load]]*0.46</f>
        <v>24478.36</v>
      </c>
      <c r="CV60">
        <f>Demand[[#This Row],[Load]]+Demand[[#This Row],[Load]]*47</f>
        <v>804768</v>
      </c>
      <c r="CW60">
        <f>Demand[[#This Row],[Load]]+Demand[[#This Row],[Load]]*0.48</f>
        <v>24813.68</v>
      </c>
      <c r="CX60">
        <f>Demand[[#This Row],[Load]]+Demand[[#This Row],[Load]]*0.49</f>
        <v>24981.34</v>
      </c>
      <c r="CY60">
        <f>Demand[[#This Row],[Load]]+Demand[[#This Row],[Load]]*0.5</f>
        <v>25149</v>
      </c>
    </row>
    <row r="61" spans="1:103">
      <c r="A61">
        <v>59</v>
      </c>
      <c r="B61">
        <v>16894</v>
      </c>
      <c r="C61">
        <f>Demand[[#This Row],[Load]]-Demand[[#This Row],[Load]]*0.5</f>
        <v>8447</v>
      </c>
      <c r="D61">
        <f>Demand[[#This Row],[Load]]-Demand[[#This Row],[Load]]*0.49</f>
        <v>8615.94</v>
      </c>
      <c r="E61">
        <f>Demand[[#This Row],[Load]]-Demand[[#This Row],[Load]]*0.48</f>
        <v>8784.880000000001</v>
      </c>
      <c r="F61">
        <f>Demand[[#This Row],[Load]]-Demand[[#This Row],[Load]]*0.47</f>
        <v>8953.82</v>
      </c>
      <c r="G61">
        <f>Demand[[#This Row],[Load]]-Demand[[#This Row],[Load]]*0.46</f>
        <v>9122.7599999999984</v>
      </c>
      <c r="H61">
        <f>Demand[[#This Row],[Load]]-Demand[[#This Row],[Load]]*0.45</f>
        <v>9291.7000000000007</v>
      </c>
      <c r="I61">
        <f>Demand[[#This Row],[Load]]-Demand[[#This Row],[Load]]*0.44</f>
        <v>9460.64</v>
      </c>
      <c r="J61">
        <f>Demand[[#This Row],[Load]]-Demand[[#This Row],[Load]]*0.43</f>
        <v>9629.58</v>
      </c>
      <c r="K61">
        <f>Demand[[#This Row],[Load]]+Demand[[#This Row],[Load]]*$K$1</f>
        <v>9798.52</v>
      </c>
      <c r="L61">
        <f>Demand[[#This Row],[Load]]+Demand[[#This Row],[Load]]*-0.41</f>
        <v>9967.4599999999991</v>
      </c>
      <c r="M61">
        <f>Demand[[#This Row],[Load]]+Demand[[#This Row],[Load]]*-0.4</f>
        <v>10136.4</v>
      </c>
      <c r="N61">
        <f>Demand[[#This Row],[Load]]+Demand[[#This Row],[Load]]*-0.39</f>
        <v>10305.34</v>
      </c>
      <c r="O61">
        <f>Demand[[#This Row],[Load]]+Demand[[#This Row],[Load]]*-0.38</f>
        <v>10474.279999999999</v>
      </c>
      <c r="P61">
        <f>Demand[[#This Row],[Load]]+Demand[[#This Row],[Load]]*-0.37</f>
        <v>10643.220000000001</v>
      </c>
      <c r="Q61">
        <f>Demand[[#This Row],[Load]]+Demand[[#This Row],[Load]]*-0.36</f>
        <v>10812.16</v>
      </c>
      <c r="R61">
        <f>Demand[[#This Row],[Load]]+Demand[[#This Row],[Load]]*-0.35</f>
        <v>10981.1</v>
      </c>
      <c r="S61">
        <f>Demand[[#This Row],[Load]]+Demand[[#This Row],[Load]]*-0.34</f>
        <v>11150.04</v>
      </c>
      <c r="T61">
        <f>Demand[[#This Row],[Load]]+Demand[[#This Row],[Load]]*-0.33</f>
        <v>11318.98</v>
      </c>
      <c r="U61">
        <f>Demand[[#This Row],[Load]]+Demand[[#This Row],[Load]]*-0.32</f>
        <v>11487.92</v>
      </c>
      <c r="V61">
        <f>Demand[[#This Row],[Load]]+Demand[[#This Row],[Load]]*-0.31</f>
        <v>11656.86</v>
      </c>
      <c r="W61">
        <f>Demand[[#This Row],[Load]]+Demand[[#This Row],[Load]]*-0.3</f>
        <v>11825.8</v>
      </c>
      <c r="X61">
        <f>Demand[[#This Row],[Load]]+Demand[[#This Row],[Load]]*-0.29</f>
        <v>11994.740000000002</v>
      </c>
      <c r="Y61">
        <f>Demand[[#This Row],[Load]]+Demand[[#This Row],[Load]]*-0.28</f>
        <v>12163.68</v>
      </c>
      <c r="Z61">
        <f>Demand[[#This Row],[Load]]+Demand[[#This Row],[Load]]*-0.27</f>
        <v>12332.619999999999</v>
      </c>
      <c r="AA61">
        <f>Demand[[#This Row],[Load]]+Demand[[#This Row],[Load]]*-0.26</f>
        <v>12501.56</v>
      </c>
      <c r="AB61">
        <f>Demand[[#This Row],[Load]]+Demand[[#This Row],[Load]]*-0.25</f>
        <v>12670.5</v>
      </c>
      <c r="AC61">
        <f>Demand[[#This Row],[Load]]+Demand[[#This Row],[Load]]*-0.24</f>
        <v>12839.44</v>
      </c>
      <c r="AD61">
        <f>Demand[[#This Row],[Load]]+Demand[[#This Row],[Load]]*-0.23</f>
        <v>13008.38</v>
      </c>
      <c r="AE61">
        <f>Demand[[#This Row],[Load]]+Demand[[#This Row],[Load]]*-0.22</f>
        <v>13177.32</v>
      </c>
      <c r="AF61">
        <f>Demand[[#This Row],[Load]]+Demand[[#This Row],[Load]]*-0.21</f>
        <v>13346.26</v>
      </c>
      <c r="AG61">
        <f>Demand[[#This Row],[Load]]+Demand[[#This Row],[Load]]*-0.2</f>
        <v>13515.2</v>
      </c>
      <c r="AH61">
        <f>Demand[[#This Row],[Load]]+Demand[[#This Row],[Load]]*-0.19</f>
        <v>13684.14</v>
      </c>
      <c r="AI61">
        <f>Demand[[#This Row],[Load]]+Demand[[#This Row],[Load]]*-0.18</f>
        <v>13853.08</v>
      </c>
      <c r="AJ61">
        <f>Demand[[#This Row],[Load]]+Demand[[#This Row],[Load]]*-0.17</f>
        <v>14022.02</v>
      </c>
      <c r="AK61">
        <f>Demand[[#This Row],[Load]]+Demand[[#This Row],[Load]]*-0.16</f>
        <v>14190.96</v>
      </c>
      <c r="AL61">
        <f>Demand[[#This Row],[Load]]+Demand[[#This Row],[Load]]*-0.15</f>
        <v>14359.9</v>
      </c>
      <c r="AM61">
        <f>Demand[[#This Row],[Load]]+Demand[[#This Row],[Load]]*-0.14</f>
        <v>14528.84</v>
      </c>
      <c r="AN61">
        <f>Demand[[#This Row],[Load]]+Demand[[#This Row],[Load]]*-0.13</f>
        <v>14697.779999999999</v>
      </c>
      <c r="AO61">
        <f>Demand[[#This Row],[Load]]+Demand[[#This Row],[Load]]*-0.12</f>
        <v>14866.72</v>
      </c>
      <c r="AP61">
        <f>Demand[[#This Row],[Load]]+Demand[[#This Row],[Load]]*-0.11</f>
        <v>15035.66</v>
      </c>
      <c r="AQ61">
        <f>Demand[[#This Row],[Load]]+Demand[[#This Row],[Load]]*-0.1</f>
        <v>15204.6</v>
      </c>
      <c r="AR61">
        <f>Demand[[#This Row],[Load]]+Demand[[#This Row],[Load]]*-0.09</f>
        <v>15373.54</v>
      </c>
      <c r="AS61">
        <f>Demand[[#This Row],[Load]]+Demand[[#This Row],[Load]]*-0.08</f>
        <v>15542.48</v>
      </c>
      <c r="AT61">
        <f>Demand[[#This Row],[Load]]+Demand[[#This Row],[Load]]*-0.07</f>
        <v>15711.42</v>
      </c>
      <c r="AU61">
        <f>Demand[[#This Row],[Load]]+Demand[[#This Row],[Load]]*-0.06</f>
        <v>15880.36</v>
      </c>
      <c r="AV61">
        <f>Demand[[#This Row],[Load]]+Demand[[#This Row],[Load]]*-0.05</f>
        <v>16049.3</v>
      </c>
      <c r="AW61">
        <f>Demand[[#This Row],[Load]]+Demand[[#This Row],[Load]]*-0.04</f>
        <v>16218.24</v>
      </c>
      <c r="AX61">
        <f>Demand[[#This Row],[Load]]+Demand[[#This Row],[Load]]*-0.03</f>
        <v>16387.18</v>
      </c>
      <c r="AY61">
        <f>Demand[[#This Row],[Load]]+Demand[[#This Row],[Load]]*-0.02</f>
        <v>16556.12</v>
      </c>
      <c r="AZ61">
        <f>Demand[[#This Row],[Load]]+Demand[[#This Row],[Load]]*-0.01</f>
        <v>16725.060000000001</v>
      </c>
      <c r="BA61">
        <f>Demand[[#This Row],[Load]]+Demand[[#This Row],[Load]]*0</f>
        <v>16894</v>
      </c>
      <c r="BB61">
        <f>Demand[[#This Row],[Load]]+Demand[[#This Row],[Load]]*0.01</f>
        <v>17062.939999999999</v>
      </c>
      <c r="BC61">
        <f>Demand[[#This Row],[Load]]+Demand[[#This Row],[Load]]*0.02</f>
        <v>17231.88</v>
      </c>
      <c r="BD61">
        <f>Demand[[#This Row],[Load]]+Demand[[#This Row],[Load]]*0.03</f>
        <v>17400.82</v>
      </c>
      <c r="BE61">
        <f>Demand[[#This Row],[Load]]+Demand[[#This Row],[Load]]*0.04</f>
        <v>17569.759999999998</v>
      </c>
      <c r="BF61">
        <f>Demand[[#This Row],[Load]]+Demand[[#This Row],[Load]]*0.05</f>
        <v>17738.7</v>
      </c>
      <c r="BG61">
        <f>Demand[[#This Row],[Load]]+Demand[[#This Row],[Load]]*0.06</f>
        <v>17907.64</v>
      </c>
      <c r="BH61">
        <f>Demand[[#This Row],[Load]]+Demand[[#This Row],[Load]]*0.07</f>
        <v>18076.580000000002</v>
      </c>
      <c r="BI61">
        <f>Demand[[#This Row],[Load]]+Demand[[#This Row],[Load]]*0.08</f>
        <v>18245.52</v>
      </c>
      <c r="BJ61">
        <f>Demand[[#This Row],[Load]]+Demand[[#This Row],[Load]]*0.09</f>
        <v>18414.46</v>
      </c>
      <c r="BK61">
        <f>Demand[[#This Row],[Load]]+Demand[[#This Row],[Load]]*0.1</f>
        <v>18583.400000000001</v>
      </c>
      <c r="BL61">
        <f>Demand[[#This Row],[Load]]+Demand[[#This Row],[Load]]*0.11</f>
        <v>18752.34</v>
      </c>
      <c r="BM61">
        <f>Demand[[#This Row],[Load]]+Demand[[#This Row],[Load]]*0.12</f>
        <v>18921.28</v>
      </c>
      <c r="BN61">
        <f>Demand[[#This Row],[Load]]+Demand[[#This Row],[Load]]*0.13</f>
        <v>19090.22</v>
      </c>
      <c r="BO61">
        <f>Demand[[#This Row],[Load]]+Demand[[#This Row],[Load]]*0.14</f>
        <v>19259.16</v>
      </c>
      <c r="BP61">
        <f>Demand[[#This Row],[Load]]+Demand[[#This Row],[Load]]*0.15</f>
        <v>19428.099999999999</v>
      </c>
      <c r="BQ61">
        <f>Demand[[#This Row],[Load]]+Demand[[#This Row],[Load]]*0.16</f>
        <v>19597.04</v>
      </c>
      <c r="BR61">
        <f>Demand[[#This Row],[Load]]+Demand[[#This Row],[Load]]*0.17</f>
        <v>19765.98</v>
      </c>
      <c r="BS61">
        <f>Demand[[#This Row],[Load]]+Demand[[#This Row],[Load]]*0.18</f>
        <v>19934.919999999998</v>
      </c>
      <c r="BT61">
        <f>Demand[[#This Row],[Load]]+Demand[[#This Row],[Load]]*0.19</f>
        <v>20103.86</v>
      </c>
      <c r="BU61">
        <f>Demand[[#This Row],[Load]]+Demand[[#This Row],[Load]]*0.2</f>
        <v>20272.8</v>
      </c>
      <c r="BV61">
        <f>Demand[[#This Row],[Load]]+Demand[[#This Row],[Load]]*0.21</f>
        <v>20441.739999999998</v>
      </c>
      <c r="BW61">
        <f>Demand[[#This Row],[Load]]+Demand[[#This Row],[Load]]*0.22</f>
        <v>20610.68</v>
      </c>
      <c r="BX61">
        <f>Demand[[#This Row],[Load]]+Demand[[#This Row],[Load]]*0.23</f>
        <v>20779.62</v>
      </c>
      <c r="BY61">
        <f>Demand[[#This Row],[Load]]+Demand[[#This Row],[Load]]*0.24</f>
        <v>20948.560000000001</v>
      </c>
      <c r="BZ61">
        <f>Demand[[#This Row],[Load]]+Demand[[#This Row],[Load]]*0.25</f>
        <v>21117.5</v>
      </c>
      <c r="CA61">
        <f>Demand[[#This Row],[Load]]+Demand[[#This Row],[Load]]*0.26</f>
        <v>21286.440000000002</v>
      </c>
      <c r="CB61">
        <f>Demand[[#This Row],[Load]]+Demand[[#This Row],[Load]]*0.27</f>
        <v>21455.38</v>
      </c>
      <c r="CC61">
        <f>Demand[[#This Row],[Load]]+Demand[[#This Row],[Load]]*0.28</f>
        <v>21624.32</v>
      </c>
      <c r="CD61">
        <f>Demand[[#This Row],[Load]]+Demand[[#This Row],[Load]]*0.29</f>
        <v>21793.26</v>
      </c>
      <c r="CE61">
        <f>Demand[[#This Row],[Load]]+Demand[[#This Row],[Load]]*0.3</f>
        <v>21962.2</v>
      </c>
      <c r="CF61">
        <f>Demand[[#This Row],[Load]]+Demand[[#This Row],[Load]]*0.31</f>
        <v>22131.14</v>
      </c>
      <c r="CG61">
        <f>Demand[[#This Row],[Load]]+Demand[[#This Row],[Load]]*0.32</f>
        <v>22300.080000000002</v>
      </c>
      <c r="CH61">
        <f>Demand[[#This Row],[Load]]+Demand[[#This Row],[Load]]*0.33</f>
        <v>22469.02</v>
      </c>
      <c r="CI61">
        <f>Demand[[#This Row],[Load]]+Demand[[#This Row],[Load]]*0.34</f>
        <v>22637.96</v>
      </c>
      <c r="CJ61">
        <f>Demand[[#This Row],[Load]]+Demand[[#This Row],[Load]]*0.35</f>
        <v>22806.9</v>
      </c>
      <c r="CK61">
        <f>Demand[[#This Row],[Load]]+Demand[[#This Row],[Load]]*0.36</f>
        <v>22975.84</v>
      </c>
      <c r="CL61">
        <f>Demand[[#This Row],[Load]]+Demand[[#This Row],[Load]]*0.37</f>
        <v>23144.78</v>
      </c>
      <c r="CM61">
        <f>Demand[[#This Row],[Load]]+Demand[[#This Row],[Load]]*0.38</f>
        <v>23313.72</v>
      </c>
      <c r="CN61">
        <f>Demand[[#This Row],[Load]]+Demand[[#This Row],[Load]]*0.39</f>
        <v>23482.66</v>
      </c>
      <c r="CO61">
        <f>Demand[[#This Row],[Load]]+Demand[[#This Row],[Load]]*0.4</f>
        <v>23651.599999999999</v>
      </c>
      <c r="CP61">
        <f>Demand[[#This Row],[Load]]+Demand[[#This Row],[Load]]*0.41</f>
        <v>23820.54</v>
      </c>
      <c r="CQ61">
        <f>Demand[[#This Row],[Load]]+Demand[[#This Row],[Load]]*0.42</f>
        <v>23989.48</v>
      </c>
      <c r="CR61">
        <f>Demand[[#This Row],[Load]]+Demand[[#This Row],[Load]]*0.43</f>
        <v>24158.42</v>
      </c>
      <c r="CS61">
        <f>Demand[[#This Row],[Load]]+Demand[[#This Row],[Load]]*0.44</f>
        <v>24327.360000000001</v>
      </c>
      <c r="CT61">
        <f>Demand[[#This Row],[Load]]+Demand[[#This Row],[Load]]*0.45</f>
        <v>24496.3</v>
      </c>
      <c r="CU61">
        <f>Demand[[#This Row],[Load]]+Demand[[#This Row],[Load]]*0.46</f>
        <v>24665.24</v>
      </c>
      <c r="CV61">
        <f>Demand[[#This Row],[Load]]+Demand[[#This Row],[Load]]*47</f>
        <v>810912</v>
      </c>
      <c r="CW61">
        <f>Demand[[#This Row],[Load]]+Demand[[#This Row],[Load]]*0.48</f>
        <v>25003.119999999999</v>
      </c>
      <c r="CX61">
        <f>Demand[[#This Row],[Load]]+Demand[[#This Row],[Load]]*0.49</f>
        <v>25172.059999999998</v>
      </c>
      <c r="CY61">
        <f>Demand[[#This Row],[Load]]+Demand[[#This Row],[Load]]*0.5</f>
        <v>25341</v>
      </c>
    </row>
    <row r="62" spans="1:103">
      <c r="A62">
        <v>60</v>
      </c>
      <c r="B62">
        <v>17042</v>
      </c>
      <c r="C62">
        <f>Demand[[#This Row],[Load]]-Demand[[#This Row],[Load]]*0.5</f>
        <v>8521</v>
      </c>
      <c r="D62">
        <f>Demand[[#This Row],[Load]]-Demand[[#This Row],[Load]]*0.49</f>
        <v>8691.42</v>
      </c>
      <c r="E62">
        <f>Demand[[#This Row],[Load]]-Demand[[#This Row],[Load]]*0.48</f>
        <v>8861.84</v>
      </c>
      <c r="F62">
        <f>Demand[[#This Row],[Load]]-Demand[[#This Row],[Load]]*0.47</f>
        <v>9032.26</v>
      </c>
      <c r="G62">
        <f>Demand[[#This Row],[Load]]-Demand[[#This Row],[Load]]*0.46</f>
        <v>9202.68</v>
      </c>
      <c r="H62">
        <f>Demand[[#This Row],[Load]]-Demand[[#This Row],[Load]]*0.45</f>
        <v>9373.0999999999985</v>
      </c>
      <c r="I62">
        <f>Demand[[#This Row],[Load]]-Demand[[#This Row],[Load]]*0.44</f>
        <v>9543.52</v>
      </c>
      <c r="J62">
        <f>Demand[[#This Row],[Load]]-Demand[[#This Row],[Load]]*0.43</f>
        <v>9713.94</v>
      </c>
      <c r="K62">
        <f>Demand[[#This Row],[Load]]+Demand[[#This Row],[Load]]*$K$1</f>
        <v>9884.36</v>
      </c>
      <c r="L62">
        <f>Demand[[#This Row],[Load]]+Demand[[#This Row],[Load]]*-0.41</f>
        <v>10054.780000000001</v>
      </c>
      <c r="M62">
        <f>Demand[[#This Row],[Load]]+Demand[[#This Row],[Load]]*-0.4</f>
        <v>10225.200000000001</v>
      </c>
      <c r="N62">
        <f>Demand[[#This Row],[Load]]+Demand[[#This Row],[Load]]*-0.39</f>
        <v>10395.619999999999</v>
      </c>
      <c r="O62">
        <f>Demand[[#This Row],[Load]]+Demand[[#This Row],[Load]]*-0.38</f>
        <v>10566.04</v>
      </c>
      <c r="P62">
        <f>Demand[[#This Row],[Load]]+Demand[[#This Row],[Load]]*-0.37</f>
        <v>10736.46</v>
      </c>
      <c r="Q62">
        <f>Demand[[#This Row],[Load]]+Demand[[#This Row],[Load]]*-0.36</f>
        <v>10906.880000000001</v>
      </c>
      <c r="R62">
        <f>Demand[[#This Row],[Load]]+Demand[[#This Row],[Load]]*-0.35</f>
        <v>11077.3</v>
      </c>
      <c r="S62">
        <f>Demand[[#This Row],[Load]]+Demand[[#This Row],[Load]]*-0.34</f>
        <v>11247.72</v>
      </c>
      <c r="T62">
        <f>Demand[[#This Row],[Load]]+Demand[[#This Row],[Load]]*-0.33</f>
        <v>11418.14</v>
      </c>
      <c r="U62">
        <f>Demand[[#This Row],[Load]]+Demand[[#This Row],[Load]]*-0.32</f>
        <v>11588.56</v>
      </c>
      <c r="V62">
        <f>Demand[[#This Row],[Load]]+Demand[[#This Row],[Load]]*-0.31</f>
        <v>11758.98</v>
      </c>
      <c r="W62">
        <f>Demand[[#This Row],[Load]]+Demand[[#This Row],[Load]]*-0.3</f>
        <v>11929.400000000001</v>
      </c>
      <c r="X62">
        <f>Demand[[#This Row],[Load]]+Demand[[#This Row],[Load]]*-0.29</f>
        <v>12099.82</v>
      </c>
      <c r="Y62">
        <f>Demand[[#This Row],[Load]]+Demand[[#This Row],[Load]]*-0.28</f>
        <v>12270.24</v>
      </c>
      <c r="Z62">
        <f>Demand[[#This Row],[Load]]+Demand[[#This Row],[Load]]*-0.27</f>
        <v>12440.66</v>
      </c>
      <c r="AA62">
        <f>Demand[[#This Row],[Load]]+Demand[[#This Row],[Load]]*-0.26</f>
        <v>12611.08</v>
      </c>
      <c r="AB62">
        <f>Demand[[#This Row],[Load]]+Demand[[#This Row],[Load]]*-0.25</f>
        <v>12781.5</v>
      </c>
      <c r="AC62">
        <f>Demand[[#This Row],[Load]]+Demand[[#This Row],[Load]]*-0.24</f>
        <v>12951.92</v>
      </c>
      <c r="AD62">
        <f>Demand[[#This Row],[Load]]+Demand[[#This Row],[Load]]*-0.23</f>
        <v>13122.34</v>
      </c>
      <c r="AE62">
        <f>Demand[[#This Row],[Load]]+Demand[[#This Row],[Load]]*-0.22</f>
        <v>13292.76</v>
      </c>
      <c r="AF62">
        <f>Demand[[#This Row],[Load]]+Demand[[#This Row],[Load]]*-0.21</f>
        <v>13463.18</v>
      </c>
      <c r="AG62">
        <f>Demand[[#This Row],[Load]]+Demand[[#This Row],[Load]]*-0.2</f>
        <v>13633.6</v>
      </c>
      <c r="AH62">
        <f>Demand[[#This Row],[Load]]+Demand[[#This Row],[Load]]*-0.19</f>
        <v>13804.02</v>
      </c>
      <c r="AI62">
        <f>Demand[[#This Row],[Load]]+Demand[[#This Row],[Load]]*-0.18</f>
        <v>13974.44</v>
      </c>
      <c r="AJ62">
        <f>Demand[[#This Row],[Load]]+Demand[[#This Row],[Load]]*-0.17</f>
        <v>14144.86</v>
      </c>
      <c r="AK62">
        <f>Demand[[#This Row],[Load]]+Demand[[#This Row],[Load]]*-0.16</f>
        <v>14315.279999999999</v>
      </c>
      <c r="AL62">
        <f>Demand[[#This Row],[Load]]+Demand[[#This Row],[Load]]*-0.15</f>
        <v>14485.7</v>
      </c>
      <c r="AM62">
        <f>Demand[[#This Row],[Load]]+Demand[[#This Row],[Load]]*-0.14</f>
        <v>14656.119999999999</v>
      </c>
      <c r="AN62">
        <f>Demand[[#This Row],[Load]]+Demand[[#This Row],[Load]]*-0.13</f>
        <v>14826.54</v>
      </c>
      <c r="AO62">
        <f>Demand[[#This Row],[Load]]+Demand[[#This Row],[Load]]*-0.12</f>
        <v>14996.96</v>
      </c>
      <c r="AP62">
        <f>Demand[[#This Row],[Load]]+Demand[[#This Row],[Load]]*-0.11</f>
        <v>15167.38</v>
      </c>
      <c r="AQ62">
        <f>Demand[[#This Row],[Load]]+Demand[[#This Row],[Load]]*-0.1</f>
        <v>15337.8</v>
      </c>
      <c r="AR62">
        <f>Demand[[#This Row],[Load]]+Demand[[#This Row],[Load]]*-0.09</f>
        <v>15508.22</v>
      </c>
      <c r="AS62">
        <f>Demand[[#This Row],[Load]]+Demand[[#This Row],[Load]]*-0.08</f>
        <v>15678.64</v>
      </c>
      <c r="AT62">
        <f>Demand[[#This Row],[Load]]+Demand[[#This Row],[Load]]*-0.07</f>
        <v>15849.06</v>
      </c>
      <c r="AU62">
        <f>Demand[[#This Row],[Load]]+Demand[[#This Row],[Load]]*-0.06</f>
        <v>16019.48</v>
      </c>
      <c r="AV62">
        <f>Demand[[#This Row],[Load]]+Demand[[#This Row],[Load]]*-0.05</f>
        <v>16189.9</v>
      </c>
      <c r="AW62">
        <f>Demand[[#This Row],[Load]]+Demand[[#This Row],[Load]]*-0.04</f>
        <v>16360.32</v>
      </c>
      <c r="AX62">
        <f>Demand[[#This Row],[Load]]+Demand[[#This Row],[Load]]*-0.03</f>
        <v>16530.740000000002</v>
      </c>
      <c r="AY62">
        <f>Demand[[#This Row],[Load]]+Demand[[#This Row],[Load]]*-0.02</f>
        <v>16701.16</v>
      </c>
      <c r="AZ62">
        <f>Demand[[#This Row],[Load]]+Demand[[#This Row],[Load]]*-0.01</f>
        <v>16871.580000000002</v>
      </c>
      <c r="BA62">
        <f>Demand[[#This Row],[Load]]+Demand[[#This Row],[Load]]*0</f>
        <v>17042</v>
      </c>
      <c r="BB62">
        <f>Demand[[#This Row],[Load]]+Demand[[#This Row],[Load]]*0.01</f>
        <v>17212.419999999998</v>
      </c>
      <c r="BC62">
        <f>Demand[[#This Row],[Load]]+Demand[[#This Row],[Load]]*0.02</f>
        <v>17382.84</v>
      </c>
      <c r="BD62">
        <f>Demand[[#This Row],[Load]]+Demand[[#This Row],[Load]]*0.03</f>
        <v>17553.259999999998</v>
      </c>
      <c r="BE62">
        <f>Demand[[#This Row],[Load]]+Demand[[#This Row],[Load]]*0.04</f>
        <v>17723.68</v>
      </c>
      <c r="BF62">
        <f>Demand[[#This Row],[Load]]+Demand[[#This Row],[Load]]*0.05</f>
        <v>17894.099999999999</v>
      </c>
      <c r="BG62">
        <f>Demand[[#This Row],[Load]]+Demand[[#This Row],[Load]]*0.06</f>
        <v>18064.52</v>
      </c>
      <c r="BH62">
        <f>Demand[[#This Row],[Load]]+Demand[[#This Row],[Load]]*0.07</f>
        <v>18234.939999999999</v>
      </c>
      <c r="BI62">
        <f>Demand[[#This Row],[Load]]+Demand[[#This Row],[Load]]*0.08</f>
        <v>18405.36</v>
      </c>
      <c r="BJ62">
        <f>Demand[[#This Row],[Load]]+Demand[[#This Row],[Load]]*0.09</f>
        <v>18575.78</v>
      </c>
      <c r="BK62">
        <f>Demand[[#This Row],[Load]]+Demand[[#This Row],[Load]]*0.1</f>
        <v>18746.2</v>
      </c>
      <c r="BL62">
        <f>Demand[[#This Row],[Load]]+Demand[[#This Row],[Load]]*0.11</f>
        <v>18916.62</v>
      </c>
      <c r="BM62">
        <f>Demand[[#This Row],[Load]]+Demand[[#This Row],[Load]]*0.12</f>
        <v>19087.04</v>
      </c>
      <c r="BN62">
        <f>Demand[[#This Row],[Load]]+Demand[[#This Row],[Load]]*0.13</f>
        <v>19257.46</v>
      </c>
      <c r="BO62">
        <f>Demand[[#This Row],[Load]]+Demand[[#This Row],[Load]]*0.14</f>
        <v>19427.88</v>
      </c>
      <c r="BP62">
        <f>Demand[[#This Row],[Load]]+Demand[[#This Row],[Load]]*0.15</f>
        <v>19598.3</v>
      </c>
      <c r="BQ62">
        <f>Demand[[#This Row],[Load]]+Demand[[#This Row],[Load]]*0.16</f>
        <v>19768.72</v>
      </c>
      <c r="BR62">
        <f>Demand[[#This Row],[Load]]+Demand[[#This Row],[Load]]*0.17</f>
        <v>19939.14</v>
      </c>
      <c r="BS62">
        <f>Demand[[#This Row],[Load]]+Demand[[#This Row],[Load]]*0.18</f>
        <v>20109.560000000001</v>
      </c>
      <c r="BT62">
        <f>Demand[[#This Row],[Load]]+Demand[[#This Row],[Load]]*0.19</f>
        <v>20279.98</v>
      </c>
      <c r="BU62">
        <f>Demand[[#This Row],[Load]]+Demand[[#This Row],[Load]]*0.2</f>
        <v>20450.400000000001</v>
      </c>
      <c r="BV62">
        <f>Demand[[#This Row],[Load]]+Demand[[#This Row],[Load]]*0.21</f>
        <v>20620.82</v>
      </c>
      <c r="BW62">
        <f>Demand[[#This Row],[Load]]+Demand[[#This Row],[Load]]*0.22</f>
        <v>20791.240000000002</v>
      </c>
      <c r="BX62">
        <f>Demand[[#This Row],[Load]]+Demand[[#This Row],[Load]]*0.23</f>
        <v>20961.66</v>
      </c>
      <c r="BY62">
        <f>Demand[[#This Row],[Load]]+Demand[[#This Row],[Load]]*0.24</f>
        <v>21132.080000000002</v>
      </c>
      <c r="BZ62">
        <f>Demand[[#This Row],[Load]]+Demand[[#This Row],[Load]]*0.25</f>
        <v>21302.5</v>
      </c>
      <c r="CA62">
        <f>Demand[[#This Row],[Load]]+Demand[[#This Row],[Load]]*0.26</f>
        <v>21472.92</v>
      </c>
      <c r="CB62">
        <f>Demand[[#This Row],[Load]]+Demand[[#This Row],[Load]]*0.27</f>
        <v>21643.34</v>
      </c>
      <c r="CC62">
        <f>Demand[[#This Row],[Load]]+Demand[[#This Row],[Load]]*0.28</f>
        <v>21813.760000000002</v>
      </c>
      <c r="CD62">
        <f>Demand[[#This Row],[Load]]+Demand[[#This Row],[Load]]*0.29</f>
        <v>21984.18</v>
      </c>
      <c r="CE62">
        <f>Demand[[#This Row],[Load]]+Demand[[#This Row],[Load]]*0.3</f>
        <v>22154.6</v>
      </c>
      <c r="CF62">
        <f>Demand[[#This Row],[Load]]+Demand[[#This Row],[Load]]*0.31</f>
        <v>22325.02</v>
      </c>
      <c r="CG62">
        <f>Demand[[#This Row],[Load]]+Demand[[#This Row],[Load]]*0.32</f>
        <v>22495.440000000002</v>
      </c>
      <c r="CH62">
        <f>Demand[[#This Row],[Load]]+Demand[[#This Row],[Load]]*0.33</f>
        <v>22665.86</v>
      </c>
      <c r="CI62">
        <f>Demand[[#This Row],[Load]]+Demand[[#This Row],[Load]]*0.34</f>
        <v>22836.28</v>
      </c>
      <c r="CJ62">
        <f>Demand[[#This Row],[Load]]+Demand[[#This Row],[Load]]*0.35</f>
        <v>23006.7</v>
      </c>
      <c r="CK62">
        <f>Demand[[#This Row],[Load]]+Demand[[#This Row],[Load]]*0.36</f>
        <v>23177.119999999999</v>
      </c>
      <c r="CL62">
        <f>Demand[[#This Row],[Load]]+Demand[[#This Row],[Load]]*0.37</f>
        <v>23347.54</v>
      </c>
      <c r="CM62">
        <f>Demand[[#This Row],[Load]]+Demand[[#This Row],[Load]]*0.38</f>
        <v>23517.96</v>
      </c>
      <c r="CN62">
        <f>Demand[[#This Row],[Load]]+Demand[[#This Row],[Load]]*0.39</f>
        <v>23688.38</v>
      </c>
      <c r="CO62">
        <f>Demand[[#This Row],[Load]]+Demand[[#This Row],[Load]]*0.4</f>
        <v>23858.799999999999</v>
      </c>
      <c r="CP62">
        <f>Demand[[#This Row],[Load]]+Demand[[#This Row],[Load]]*0.41</f>
        <v>24029.22</v>
      </c>
      <c r="CQ62">
        <f>Demand[[#This Row],[Load]]+Demand[[#This Row],[Load]]*0.42</f>
        <v>24199.64</v>
      </c>
      <c r="CR62">
        <f>Demand[[#This Row],[Load]]+Demand[[#This Row],[Load]]*0.43</f>
        <v>24370.059999999998</v>
      </c>
      <c r="CS62">
        <f>Demand[[#This Row],[Load]]+Demand[[#This Row],[Load]]*0.44</f>
        <v>24540.48</v>
      </c>
      <c r="CT62">
        <f>Demand[[#This Row],[Load]]+Demand[[#This Row],[Load]]*0.45</f>
        <v>24710.9</v>
      </c>
      <c r="CU62">
        <f>Demand[[#This Row],[Load]]+Demand[[#This Row],[Load]]*0.46</f>
        <v>24881.32</v>
      </c>
      <c r="CV62">
        <f>Demand[[#This Row],[Load]]+Demand[[#This Row],[Load]]*47</f>
        <v>818016</v>
      </c>
      <c r="CW62">
        <f>Demand[[#This Row],[Load]]+Demand[[#This Row],[Load]]*0.48</f>
        <v>25222.16</v>
      </c>
      <c r="CX62">
        <f>Demand[[#This Row],[Load]]+Demand[[#This Row],[Load]]*0.49</f>
        <v>25392.58</v>
      </c>
      <c r="CY62">
        <f>Demand[[#This Row],[Load]]+Demand[[#This Row],[Load]]*0.5</f>
        <v>25563</v>
      </c>
    </row>
    <row r="63" spans="1:103">
      <c r="A63">
        <v>61</v>
      </c>
      <c r="B63">
        <v>17071</v>
      </c>
      <c r="C63">
        <f>Demand[[#This Row],[Load]]-Demand[[#This Row],[Load]]*0.5</f>
        <v>8535.5</v>
      </c>
      <c r="D63">
        <f>Demand[[#This Row],[Load]]-Demand[[#This Row],[Load]]*0.49</f>
        <v>8706.2100000000009</v>
      </c>
      <c r="E63">
        <f>Demand[[#This Row],[Load]]-Demand[[#This Row],[Load]]*0.48</f>
        <v>8876.92</v>
      </c>
      <c r="F63">
        <f>Demand[[#This Row],[Load]]-Demand[[#This Row],[Load]]*0.47</f>
        <v>9047.630000000001</v>
      </c>
      <c r="G63">
        <f>Demand[[#This Row],[Load]]-Demand[[#This Row],[Load]]*0.46</f>
        <v>9218.34</v>
      </c>
      <c r="H63">
        <f>Demand[[#This Row],[Load]]-Demand[[#This Row],[Load]]*0.45</f>
        <v>9389.0499999999993</v>
      </c>
      <c r="I63">
        <f>Demand[[#This Row],[Load]]-Demand[[#This Row],[Load]]*0.44</f>
        <v>9559.76</v>
      </c>
      <c r="J63">
        <f>Demand[[#This Row],[Load]]-Demand[[#This Row],[Load]]*0.43</f>
        <v>9730.4700000000012</v>
      </c>
      <c r="K63">
        <f>Demand[[#This Row],[Load]]+Demand[[#This Row],[Load]]*$K$1</f>
        <v>9901.18</v>
      </c>
      <c r="L63">
        <f>Demand[[#This Row],[Load]]+Demand[[#This Row],[Load]]*-0.41</f>
        <v>10071.89</v>
      </c>
      <c r="M63">
        <f>Demand[[#This Row],[Load]]+Demand[[#This Row],[Load]]*-0.4</f>
        <v>10242.599999999999</v>
      </c>
      <c r="N63">
        <f>Demand[[#This Row],[Load]]+Demand[[#This Row],[Load]]*-0.39</f>
        <v>10413.31</v>
      </c>
      <c r="O63">
        <f>Demand[[#This Row],[Load]]+Demand[[#This Row],[Load]]*-0.38</f>
        <v>10584.02</v>
      </c>
      <c r="P63">
        <f>Demand[[#This Row],[Load]]+Demand[[#This Row],[Load]]*-0.37</f>
        <v>10754.73</v>
      </c>
      <c r="Q63">
        <f>Demand[[#This Row],[Load]]+Demand[[#This Row],[Load]]*-0.36</f>
        <v>10925.44</v>
      </c>
      <c r="R63">
        <f>Demand[[#This Row],[Load]]+Demand[[#This Row],[Load]]*-0.35</f>
        <v>11096.150000000001</v>
      </c>
      <c r="S63">
        <f>Demand[[#This Row],[Load]]+Demand[[#This Row],[Load]]*-0.34</f>
        <v>11266.86</v>
      </c>
      <c r="T63">
        <f>Demand[[#This Row],[Load]]+Demand[[#This Row],[Load]]*-0.33</f>
        <v>11437.57</v>
      </c>
      <c r="U63">
        <f>Demand[[#This Row],[Load]]+Demand[[#This Row],[Load]]*-0.32</f>
        <v>11608.279999999999</v>
      </c>
      <c r="V63">
        <f>Demand[[#This Row],[Load]]+Demand[[#This Row],[Load]]*-0.31</f>
        <v>11778.99</v>
      </c>
      <c r="W63">
        <f>Demand[[#This Row],[Load]]+Demand[[#This Row],[Load]]*-0.3</f>
        <v>11949.7</v>
      </c>
      <c r="X63">
        <f>Demand[[#This Row],[Load]]+Demand[[#This Row],[Load]]*-0.29</f>
        <v>12120.41</v>
      </c>
      <c r="Y63">
        <f>Demand[[#This Row],[Load]]+Demand[[#This Row],[Load]]*-0.28</f>
        <v>12291.119999999999</v>
      </c>
      <c r="Z63">
        <f>Demand[[#This Row],[Load]]+Demand[[#This Row],[Load]]*-0.27</f>
        <v>12461.83</v>
      </c>
      <c r="AA63">
        <f>Demand[[#This Row],[Load]]+Demand[[#This Row],[Load]]*-0.26</f>
        <v>12632.54</v>
      </c>
      <c r="AB63">
        <f>Demand[[#This Row],[Load]]+Demand[[#This Row],[Load]]*-0.25</f>
        <v>12803.25</v>
      </c>
      <c r="AC63">
        <f>Demand[[#This Row],[Load]]+Demand[[#This Row],[Load]]*-0.24</f>
        <v>12973.96</v>
      </c>
      <c r="AD63">
        <f>Demand[[#This Row],[Load]]+Demand[[#This Row],[Load]]*-0.23</f>
        <v>13144.67</v>
      </c>
      <c r="AE63">
        <f>Demand[[#This Row],[Load]]+Demand[[#This Row],[Load]]*-0.22</f>
        <v>13315.380000000001</v>
      </c>
      <c r="AF63">
        <f>Demand[[#This Row],[Load]]+Demand[[#This Row],[Load]]*-0.21</f>
        <v>13486.09</v>
      </c>
      <c r="AG63">
        <f>Demand[[#This Row],[Load]]+Demand[[#This Row],[Load]]*-0.2</f>
        <v>13656.8</v>
      </c>
      <c r="AH63">
        <f>Demand[[#This Row],[Load]]+Demand[[#This Row],[Load]]*-0.19</f>
        <v>13827.51</v>
      </c>
      <c r="AI63">
        <f>Demand[[#This Row],[Load]]+Demand[[#This Row],[Load]]*-0.18</f>
        <v>13998.220000000001</v>
      </c>
      <c r="AJ63">
        <f>Demand[[#This Row],[Load]]+Demand[[#This Row],[Load]]*-0.17</f>
        <v>14168.93</v>
      </c>
      <c r="AK63">
        <f>Demand[[#This Row],[Load]]+Demand[[#This Row],[Load]]*-0.16</f>
        <v>14339.64</v>
      </c>
      <c r="AL63">
        <f>Demand[[#This Row],[Load]]+Demand[[#This Row],[Load]]*-0.15</f>
        <v>14510.35</v>
      </c>
      <c r="AM63">
        <f>Demand[[#This Row],[Load]]+Demand[[#This Row],[Load]]*-0.14</f>
        <v>14681.06</v>
      </c>
      <c r="AN63">
        <f>Demand[[#This Row],[Load]]+Demand[[#This Row],[Load]]*-0.13</f>
        <v>14851.77</v>
      </c>
      <c r="AO63">
        <f>Demand[[#This Row],[Load]]+Demand[[#This Row],[Load]]*-0.12</f>
        <v>15022.48</v>
      </c>
      <c r="AP63">
        <f>Demand[[#This Row],[Load]]+Demand[[#This Row],[Load]]*-0.11</f>
        <v>15193.19</v>
      </c>
      <c r="AQ63">
        <f>Demand[[#This Row],[Load]]+Demand[[#This Row],[Load]]*-0.1</f>
        <v>15363.9</v>
      </c>
      <c r="AR63">
        <f>Demand[[#This Row],[Load]]+Demand[[#This Row],[Load]]*-0.09</f>
        <v>15534.61</v>
      </c>
      <c r="AS63">
        <f>Demand[[#This Row],[Load]]+Demand[[#This Row],[Load]]*-0.08</f>
        <v>15705.32</v>
      </c>
      <c r="AT63">
        <f>Demand[[#This Row],[Load]]+Demand[[#This Row],[Load]]*-0.07</f>
        <v>15876.03</v>
      </c>
      <c r="AU63">
        <f>Demand[[#This Row],[Load]]+Demand[[#This Row],[Load]]*-0.06</f>
        <v>16046.74</v>
      </c>
      <c r="AV63">
        <f>Demand[[#This Row],[Load]]+Demand[[#This Row],[Load]]*-0.05</f>
        <v>16217.45</v>
      </c>
      <c r="AW63">
        <f>Demand[[#This Row],[Load]]+Demand[[#This Row],[Load]]*-0.04</f>
        <v>16388.16</v>
      </c>
      <c r="AX63">
        <f>Demand[[#This Row],[Load]]+Demand[[#This Row],[Load]]*-0.03</f>
        <v>16558.87</v>
      </c>
      <c r="AY63">
        <f>Demand[[#This Row],[Load]]+Demand[[#This Row],[Load]]*-0.02</f>
        <v>16729.580000000002</v>
      </c>
      <c r="AZ63">
        <f>Demand[[#This Row],[Load]]+Demand[[#This Row],[Load]]*-0.01</f>
        <v>16900.29</v>
      </c>
      <c r="BA63">
        <f>Demand[[#This Row],[Load]]+Demand[[#This Row],[Load]]*0</f>
        <v>17071</v>
      </c>
      <c r="BB63">
        <f>Demand[[#This Row],[Load]]+Demand[[#This Row],[Load]]*0.01</f>
        <v>17241.71</v>
      </c>
      <c r="BC63">
        <f>Demand[[#This Row],[Load]]+Demand[[#This Row],[Load]]*0.02</f>
        <v>17412.419999999998</v>
      </c>
      <c r="BD63">
        <f>Demand[[#This Row],[Load]]+Demand[[#This Row],[Load]]*0.03</f>
        <v>17583.13</v>
      </c>
      <c r="BE63">
        <f>Demand[[#This Row],[Load]]+Demand[[#This Row],[Load]]*0.04</f>
        <v>17753.84</v>
      </c>
      <c r="BF63">
        <f>Demand[[#This Row],[Load]]+Demand[[#This Row],[Load]]*0.05</f>
        <v>17924.55</v>
      </c>
      <c r="BG63">
        <f>Demand[[#This Row],[Load]]+Demand[[#This Row],[Load]]*0.06</f>
        <v>18095.259999999998</v>
      </c>
      <c r="BH63">
        <f>Demand[[#This Row],[Load]]+Demand[[#This Row],[Load]]*0.07</f>
        <v>18265.97</v>
      </c>
      <c r="BI63">
        <f>Demand[[#This Row],[Load]]+Demand[[#This Row],[Load]]*0.08</f>
        <v>18436.68</v>
      </c>
      <c r="BJ63">
        <f>Demand[[#This Row],[Load]]+Demand[[#This Row],[Load]]*0.09</f>
        <v>18607.39</v>
      </c>
      <c r="BK63">
        <f>Demand[[#This Row],[Load]]+Demand[[#This Row],[Load]]*0.1</f>
        <v>18778.099999999999</v>
      </c>
      <c r="BL63">
        <f>Demand[[#This Row],[Load]]+Demand[[#This Row],[Load]]*0.11</f>
        <v>18948.810000000001</v>
      </c>
      <c r="BM63">
        <f>Demand[[#This Row],[Load]]+Demand[[#This Row],[Load]]*0.12</f>
        <v>19119.52</v>
      </c>
      <c r="BN63">
        <f>Demand[[#This Row],[Load]]+Demand[[#This Row],[Load]]*0.13</f>
        <v>19290.23</v>
      </c>
      <c r="BO63">
        <f>Demand[[#This Row],[Load]]+Demand[[#This Row],[Load]]*0.14</f>
        <v>19460.939999999999</v>
      </c>
      <c r="BP63">
        <f>Demand[[#This Row],[Load]]+Demand[[#This Row],[Load]]*0.15</f>
        <v>19631.650000000001</v>
      </c>
      <c r="BQ63">
        <f>Demand[[#This Row],[Load]]+Demand[[#This Row],[Load]]*0.16</f>
        <v>19802.36</v>
      </c>
      <c r="BR63">
        <f>Demand[[#This Row],[Load]]+Demand[[#This Row],[Load]]*0.17</f>
        <v>19973.07</v>
      </c>
      <c r="BS63">
        <f>Demand[[#This Row],[Load]]+Demand[[#This Row],[Load]]*0.18</f>
        <v>20143.78</v>
      </c>
      <c r="BT63">
        <f>Demand[[#This Row],[Load]]+Demand[[#This Row],[Load]]*0.19</f>
        <v>20314.490000000002</v>
      </c>
      <c r="BU63">
        <f>Demand[[#This Row],[Load]]+Demand[[#This Row],[Load]]*0.2</f>
        <v>20485.2</v>
      </c>
      <c r="BV63">
        <f>Demand[[#This Row],[Load]]+Demand[[#This Row],[Load]]*0.21</f>
        <v>20655.91</v>
      </c>
      <c r="BW63">
        <f>Demand[[#This Row],[Load]]+Demand[[#This Row],[Load]]*0.22</f>
        <v>20826.62</v>
      </c>
      <c r="BX63">
        <f>Demand[[#This Row],[Load]]+Demand[[#This Row],[Load]]*0.23</f>
        <v>20997.33</v>
      </c>
      <c r="BY63">
        <f>Demand[[#This Row],[Load]]+Demand[[#This Row],[Load]]*0.24</f>
        <v>21168.04</v>
      </c>
      <c r="BZ63">
        <f>Demand[[#This Row],[Load]]+Demand[[#This Row],[Load]]*0.25</f>
        <v>21338.75</v>
      </c>
      <c r="CA63">
        <f>Demand[[#This Row],[Load]]+Demand[[#This Row],[Load]]*0.26</f>
        <v>21509.46</v>
      </c>
      <c r="CB63">
        <f>Demand[[#This Row],[Load]]+Demand[[#This Row],[Load]]*0.27</f>
        <v>21680.17</v>
      </c>
      <c r="CC63">
        <f>Demand[[#This Row],[Load]]+Demand[[#This Row],[Load]]*0.28</f>
        <v>21850.880000000001</v>
      </c>
      <c r="CD63">
        <f>Demand[[#This Row],[Load]]+Demand[[#This Row],[Load]]*0.29</f>
        <v>22021.59</v>
      </c>
      <c r="CE63">
        <f>Demand[[#This Row],[Load]]+Demand[[#This Row],[Load]]*0.3</f>
        <v>22192.3</v>
      </c>
      <c r="CF63">
        <f>Demand[[#This Row],[Load]]+Demand[[#This Row],[Load]]*0.31</f>
        <v>22363.010000000002</v>
      </c>
      <c r="CG63">
        <f>Demand[[#This Row],[Load]]+Demand[[#This Row],[Load]]*0.32</f>
        <v>22533.72</v>
      </c>
      <c r="CH63">
        <f>Demand[[#This Row],[Load]]+Demand[[#This Row],[Load]]*0.33</f>
        <v>22704.43</v>
      </c>
      <c r="CI63">
        <f>Demand[[#This Row],[Load]]+Demand[[#This Row],[Load]]*0.34</f>
        <v>22875.14</v>
      </c>
      <c r="CJ63">
        <f>Demand[[#This Row],[Load]]+Demand[[#This Row],[Load]]*0.35</f>
        <v>23045.85</v>
      </c>
      <c r="CK63">
        <f>Demand[[#This Row],[Load]]+Demand[[#This Row],[Load]]*0.36</f>
        <v>23216.559999999998</v>
      </c>
      <c r="CL63">
        <f>Demand[[#This Row],[Load]]+Demand[[#This Row],[Load]]*0.37</f>
        <v>23387.27</v>
      </c>
      <c r="CM63">
        <f>Demand[[#This Row],[Load]]+Demand[[#This Row],[Load]]*0.38</f>
        <v>23557.98</v>
      </c>
      <c r="CN63">
        <f>Demand[[#This Row],[Load]]+Demand[[#This Row],[Load]]*0.39</f>
        <v>23728.690000000002</v>
      </c>
      <c r="CO63">
        <f>Demand[[#This Row],[Load]]+Demand[[#This Row],[Load]]*0.4</f>
        <v>23899.4</v>
      </c>
      <c r="CP63">
        <f>Demand[[#This Row],[Load]]+Demand[[#This Row],[Load]]*0.41</f>
        <v>24070.11</v>
      </c>
      <c r="CQ63">
        <f>Demand[[#This Row],[Load]]+Demand[[#This Row],[Load]]*0.42</f>
        <v>24240.82</v>
      </c>
      <c r="CR63">
        <f>Demand[[#This Row],[Load]]+Demand[[#This Row],[Load]]*0.43</f>
        <v>24411.53</v>
      </c>
      <c r="CS63">
        <f>Demand[[#This Row],[Load]]+Demand[[#This Row],[Load]]*0.44</f>
        <v>24582.239999999998</v>
      </c>
      <c r="CT63">
        <f>Demand[[#This Row],[Load]]+Demand[[#This Row],[Load]]*0.45</f>
        <v>24752.95</v>
      </c>
      <c r="CU63">
        <f>Demand[[#This Row],[Load]]+Demand[[#This Row],[Load]]*0.46</f>
        <v>24923.66</v>
      </c>
      <c r="CV63">
        <f>Demand[[#This Row],[Load]]+Demand[[#This Row],[Load]]*47</f>
        <v>819408</v>
      </c>
      <c r="CW63">
        <f>Demand[[#This Row],[Load]]+Demand[[#This Row],[Load]]*0.48</f>
        <v>25265.08</v>
      </c>
      <c r="CX63">
        <f>Demand[[#This Row],[Load]]+Demand[[#This Row],[Load]]*0.49</f>
        <v>25435.79</v>
      </c>
      <c r="CY63">
        <f>Demand[[#This Row],[Load]]+Demand[[#This Row],[Load]]*0.5</f>
        <v>25606.5</v>
      </c>
    </row>
    <row r="64" spans="1:103">
      <c r="A64">
        <v>62</v>
      </c>
      <c r="B64">
        <v>17012</v>
      </c>
      <c r="C64">
        <f>Demand[[#This Row],[Load]]-Demand[[#This Row],[Load]]*0.5</f>
        <v>8506</v>
      </c>
      <c r="D64">
        <f>Demand[[#This Row],[Load]]-Demand[[#This Row],[Load]]*0.49</f>
        <v>8676.1200000000008</v>
      </c>
      <c r="E64">
        <f>Demand[[#This Row],[Load]]-Demand[[#This Row],[Load]]*0.48</f>
        <v>8846.2400000000016</v>
      </c>
      <c r="F64">
        <f>Demand[[#This Row],[Load]]-Demand[[#This Row],[Load]]*0.47</f>
        <v>9016.36</v>
      </c>
      <c r="G64">
        <f>Demand[[#This Row],[Load]]-Demand[[#This Row],[Load]]*0.46</f>
        <v>9186.48</v>
      </c>
      <c r="H64">
        <f>Demand[[#This Row],[Load]]-Demand[[#This Row],[Load]]*0.45</f>
        <v>9356.5999999999985</v>
      </c>
      <c r="I64">
        <f>Demand[[#This Row],[Load]]-Demand[[#This Row],[Load]]*0.44</f>
        <v>9526.7200000000012</v>
      </c>
      <c r="J64">
        <f>Demand[[#This Row],[Load]]-Demand[[#This Row],[Load]]*0.43</f>
        <v>9696.84</v>
      </c>
      <c r="K64">
        <f>Demand[[#This Row],[Load]]+Demand[[#This Row],[Load]]*$K$1</f>
        <v>9866.9599999999991</v>
      </c>
      <c r="L64">
        <f>Demand[[#This Row],[Load]]+Demand[[#This Row],[Load]]*-0.41</f>
        <v>10037.080000000002</v>
      </c>
      <c r="M64">
        <f>Demand[[#This Row],[Load]]+Demand[[#This Row],[Load]]*-0.4</f>
        <v>10207.200000000001</v>
      </c>
      <c r="N64">
        <f>Demand[[#This Row],[Load]]+Demand[[#This Row],[Load]]*-0.39</f>
        <v>10377.32</v>
      </c>
      <c r="O64">
        <f>Demand[[#This Row],[Load]]+Demand[[#This Row],[Load]]*-0.38</f>
        <v>10547.439999999999</v>
      </c>
      <c r="P64">
        <f>Demand[[#This Row],[Load]]+Demand[[#This Row],[Load]]*-0.37</f>
        <v>10717.560000000001</v>
      </c>
      <c r="Q64">
        <f>Demand[[#This Row],[Load]]+Demand[[#This Row],[Load]]*-0.36</f>
        <v>10887.68</v>
      </c>
      <c r="R64">
        <f>Demand[[#This Row],[Load]]+Demand[[#This Row],[Load]]*-0.35</f>
        <v>11057.8</v>
      </c>
      <c r="S64">
        <f>Demand[[#This Row],[Load]]+Demand[[#This Row],[Load]]*-0.34</f>
        <v>11227.919999999998</v>
      </c>
      <c r="T64">
        <f>Demand[[#This Row],[Load]]+Demand[[#This Row],[Load]]*-0.33</f>
        <v>11398.04</v>
      </c>
      <c r="U64">
        <f>Demand[[#This Row],[Load]]+Demand[[#This Row],[Load]]*-0.32</f>
        <v>11568.16</v>
      </c>
      <c r="V64">
        <f>Demand[[#This Row],[Load]]+Demand[[#This Row],[Load]]*-0.31</f>
        <v>11738.279999999999</v>
      </c>
      <c r="W64">
        <f>Demand[[#This Row],[Load]]+Demand[[#This Row],[Load]]*-0.3</f>
        <v>11908.400000000001</v>
      </c>
      <c r="X64">
        <f>Demand[[#This Row],[Load]]+Demand[[#This Row],[Load]]*-0.29</f>
        <v>12078.52</v>
      </c>
      <c r="Y64">
        <f>Demand[[#This Row],[Load]]+Demand[[#This Row],[Load]]*-0.28</f>
        <v>12248.64</v>
      </c>
      <c r="Z64">
        <f>Demand[[#This Row],[Load]]+Demand[[#This Row],[Load]]*-0.27</f>
        <v>12418.759999999998</v>
      </c>
      <c r="AA64">
        <f>Demand[[#This Row],[Load]]+Demand[[#This Row],[Load]]*-0.26</f>
        <v>12588.880000000001</v>
      </c>
      <c r="AB64">
        <f>Demand[[#This Row],[Load]]+Demand[[#This Row],[Load]]*-0.25</f>
        <v>12759</v>
      </c>
      <c r="AC64">
        <f>Demand[[#This Row],[Load]]+Demand[[#This Row],[Load]]*-0.24</f>
        <v>12929.12</v>
      </c>
      <c r="AD64">
        <f>Demand[[#This Row],[Load]]+Demand[[#This Row],[Load]]*-0.23</f>
        <v>13099.24</v>
      </c>
      <c r="AE64">
        <f>Demand[[#This Row],[Load]]+Demand[[#This Row],[Load]]*-0.22</f>
        <v>13269.36</v>
      </c>
      <c r="AF64">
        <f>Demand[[#This Row],[Load]]+Demand[[#This Row],[Load]]*-0.21</f>
        <v>13439.48</v>
      </c>
      <c r="AG64">
        <f>Demand[[#This Row],[Load]]+Demand[[#This Row],[Load]]*-0.2</f>
        <v>13609.6</v>
      </c>
      <c r="AH64">
        <f>Demand[[#This Row],[Load]]+Demand[[#This Row],[Load]]*-0.19</f>
        <v>13779.72</v>
      </c>
      <c r="AI64">
        <f>Demand[[#This Row],[Load]]+Demand[[#This Row],[Load]]*-0.18</f>
        <v>13949.84</v>
      </c>
      <c r="AJ64">
        <f>Demand[[#This Row],[Load]]+Demand[[#This Row],[Load]]*-0.17</f>
        <v>14119.96</v>
      </c>
      <c r="AK64">
        <f>Demand[[#This Row],[Load]]+Demand[[#This Row],[Load]]*-0.16</f>
        <v>14290.08</v>
      </c>
      <c r="AL64">
        <f>Demand[[#This Row],[Load]]+Demand[[#This Row],[Load]]*-0.15</f>
        <v>14460.2</v>
      </c>
      <c r="AM64">
        <f>Demand[[#This Row],[Load]]+Demand[[#This Row],[Load]]*-0.14</f>
        <v>14630.32</v>
      </c>
      <c r="AN64">
        <f>Demand[[#This Row],[Load]]+Demand[[#This Row],[Load]]*-0.13</f>
        <v>14800.44</v>
      </c>
      <c r="AO64">
        <f>Demand[[#This Row],[Load]]+Demand[[#This Row],[Load]]*-0.12</f>
        <v>14970.56</v>
      </c>
      <c r="AP64">
        <f>Demand[[#This Row],[Load]]+Demand[[#This Row],[Load]]*-0.11</f>
        <v>15140.68</v>
      </c>
      <c r="AQ64">
        <f>Demand[[#This Row],[Load]]+Demand[[#This Row],[Load]]*-0.1</f>
        <v>15310.8</v>
      </c>
      <c r="AR64">
        <f>Demand[[#This Row],[Load]]+Demand[[#This Row],[Load]]*-0.09</f>
        <v>15480.92</v>
      </c>
      <c r="AS64">
        <f>Demand[[#This Row],[Load]]+Demand[[#This Row],[Load]]*-0.08</f>
        <v>15651.04</v>
      </c>
      <c r="AT64">
        <f>Demand[[#This Row],[Load]]+Demand[[#This Row],[Load]]*-0.07</f>
        <v>15821.16</v>
      </c>
      <c r="AU64">
        <f>Demand[[#This Row],[Load]]+Demand[[#This Row],[Load]]*-0.06</f>
        <v>15991.28</v>
      </c>
      <c r="AV64">
        <f>Demand[[#This Row],[Load]]+Demand[[#This Row],[Load]]*-0.05</f>
        <v>16161.4</v>
      </c>
      <c r="AW64">
        <f>Demand[[#This Row],[Load]]+Demand[[#This Row],[Load]]*-0.04</f>
        <v>16331.52</v>
      </c>
      <c r="AX64">
        <f>Demand[[#This Row],[Load]]+Demand[[#This Row],[Load]]*-0.03</f>
        <v>16501.64</v>
      </c>
      <c r="AY64">
        <f>Demand[[#This Row],[Load]]+Demand[[#This Row],[Load]]*-0.02</f>
        <v>16671.759999999998</v>
      </c>
      <c r="AZ64">
        <f>Demand[[#This Row],[Load]]+Demand[[#This Row],[Load]]*-0.01</f>
        <v>16841.88</v>
      </c>
      <c r="BA64">
        <f>Demand[[#This Row],[Load]]+Demand[[#This Row],[Load]]*0</f>
        <v>17012</v>
      </c>
      <c r="BB64">
        <f>Demand[[#This Row],[Load]]+Demand[[#This Row],[Load]]*0.01</f>
        <v>17182.12</v>
      </c>
      <c r="BC64">
        <f>Demand[[#This Row],[Load]]+Demand[[#This Row],[Load]]*0.02</f>
        <v>17352.240000000002</v>
      </c>
      <c r="BD64">
        <f>Demand[[#This Row],[Load]]+Demand[[#This Row],[Load]]*0.03</f>
        <v>17522.36</v>
      </c>
      <c r="BE64">
        <f>Demand[[#This Row],[Load]]+Demand[[#This Row],[Load]]*0.04</f>
        <v>17692.48</v>
      </c>
      <c r="BF64">
        <f>Demand[[#This Row],[Load]]+Demand[[#This Row],[Load]]*0.05</f>
        <v>17862.599999999999</v>
      </c>
      <c r="BG64">
        <f>Demand[[#This Row],[Load]]+Demand[[#This Row],[Load]]*0.06</f>
        <v>18032.72</v>
      </c>
      <c r="BH64">
        <f>Demand[[#This Row],[Load]]+Demand[[#This Row],[Load]]*0.07</f>
        <v>18202.84</v>
      </c>
      <c r="BI64">
        <f>Demand[[#This Row],[Load]]+Demand[[#This Row],[Load]]*0.08</f>
        <v>18372.96</v>
      </c>
      <c r="BJ64">
        <f>Demand[[#This Row],[Load]]+Demand[[#This Row],[Load]]*0.09</f>
        <v>18543.080000000002</v>
      </c>
      <c r="BK64">
        <f>Demand[[#This Row],[Load]]+Demand[[#This Row],[Load]]*0.1</f>
        <v>18713.2</v>
      </c>
      <c r="BL64">
        <f>Demand[[#This Row],[Load]]+Demand[[#This Row],[Load]]*0.11</f>
        <v>18883.32</v>
      </c>
      <c r="BM64">
        <f>Demand[[#This Row],[Load]]+Demand[[#This Row],[Load]]*0.12</f>
        <v>19053.439999999999</v>
      </c>
      <c r="BN64">
        <f>Demand[[#This Row],[Load]]+Demand[[#This Row],[Load]]*0.13</f>
        <v>19223.560000000001</v>
      </c>
      <c r="BO64">
        <f>Demand[[#This Row],[Load]]+Demand[[#This Row],[Load]]*0.14</f>
        <v>19393.68</v>
      </c>
      <c r="BP64">
        <f>Demand[[#This Row],[Load]]+Demand[[#This Row],[Load]]*0.15</f>
        <v>19563.8</v>
      </c>
      <c r="BQ64">
        <f>Demand[[#This Row],[Load]]+Demand[[#This Row],[Load]]*0.16</f>
        <v>19733.919999999998</v>
      </c>
      <c r="BR64">
        <f>Demand[[#This Row],[Load]]+Demand[[#This Row],[Load]]*0.17</f>
        <v>19904.04</v>
      </c>
      <c r="BS64">
        <f>Demand[[#This Row],[Load]]+Demand[[#This Row],[Load]]*0.18</f>
        <v>20074.16</v>
      </c>
      <c r="BT64">
        <f>Demand[[#This Row],[Load]]+Demand[[#This Row],[Load]]*0.19</f>
        <v>20244.28</v>
      </c>
      <c r="BU64">
        <f>Demand[[#This Row],[Load]]+Demand[[#This Row],[Load]]*0.2</f>
        <v>20414.400000000001</v>
      </c>
      <c r="BV64">
        <f>Demand[[#This Row],[Load]]+Demand[[#This Row],[Load]]*0.21</f>
        <v>20584.52</v>
      </c>
      <c r="BW64">
        <f>Demand[[#This Row],[Load]]+Demand[[#This Row],[Load]]*0.22</f>
        <v>20754.64</v>
      </c>
      <c r="BX64">
        <f>Demand[[#This Row],[Load]]+Demand[[#This Row],[Load]]*0.23</f>
        <v>20924.760000000002</v>
      </c>
      <c r="BY64">
        <f>Demand[[#This Row],[Load]]+Demand[[#This Row],[Load]]*0.24</f>
        <v>21094.880000000001</v>
      </c>
      <c r="BZ64">
        <f>Demand[[#This Row],[Load]]+Demand[[#This Row],[Load]]*0.25</f>
        <v>21265</v>
      </c>
      <c r="CA64">
        <f>Demand[[#This Row],[Load]]+Demand[[#This Row],[Load]]*0.26</f>
        <v>21435.119999999999</v>
      </c>
      <c r="CB64">
        <f>Demand[[#This Row],[Load]]+Demand[[#This Row],[Load]]*0.27</f>
        <v>21605.24</v>
      </c>
      <c r="CC64">
        <f>Demand[[#This Row],[Load]]+Demand[[#This Row],[Load]]*0.28</f>
        <v>21775.360000000001</v>
      </c>
      <c r="CD64">
        <f>Demand[[#This Row],[Load]]+Demand[[#This Row],[Load]]*0.29</f>
        <v>21945.48</v>
      </c>
      <c r="CE64">
        <f>Demand[[#This Row],[Load]]+Demand[[#This Row],[Load]]*0.3</f>
        <v>22115.599999999999</v>
      </c>
      <c r="CF64">
        <f>Demand[[#This Row],[Load]]+Demand[[#This Row],[Load]]*0.31</f>
        <v>22285.72</v>
      </c>
      <c r="CG64">
        <f>Demand[[#This Row],[Load]]+Demand[[#This Row],[Load]]*0.32</f>
        <v>22455.84</v>
      </c>
      <c r="CH64">
        <f>Demand[[#This Row],[Load]]+Demand[[#This Row],[Load]]*0.33</f>
        <v>22625.96</v>
      </c>
      <c r="CI64">
        <f>Demand[[#This Row],[Load]]+Demand[[#This Row],[Load]]*0.34</f>
        <v>22796.080000000002</v>
      </c>
      <c r="CJ64">
        <f>Demand[[#This Row],[Load]]+Demand[[#This Row],[Load]]*0.35</f>
        <v>22966.2</v>
      </c>
      <c r="CK64">
        <f>Demand[[#This Row],[Load]]+Demand[[#This Row],[Load]]*0.36</f>
        <v>23136.32</v>
      </c>
      <c r="CL64">
        <f>Demand[[#This Row],[Load]]+Demand[[#This Row],[Load]]*0.37</f>
        <v>23306.44</v>
      </c>
      <c r="CM64">
        <f>Demand[[#This Row],[Load]]+Demand[[#This Row],[Load]]*0.38</f>
        <v>23476.560000000001</v>
      </c>
      <c r="CN64">
        <f>Demand[[#This Row],[Load]]+Demand[[#This Row],[Load]]*0.39</f>
        <v>23646.68</v>
      </c>
      <c r="CO64">
        <f>Demand[[#This Row],[Load]]+Demand[[#This Row],[Load]]*0.4</f>
        <v>23816.799999999999</v>
      </c>
      <c r="CP64">
        <f>Demand[[#This Row],[Load]]+Demand[[#This Row],[Load]]*0.41</f>
        <v>23986.92</v>
      </c>
      <c r="CQ64">
        <f>Demand[[#This Row],[Load]]+Demand[[#This Row],[Load]]*0.42</f>
        <v>24157.040000000001</v>
      </c>
      <c r="CR64">
        <f>Demand[[#This Row],[Load]]+Demand[[#This Row],[Load]]*0.43</f>
        <v>24327.16</v>
      </c>
      <c r="CS64">
        <f>Demand[[#This Row],[Load]]+Demand[[#This Row],[Load]]*0.44</f>
        <v>24497.279999999999</v>
      </c>
      <c r="CT64">
        <f>Demand[[#This Row],[Load]]+Demand[[#This Row],[Load]]*0.45</f>
        <v>24667.4</v>
      </c>
      <c r="CU64">
        <f>Demand[[#This Row],[Load]]+Demand[[#This Row],[Load]]*0.46</f>
        <v>24837.52</v>
      </c>
      <c r="CV64">
        <f>Demand[[#This Row],[Load]]+Demand[[#This Row],[Load]]*47</f>
        <v>816576</v>
      </c>
      <c r="CW64">
        <f>Demand[[#This Row],[Load]]+Demand[[#This Row],[Load]]*0.48</f>
        <v>25177.759999999998</v>
      </c>
      <c r="CX64">
        <f>Demand[[#This Row],[Load]]+Demand[[#This Row],[Load]]*0.49</f>
        <v>25347.879999999997</v>
      </c>
      <c r="CY64">
        <f>Demand[[#This Row],[Load]]+Demand[[#This Row],[Load]]*0.5</f>
        <v>25518</v>
      </c>
    </row>
    <row r="65" spans="1:103">
      <c r="A65">
        <v>63</v>
      </c>
      <c r="B65">
        <v>16979</v>
      </c>
      <c r="C65">
        <f>Demand[[#This Row],[Load]]-Demand[[#This Row],[Load]]*0.5</f>
        <v>8489.5</v>
      </c>
      <c r="D65">
        <f>Demand[[#This Row],[Load]]-Demand[[#This Row],[Load]]*0.49</f>
        <v>8659.2900000000009</v>
      </c>
      <c r="E65">
        <f>Demand[[#This Row],[Load]]-Demand[[#This Row],[Load]]*0.48</f>
        <v>8829.08</v>
      </c>
      <c r="F65">
        <f>Demand[[#This Row],[Load]]-Demand[[#This Row],[Load]]*0.47</f>
        <v>8998.8700000000008</v>
      </c>
      <c r="G65">
        <f>Demand[[#This Row],[Load]]-Demand[[#This Row],[Load]]*0.46</f>
        <v>9168.66</v>
      </c>
      <c r="H65">
        <f>Demand[[#This Row],[Load]]-Demand[[#This Row],[Load]]*0.45</f>
        <v>9338.4500000000007</v>
      </c>
      <c r="I65">
        <f>Demand[[#This Row],[Load]]-Demand[[#This Row],[Load]]*0.44</f>
        <v>9508.24</v>
      </c>
      <c r="J65">
        <f>Demand[[#This Row],[Load]]-Demand[[#This Row],[Load]]*0.43</f>
        <v>9678.0299999999988</v>
      </c>
      <c r="K65">
        <f>Demand[[#This Row],[Load]]+Demand[[#This Row],[Load]]*$K$1</f>
        <v>9847.82</v>
      </c>
      <c r="L65">
        <f>Demand[[#This Row],[Load]]+Demand[[#This Row],[Load]]*-0.41</f>
        <v>10017.61</v>
      </c>
      <c r="M65">
        <f>Demand[[#This Row],[Load]]+Demand[[#This Row],[Load]]*-0.4</f>
        <v>10187.4</v>
      </c>
      <c r="N65">
        <f>Demand[[#This Row],[Load]]+Demand[[#This Row],[Load]]*-0.39</f>
        <v>10357.189999999999</v>
      </c>
      <c r="O65">
        <f>Demand[[#This Row],[Load]]+Demand[[#This Row],[Load]]*-0.38</f>
        <v>10526.98</v>
      </c>
      <c r="P65">
        <f>Demand[[#This Row],[Load]]+Demand[[#This Row],[Load]]*-0.37</f>
        <v>10696.77</v>
      </c>
      <c r="Q65">
        <f>Demand[[#This Row],[Load]]+Demand[[#This Row],[Load]]*-0.36</f>
        <v>10866.560000000001</v>
      </c>
      <c r="R65">
        <f>Demand[[#This Row],[Load]]+Demand[[#This Row],[Load]]*-0.35</f>
        <v>11036.35</v>
      </c>
      <c r="S65">
        <f>Demand[[#This Row],[Load]]+Demand[[#This Row],[Load]]*-0.34</f>
        <v>11206.14</v>
      </c>
      <c r="T65">
        <f>Demand[[#This Row],[Load]]+Demand[[#This Row],[Load]]*-0.33</f>
        <v>11375.93</v>
      </c>
      <c r="U65">
        <f>Demand[[#This Row],[Load]]+Demand[[#This Row],[Load]]*-0.32</f>
        <v>11545.720000000001</v>
      </c>
      <c r="V65">
        <f>Demand[[#This Row],[Load]]+Demand[[#This Row],[Load]]*-0.31</f>
        <v>11715.51</v>
      </c>
      <c r="W65">
        <f>Demand[[#This Row],[Load]]+Demand[[#This Row],[Load]]*-0.3</f>
        <v>11885.3</v>
      </c>
      <c r="X65">
        <f>Demand[[#This Row],[Load]]+Demand[[#This Row],[Load]]*-0.29</f>
        <v>12055.09</v>
      </c>
      <c r="Y65">
        <f>Demand[[#This Row],[Load]]+Demand[[#This Row],[Load]]*-0.28</f>
        <v>12224.88</v>
      </c>
      <c r="Z65">
        <f>Demand[[#This Row],[Load]]+Demand[[#This Row],[Load]]*-0.27</f>
        <v>12394.67</v>
      </c>
      <c r="AA65">
        <f>Demand[[#This Row],[Load]]+Demand[[#This Row],[Load]]*-0.26</f>
        <v>12564.46</v>
      </c>
      <c r="AB65">
        <f>Demand[[#This Row],[Load]]+Demand[[#This Row],[Load]]*-0.25</f>
        <v>12734.25</v>
      </c>
      <c r="AC65">
        <f>Demand[[#This Row],[Load]]+Demand[[#This Row],[Load]]*-0.24</f>
        <v>12904.04</v>
      </c>
      <c r="AD65">
        <f>Demand[[#This Row],[Load]]+Demand[[#This Row],[Load]]*-0.23</f>
        <v>13073.83</v>
      </c>
      <c r="AE65">
        <f>Demand[[#This Row],[Load]]+Demand[[#This Row],[Load]]*-0.22</f>
        <v>13243.619999999999</v>
      </c>
      <c r="AF65">
        <f>Demand[[#This Row],[Load]]+Demand[[#This Row],[Load]]*-0.21</f>
        <v>13413.41</v>
      </c>
      <c r="AG65">
        <f>Demand[[#This Row],[Load]]+Demand[[#This Row],[Load]]*-0.2</f>
        <v>13583.2</v>
      </c>
      <c r="AH65">
        <f>Demand[[#This Row],[Load]]+Demand[[#This Row],[Load]]*-0.19</f>
        <v>13752.99</v>
      </c>
      <c r="AI65">
        <f>Demand[[#This Row],[Load]]+Demand[[#This Row],[Load]]*-0.18</f>
        <v>13922.78</v>
      </c>
      <c r="AJ65">
        <f>Demand[[#This Row],[Load]]+Demand[[#This Row],[Load]]*-0.17</f>
        <v>14092.57</v>
      </c>
      <c r="AK65">
        <f>Demand[[#This Row],[Load]]+Demand[[#This Row],[Load]]*-0.16</f>
        <v>14262.36</v>
      </c>
      <c r="AL65">
        <f>Demand[[#This Row],[Load]]+Demand[[#This Row],[Load]]*-0.15</f>
        <v>14432.15</v>
      </c>
      <c r="AM65">
        <f>Demand[[#This Row],[Load]]+Demand[[#This Row],[Load]]*-0.14</f>
        <v>14601.939999999999</v>
      </c>
      <c r="AN65">
        <f>Demand[[#This Row],[Load]]+Demand[[#This Row],[Load]]*-0.13</f>
        <v>14771.73</v>
      </c>
      <c r="AO65">
        <f>Demand[[#This Row],[Load]]+Demand[[#This Row],[Load]]*-0.12</f>
        <v>14941.52</v>
      </c>
      <c r="AP65">
        <f>Demand[[#This Row],[Load]]+Demand[[#This Row],[Load]]*-0.11</f>
        <v>15111.31</v>
      </c>
      <c r="AQ65">
        <f>Demand[[#This Row],[Load]]+Demand[[#This Row],[Load]]*-0.1</f>
        <v>15281.1</v>
      </c>
      <c r="AR65">
        <f>Demand[[#This Row],[Load]]+Demand[[#This Row],[Load]]*-0.09</f>
        <v>15450.89</v>
      </c>
      <c r="AS65">
        <f>Demand[[#This Row],[Load]]+Demand[[#This Row],[Load]]*-0.08</f>
        <v>15620.68</v>
      </c>
      <c r="AT65">
        <f>Demand[[#This Row],[Load]]+Demand[[#This Row],[Load]]*-0.07</f>
        <v>15790.47</v>
      </c>
      <c r="AU65">
        <f>Demand[[#This Row],[Load]]+Demand[[#This Row],[Load]]*-0.06</f>
        <v>15960.26</v>
      </c>
      <c r="AV65">
        <f>Demand[[#This Row],[Load]]+Demand[[#This Row],[Load]]*-0.05</f>
        <v>16130.05</v>
      </c>
      <c r="AW65">
        <f>Demand[[#This Row],[Load]]+Demand[[#This Row],[Load]]*-0.04</f>
        <v>16299.84</v>
      </c>
      <c r="AX65">
        <f>Demand[[#This Row],[Load]]+Demand[[#This Row],[Load]]*-0.03</f>
        <v>16469.63</v>
      </c>
      <c r="AY65">
        <f>Demand[[#This Row],[Load]]+Demand[[#This Row],[Load]]*-0.02</f>
        <v>16639.419999999998</v>
      </c>
      <c r="AZ65">
        <f>Demand[[#This Row],[Load]]+Demand[[#This Row],[Load]]*-0.01</f>
        <v>16809.21</v>
      </c>
      <c r="BA65">
        <f>Demand[[#This Row],[Load]]+Demand[[#This Row],[Load]]*0</f>
        <v>16979</v>
      </c>
      <c r="BB65">
        <f>Demand[[#This Row],[Load]]+Demand[[#This Row],[Load]]*0.01</f>
        <v>17148.79</v>
      </c>
      <c r="BC65">
        <f>Demand[[#This Row],[Load]]+Demand[[#This Row],[Load]]*0.02</f>
        <v>17318.580000000002</v>
      </c>
      <c r="BD65">
        <f>Demand[[#This Row],[Load]]+Demand[[#This Row],[Load]]*0.03</f>
        <v>17488.37</v>
      </c>
      <c r="BE65">
        <f>Demand[[#This Row],[Load]]+Demand[[#This Row],[Load]]*0.04</f>
        <v>17658.16</v>
      </c>
      <c r="BF65">
        <f>Demand[[#This Row],[Load]]+Demand[[#This Row],[Load]]*0.05</f>
        <v>17827.95</v>
      </c>
      <c r="BG65">
        <f>Demand[[#This Row],[Load]]+Demand[[#This Row],[Load]]*0.06</f>
        <v>17997.740000000002</v>
      </c>
      <c r="BH65">
        <f>Demand[[#This Row],[Load]]+Demand[[#This Row],[Load]]*0.07</f>
        <v>18167.53</v>
      </c>
      <c r="BI65">
        <f>Demand[[#This Row],[Load]]+Demand[[#This Row],[Load]]*0.08</f>
        <v>18337.32</v>
      </c>
      <c r="BJ65">
        <f>Demand[[#This Row],[Load]]+Demand[[#This Row],[Load]]*0.09</f>
        <v>18507.11</v>
      </c>
      <c r="BK65">
        <f>Demand[[#This Row],[Load]]+Demand[[#This Row],[Load]]*0.1</f>
        <v>18676.900000000001</v>
      </c>
      <c r="BL65">
        <f>Demand[[#This Row],[Load]]+Demand[[#This Row],[Load]]*0.11</f>
        <v>18846.689999999999</v>
      </c>
      <c r="BM65">
        <f>Demand[[#This Row],[Load]]+Demand[[#This Row],[Load]]*0.12</f>
        <v>19016.48</v>
      </c>
      <c r="BN65">
        <f>Demand[[#This Row],[Load]]+Demand[[#This Row],[Load]]*0.13</f>
        <v>19186.27</v>
      </c>
      <c r="BO65">
        <f>Demand[[#This Row],[Load]]+Demand[[#This Row],[Load]]*0.14</f>
        <v>19356.060000000001</v>
      </c>
      <c r="BP65">
        <f>Demand[[#This Row],[Load]]+Demand[[#This Row],[Load]]*0.15</f>
        <v>19525.849999999999</v>
      </c>
      <c r="BQ65">
        <f>Demand[[#This Row],[Load]]+Demand[[#This Row],[Load]]*0.16</f>
        <v>19695.64</v>
      </c>
      <c r="BR65">
        <f>Demand[[#This Row],[Load]]+Demand[[#This Row],[Load]]*0.17</f>
        <v>19865.43</v>
      </c>
      <c r="BS65">
        <f>Demand[[#This Row],[Load]]+Demand[[#This Row],[Load]]*0.18</f>
        <v>20035.22</v>
      </c>
      <c r="BT65">
        <f>Demand[[#This Row],[Load]]+Demand[[#This Row],[Load]]*0.19</f>
        <v>20205.010000000002</v>
      </c>
      <c r="BU65">
        <f>Demand[[#This Row],[Load]]+Demand[[#This Row],[Load]]*0.2</f>
        <v>20374.8</v>
      </c>
      <c r="BV65">
        <f>Demand[[#This Row],[Load]]+Demand[[#This Row],[Load]]*0.21</f>
        <v>20544.59</v>
      </c>
      <c r="BW65">
        <f>Demand[[#This Row],[Load]]+Demand[[#This Row],[Load]]*0.22</f>
        <v>20714.38</v>
      </c>
      <c r="BX65">
        <f>Demand[[#This Row],[Load]]+Demand[[#This Row],[Load]]*0.23</f>
        <v>20884.169999999998</v>
      </c>
      <c r="BY65">
        <f>Demand[[#This Row],[Load]]+Demand[[#This Row],[Load]]*0.24</f>
        <v>21053.96</v>
      </c>
      <c r="BZ65">
        <f>Demand[[#This Row],[Load]]+Demand[[#This Row],[Load]]*0.25</f>
        <v>21223.75</v>
      </c>
      <c r="CA65">
        <f>Demand[[#This Row],[Load]]+Demand[[#This Row],[Load]]*0.26</f>
        <v>21393.54</v>
      </c>
      <c r="CB65">
        <f>Demand[[#This Row],[Load]]+Demand[[#This Row],[Load]]*0.27</f>
        <v>21563.33</v>
      </c>
      <c r="CC65">
        <f>Demand[[#This Row],[Load]]+Demand[[#This Row],[Load]]*0.28</f>
        <v>21733.120000000003</v>
      </c>
      <c r="CD65">
        <f>Demand[[#This Row],[Load]]+Demand[[#This Row],[Load]]*0.29</f>
        <v>21902.91</v>
      </c>
      <c r="CE65">
        <f>Demand[[#This Row],[Load]]+Demand[[#This Row],[Load]]*0.3</f>
        <v>22072.7</v>
      </c>
      <c r="CF65">
        <f>Demand[[#This Row],[Load]]+Demand[[#This Row],[Load]]*0.31</f>
        <v>22242.489999999998</v>
      </c>
      <c r="CG65">
        <f>Demand[[#This Row],[Load]]+Demand[[#This Row],[Load]]*0.32</f>
        <v>22412.28</v>
      </c>
      <c r="CH65">
        <f>Demand[[#This Row],[Load]]+Demand[[#This Row],[Load]]*0.33</f>
        <v>22582.07</v>
      </c>
      <c r="CI65">
        <f>Demand[[#This Row],[Load]]+Demand[[#This Row],[Load]]*0.34</f>
        <v>22751.86</v>
      </c>
      <c r="CJ65">
        <f>Demand[[#This Row],[Load]]+Demand[[#This Row],[Load]]*0.35</f>
        <v>22921.65</v>
      </c>
      <c r="CK65">
        <f>Demand[[#This Row],[Load]]+Demand[[#This Row],[Load]]*0.36</f>
        <v>23091.439999999999</v>
      </c>
      <c r="CL65">
        <f>Demand[[#This Row],[Load]]+Demand[[#This Row],[Load]]*0.37</f>
        <v>23261.23</v>
      </c>
      <c r="CM65">
        <f>Demand[[#This Row],[Load]]+Demand[[#This Row],[Load]]*0.38</f>
        <v>23431.02</v>
      </c>
      <c r="CN65">
        <f>Demand[[#This Row],[Load]]+Demand[[#This Row],[Load]]*0.39</f>
        <v>23600.81</v>
      </c>
      <c r="CO65">
        <f>Demand[[#This Row],[Load]]+Demand[[#This Row],[Load]]*0.4</f>
        <v>23770.6</v>
      </c>
      <c r="CP65">
        <f>Demand[[#This Row],[Load]]+Demand[[#This Row],[Load]]*0.41</f>
        <v>23940.39</v>
      </c>
      <c r="CQ65">
        <f>Demand[[#This Row],[Load]]+Demand[[#This Row],[Load]]*0.42</f>
        <v>24110.18</v>
      </c>
      <c r="CR65">
        <f>Demand[[#This Row],[Load]]+Demand[[#This Row],[Load]]*0.43</f>
        <v>24279.97</v>
      </c>
      <c r="CS65">
        <f>Demand[[#This Row],[Load]]+Demand[[#This Row],[Load]]*0.44</f>
        <v>24449.760000000002</v>
      </c>
      <c r="CT65">
        <f>Demand[[#This Row],[Load]]+Demand[[#This Row],[Load]]*0.45</f>
        <v>24619.55</v>
      </c>
      <c r="CU65">
        <f>Demand[[#This Row],[Load]]+Demand[[#This Row],[Load]]*0.46</f>
        <v>24789.34</v>
      </c>
      <c r="CV65">
        <f>Demand[[#This Row],[Load]]+Demand[[#This Row],[Load]]*47</f>
        <v>814992</v>
      </c>
      <c r="CW65">
        <f>Demand[[#This Row],[Load]]+Demand[[#This Row],[Load]]*0.48</f>
        <v>25128.92</v>
      </c>
      <c r="CX65">
        <f>Demand[[#This Row],[Load]]+Demand[[#This Row],[Load]]*0.49</f>
        <v>25298.71</v>
      </c>
      <c r="CY65">
        <f>Demand[[#This Row],[Load]]+Demand[[#This Row],[Load]]*0.5</f>
        <v>25468.5</v>
      </c>
    </row>
    <row r="66" spans="1:103">
      <c r="A66">
        <v>64</v>
      </c>
      <c r="B66">
        <v>16918</v>
      </c>
      <c r="C66">
        <f>Demand[[#This Row],[Load]]-Demand[[#This Row],[Load]]*0.5</f>
        <v>8459</v>
      </c>
      <c r="D66">
        <f>Demand[[#This Row],[Load]]-Demand[[#This Row],[Load]]*0.49</f>
        <v>8628.18</v>
      </c>
      <c r="E66">
        <f>Demand[[#This Row],[Load]]-Demand[[#This Row],[Load]]*0.48</f>
        <v>8797.36</v>
      </c>
      <c r="F66">
        <f>Demand[[#This Row],[Load]]-Demand[[#This Row],[Load]]*0.47</f>
        <v>8966.5400000000009</v>
      </c>
      <c r="G66">
        <f>Demand[[#This Row],[Load]]-Demand[[#This Row],[Load]]*0.46</f>
        <v>9135.7199999999993</v>
      </c>
      <c r="H66">
        <f>Demand[[#This Row],[Load]]-Demand[[#This Row],[Load]]*0.45</f>
        <v>9304.9</v>
      </c>
      <c r="I66">
        <f>Demand[[#This Row],[Load]]-Demand[[#This Row],[Load]]*0.44</f>
        <v>9474.08</v>
      </c>
      <c r="J66">
        <f>Demand[[#This Row],[Load]]-Demand[[#This Row],[Load]]*0.43</f>
        <v>9643.26</v>
      </c>
      <c r="K66">
        <f>Demand[[#This Row],[Load]]+Demand[[#This Row],[Load]]*$K$1</f>
        <v>9812.44</v>
      </c>
      <c r="L66">
        <f>Demand[[#This Row],[Load]]+Demand[[#This Row],[Load]]*-0.41</f>
        <v>9981.6200000000008</v>
      </c>
      <c r="M66">
        <f>Demand[[#This Row],[Load]]+Demand[[#This Row],[Load]]*-0.4</f>
        <v>10150.799999999999</v>
      </c>
      <c r="N66">
        <f>Demand[[#This Row],[Load]]+Demand[[#This Row],[Load]]*-0.39</f>
        <v>10319.98</v>
      </c>
      <c r="O66">
        <f>Demand[[#This Row],[Load]]+Demand[[#This Row],[Load]]*-0.38</f>
        <v>10489.16</v>
      </c>
      <c r="P66">
        <f>Demand[[#This Row],[Load]]+Demand[[#This Row],[Load]]*-0.37</f>
        <v>10658.34</v>
      </c>
      <c r="Q66">
        <f>Demand[[#This Row],[Load]]+Demand[[#This Row],[Load]]*-0.36</f>
        <v>10827.52</v>
      </c>
      <c r="R66">
        <f>Demand[[#This Row],[Load]]+Demand[[#This Row],[Load]]*-0.35</f>
        <v>10996.7</v>
      </c>
      <c r="S66">
        <f>Demand[[#This Row],[Load]]+Demand[[#This Row],[Load]]*-0.34</f>
        <v>11165.88</v>
      </c>
      <c r="T66">
        <f>Demand[[#This Row],[Load]]+Demand[[#This Row],[Load]]*-0.33</f>
        <v>11335.06</v>
      </c>
      <c r="U66">
        <f>Demand[[#This Row],[Load]]+Demand[[#This Row],[Load]]*-0.32</f>
        <v>11504.24</v>
      </c>
      <c r="V66">
        <f>Demand[[#This Row],[Load]]+Demand[[#This Row],[Load]]*-0.31</f>
        <v>11673.42</v>
      </c>
      <c r="W66">
        <f>Demand[[#This Row],[Load]]+Demand[[#This Row],[Load]]*-0.3</f>
        <v>11842.6</v>
      </c>
      <c r="X66">
        <f>Demand[[#This Row],[Load]]+Demand[[#This Row],[Load]]*-0.29</f>
        <v>12011.78</v>
      </c>
      <c r="Y66">
        <f>Demand[[#This Row],[Load]]+Demand[[#This Row],[Load]]*-0.28</f>
        <v>12180.96</v>
      </c>
      <c r="Z66">
        <f>Demand[[#This Row],[Load]]+Demand[[#This Row],[Load]]*-0.27</f>
        <v>12350.14</v>
      </c>
      <c r="AA66">
        <f>Demand[[#This Row],[Load]]+Demand[[#This Row],[Load]]*-0.26</f>
        <v>12519.32</v>
      </c>
      <c r="AB66">
        <f>Demand[[#This Row],[Load]]+Demand[[#This Row],[Load]]*-0.25</f>
        <v>12688.5</v>
      </c>
      <c r="AC66">
        <f>Demand[[#This Row],[Load]]+Demand[[#This Row],[Load]]*-0.24</f>
        <v>12857.68</v>
      </c>
      <c r="AD66">
        <f>Demand[[#This Row],[Load]]+Demand[[#This Row],[Load]]*-0.23</f>
        <v>13026.86</v>
      </c>
      <c r="AE66">
        <f>Demand[[#This Row],[Load]]+Demand[[#This Row],[Load]]*-0.22</f>
        <v>13196.04</v>
      </c>
      <c r="AF66">
        <f>Demand[[#This Row],[Load]]+Demand[[#This Row],[Load]]*-0.21</f>
        <v>13365.220000000001</v>
      </c>
      <c r="AG66">
        <f>Demand[[#This Row],[Load]]+Demand[[#This Row],[Load]]*-0.2</f>
        <v>13534.4</v>
      </c>
      <c r="AH66">
        <f>Demand[[#This Row],[Load]]+Demand[[#This Row],[Load]]*-0.19</f>
        <v>13703.58</v>
      </c>
      <c r="AI66">
        <f>Demand[[#This Row],[Load]]+Demand[[#This Row],[Load]]*-0.18</f>
        <v>13872.76</v>
      </c>
      <c r="AJ66">
        <f>Demand[[#This Row],[Load]]+Demand[[#This Row],[Load]]*-0.17</f>
        <v>14041.939999999999</v>
      </c>
      <c r="AK66">
        <f>Demand[[#This Row],[Load]]+Demand[[#This Row],[Load]]*-0.16</f>
        <v>14211.119999999999</v>
      </c>
      <c r="AL66">
        <f>Demand[[#This Row],[Load]]+Demand[[#This Row],[Load]]*-0.15</f>
        <v>14380.3</v>
      </c>
      <c r="AM66">
        <f>Demand[[#This Row],[Load]]+Demand[[#This Row],[Load]]*-0.14</f>
        <v>14549.48</v>
      </c>
      <c r="AN66">
        <f>Demand[[#This Row],[Load]]+Demand[[#This Row],[Load]]*-0.13</f>
        <v>14718.66</v>
      </c>
      <c r="AO66">
        <f>Demand[[#This Row],[Load]]+Demand[[#This Row],[Load]]*-0.12</f>
        <v>14887.84</v>
      </c>
      <c r="AP66">
        <f>Demand[[#This Row],[Load]]+Demand[[#This Row],[Load]]*-0.11</f>
        <v>15057.02</v>
      </c>
      <c r="AQ66">
        <f>Demand[[#This Row],[Load]]+Demand[[#This Row],[Load]]*-0.1</f>
        <v>15226.2</v>
      </c>
      <c r="AR66">
        <f>Demand[[#This Row],[Load]]+Demand[[#This Row],[Load]]*-0.09</f>
        <v>15395.380000000001</v>
      </c>
      <c r="AS66">
        <f>Demand[[#This Row],[Load]]+Demand[[#This Row],[Load]]*-0.08</f>
        <v>15564.56</v>
      </c>
      <c r="AT66">
        <f>Demand[[#This Row],[Load]]+Demand[[#This Row],[Load]]*-0.07</f>
        <v>15733.74</v>
      </c>
      <c r="AU66">
        <f>Demand[[#This Row],[Load]]+Demand[[#This Row],[Load]]*-0.06</f>
        <v>15902.92</v>
      </c>
      <c r="AV66">
        <f>Demand[[#This Row],[Load]]+Demand[[#This Row],[Load]]*-0.05</f>
        <v>16072.1</v>
      </c>
      <c r="AW66">
        <f>Demand[[#This Row],[Load]]+Demand[[#This Row],[Load]]*-0.04</f>
        <v>16241.28</v>
      </c>
      <c r="AX66">
        <f>Demand[[#This Row],[Load]]+Demand[[#This Row],[Load]]*-0.03</f>
        <v>16410.46</v>
      </c>
      <c r="AY66">
        <f>Demand[[#This Row],[Load]]+Demand[[#This Row],[Load]]*-0.02</f>
        <v>16579.64</v>
      </c>
      <c r="AZ66">
        <f>Demand[[#This Row],[Load]]+Demand[[#This Row],[Load]]*-0.01</f>
        <v>16748.82</v>
      </c>
      <c r="BA66">
        <f>Demand[[#This Row],[Load]]+Demand[[#This Row],[Load]]*0</f>
        <v>16918</v>
      </c>
      <c r="BB66">
        <f>Demand[[#This Row],[Load]]+Demand[[#This Row],[Load]]*0.01</f>
        <v>17087.18</v>
      </c>
      <c r="BC66">
        <f>Demand[[#This Row],[Load]]+Demand[[#This Row],[Load]]*0.02</f>
        <v>17256.36</v>
      </c>
      <c r="BD66">
        <f>Demand[[#This Row],[Load]]+Demand[[#This Row],[Load]]*0.03</f>
        <v>17425.54</v>
      </c>
      <c r="BE66">
        <f>Demand[[#This Row],[Load]]+Demand[[#This Row],[Load]]*0.04</f>
        <v>17594.72</v>
      </c>
      <c r="BF66">
        <f>Demand[[#This Row],[Load]]+Demand[[#This Row],[Load]]*0.05</f>
        <v>17763.900000000001</v>
      </c>
      <c r="BG66">
        <f>Demand[[#This Row],[Load]]+Demand[[#This Row],[Load]]*0.06</f>
        <v>17933.080000000002</v>
      </c>
      <c r="BH66">
        <f>Demand[[#This Row],[Load]]+Demand[[#This Row],[Load]]*0.07</f>
        <v>18102.260000000002</v>
      </c>
      <c r="BI66">
        <f>Demand[[#This Row],[Load]]+Demand[[#This Row],[Load]]*0.08</f>
        <v>18271.439999999999</v>
      </c>
      <c r="BJ66">
        <f>Demand[[#This Row],[Load]]+Demand[[#This Row],[Load]]*0.09</f>
        <v>18440.62</v>
      </c>
      <c r="BK66">
        <f>Demand[[#This Row],[Load]]+Demand[[#This Row],[Load]]*0.1</f>
        <v>18609.8</v>
      </c>
      <c r="BL66">
        <f>Demand[[#This Row],[Load]]+Demand[[#This Row],[Load]]*0.11</f>
        <v>18778.98</v>
      </c>
      <c r="BM66">
        <f>Demand[[#This Row],[Load]]+Demand[[#This Row],[Load]]*0.12</f>
        <v>18948.16</v>
      </c>
      <c r="BN66">
        <f>Demand[[#This Row],[Load]]+Demand[[#This Row],[Load]]*0.13</f>
        <v>19117.34</v>
      </c>
      <c r="BO66">
        <f>Demand[[#This Row],[Load]]+Demand[[#This Row],[Load]]*0.14</f>
        <v>19286.52</v>
      </c>
      <c r="BP66">
        <f>Demand[[#This Row],[Load]]+Demand[[#This Row],[Load]]*0.15</f>
        <v>19455.7</v>
      </c>
      <c r="BQ66">
        <f>Demand[[#This Row],[Load]]+Demand[[#This Row],[Load]]*0.16</f>
        <v>19624.88</v>
      </c>
      <c r="BR66">
        <f>Demand[[#This Row],[Load]]+Demand[[#This Row],[Load]]*0.17</f>
        <v>19794.060000000001</v>
      </c>
      <c r="BS66">
        <f>Demand[[#This Row],[Load]]+Demand[[#This Row],[Load]]*0.18</f>
        <v>19963.239999999998</v>
      </c>
      <c r="BT66">
        <f>Demand[[#This Row],[Load]]+Demand[[#This Row],[Load]]*0.19</f>
        <v>20132.419999999998</v>
      </c>
      <c r="BU66">
        <f>Demand[[#This Row],[Load]]+Demand[[#This Row],[Load]]*0.2</f>
        <v>20301.599999999999</v>
      </c>
      <c r="BV66">
        <f>Demand[[#This Row],[Load]]+Demand[[#This Row],[Load]]*0.21</f>
        <v>20470.78</v>
      </c>
      <c r="BW66">
        <f>Demand[[#This Row],[Load]]+Demand[[#This Row],[Load]]*0.22</f>
        <v>20639.96</v>
      </c>
      <c r="BX66">
        <f>Demand[[#This Row],[Load]]+Demand[[#This Row],[Load]]*0.23</f>
        <v>20809.14</v>
      </c>
      <c r="BY66">
        <f>Demand[[#This Row],[Load]]+Demand[[#This Row],[Load]]*0.24</f>
        <v>20978.32</v>
      </c>
      <c r="BZ66">
        <f>Demand[[#This Row],[Load]]+Demand[[#This Row],[Load]]*0.25</f>
        <v>21147.5</v>
      </c>
      <c r="CA66">
        <f>Demand[[#This Row],[Load]]+Demand[[#This Row],[Load]]*0.26</f>
        <v>21316.68</v>
      </c>
      <c r="CB66">
        <f>Demand[[#This Row],[Load]]+Demand[[#This Row],[Load]]*0.27</f>
        <v>21485.86</v>
      </c>
      <c r="CC66">
        <f>Demand[[#This Row],[Load]]+Demand[[#This Row],[Load]]*0.28</f>
        <v>21655.040000000001</v>
      </c>
      <c r="CD66">
        <f>Demand[[#This Row],[Load]]+Demand[[#This Row],[Load]]*0.29</f>
        <v>21824.22</v>
      </c>
      <c r="CE66">
        <f>Demand[[#This Row],[Load]]+Demand[[#This Row],[Load]]*0.3</f>
        <v>21993.4</v>
      </c>
      <c r="CF66">
        <f>Demand[[#This Row],[Load]]+Demand[[#This Row],[Load]]*0.31</f>
        <v>22162.58</v>
      </c>
      <c r="CG66">
        <f>Demand[[#This Row],[Load]]+Demand[[#This Row],[Load]]*0.32</f>
        <v>22331.760000000002</v>
      </c>
      <c r="CH66">
        <f>Demand[[#This Row],[Load]]+Demand[[#This Row],[Load]]*0.33</f>
        <v>22500.940000000002</v>
      </c>
      <c r="CI66">
        <f>Demand[[#This Row],[Load]]+Demand[[#This Row],[Load]]*0.34</f>
        <v>22670.120000000003</v>
      </c>
      <c r="CJ66">
        <f>Demand[[#This Row],[Load]]+Demand[[#This Row],[Load]]*0.35</f>
        <v>22839.3</v>
      </c>
      <c r="CK66">
        <f>Demand[[#This Row],[Load]]+Demand[[#This Row],[Load]]*0.36</f>
        <v>23008.48</v>
      </c>
      <c r="CL66">
        <f>Demand[[#This Row],[Load]]+Demand[[#This Row],[Load]]*0.37</f>
        <v>23177.66</v>
      </c>
      <c r="CM66">
        <f>Demand[[#This Row],[Load]]+Demand[[#This Row],[Load]]*0.38</f>
        <v>23346.84</v>
      </c>
      <c r="CN66">
        <f>Demand[[#This Row],[Load]]+Demand[[#This Row],[Load]]*0.39</f>
        <v>23516.02</v>
      </c>
      <c r="CO66">
        <f>Demand[[#This Row],[Load]]+Demand[[#This Row],[Load]]*0.4</f>
        <v>23685.200000000001</v>
      </c>
      <c r="CP66">
        <f>Demand[[#This Row],[Load]]+Demand[[#This Row],[Load]]*0.41</f>
        <v>23854.379999999997</v>
      </c>
      <c r="CQ66">
        <f>Demand[[#This Row],[Load]]+Demand[[#This Row],[Load]]*0.42</f>
        <v>24023.559999999998</v>
      </c>
      <c r="CR66">
        <f>Demand[[#This Row],[Load]]+Demand[[#This Row],[Load]]*0.43</f>
        <v>24192.739999999998</v>
      </c>
      <c r="CS66">
        <f>Demand[[#This Row],[Load]]+Demand[[#This Row],[Load]]*0.44</f>
        <v>24361.919999999998</v>
      </c>
      <c r="CT66">
        <f>Demand[[#This Row],[Load]]+Demand[[#This Row],[Load]]*0.45</f>
        <v>24531.1</v>
      </c>
      <c r="CU66">
        <f>Demand[[#This Row],[Load]]+Demand[[#This Row],[Load]]*0.46</f>
        <v>24700.28</v>
      </c>
      <c r="CV66">
        <f>Demand[[#This Row],[Load]]+Demand[[#This Row],[Load]]*47</f>
        <v>812064</v>
      </c>
      <c r="CW66">
        <f>Demand[[#This Row],[Load]]+Demand[[#This Row],[Load]]*0.48</f>
        <v>25038.639999999999</v>
      </c>
      <c r="CX66">
        <f>Demand[[#This Row],[Load]]+Demand[[#This Row],[Load]]*0.49</f>
        <v>25207.82</v>
      </c>
      <c r="CY66">
        <f>Demand[[#This Row],[Load]]+Demand[[#This Row],[Load]]*0.5</f>
        <v>25377</v>
      </c>
    </row>
    <row r="67" spans="1:103">
      <c r="A67">
        <v>65</v>
      </c>
      <c r="B67">
        <v>17154</v>
      </c>
      <c r="C67">
        <f>Demand[[#This Row],[Load]]-Demand[[#This Row],[Load]]*0.5</f>
        <v>8577</v>
      </c>
      <c r="D67">
        <f>Demand[[#This Row],[Load]]-Demand[[#This Row],[Load]]*0.49</f>
        <v>8748.5400000000009</v>
      </c>
      <c r="E67">
        <f>Demand[[#This Row],[Load]]-Demand[[#This Row],[Load]]*0.48</f>
        <v>8920.08</v>
      </c>
      <c r="F67">
        <f>Demand[[#This Row],[Load]]-Demand[[#This Row],[Load]]*0.47</f>
        <v>9091.6200000000008</v>
      </c>
      <c r="G67">
        <f>Demand[[#This Row],[Load]]-Demand[[#This Row],[Load]]*0.46</f>
        <v>9263.16</v>
      </c>
      <c r="H67">
        <f>Demand[[#This Row],[Load]]-Demand[[#This Row],[Load]]*0.45</f>
        <v>9434.7000000000007</v>
      </c>
      <c r="I67">
        <f>Demand[[#This Row],[Load]]-Demand[[#This Row],[Load]]*0.44</f>
        <v>9606.24</v>
      </c>
      <c r="J67">
        <f>Demand[[#This Row],[Load]]-Demand[[#This Row],[Load]]*0.43</f>
        <v>9777.7799999999988</v>
      </c>
      <c r="K67">
        <f>Demand[[#This Row],[Load]]+Demand[[#This Row],[Load]]*$K$1</f>
        <v>9949.32</v>
      </c>
      <c r="L67">
        <f>Demand[[#This Row],[Load]]+Demand[[#This Row],[Load]]*-0.41</f>
        <v>10120.86</v>
      </c>
      <c r="M67">
        <f>Demand[[#This Row],[Load]]+Demand[[#This Row],[Load]]*-0.4</f>
        <v>10292.4</v>
      </c>
      <c r="N67">
        <f>Demand[[#This Row],[Load]]+Demand[[#This Row],[Load]]*-0.39</f>
        <v>10463.939999999999</v>
      </c>
      <c r="O67">
        <f>Demand[[#This Row],[Load]]+Demand[[#This Row],[Load]]*-0.38</f>
        <v>10635.48</v>
      </c>
      <c r="P67">
        <f>Demand[[#This Row],[Load]]+Demand[[#This Row],[Load]]*-0.37</f>
        <v>10807.02</v>
      </c>
      <c r="Q67">
        <f>Demand[[#This Row],[Load]]+Demand[[#This Row],[Load]]*-0.36</f>
        <v>10978.560000000001</v>
      </c>
      <c r="R67">
        <f>Demand[[#This Row],[Load]]+Demand[[#This Row],[Load]]*-0.35</f>
        <v>11150.1</v>
      </c>
      <c r="S67">
        <f>Demand[[#This Row],[Load]]+Demand[[#This Row],[Load]]*-0.34</f>
        <v>11321.64</v>
      </c>
      <c r="T67">
        <f>Demand[[#This Row],[Load]]+Demand[[#This Row],[Load]]*-0.33</f>
        <v>11493.18</v>
      </c>
      <c r="U67">
        <f>Demand[[#This Row],[Load]]+Demand[[#This Row],[Load]]*-0.32</f>
        <v>11664.720000000001</v>
      </c>
      <c r="V67">
        <f>Demand[[#This Row],[Load]]+Demand[[#This Row],[Load]]*-0.31</f>
        <v>11836.26</v>
      </c>
      <c r="W67">
        <f>Demand[[#This Row],[Load]]+Demand[[#This Row],[Load]]*-0.3</f>
        <v>12007.8</v>
      </c>
      <c r="X67">
        <f>Demand[[#This Row],[Load]]+Demand[[#This Row],[Load]]*-0.29</f>
        <v>12179.34</v>
      </c>
      <c r="Y67">
        <f>Demand[[#This Row],[Load]]+Demand[[#This Row],[Load]]*-0.28</f>
        <v>12350.88</v>
      </c>
      <c r="Z67">
        <f>Demand[[#This Row],[Load]]+Demand[[#This Row],[Load]]*-0.27</f>
        <v>12522.42</v>
      </c>
      <c r="AA67">
        <f>Demand[[#This Row],[Load]]+Demand[[#This Row],[Load]]*-0.26</f>
        <v>12693.96</v>
      </c>
      <c r="AB67">
        <f>Demand[[#This Row],[Load]]+Demand[[#This Row],[Load]]*-0.25</f>
        <v>12865.5</v>
      </c>
      <c r="AC67">
        <f>Demand[[#This Row],[Load]]+Demand[[#This Row],[Load]]*-0.24</f>
        <v>13037.04</v>
      </c>
      <c r="AD67">
        <f>Demand[[#This Row],[Load]]+Demand[[#This Row],[Load]]*-0.23</f>
        <v>13208.58</v>
      </c>
      <c r="AE67">
        <f>Demand[[#This Row],[Load]]+Demand[[#This Row],[Load]]*-0.22</f>
        <v>13380.119999999999</v>
      </c>
      <c r="AF67">
        <f>Demand[[#This Row],[Load]]+Demand[[#This Row],[Load]]*-0.21</f>
        <v>13551.66</v>
      </c>
      <c r="AG67">
        <f>Demand[[#This Row],[Load]]+Demand[[#This Row],[Load]]*-0.2</f>
        <v>13723.2</v>
      </c>
      <c r="AH67">
        <f>Demand[[#This Row],[Load]]+Demand[[#This Row],[Load]]*-0.19</f>
        <v>13894.74</v>
      </c>
      <c r="AI67">
        <f>Demand[[#This Row],[Load]]+Demand[[#This Row],[Load]]*-0.18</f>
        <v>14066.28</v>
      </c>
      <c r="AJ67">
        <f>Demand[[#This Row],[Load]]+Demand[[#This Row],[Load]]*-0.17</f>
        <v>14237.82</v>
      </c>
      <c r="AK67">
        <f>Demand[[#This Row],[Load]]+Demand[[#This Row],[Load]]*-0.16</f>
        <v>14409.36</v>
      </c>
      <c r="AL67">
        <f>Demand[[#This Row],[Load]]+Demand[[#This Row],[Load]]*-0.15</f>
        <v>14580.9</v>
      </c>
      <c r="AM67">
        <f>Demand[[#This Row],[Load]]+Demand[[#This Row],[Load]]*-0.14</f>
        <v>14752.439999999999</v>
      </c>
      <c r="AN67">
        <f>Demand[[#This Row],[Load]]+Demand[[#This Row],[Load]]*-0.13</f>
        <v>14923.98</v>
      </c>
      <c r="AO67">
        <f>Demand[[#This Row],[Load]]+Demand[[#This Row],[Load]]*-0.12</f>
        <v>15095.52</v>
      </c>
      <c r="AP67">
        <f>Demand[[#This Row],[Load]]+Demand[[#This Row],[Load]]*-0.11</f>
        <v>15267.06</v>
      </c>
      <c r="AQ67">
        <f>Demand[[#This Row],[Load]]+Demand[[#This Row],[Load]]*-0.1</f>
        <v>15438.6</v>
      </c>
      <c r="AR67">
        <f>Demand[[#This Row],[Load]]+Demand[[#This Row],[Load]]*-0.09</f>
        <v>15610.14</v>
      </c>
      <c r="AS67">
        <f>Demand[[#This Row],[Load]]+Demand[[#This Row],[Load]]*-0.08</f>
        <v>15781.68</v>
      </c>
      <c r="AT67">
        <f>Demand[[#This Row],[Load]]+Demand[[#This Row],[Load]]*-0.07</f>
        <v>15953.22</v>
      </c>
      <c r="AU67">
        <f>Demand[[#This Row],[Load]]+Demand[[#This Row],[Load]]*-0.06</f>
        <v>16124.76</v>
      </c>
      <c r="AV67">
        <f>Demand[[#This Row],[Load]]+Demand[[#This Row],[Load]]*-0.05</f>
        <v>16296.3</v>
      </c>
      <c r="AW67">
        <f>Demand[[#This Row],[Load]]+Demand[[#This Row],[Load]]*-0.04</f>
        <v>16467.84</v>
      </c>
      <c r="AX67">
        <f>Demand[[#This Row],[Load]]+Demand[[#This Row],[Load]]*-0.03</f>
        <v>16639.38</v>
      </c>
      <c r="AY67">
        <f>Demand[[#This Row],[Load]]+Demand[[#This Row],[Load]]*-0.02</f>
        <v>16810.919999999998</v>
      </c>
      <c r="AZ67">
        <f>Demand[[#This Row],[Load]]+Demand[[#This Row],[Load]]*-0.01</f>
        <v>16982.46</v>
      </c>
      <c r="BA67">
        <f>Demand[[#This Row],[Load]]+Demand[[#This Row],[Load]]*0</f>
        <v>17154</v>
      </c>
      <c r="BB67">
        <f>Demand[[#This Row],[Load]]+Demand[[#This Row],[Load]]*0.01</f>
        <v>17325.54</v>
      </c>
      <c r="BC67">
        <f>Demand[[#This Row],[Load]]+Demand[[#This Row],[Load]]*0.02</f>
        <v>17497.080000000002</v>
      </c>
      <c r="BD67">
        <f>Demand[[#This Row],[Load]]+Demand[[#This Row],[Load]]*0.03</f>
        <v>17668.62</v>
      </c>
      <c r="BE67">
        <f>Demand[[#This Row],[Load]]+Demand[[#This Row],[Load]]*0.04</f>
        <v>17840.16</v>
      </c>
      <c r="BF67">
        <f>Demand[[#This Row],[Load]]+Demand[[#This Row],[Load]]*0.05</f>
        <v>18011.7</v>
      </c>
      <c r="BG67">
        <f>Demand[[#This Row],[Load]]+Demand[[#This Row],[Load]]*0.06</f>
        <v>18183.240000000002</v>
      </c>
      <c r="BH67">
        <f>Demand[[#This Row],[Load]]+Demand[[#This Row],[Load]]*0.07</f>
        <v>18354.78</v>
      </c>
      <c r="BI67">
        <f>Demand[[#This Row],[Load]]+Demand[[#This Row],[Load]]*0.08</f>
        <v>18526.32</v>
      </c>
      <c r="BJ67">
        <f>Demand[[#This Row],[Load]]+Demand[[#This Row],[Load]]*0.09</f>
        <v>18697.86</v>
      </c>
      <c r="BK67">
        <f>Demand[[#This Row],[Load]]+Demand[[#This Row],[Load]]*0.1</f>
        <v>18869.400000000001</v>
      </c>
      <c r="BL67">
        <f>Demand[[#This Row],[Load]]+Demand[[#This Row],[Load]]*0.11</f>
        <v>19040.939999999999</v>
      </c>
      <c r="BM67">
        <f>Demand[[#This Row],[Load]]+Demand[[#This Row],[Load]]*0.12</f>
        <v>19212.48</v>
      </c>
      <c r="BN67">
        <f>Demand[[#This Row],[Load]]+Demand[[#This Row],[Load]]*0.13</f>
        <v>19384.02</v>
      </c>
      <c r="BO67">
        <f>Demand[[#This Row],[Load]]+Demand[[#This Row],[Load]]*0.14</f>
        <v>19555.560000000001</v>
      </c>
      <c r="BP67">
        <f>Demand[[#This Row],[Load]]+Demand[[#This Row],[Load]]*0.15</f>
        <v>19727.099999999999</v>
      </c>
      <c r="BQ67">
        <f>Demand[[#This Row],[Load]]+Demand[[#This Row],[Load]]*0.16</f>
        <v>19898.64</v>
      </c>
      <c r="BR67">
        <f>Demand[[#This Row],[Load]]+Demand[[#This Row],[Load]]*0.17</f>
        <v>20070.18</v>
      </c>
      <c r="BS67">
        <f>Demand[[#This Row],[Load]]+Demand[[#This Row],[Load]]*0.18</f>
        <v>20241.72</v>
      </c>
      <c r="BT67">
        <f>Demand[[#This Row],[Load]]+Demand[[#This Row],[Load]]*0.19</f>
        <v>20413.260000000002</v>
      </c>
      <c r="BU67">
        <f>Demand[[#This Row],[Load]]+Demand[[#This Row],[Load]]*0.2</f>
        <v>20584.8</v>
      </c>
      <c r="BV67">
        <f>Demand[[#This Row],[Load]]+Demand[[#This Row],[Load]]*0.21</f>
        <v>20756.34</v>
      </c>
      <c r="BW67">
        <f>Demand[[#This Row],[Load]]+Demand[[#This Row],[Load]]*0.22</f>
        <v>20927.88</v>
      </c>
      <c r="BX67">
        <f>Demand[[#This Row],[Load]]+Demand[[#This Row],[Load]]*0.23</f>
        <v>21099.42</v>
      </c>
      <c r="BY67">
        <f>Demand[[#This Row],[Load]]+Demand[[#This Row],[Load]]*0.24</f>
        <v>21270.959999999999</v>
      </c>
      <c r="BZ67">
        <f>Demand[[#This Row],[Load]]+Demand[[#This Row],[Load]]*0.25</f>
        <v>21442.5</v>
      </c>
      <c r="CA67">
        <f>Demand[[#This Row],[Load]]+Demand[[#This Row],[Load]]*0.26</f>
        <v>21614.04</v>
      </c>
      <c r="CB67">
        <f>Demand[[#This Row],[Load]]+Demand[[#This Row],[Load]]*0.27</f>
        <v>21785.58</v>
      </c>
      <c r="CC67">
        <f>Demand[[#This Row],[Load]]+Demand[[#This Row],[Load]]*0.28</f>
        <v>21957.120000000003</v>
      </c>
      <c r="CD67">
        <f>Demand[[#This Row],[Load]]+Demand[[#This Row],[Load]]*0.29</f>
        <v>22128.66</v>
      </c>
      <c r="CE67">
        <f>Demand[[#This Row],[Load]]+Demand[[#This Row],[Load]]*0.3</f>
        <v>22300.2</v>
      </c>
      <c r="CF67">
        <f>Demand[[#This Row],[Load]]+Demand[[#This Row],[Load]]*0.31</f>
        <v>22471.739999999998</v>
      </c>
      <c r="CG67">
        <f>Demand[[#This Row],[Load]]+Demand[[#This Row],[Load]]*0.32</f>
        <v>22643.279999999999</v>
      </c>
      <c r="CH67">
        <f>Demand[[#This Row],[Load]]+Demand[[#This Row],[Load]]*0.33</f>
        <v>22814.82</v>
      </c>
      <c r="CI67">
        <f>Demand[[#This Row],[Load]]+Demand[[#This Row],[Load]]*0.34</f>
        <v>22986.36</v>
      </c>
      <c r="CJ67">
        <f>Demand[[#This Row],[Load]]+Demand[[#This Row],[Load]]*0.35</f>
        <v>23157.9</v>
      </c>
      <c r="CK67">
        <f>Demand[[#This Row],[Load]]+Demand[[#This Row],[Load]]*0.36</f>
        <v>23329.439999999999</v>
      </c>
      <c r="CL67">
        <f>Demand[[#This Row],[Load]]+Demand[[#This Row],[Load]]*0.37</f>
        <v>23500.98</v>
      </c>
      <c r="CM67">
        <f>Demand[[#This Row],[Load]]+Demand[[#This Row],[Load]]*0.38</f>
        <v>23672.52</v>
      </c>
      <c r="CN67">
        <f>Demand[[#This Row],[Load]]+Demand[[#This Row],[Load]]*0.39</f>
        <v>23844.06</v>
      </c>
      <c r="CO67">
        <f>Demand[[#This Row],[Load]]+Demand[[#This Row],[Load]]*0.4</f>
        <v>24015.599999999999</v>
      </c>
      <c r="CP67">
        <f>Demand[[#This Row],[Load]]+Demand[[#This Row],[Load]]*0.41</f>
        <v>24187.14</v>
      </c>
      <c r="CQ67">
        <f>Demand[[#This Row],[Load]]+Demand[[#This Row],[Load]]*0.42</f>
        <v>24358.68</v>
      </c>
      <c r="CR67">
        <f>Demand[[#This Row],[Load]]+Demand[[#This Row],[Load]]*0.43</f>
        <v>24530.22</v>
      </c>
      <c r="CS67">
        <f>Demand[[#This Row],[Load]]+Demand[[#This Row],[Load]]*0.44</f>
        <v>24701.760000000002</v>
      </c>
      <c r="CT67">
        <f>Demand[[#This Row],[Load]]+Demand[[#This Row],[Load]]*0.45</f>
        <v>24873.3</v>
      </c>
      <c r="CU67">
        <f>Demand[[#This Row],[Load]]+Demand[[#This Row],[Load]]*0.46</f>
        <v>25044.84</v>
      </c>
      <c r="CV67">
        <f>Demand[[#This Row],[Load]]+Demand[[#This Row],[Load]]*47</f>
        <v>823392</v>
      </c>
      <c r="CW67">
        <f>Demand[[#This Row],[Load]]+Demand[[#This Row],[Load]]*0.48</f>
        <v>25387.919999999998</v>
      </c>
      <c r="CX67">
        <f>Demand[[#This Row],[Load]]+Demand[[#This Row],[Load]]*0.49</f>
        <v>25559.46</v>
      </c>
      <c r="CY67">
        <f>Demand[[#This Row],[Load]]+Demand[[#This Row],[Load]]*0.5</f>
        <v>25731</v>
      </c>
    </row>
    <row r="68" spans="1:103">
      <c r="A68">
        <v>66</v>
      </c>
      <c r="B68">
        <v>18508</v>
      </c>
      <c r="C68">
        <f>Demand[[#This Row],[Load]]-Demand[[#This Row],[Load]]*0.5</f>
        <v>9254</v>
      </c>
      <c r="D68">
        <f>Demand[[#This Row],[Load]]-Demand[[#This Row],[Load]]*0.49</f>
        <v>9439.08</v>
      </c>
      <c r="E68">
        <f>Demand[[#This Row],[Load]]-Demand[[#This Row],[Load]]*0.48</f>
        <v>9624.16</v>
      </c>
      <c r="F68">
        <f>Demand[[#This Row],[Load]]-Demand[[#This Row],[Load]]*0.47</f>
        <v>9809.24</v>
      </c>
      <c r="G68">
        <f>Demand[[#This Row],[Load]]-Demand[[#This Row],[Load]]*0.46</f>
        <v>9994.32</v>
      </c>
      <c r="H68">
        <f>Demand[[#This Row],[Load]]-Demand[[#This Row],[Load]]*0.45</f>
        <v>10179.4</v>
      </c>
      <c r="I68">
        <f>Demand[[#This Row],[Load]]-Demand[[#This Row],[Load]]*0.44</f>
        <v>10364.48</v>
      </c>
      <c r="J68">
        <f>Demand[[#This Row],[Load]]-Demand[[#This Row],[Load]]*0.43</f>
        <v>10549.560000000001</v>
      </c>
      <c r="K68">
        <f>Demand[[#This Row],[Load]]+Demand[[#This Row],[Load]]*$K$1</f>
        <v>10734.64</v>
      </c>
      <c r="L68">
        <f>Demand[[#This Row],[Load]]+Demand[[#This Row],[Load]]*-0.41</f>
        <v>10919.720000000001</v>
      </c>
      <c r="M68">
        <f>Demand[[#This Row],[Load]]+Demand[[#This Row],[Load]]*-0.4</f>
        <v>11104.8</v>
      </c>
      <c r="N68">
        <f>Demand[[#This Row],[Load]]+Demand[[#This Row],[Load]]*-0.39</f>
        <v>11289.880000000001</v>
      </c>
      <c r="O68">
        <f>Demand[[#This Row],[Load]]+Demand[[#This Row],[Load]]*-0.38</f>
        <v>11474.96</v>
      </c>
      <c r="P68">
        <f>Demand[[#This Row],[Load]]+Demand[[#This Row],[Load]]*-0.37</f>
        <v>11660.04</v>
      </c>
      <c r="Q68">
        <f>Demand[[#This Row],[Load]]+Demand[[#This Row],[Load]]*-0.36</f>
        <v>11845.119999999999</v>
      </c>
      <c r="R68">
        <f>Demand[[#This Row],[Load]]+Demand[[#This Row],[Load]]*-0.35</f>
        <v>12030.2</v>
      </c>
      <c r="S68">
        <f>Demand[[#This Row],[Load]]+Demand[[#This Row],[Load]]*-0.34</f>
        <v>12215.279999999999</v>
      </c>
      <c r="T68">
        <f>Demand[[#This Row],[Load]]+Demand[[#This Row],[Load]]*-0.33</f>
        <v>12400.36</v>
      </c>
      <c r="U68">
        <f>Demand[[#This Row],[Load]]+Demand[[#This Row],[Load]]*-0.32</f>
        <v>12585.439999999999</v>
      </c>
      <c r="V68">
        <f>Demand[[#This Row],[Load]]+Demand[[#This Row],[Load]]*-0.31</f>
        <v>12770.52</v>
      </c>
      <c r="W68">
        <f>Demand[[#This Row],[Load]]+Demand[[#This Row],[Load]]*-0.3</f>
        <v>12955.6</v>
      </c>
      <c r="X68">
        <f>Demand[[#This Row],[Load]]+Demand[[#This Row],[Load]]*-0.29</f>
        <v>13140.68</v>
      </c>
      <c r="Y68">
        <f>Demand[[#This Row],[Load]]+Demand[[#This Row],[Load]]*-0.28</f>
        <v>13325.759999999998</v>
      </c>
      <c r="Z68">
        <f>Demand[[#This Row],[Load]]+Demand[[#This Row],[Load]]*-0.27</f>
        <v>13510.84</v>
      </c>
      <c r="AA68">
        <f>Demand[[#This Row],[Load]]+Demand[[#This Row],[Load]]*-0.26</f>
        <v>13695.92</v>
      </c>
      <c r="AB68">
        <f>Demand[[#This Row],[Load]]+Demand[[#This Row],[Load]]*-0.25</f>
        <v>13881</v>
      </c>
      <c r="AC68">
        <f>Demand[[#This Row],[Load]]+Demand[[#This Row],[Load]]*-0.24</f>
        <v>14066.08</v>
      </c>
      <c r="AD68">
        <f>Demand[[#This Row],[Load]]+Demand[[#This Row],[Load]]*-0.23</f>
        <v>14251.16</v>
      </c>
      <c r="AE68">
        <f>Demand[[#This Row],[Load]]+Demand[[#This Row],[Load]]*-0.22</f>
        <v>14436.24</v>
      </c>
      <c r="AF68">
        <f>Demand[[#This Row],[Load]]+Demand[[#This Row],[Load]]*-0.21</f>
        <v>14621.32</v>
      </c>
      <c r="AG68">
        <f>Demand[[#This Row],[Load]]+Demand[[#This Row],[Load]]*-0.2</f>
        <v>14806.4</v>
      </c>
      <c r="AH68">
        <f>Demand[[#This Row],[Load]]+Demand[[#This Row],[Load]]*-0.19</f>
        <v>14991.48</v>
      </c>
      <c r="AI68">
        <f>Demand[[#This Row],[Load]]+Demand[[#This Row],[Load]]*-0.18</f>
        <v>15176.56</v>
      </c>
      <c r="AJ68">
        <f>Demand[[#This Row],[Load]]+Demand[[#This Row],[Load]]*-0.17</f>
        <v>15361.64</v>
      </c>
      <c r="AK68">
        <f>Demand[[#This Row],[Load]]+Demand[[#This Row],[Load]]*-0.16</f>
        <v>15546.72</v>
      </c>
      <c r="AL68">
        <f>Demand[[#This Row],[Load]]+Demand[[#This Row],[Load]]*-0.15</f>
        <v>15731.8</v>
      </c>
      <c r="AM68">
        <f>Demand[[#This Row],[Load]]+Demand[[#This Row],[Load]]*-0.14</f>
        <v>15916.88</v>
      </c>
      <c r="AN68">
        <f>Demand[[#This Row],[Load]]+Demand[[#This Row],[Load]]*-0.13</f>
        <v>16101.96</v>
      </c>
      <c r="AO68">
        <f>Demand[[#This Row],[Load]]+Demand[[#This Row],[Load]]*-0.12</f>
        <v>16287.04</v>
      </c>
      <c r="AP68">
        <f>Demand[[#This Row],[Load]]+Demand[[#This Row],[Load]]*-0.11</f>
        <v>16472.12</v>
      </c>
      <c r="AQ68">
        <f>Demand[[#This Row],[Load]]+Demand[[#This Row],[Load]]*-0.1</f>
        <v>16657.2</v>
      </c>
      <c r="AR68">
        <f>Demand[[#This Row],[Load]]+Demand[[#This Row],[Load]]*-0.09</f>
        <v>16842.28</v>
      </c>
      <c r="AS68">
        <f>Demand[[#This Row],[Load]]+Demand[[#This Row],[Load]]*-0.08</f>
        <v>17027.36</v>
      </c>
      <c r="AT68">
        <f>Demand[[#This Row],[Load]]+Demand[[#This Row],[Load]]*-0.07</f>
        <v>17212.439999999999</v>
      </c>
      <c r="AU68">
        <f>Demand[[#This Row],[Load]]+Demand[[#This Row],[Load]]*-0.06</f>
        <v>17397.52</v>
      </c>
      <c r="AV68">
        <f>Demand[[#This Row],[Load]]+Demand[[#This Row],[Load]]*-0.05</f>
        <v>17582.599999999999</v>
      </c>
      <c r="AW68">
        <f>Demand[[#This Row],[Load]]+Demand[[#This Row],[Load]]*-0.04</f>
        <v>17767.68</v>
      </c>
      <c r="AX68">
        <f>Demand[[#This Row],[Load]]+Demand[[#This Row],[Load]]*-0.03</f>
        <v>17952.759999999998</v>
      </c>
      <c r="AY68">
        <f>Demand[[#This Row],[Load]]+Demand[[#This Row],[Load]]*-0.02</f>
        <v>18137.84</v>
      </c>
      <c r="AZ68">
        <f>Demand[[#This Row],[Load]]+Demand[[#This Row],[Load]]*-0.01</f>
        <v>18322.919999999998</v>
      </c>
      <c r="BA68">
        <f>Demand[[#This Row],[Load]]+Demand[[#This Row],[Load]]*0</f>
        <v>18508</v>
      </c>
      <c r="BB68">
        <f>Demand[[#This Row],[Load]]+Demand[[#This Row],[Load]]*0.01</f>
        <v>18693.080000000002</v>
      </c>
      <c r="BC68">
        <f>Demand[[#This Row],[Load]]+Demand[[#This Row],[Load]]*0.02</f>
        <v>18878.16</v>
      </c>
      <c r="BD68">
        <f>Demand[[#This Row],[Load]]+Demand[[#This Row],[Load]]*0.03</f>
        <v>19063.240000000002</v>
      </c>
      <c r="BE68">
        <f>Demand[[#This Row],[Load]]+Demand[[#This Row],[Load]]*0.04</f>
        <v>19248.32</v>
      </c>
      <c r="BF68">
        <f>Demand[[#This Row],[Load]]+Demand[[#This Row],[Load]]*0.05</f>
        <v>19433.400000000001</v>
      </c>
      <c r="BG68">
        <f>Demand[[#This Row],[Load]]+Demand[[#This Row],[Load]]*0.06</f>
        <v>19618.48</v>
      </c>
      <c r="BH68">
        <f>Demand[[#This Row],[Load]]+Demand[[#This Row],[Load]]*0.07</f>
        <v>19803.560000000001</v>
      </c>
      <c r="BI68">
        <f>Demand[[#This Row],[Load]]+Demand[[#This Row],[Load]]*0.08</f>
        <v>19988.64</v>
      </c>
      <c r="BJ68">
        <f>Demand[[#This Row],[Load]]+Demand[[#This Row],[Load]]*0.09</f>
        <v>20173.72</v>
      </c>
      <c r="BK68">
        <f>Demand[[#This Row],[Load]]+Demand[[#This Row],[Load]]*0.1</f>
        <v>20358.8</v>
      </c>
      <c r="BL68">
        <f>Demand[[#This Row],[Load]]+Demand[[#This Row],[Load]]*0.11</f>
        <v>20543.88</v>
      </c>
      <c r="BM68">
        <f>Demand[[#This Row],[Load]]+Demand[[#This Row],[Load]]*0.12</f>
        <v>20728.96</v>
      </c>
      <c r="BN68">
        <f>Demand[[#This Row],[Load]]+Demand[[#This Row],[Load]]*0.13</f>
        <v>20914.04</v>
      </c>
      <c r="BO68">
        <f>Demand[[#This Row],[Load]]+Demand[[#This Row],[Load]]*0.14</f>
        <v>21099.119999999999</v>
      </c>
      <c r="BP68">
        <f>Demand[[#This Row],[Load]]+Demand[[#This Row],[Load]]*0.15</f>
        <v>21284.2</v>
      </c>
      <c r="BQ68">
        <f>Demand[[#This Row],[Load]]+Demand[[#This Row],[Load]]*0.16</f>
        <v>21469.279999999999</v>
      </c>
      <c r="BR68">
        <f>Demand[[#This Row],[Load]]+Demand[[#This Row],[Load]]*0.17</f>
        <v>21654.36</v>
      </c>
      <c r="BS68">
        <f>Demand[[#This Row],[Load]]+Demand[[#This Row],[Load]]*0.18</f>
        <v>21839.439999999999</v>
      </c>
      <c r="BT68">
        <f>Demand[[#This Row],[Load]]+Demand[[#This Row],[Load]]*0.19</f>
        <v>22024.52</v>
      </c>
      <c r="BU68">
        <f>Demand[[#This Row],[Load]]+Demand[[#This Row],[Load]]*0.2</f>
        <v>22209.599999999999</v>
      </c>
      <c r="BV68">
        <f>Demand[[#This Row],[Load]]+Demand[[#This Row],[Load]]*0.21</f>
        <v>22394.68</v>
      </c>
      <c r="BW68">
        <f>Demand[[#This Row],[Load]]+Demand[[#This Row],[Load]]*0.22</f>
        <v>22579.760000000002</v>
      </c>
      <c r="BX68">
        <f>Demand[[#This Row],[Load]]+Demand[[#This Row],[Load]]*0.23</f>
        <v>22764.84</v>
      </c>
      <c r="BY68">
        <f>Demand[[#This Row],[Load]]+Demand[[#This Row],[Load]]*0.24</f>
        <v>22949.919999999998</v>
      </c>
      <c r="BZ68">
        <f>Demand[[#This Row],[Load]]+Demand[[#This Row],[Load]]*0.25</f>
        <v>23135</v>
      </c>
      <c r="CA68">
        <f>Demand[[#This Row],[Load]]+Demand[[#This Row],[Load]]*0.26</f>
        <v>23320.080000000002</v>
      </c>
      <c r="CB68">
        <f>Demand[[#This Row],[Load]]+Demand[[#This Row],[Load]]*0.27</f>
        <v>23505.16</v>
      </c>
      <c r="CC68">
        <f>Demand[[#This Row],[Load]]+Demand[[#This Row],[Load]]*0.28</f>
        <v>23690.240000000002</v>
      </c>
      <c r="CD68">
        <f>Demand[[#This Row],[Load]]+Demand[[#This Row],[Load]]*0.29</f>
        <v>23875.32</v>
      </c>
      <c r="CE68">
        <f>Demand[[#This Row],[Load]]+Demand[[#This Row],[Load]]*0.3</f>
        <v>24060.400000000001</v>
      </c>
      <c r="CF68">
        <f>Demand[[#This Row],[Load]]+Demand[[#This Row],[Load]]*0.31</f>
        <v>24245.48</v>
      </c>
      <c r="CG68">
        <f>Demand[[#This Row],[Load]]+Demand[[#This Row],[Load]]*0.32</f>
        <v>24430.560000000001</v>
      </c>
      <c r="CH68">
        <f>Demand[[#This Row],[Load]]+Demand[[#This Row],[Load]]*0.33</f>
        <v>24615.64</v>
      </c>
      <c r="CI68">
        <f>Demand[[#This Row],[Load]]+Demand[[#This Row],[Load]]*0.34</f>
        <v>24800.720000000001</v>
      </c>
      <c r="CJ68">
        <f>Demand[[#This Row],[Load]]+Demand[[#This Row],[Load]]*0.35</f>
        <v>24985.8</v>
      </c>
      <c r="CK68">
        <f>Demand[[#This Row],[Load]]+Demand[[#This Row],[Load]]*0.36</f>
        <v>25170.880000000001</v>
      </c>
      <c r="CL68">
        <f>Demand[[#This Row],[Load]]+Demand[[#This Row],[Load]]*0.37</f>
        <v>25355.96</v>
      </c>
      <c r="CM68">
        <f>Demand[[#This Row],[Load]]+Demand[[#This Row],[Load]]*0.38</f>
        <v>25541.040000000001</v>
      </c>
      <c r="CN68">
        <f>Demand[[#This Row],[Load]]+Demand[[#This Row],[Load]]*0.39</f>
        <v>25726.12</v>
      </c>
      <c r="CO68">
        <f>Demand[[#This Row],[Load]]+Demand[[#This Row],[Load]]*0.4</f>
        <v>25911.200000000001</v>
      </c>
      <c r="CP68">
        <f>Demand[[#This Row],[Load]]+Demand[[#This Row],[Load]]*0.41</f>
        <v>26096.28</v>
      </c>
      <c r="CQ68">
        <f>Demand[[#This Row],[Load]]+Demand[[#This Row],[Load]]*0.42</f>
        <v>26281.360000000001</v>
      </c>
      <c r="CR68">
        <f>Demand[[#This Row],[Load]]+Demand[[#This Row],[Load]]*0.43</f>
        <v>26466.44</v>
      </c>
      <c r="CS68">
        <f>Demand[[#This Row],[Load]]+Demand[[#This Row],[Load]]*0.44</f>
        <v>26651.52</v>
      </c>
      <c r="CT68">
        <f>Demand[[#This Row],[Load]]+Demand[[#This Row],[Load]]*0.45</f>
        <v>26836.6</v>
      </c>
      <c r="CU68">
        <f>Demand[[#This Row],[Load]]+Demand[[#This Row],[Load]]*0.46</f>
        <v>27021.68</v>
      </c>
      <c r="CV68">
        <f>Demand[[#This Row],[Load]]+Demand[[#This Row],[Load]]*47</f>
        <v>888384</v>
      </c>
      <c r="CW68">
        <f>Demand[[#This Row],[Load]]+Demand[[#This Row],[Load]]*0.48</f>
        <v>27391.84</v>
      </c>
      <c r="CX68">
        <f>Demand[[#This Row],[Load]]+Demand[[#This Row],[Load]]*0.49</f>
        <v>27576.92</v>
      </c>
      <c r="CY68">
        <f>Demand[[#This Row],[Load]]+Demand[[#This Row],[Load]]*0.5</f>
        <v>27762</v>
      </c>
    </row>
    <row r="69" spans="1:103">
      <c r="A69">
        <v>67</v>
      </c>
      <c r="B69">
        <v>19960</v>
      </c>
      <c r="C69">
        <f>Demand[[#This Row],[Load]]-Demand[[#This Row],[Load]]*0.5</f>
        <v>9980</v>
      </c>
      <c r="D69">
        <f>Demand[[#This Row],[Load]]-Demand[[#This Row],[Load]]*0.49</f>
        <v>10179.6</v>
      </c>
      <c r="E69">
        <f>Demand[[#This Row],[Load]]-Demand[[#This Row],[Load]]*0.48</f>
        <v>10379.200000000001</v>
      </c>
      <c r="F69">
        <f>Demand[[#This Row],[Load]]-Demand[[#This Row],[Load]]*0.47</f>
        <v>10578.800000000001</v>
      </c>
      <c r="G69">
        <f>Demand[[#This Row],[Load]]-Demand[[#This Row],[Load]]*0.46</f>
        <v>10778.4</v>
      </c>
      <c r="H69">
        <f>Demand[[#This Row],[Load]]-Demand[[#This Row],[Load]]*0.45</f>
        <v>10978</v>
      </c>
      <c r="I69">
        <f>Demand[[#This Row],[Load]]-Demand[[#This Row],[Load]]*0.44</f>
        <v>11177.6</v>
      </c>
      <c r="J69">
        <f>Demand[[#This Row],[Load]]-Demand[[#This Row],[Load]]*0.43</f>
        <v>11377.2</v>
      </c>
      <c r="K69">
        <f>Demand[[#This Row],[Load]]+Demand[[#This Row],[Load]]*$K$1</f>
        <v>11576.800000000001</v>
      </c>
      <c r="L69">
        <f>Demand[[#This Row],[Load]]+Demand[[#This Row],[Load]]*-0.41</f>
        <v>11776.400000000001</v>
      </c>
      <c r="M69">
        <f>Demand[[#This Row],[Load]]+Demand[[#This Row],[Load]]*-0.4</f>
        <v>11976</v>
      </c>
      <c r="N69">
        <f>Demand[[#This Row],[Load]]+Demand[[#This Row],[Load]]*-0.39</f>
        <v>12175.599999999999</v>
      </c>
      <c r="O69">
        <f>Demand[[#This Row],[Load]]+Demand[[#This Row],[Load]]*-0.38</f>
        <v>12375.2</v>
      </c>
      <c r="P69">
        <f>Demand[[#This Row],[Load]]+Demand[[#This Row],[Load]]*-0.37</f>
        <v>12574.8</v>
      </c>
      <c r="Q69">
        <f>Demand[[#This Row],[Load]]+Demand[[#This Row],[Load]]*-0.36</f>
        <v>12774.400000000001</v>
      </c>
      <c r="R69">
        <f>Demand[[#This Row],[Load]]+Demand[[#This Row],[Load]]*-0.35</f>
        <v>12974</v>
      </c>
      <c r="S69">
        <f>Demand[[#This Row],[Load]]+Demand[[#This Row],[Load]]*-0.34</f>
        <v>13173.599999999999</v>
      </c>
      <c r="T69">
        <f>Demand[[#This Row],[Load]]+Demand[[#This Row],[Load]]*-0.33</f>
        <v>13373.2</v>
      </c>
      <c r="U69">
        <f>Demand[[#This Row],[Load]]+Demand[[#This Row],[Load]]*-0.32</f>
        <v>13572.8</v>
      </c>
      <c r="V69">
        <f>Demand[[#This Row],[Load]]+Demand[[#This Row],[Load]]*-0.31</f>
        <v>13772.4</v>
      </c>
      <c r="W69">
        <f>Demand[[#This Row],[Load]]+Demand[[#This Row],[Load]]*-0.3</f>
        <v>13972</v>
      </c>
      <c r="X69">
        <f>Demand[[#This Row],[Load]]+Demand[[#This Row],[Load]]*-0.29</f>
        <v>14171.6</v>
      </c>
      <c r="Y69">
        <f>Demand[[#This Row],[Load]]+Demand[[#This Row],[Load]]*-0.28</f>
        <v>14371.2</v>
      </c>
      <c r="Z69">
        <f>Demand[[#This Row],[Load]]+Demand[[#This Row],[Load]]*-0.27</f>
        <v>14570.8</v>
      </c>
      <c r="AA69">
        <f>Demand[[#This Row],[Load]]+Demand[[#This Row],[Load]]*-0.26</f>
        <v>14770.4</v>
      </c>
      <c r="AB69">
        <f>Demand[[#This Row],[Load]]+Demand[[#This Row],[Load]]*-0.25</f>
        <v>14970</v>
      </c>
      <c r="AC69">
        <f>Demand[[#This Row],[Load]]+Demand[[#This Row],[Load]]*-0.24</f>
        <v>15169.6</v>
      </c>
      <c r="AD69">
        <f>Demand[[#This Row],[Load]]+Demand[[#This Row],[Load]]*-0.23</f>
        <v>15369.2</v>
      </c>
      <c r="AE69">
        <f>Demand[[#This Row],[Load]]+Demand[[#This Row],[Load]]*-0.22</f>
        <v>15568.8</v>
      </c>
      <c r="AF69">
        <f>Demand[[#This Row],[Load]]+Demand[[#This Row],[Load]]*-0.21</f>
        <v>15768.400000000001</v>
      </c>
      <c r="AG69">
        <f>Demand[[#This Row],[Load]]+Demand[[#This Row],[Load]]*-0.2</f>
        <v>15968</v>
      </c>
      <c r="AH69">
        <f>Demand[[#This Row],[Load]]+Demand[[#This Row],[Load]]*-0.19</f>
        <v>16167.6</v>
      </c>
      <c r="AI69">
        <f>Demand[[#This Row],[Load]]+Demand[[#This Row],[Load]]*-0.18</f>
        <v>16367.2</v>
      </c>
      <c r="AJ69">
        <f>Demand[[#This Row],[Load]]+Demand[[#This Row],[Load]]*-0.17</f>
        <v>16566.8</v>
      </c>
      <c r="AK69">
        <f>Demand[[#This Row],[Load]]+Demand[[#This Row],[Load]]*-0.16</f>
        <v>16766.400000000001</v>
      </c>
      <c r="AL69">
        <f>Demand[[#This Row],[Load]]+Demand[[#This Row],[Load]]*-0.15</f>
        <v>16966</v>
      </c>
      <c r="AM69">
        <f>Demand[[#This Row],[Load]]+Demand[[#This Row],[Load]]*-0.14</f>
        <v>17165.599999999999</v>
      </c>
      <c r="AN69">
        <f>Demand[[#This Row],[Load]]+Demand[[#This Row],[Load]]*-0.13</f>
        <v>17365.2</v>
      </c>
      <c r="AO69">
        <f>Demand[[#This Row],[Load]]+Demand[[#This Row],[Load]]*-0.12</f>
        <v>17564.8</v>
      </c>
      <c r="AP69">
        <f>Demand[[#This Row],[Load]]+Demand[[#This Row],[Load]]*-0.11</f>
        <v>17764.400000000001</v>
      </c>
      <c r="AQ69">
        <f>Demand[[#This Row],[Load]]+Demand[[#This Row],[Load]]*-0.1</f>
        <v>17964</v>
      </c>
      <c r="AR69">
        <f>Demand[[#This Row],[Load]]+Demand[[#This Row],[Load]]*-0.09</f>
        <v>18163.599999999999</v>
      </c>
      <c r="AS69">
        <f>Demand[[#This Row],[Load]]+Demand[[#This Row],[Load]]*-0.08</f>
        <v>18363.2</v>
      </c>
      <c r="AT69">
        <f>Demand[[#This Row],[Load]]+Demand[[#This Row],[Load]]*-0.07</f>
        <v>18562.8</v>
      </c>
      <c r="AU69">
        <f>Demand[[#This Row],[Load]]+Demand[[#This Row],[Load]]*-0.06</f>
        <v>18762.400000000001</v>
      </c>
      <c r="AV69">
        <f>Demand[[#This Row],[Load]]+Demand[[#This Row],[Load]]*-0.05</f>
        <v>18962</v>
      </c>
      <c r="AW69">
        <f>Demand[[#This Row],[Load]]+Demand[[#This Row],[Load]]*-0.04</f>
        <v>19161.599999999999</v>
      </c>
      <c r="AX69">
        <f>Demand[[#This Row],[Load]]+Demand[[#This Row],[Load]]*-0.03</f>
        <v>19361.2</v>
      </c>
      <c r="AY69">
        <f>Demand[[#This Row],[Load]]+Demand[[#This Row],[Load]]*-0.02</f>
        <v>19560.8</v>
      </c>
      <c r="AZ69">
        <f>Demand[[#This Row],[Load]]+Demand[[#This Row],[Load]]*-0.01</f>
        <v>19760.400000000001</v>
      </c>
      <c r="BA69">
        <f>Demand[[#This Row],[Load]]+Demand[[#This Row],[Load]]*0</f>
        <v>19960</v>
      </c>
      <c r="BB69">
        <f>Demand[[#This Row],[Load]]+Demand[[#This Row],[Load]]*0.01</f>
        <v>20159.599999999999</v>
      </c>
      <c r="BC69">
        <f>Demand[[#This Row],[Load]]+Demand[[#This Row],[Load]]*0.02</f>
        <v>20359.2</v>
      </c>
      <c r="BD69">
        <f>Demand[[#This Row],[Load]]+Demand[[#This Row],[Load]]*0.03</f>
        <v>20558.8</v>
      </c>
      <c r="BE69">
        <f>Demand[[#This Row],[Load]]+Demand[[#This Row],[Load]]*0.04</f>
        <v>20758.400000000001</v>
      </c>
      <c r="BF69">
        <f>Demand[[#This Row],[Load]]+Demand[[#This Row],[Load]]*0.05</f>
        <v>20958</v>
      </c>
      <c r="BG69">
        <f>Demand[[#This Row],[Load]]+Demand[[#This Row],[Load]]*0.06</f>
        <v>21157.599999999999</v>
      </c>
      <c r="BH69">
        <f>Demand[[#This Row],[Load]]+Demand[[#This Row],[Load]]*0.07</f>
        <v>21357.200000000001</v>
      </c>
      <c r="BI69">
        <f>Demand[[#This Row],[Load]]+Demand[[#This Row],[Load]]*0.08</f>
        <v>21556.799999999999</v>
      </c>
      <c r="BJ69">
        <f>Demand[[#This Row],[Load]]+Demand[[#This Row],[Load]]*0.09</f>
        <v>21756.400000000001</v>
      </c>
      <c r="BK69">
        <f>Demand[[#This Row],[Load]]+Demand[[#This Row],[Load]]*0.1</f>
        <v>21956</v>
      </c>
      <c r="BL69">
        <f>Demand[[#This Row],[Load]]+Demand[[#This Row],[Load]]*0.11</f>
        <v>22155.599999999999</v>
      </c>
      <c r="BM69">
        <f>Demand[[#This Row],[Load]]+Demand[[#This Row],[Load]]*0.12</f>
        <v>22355.200000000001</v>
      </c>
      <c r="BN69">
        <f>Demand[[#This Row],[Load]]+Demand[[#This Row],[Load]]*0.13</f>
        <v>22554.799999999999</v>
      </c>
      <c r="BO69">
        <f>Demand[[#This Row],[Load]]+Demand[[#This Row],[Load]]*0.14</f>
        <v>22754.400000000001</v>
      </c>
      <c r="BP69">
        <f>Demand[[#This Row],[Load]]+Demand[[#This Row],[Load]]*0.15</f>
        <v>22954</v>
      </c>
      <c r="BQ69">
        <f>Demand[[#This Row],[Load]]+Demand[[#This Row],[Load]]*0.16</f>
        <v>23153.599999999999</v>
      </c>
      <c r="BR69">
        <f>Demand[[#This Row],[Load]]+Demand[[#This Row],[Load]]*0.17</f>
        <v>23353.200000000001</v>
      </c>
      <c r="BS69">
        <f>Demand[[#This Row],[Load]]+Demand[[#This Row],[Load]]*0.18</f>
        <v>23552.799999999999</v>
      </c>
      <c r="BT69">
        <f>Demand[[#This Row],[Load]]+Demand[[#This Row],[Load]]*0.19</f>
        <v>23752.400000000001</v>
      </c>
      <c r="BU69">
        <f>Demand[[#This Row],[Load]]+Demand[[#This Row],[Load]]*0.2</f>
        <v>23952</v>
      </c>
      <c r="BV69">
        <f>Demand[[#This Row],[Load]]+Demand[[#This Row],[Load]]*0.21</f>
        <v>24151.599999999999</v>
      </c>
      <c r="BW69">
        <f>Demand[[#This Row],[Load]]+Demand[[#This Row],[Load]]*0.22</f>
        <v>24351.200000000001</v>
      </c>
      <c r="BX69">
        <f>Demand[[#This Row],[Load]]+Demand[[#This Row],[Load]]*0.23</f>
        <v>24550.799999999999</v>
      </c>
      <c r="BY69">
        <f>Demand[[#This Row],[Load]]+Demand[[#This Row],[Load]]*0.24</f>
        <v>24750.400000000001</v>
      </c>
      <c r="BZ69">
        <f>Demand[[#This Row],[Load]]+Demand[[#This Row],[Load]]*0.25</f>
        <v>24950</v>
      </c>
      <c r="CA69">
        <f>Demand[[#This Row],[Load]]+Demand[[#This Row],[Load]]*0.26</f>
        <v>25149.599999999999</v>
      </c>
      <c r="CB69">
        <f>Demand[[#This Row],[Load]]+Demand[[#This Row],[Load]]*0.27</f>
        <v>25349.200000000001</v>
      </c>
      <c r="CC69">
        <f>Demand[[#This Row],[Load]]+Demand[[#This Row],[Load]]*0.28</f>
        <v>25548.799999999999</v>
      </c>
      <c r="CD69">
        <f>Demand[[#This Row],[Load]]+Demand[[#This Row],[Load]]*0.29</f>
        <v>25748.400000000001</v>
      </c>
      <c r="CE69">
        <f>Demand[[#This Row],[Load]]+Demand[[#This Row],[Load]]*0.3</f>
        <v>25948</v>
      </c>
      <c r="CF69">
        <f>Demand[[#This Row],[Load]]+Demand[[#This Row],[Load]]*0.31</f>
        <v>26147.599999999999</v>
      </c>
      <c r="CG69">
        <f>Demand[[#This Row],[Load]]+Demand[[#This Row],[Load]]*0.32</f>
        <v>26347.200000000001</v>
      </c>
      <c r="CH69">
        <f>Demand[[#This Row],[Load]]+Demand[[#This Row],[Load]]*0.33</f>
        <v>26546.799999999999</v>
      </c>
      <c r="CI69">
        <f>Demand[[#This Row],[Load]]+Demand[[#This Row],[Load]]*0.34</f>
        <v>26746.400000000001</v>
      </c>
      <c r="CJ69">
        <f>Demand[[#This Row],[Load]]+Demand[[#This Row],[Load]]*0.35</f>
        <v>26946</v>
      </c>
      <c r="CK69">
        <f>Demand[[#This Row],[Load]]+Demand[[#This Row],[Load]]*0.36</f>
        <v>27145.599999999999</v>
      </c>
      <c r="CL69">
        <f>Demand[[#This Row],[Load]]+Demand[[#This Row],[Load]]*0.37</f>
        <v>27345.200000000001</v>
      </c>
      <c r="CM69">
        <f>Demand[[#This Row],[Load]]+Demand[[#This Row],[Load]]*0.38</f>
        <v>27544.799999999999</v>
      </c>
      <c r="CN69">
        <f>Demand[[#This Row],[Load]]+Demand[[#This Row],[Load]]*0.39</f>
        <v>27744.400000000001</v>
      </c>
      <c r="CO69">
        <f>Demand[[#This Row],[Load]]+Demand[[#This Row],[Load]]*0.4</f>
        <v>27944</v>
      </c>
      <c r="CP69">
        <f>Demand[[#This Row],[Load]]+Demand[[#This Row],[Load]]*0.41</f>
        <v>28143.599999999999</v>
      </c>
      <c r="CQ69">
        <f>Demand[[#This Row],[Load]]+Demand[[#This Row],[Load]]*0.42</f>
        <v>28343.199999999997</v>
      </c>
      <c r="CR69">
        <f>Demand[[#This Row],[Load]]+Demand[[#This Row],[Load]]*0.43</f>
        <v>28542.799999999999</v>
      </c>
      <c r="CS69">
        <f>Demand[[#This Row],[Load]]+Demand[[#This Row],[Load]]*0.44</f>
        <v>28742.400000000001</v>
      </c>
      <c r="CT69">
        <f>Demand[[#This Row],[Load]]+Demand[[#This Row],[Load]]*0.45</f>
        <v>28942</v>
      </c>
      <c r="CU69">
        <f>Demand[[#This Row],[Load]]+Demand[[#This Row],[Load]]*0.46</f>
        <v>29141.599999999999</v>
      </c>
      <c r="CV69">
        <f>Demand[[#This Row],[Load]]+Demand[[#This Row],[Load]]*47</f>
        <v>958080</v>
      </c>
      <c r="CW69">
        <f>Demand[[#This Row],[Load]]+Demand[[#This Row],[Load]]*0.48</f>
        <v>29540.799999999999</v>
      </c>
      <c r="CX69">
        <f>Demand[[#This Row],[Load]]+Demand[[#This Row],[Load]]*0.49</f>
        <v>29740.400000000001</v>
      </c>
      <c r="CY69">
        <f>Demand[[#This Row],[Load]]+Demand[[#This Row],[Load]]*0.5</f>
        <v>29940</v>
      </c>
    </row>
    <row r="70" spans="1:103">
      <c r="A70">
        <v>68</v>
      </c>
      <c r="B70">
        <v>19996</v>
      </c>
      <c r="C70">
        <f>Demand[[#This Row],[Load]]-Demand[[#This Row],[Load]]*0.5</f>
        <v>9998</v>
      </c>
      <c r="D70">
        <f>Demand[[#This Row],[Load]]-Demand[[#This Row],[Load]]*0.49</f>
        <v>10197.960000000001</v>
      </c>
      <c r="E70">
        <f>Demand[[#This Row],[Load]]-Demand[[#This Row],[Load]]*0.48</f>
        <v>10397.92</v>
      </c>
      <c r="F70">
        <f>Demand[[#This Row],[Load]]-Demand[[#This Row],[Load]]*0.47</f>
        <v>10597.880000000001</v>
      </c>
      <c r="G70">
        <f>Demand[[#This Row],[Load]]-Demand[[#This Row],[Load]]*0.46</f>
        <v>10797.84</v>
      </c>
      <c r="H70">
        <f>Demand[[#This Row],[Load]]-Demand[[#This Row],[Load]]*0.45</f>
        <v>10997.8</v>
      </c>
      <c r="I70">
        <f>Demand[[#This Row],[Load]]-Demand[[#This Row],[Load]]*0.44</f>
        <v>11197.76</v>
      </c>
      <c r="J70">
        <f>Demand[[#This Row],[Load]]-Demand[[#This Row],[Load]]*0.43</f>
        <v>11397.72</v>
      </c>
      <c r="K70">
        <f>Demand[[#This Row],[Load]]+Demand[[#This Row],[Load]]*$K$1</f>
        <v>11597.68</v>
      </c>
      <c r="L70">
        <f>Demand[[#This Row],[Load]]+Demand[[#This Row],[Load]]*-0.41</f>
        <v>11797.640000000001</v>
      </c>
      <c r="M70">
        <f>Demand[[#This Row],[Load]]+Demand[[#This Row],[Load]]*-0.4</f>
        <v>11997.599999999999</v>
      </c>
      <c r="N70">
        <f>Demand[[#This Row],[Load]]+Demand[[#This Row],[Load]]*-0.39</f>
        <v>12197.56</v>
      </c>
      <c r="O70">
        <f>Demand[[#This Row],[Load]]+Demand[[#This Row],[Load]]*-0.38</f>
        <v>12397.52</v>
      </c>
      <c r="P70">
        <f>Demand[[#This Row],[Load]]+Demand[[#This Row],[Load]]*-0.37</f>
        <v>12597.48</v>
      </c>
      <c r="Q70">
        <f>Demand[[#This Row],[Load]]+Demand[[#This Row],[Load]]*-0.36</f>
        <v>12797.44</v>
      </c>
      <c r="R70">
        <f>Demand[[#This Row],[Load]]+Demand[[#This Row],[Load]]*-0.35</f>
        <v>12997.400000000001</v>
      </c>
      <c r="S70">
        <f>Demand[[#This Row],[Load]]+Demand[[#This Row],[Load]]*-0.34</f>
        <v>13197.36</v>
      </c>
      <c r="T70">
        <f>Demand[[#This Row],[Load]]+Demand[[#This Row],[Load]]*-0.33</f>
        <v>13397.32</v>
      </c>
      <c r="U70">
        <f>Demand[[#This Row],[Load]]+Demand[[#This Row],[Load]]*-0.32</f>
        <v>13597.279999999999</v>
      </c>
      <c r="V70">
        <f>Demand[[#This Row],[Load]]+Demand[[#This Row],[Load]]*-0.31</f>
        <v>13797.24</v>
      </c>
      <c r="W70">
        <f>Demand[[#This Row],[Load]]+Demand[[#This Row],[Load]]*-0.3</f>
        <v>13997.2</v>
      </c>
      <c r="X70">
        <f>Demand[[#This Row],[Load]]+Demand[[#This Row],[Load]]*-0.29</f>
        <v>14197.16</v>
      </c>
      <c r="Y70">
        <f>Demand[[#This Row],[Load]]+Demand[[#This Row],[Load]]*-0.28</f>
        <v>14397.119999999999</v>
      </c>
      <c r="Z70">
        <f>Demand[[#This Row],[Load]]+Demand[[#This Row],[Load]]*-0.27</f>
        <v>14597.08</v>
      </c>
      <c r="AA70">
        <f>Demand[[#This Row],[Load]]+Demand[[#This Row],[Load]]*-0.26</f>
        <v>14797.04</v>
      </c>
      <c r="AB70">
        <f>Demand[[#This Row],[Load]]+Demand[[#This Row],[Load]]*-0.25</f>
        <v>14997</v>
      </c>
      <c r="AC70">
        <f>Demand[[#This Row],[Load]]+Demand[[#This Row],[Load]]*-0.24</f>
        <v>15196.96</v>
      </c>
      <c r="AD70">
        <f>Demand[[#This Row],[Load]]+Demand[[#This Row],[Load]]*-0.23</f>
        <v>15396.92</v>
      </c>
      <c r="AE70">
        <f>Demand[[#This Row],[Load]]+Demand[[#This Row],[Load]]*-0.22</f>
        <v>15596.880000000001</v>
      </c>
      <c r="AF70">
        <f>Demand[[#This Row],[Load]]+Demand[[#This Row],[Load]]*-0.21</f>
        <v>15796.84</v>
      </c>
      <c r="AG70">
        <f>Demand[[#This Row],[Load]]+Demand[[#This Row],[Load]]*-0.2</f>
        <v>15996.8</v>
      </c>
      <c r="AH70">
        <f>Demand[[#This Row],[Load]]+Demand[[#This Row],[Load]]*-0.19</f>
        <v>16196.76</v>
      </c>
      <c r="AI70">
        <f>Demand[[#This Row],[Load]]+Demand[[#This Row],[Load]]*-0.18</f>
        <v>16396.72</v>
      </c>
      <c r="AJ70">
        <f>Demand[[#This Row],[Load]]+Demand[[#This Row],[Load]]*-0.17</f>
        <v>16596.68</v>
      </c>
      <c r="AK70">
        <f>Demand[[#This Row],[Load]]+Demand[[#This Row],[Load]]*-0.16</f>
        <v>16796.64</v>
      </c>
      <c r="AL70">
        <f>Demand[[#This Row],[Load]]+Demand[[#This Row],[Load]]*-0.15</f>
        <v>16996.599999999999</v>
      </c>
      <c r="AM70">
        <f>Demand[[#This Row],[Load]]+Demand[[#This Row],[Load]]*-0.14</f>
        <v>17196.560000000001</v>
      </c>
      <c r="AN70">
        <f>Demand[[#This Row],[Load]]+Demand[[#This Row],[Load]]*-0.13</f>
        <v>17396.52</v>
      </c>
      <c r="AO70">
        <f>Demand[[#This Row],[Load]]+Demand[[#This Row],[Load]]*-0.12</f>
        <v>17596.48</v>
      </c>
      <c r="AP70">
        <f>Demand[[#This Row],[Load]]+Demand[[#This Row],[Load]]*-0.11</f>
        <v>17796.439999999999</v>
      </c>
      <c r="AQ70">
        <f>Demand[[#This Row],[Load]]+Demand[[#This Row],[Load]]*-0.1</f>
        <v>17996.400000000001</v>
      </c>
      <c r="AR70">
        <f>Demand[[#This Row],[Load]]+Demand[[#This Row],[Load]]*-0.09</f>
        <v>18196.36</v>
      </c>
      <c r="AS70">
        <f>Demand[[#This Row],[Load]]+Demand[[#This Row],[Load]]*-0.08</f>
        <v>18396.32</v>
      </c>
      <c r="AT70">
        <f>Demand[[#This Row],[Load]]+Demand[[#This Row],[Load]]*-0.07</f>
        <v>18596.28</v>
      </c>
      <c r="AU70">
        <f>Demand[[#This Row],[Load]]+Demand[[#This Row],[Load]]*-0.06</f>
        <v>18796.240000000002</v>
      </c>
      <c r="AV70">
        <f>Demand[[#This Row],[Load]]+Demand[[#This Row],[Load]]*-0.05</f>
        <v>18996.2</v>
      </c>
      <c r="AW70">
        <f>Demand[[#This Row],[Load]]+Demand[[#This Row],[Load]]*-0.04</f>
        <v>19196.16</v>
      </c>
      <c r="AX70">
        <f>Demand[[#This Row],[Load]]+Demand[[#This Row],[Load]]*-0.03</f>
        <v>19396.12</v>
      </c>
      <c r="AY70">
        <f>Demand[[#This Row],[Load]]+Demand[[#This Row],[Load]]*-0.02</f>
        <v>19596.080000000002</v>
      </c>
      <c r="AZ70">
        <f>Demand[[#This Row],[Load]]+Demand[[#This Row],[Load]]*-0.01</f>
        <v>19796.04</v>
      </c>
      <c r="BA70">
        <f>Demand[[#This Row],[Load]]+Demand[[#This Row],[Load]]*0</f>
        <v>19996</v>
      </c>
      <c r="BB70">
        <f>Demand[[#This Row],[Load]]+Demand[[#This Row],[Load]]*0.01</f>
        <v>20195.96</v>
      </c>
      <c r="BC70">
        <f>Demand[[#This Row],[Load]]+Demand[[#This Row],[Load]]*0.02</f>
        <v>20395.919999999998</v>
      </c>
      <c r="BD70">
        <f>Demand[[#This Row],[Load]]+Demand[[#This Row],[Load]]*0.03</f>
        <v>20595.88</v>
      </c>
      <c r="BE70">
        <f>Demand[[#This Row],[Load]]+Demand[[#This Row],[Load]]*0.04</f>
        <v>20795.84</v>
      </c>
      <c r="BF70">
        <f>Demand[[#This Row],[Load]]+Demand[[#This Row],[Load]]*0.05</f>
        <v>20995.8</v>
      </c>
      <c r="BG70">
        <f>Demand[[#This Row],[Load]]+Demand[[#This Row],[Load]]*0.06</f>
        <v>21195.759999999998</v>
      </c>
      <c r="BH70">
        <f>Demand[[#This Row],[Load]]+Demand[[#This Row],[Load]]*0.07</f>
        <v>21395.72</v>
      </c>
      <c r="BI70">
        <f>Demand[[#This Row],[Load]]+Demand[[#This Row],[Load]]*0.08</f>
        <v>21595.68</v>
      </c>
      <c r="BJ70">
        <f>Demand[[#This Row],[Load]]+Demand[[#This Row],[Load]]*0.09</f>
        <v>21795.64</v>
      </c>
      <c r="BK70">
        <f>Demand[[#This Row],[Load]]+Demand[[#This Row],[Load]]*0.1</f>
        <v>21995.599999999999</v>
      </c>
      <c r="BL70">
        <f>Demand[[#This Row],[Load]]+Demand[[#This Row],[Load]]*0.11</f>
        <v>22195.56</v>
      </c>
      <c r="BM70">
        <f>Demand[[#This Row],[Load]]+Demand[[#This Row],[Load]]*0.12</f>
        <v>22395.52</v>
      </c>
      <c r="BN70">
        <f>Demand[[#This Row],[Load]]+Demand[[#This Row],[Load]]*0.13</f>
        <v>22595.48</v>
      </c>
      <c r="BO70">
        <f>Demand[[#This Row],[Load]]+Demand[[#This Row],[Load]]*0.14</f>
        <v>22795.439999999999</v>
      </c>
      <c r="BP70">
        <f>Demand[[#This Row],[Load]]+Demand[[#This Row],[Load]]*0.15</f>
        <v>22995.4</v>
      </c>
      <c r="BQ70">
        <f>Demand[[#This Row],[Load]]+Demand[[#This Row],[Load]]*0.16</f>
        <v>23195.360000000001</v>
      </c>
      <c r="BR70">
        <f>Demand[[#This Row],[Load]]+Demand[[#This Row],[Load]]*0.17</f>
        <v>23395.32</v>
      </c>
      <c r="BS70">
        <f>Demand[[#This Row],[Load]]+Demand[[#This Row],[Load]]*0.18</f>
        <v>23595.279999999999</v>
      </c>
      <c r="BT70">
        <f>Demand[[#This Row],[Load]]+Demand[[#This Row],[Load]]*0.19</f>
        <v>23795.24</v>
      </c>
      <c r="BU70">
        <f>Demand[[#This Row],[Load]]+Demand[[#This Row],[Load]]*0.2</f>
        <v>23995.200000000001</v>
      </c>
      <c r="BV70">
        <f>Demand[[#This Row],[Load]]+Demand[[#This Row],[Load]]*0.21</f>
        <v>24195.16</v>
      </c>
      <c r="BW70">
        <f>Demand[[#This Row],[Load]]+Demand[[#This Row],[Load]]*0.22</f>
        <v>24395.119999999999</v>
      </c>
      <c r="BX70">
        <f>Demand[[#This Row],[Load]]+Demand[[#This Row],[Load]]*0.23</f>
        <v>24595.08</v>
      </c>
      <c r="BY70">
        <f>Demand[[#This Row],[Load]]+Demand[[#This Row],[Load]]*0.24</f>
        <v>24795.040000000001</v>
      </c>
      <c r="BZ70">
        <f>Demand[[#This Row],[Load]]+Demand[[#This Row],[Load]]*0.25</f>
        <v>24995</v>
      </c>
      <c r="CA70">
        <f>Demand[[#This Row],[Load]]+Demand[[#This Row],[Load]]*0.26</f>
        <v>25194.959999999999</v>
      </c>
      <c r="CB70">
        <f>Demand[[#This Row],[Load]]+Demand[[#This Row],[Load]]*0.27</f>
        <v>25394.92</v>
      </c>
      <c r="CC70">
        <f>Demand[[#This Row],[Load]]+Demand[[#This Row],[Load]]*0.28</f>
        <v>25594.880000000001</v>
      </c>
      <c r="CD70">
        <f>Demand[[#This Row],[Load]]+Demand[[#This Row],[Load]]*0.29</f>
        <v>25794.84</v>
      </c>
      <c r="CE70">
        <f>Demand[[#This Row],[Load]]+Demand[[#This Row],[Load]]*0.3</f>
        <v>25994.799999999999</v>
      </c>
      <c r="CF70">
        <f>Demand[[#This Row],[Load]]+Demand[[#This Row],[Load]]*0.31</f>
        <v>26194.760000000002</v>
      </c>
      <c r="CG70">
        <f>Demand[[#This Row],[Load]]+Demand[[#This Row],[Load]]*0.32</f>
        <v>26394.720000000001</v>
      </c>
      <c r="CH70">
        <f>Demand[[#This Row],[Load]]+Demand[[#This Row],[Load]]*0.33</f>
        <v>26594.68</v>
      </c>
      <c r="CI70">
        <f>Demand[[#This Row],[Load]]+Demand[[#This Row],[Load]]*0.34</f>
        <v>26794.639999999999</v>
      </c>
      <c r="CJ70">
        <f>Demand[[#This Row],[Load]]+Demand[[#This Row],[Load]]*0.35</f>
        <v>26994.6</v>
      </c>
      <c r="CK70">
        <f>Demand[[#This Row],[Load]]+Demand[[#This Row],[Load]]*0.36</f>
        <v>27194.559999999998</v>
      </c>
      <c r="CL70">
        <f>Demand[[#This Row],[Load]]+Demand[[#This Row],[Load]]*0.37</f>
        <v>27394.52</v>
      </c>
      <c r="CM70">
        <f>Demand[[#This Row],[Load]]+Demand[[#This Row],[Load]]*0.38</f>
        <v>27594.48</v>
      </c>
      <c r="CN70">
        <f>Demand[[#This Row],[Load]]+Demand[[#This Row],[Load]]*0.39</f>
        <v>27794.440000000002</v>
      </c>
      <c r="CO70">
        <f>Demand[[#This Row],[Load]]+Demand[[#This Row],[Load]]*0.4</f>
        <v>27994.400000000001</v>
      </c>
      <c r="CP70">
        <f>Demand[[#This Row],[Load]]+Demand[[#This Row],[Load]]*0.41</f>
        <v>28194.36</v>
      </c>
      <c r="CQ70">
        <f>Demand[[#This Row],[Load]]+Demand[[#This Row],[Load]]*0.42</f>
        <v>28394.32</v>
      </c>
      <c r="CR70">
        <f>Demand[[#This Row],[Load]]+Demand[[#This Row],[Load]]*0.43</f>
        <v>28594.28</v>
      </c>
      <c r="CS70">
        <f>Demand[[#This Row],[Load]]+Demand[[#This Row],[Load]]*0.44</f>
        <v>28794.239999999998</v>
      </c>
      <c r="CT70">
        <f>Demand[[#This Row],[Load]]+Demand[[#This Row],[Load]]*0.45</f>
        <v>28994.2</v>
      </c>
      <c r="CU70">
        <f>Demand[[#This Row],[Load]]+Demand[[#This Row],[Load]]*0.46</f>
        <v>29194.16</v>
      </c>
      <c r="CV70">
        <f>Demand[[#This Row],[Load]]+Demand[[#This Row],[Load]]*47</f>
        <v>959808</v>
      </c>
      <c r="CW70">
        <f>Demand[[#This Row],[Load]]+Demand[[#This Row],[Load]]*0.48</f>
        <v>29594.080000000002</v>
      </c>
      <c r="CX70">
        <f>Demand[[#This Row],[Load]]+Demand[[#This Row],[Load]]*0.49</f>
        <v>29794.04</v>
      </c>
      <c r="CY70">
        <f>Demand[[#This Row],[Load]]+Demand[[#This Row],[Load]]*0.5</f>
        <v>29994</v>
      </c>
    </row>
    <row r="71" spans="1:103">
      <c r="A71">
        <v>69</v>
      </c>
      <c r="B71">
        <v>19654</v>
      </c>
      <c r="C71">
        <f>Demand[[#This Row],[Load]]-Demand[[#This Row],[Load]]*0.5</f>
        <v>9827</v>
      </c>
      <c r="D71">
        <f>Demand[[#This Row],[Load]]-Demand[[#This Row],[Load]]*0.49</f>
        <v>10023.540000000001</v>
      </c>
      <c r="E71">
        <f>Demand[[#This Row],[Load]]-Demand[[#This Row],[Load]]*0.48</f>
        <v>10220.08</v>
      </c>
      <c r="F71">
        <f>Demand[[#This Row],[Load]]-Demand[[#This Row],[Load]]*0.47</f>
        <v>10416.620000000001</v>
      </c>
      <c r="G71">
        <f>Demand[[#This Row],[Load]]-Demand[[#This Row],[Load]]*0.46</f>
        <v>10613.16</v>
      </c>
      <c r="H71">
        <f>Demand[[#This Row],[Load]]-Demand[[#This Row],[Load]]*0.45</f>
        <v>10809.699999999999</v>
      </c>
      <c r="I71">
        <f>Demand[[#This Row],[Load]]-Demand[[#This Row],[Load]]*0.44</f>
        <v>11006.24</v>
      </c>
      <c r="J71">
        <f>Demand[[#This Row],[Load]]-Demand[[#This Row],[Load]]*0.43</f>
        <v>11202.78</v>
      </c>
      <c r="K71">
        <f>Demand[[#This Row],[Load]]+Demand[[#This Row],[Load]]*$K$1</f>
        <v>11399.32</v>
      </c>
      <c r="L71">
        <f>Demand[[#This Row],[Load]]+Demand[[#This Row],[Load]]*-0.41</f>
        <v>11595.86</v>
      </c>
      <c r="M71">
        <f>Demand[[#This Row],[Load]]+Demand[[#This Row],[Load]]*-0.4</f>
        <v>11792.4</v>
      </c>
      <c r="N71">
        <f>Demand[[#This Row],[Load]]+Demand[[#This Row],[Load]]*-0.39</f>
        <v>11988.939999999999</v>
      </c>
      <c r="O71">
        <f>Demand[[#This Row],[Load]]+Demand[[#This Row],[Load]]*-0.38</f>
        <v>12185.48</v>
      </c>
      <c r="P71">
        <f>Demand[[#This Row],[Load]]+Demand[[#This Row],[Load]]*-0.37</f>
        <v>12382.02</v>
      </c>
      <c r="Q71">
        <f>Demand[[#This Row],[Load]]+Demand[[#This Row],[Load]]*-0.36</f>
        <v>12578.560000000001</v>
      </c>
      <c r="R71">
        <f>Demand[[#This Row],[Load]]+Demand[[#This Row],[Load]]*-0.35</f>
        <v>12775.1</v>
      </c>
      <c r="S71">
        <f>Demand[[#This Row],[Load]]+Demand[[#This Row],[Load]]*-0.34</f>
        <v>12971.64</v>
      </c>
      <c r="T71">
        <f>Demand[[#This Row],[Load]]+Demand[[#This Row],[Load]]*-0.33</f>
        <v>13168.18</v>
      </c>
      <c r="U71">
        <f>Demand[[#This Row],[Load]]+Demand[[#This Row],[Load]]*-0.32</f>
        <v>13364.720000000001</v>
      </c>
      <c r="V71">
        <f>Demand[[#This Row],[Load]]+Demand[[#This Row],[Load]]*-0.31</f>
        <v>13561.26</v>
      </c>
      <c r="W71">
        <f>Demand[[#This Row],[Load]]+Demand[[#This Row],[Load]]*-0.3</f>
        <v>13757.8</v>
      </c>
      <c r="X71">
        <f>Demand[[#This Row],[Load]]+Demand[[#This Row],[Load]]*-0.29</f>
        <v>13954.34</v>
      </c>
      <c r="Y71">
        <f>Demand[[#This Row],[Load]]+Demand[[#This Row],[Load]]*-0.28</f>
        <v>14150.88</v>
      </c>
      <c r="Z71">
        <f>Demand[[#This Row],[Load]]+Demand[[#This Row],[Load]]*-0.27</f>
        <v>14347.42</v>
      </c>
      <c r="AA71">
        <f>Demand[[#This Row],[Load]]+Demand[[#This Row],[Load]]*-0.26</f>
        <v>14543.96</v>
      </c>
      <c r="AB71">
        <f>Demand[[#This Row],[Load]]+Demand[[#This Row],[Load]]*-0.25</f>
        <v>14740.5</v>
      </c>
      <c r="AC71">
        <f>Demand[[#This Row],[Load]]+Demand[[#This Row],[Load]]*-0.24</f>
        <v>14937.04</v>
      </c>
      <c r="AD71">
        <f>Demand[[#This Row],[Load]]+Demand[[#This Row],[Load]]*-0.23</f>
        <v>15133.58</v>
      </c>
      <c r="AE71">
        <f>Demand[[#This Row],[Load]]+Demand[[#This Row],[Load]]*-0.22</f>
        <v>15330.119999999999</v>
      </c>
      <c r="AF71">
        <f>Demand[[#This Row],[Load]]+Demand[[#This Row],[Load]]*-0.21</f>
        <v>15526.66</v>
      </c>
      <c r="AG71">
        <f>Demand[[#This Row],[Load]]+Demand[[#This Row],[Load]]*-0.2</f>
        <v>15723.2</v>
      </c>
      <c r="AH71">
        <f>Demand[[#This Row],[Load]]+Demand[[#This Row],[Load]]*-0.19</f>
        <v>15919.74</v>
      </c>
      <c r="AI71">
        <f>Demand[[#This Row],[Load]]+Demand[[#This Row],[Load]]*-0.18</f>
        <v>16116.28</v>
      </c>
      <c r="AJ71">
        <f>Demand[[#This Row],[Load]]+Demand[[#This Row],[Load]]*-0.17</f>
        <v>16312.82</v>
      </c>
      <c r="AK71">
        <f>Demand[[#This Row],[Load]]+Demand[[#This Row],[Load]]*-0.16</f>
        <v>16509.36</v>
      </c>
      <c r="AL71">
        <f>Demand[[#This Row],[Load]]+Demand[[#This Row],[Load]]*-0.15</f>
        <v>16705.900000000001</v>
      </c>
      <c r="AM71">
        <f>Demand[[#This Row],[Load]]+Demand[[#This Row],[Load]]*-0.14</f>
        <v>16902.439999999999</v>
      </c>
      <c r="AN71">
        <f>Demand[[#This Row],[Load]]+Demand[[#This Row],[Load]]*-0.13</f>
        <v>17098.98</v>
      </c>
      <c r="AO71">
        <f>Demand[[#This Row],[Load]]+Demand[[#This Row],[Load]]*-0.12</f>
        <v>17295.52</v>
      </c>
      <c r="AP71">
        <f>Demand[[#This Row],[Load]]+Demand[[#This Row],[Load]]*-0.11</f>
        <v>17492.060000000001</v>
      </c>
      <c r="AQ71">
        <f>Demand[[#This Row],[Load]]+Demand[[#This Row],[Load]]*-0.1</f>
        <v>17688.599999999999</v>
      </c>
      <c r="AR71">
        <f>Demand[[#This Row],[Load]]+Demand[[#This Row],[Load]]*-0.09</f>
        <v>17885.14</v>
      </c>
      <c r="AS71">
        <f>Demand[[#This Row],[Load]]+Demand[[#This Row],[Load]]*-0.08</f>
        <v>18081.68</v>
      </c>
      <c r="AT71">
        <f>Demand[[#This Row],[Load]]+Demand[[#This Row],[Load]]*-0.07</f>
        <v>18278.22</v>
      </c>
      <c r="AU71">
        <f>Demand[[#This Row],[Load]]+Demand[[#This Row],[Load]]*-0.06</f>
        <v>18474.759999999998</v>
      </c>
      <c r="AV71">
        <f>Demand[[#This Row],[Load]]+Demand[[#This Row],[Load]]*-0.05</f>
        <v>18671.3</v>
      </c>
      <c r="AW71">
        <f>Demand[[#This Row],[Load]]+Demand[[#This Row],[Load]]*-0.04</f>
        <v>18867.84</v>
      </c>
      <c r="AX71">
        <f>Demand[[#This Row],[Load]]+Demand[[#This Row],[Load]]*-0.03</f>
        <v>19064.38</v>
      </c>
      <c r="AY71">
        <f>Demand[[#This Row],[Load]]+Demand[[#This Row],[Load]]*-0.02</f>
        <v>19260.919999999998</v>
      </c>
      <c r="AZ71">
        <f>Demand[[#This Row],[Load]]+Demand[[#This Row],[Load]]*-0.01</f>
        <v>19457.46</v>
      </c>
      <c r="BA71">
        <f>Demand[[#This Row],[Load]]+Demand[[#This Row],[Load]]*0</f>
        <v>19654</v>
      </c>
      <c r="BB71">
        <f>Demand[[#This Row],[Load]]+Demand[[#This Row],[Load]]*0.01</f>
        <v>19850.54</v>
      </c>
      <c r="BC71">
        <f>Demand[[#This Row],[Load]]+Demand[[#This Row],[Load]]*0.02</f>
        <v>20047.080000000002</v>
      </c>
      <c r="BD71">
        <f>Demand[[#This Row],[Load]]+Demand[[#This Row],[Load]]*0.03</f>
        <v>20243.62</v>
      </c>
      <c r="BE71">
        <f>Demand[[#This Row],[Load]]+Demand[[#This Row],[Load]]*0.04</f>
        <v>20440.16</v>
      </c>
      <c r="BF71">
        <f>Demand[[#This Row],[Load]]+Demand[[#This Row],[Load]]*0.05</f>
        <v>20636.7</v>
      </c>
      <c r="BG71">
        <f>Demand[[#This Row],[Load]]+Demand[[#This Row],[Load]]*0.06</f>
        <v>20833.240000000002</v>
      </c>
      <c r="BH71">
        <f>Demand[[#This Row],[Load]]+Demand[[#This Row],[Load]]*0.07</f>
        <v>21029.78</v>
      </c>
      <c r="BI71">
        <f>Demand[[#This Row],[Load]]+Demand[[#This Row],[Load]]*0.08</f>
        <v>21226.32</v>
      </c>
      <c r="BJ71">
        <f>Demand[[#This Row],[Load]]+Demand[[#This Row],[Load]]*0.09</f>
        <v>21422.86</v>
      </c>
      <c r="BK71">
        <f>Demand[[#This Row],[Load]]+Demand[[#This Row],[Load]]*0.1</f>
        <v>21619.4</v>
      </c>
      <c r="BL71">
        <f>Demand[[#This Row],[Load]]+Demand[[#This Row],[Load]]*0.11</f>
        <v>21815.94</v>
      </c>
      <c r="BM71">
        <f>Demand[[#This Row],[Load]]+Demand[[#This Row],[Load]]*0.12</f>
        <v>22012.48</v>
      </c>
      <c r="BN71">
        <f>Demand[[#This Row],[Load]]+Demand[[#This Row],[Load]]*0.13</f>
        <v>22209.02</v>
      </c>
      <c r="BO71">
        <f>Demand[[#This Row],[Load]]+Demand[[#This Row],[Load]]*0.14</f>
        <v>22405.56</v>
      </c>
      <c r="BP71">
        <f>Demand[[#This Row],[Load]]+Demand[[#This Row],[Load]]*0.15</f>
        <v>22602.1</v>
      </c>
      <c r="BQ71">
        <f>Demand[[#This Row],[Load]]+Demand[[#This Row],[Load]]*0.16</f>
        <v>22798.639999999999</v>
      </c>
      <c r="BR71">
        <f>Demand[[#This Row],[Load]]+Demand[[#This Row],[Load]]*0.17</f>
        <v>22995.18</v>
      </c>
      <c r="BS71">
        <f>Demand[[#This Row],[Load]]+Demand[[#This Row],[Load]]*0.18</f>
        <v>23191.72</v>
      </c>
      <c r="BT71">
        <f>Demand[[#This Row],[Load]]+Demand[[#This Row],[Load]]*0.19</f>
        <v>23388.260000000002</v>
      </c>
      <c r="BU71">
        <f>Demand[[#This Row],[Load]]+Demand[[#This Row],[Load]]*0.2</f>
        <v>23584.799999999999</v>
      </c>
      <c r="BV71">
        <f>Demand[[#This Row],[Load]]+Demand[[#This Row],[Load]]*0.21</f>
        <v>23781.34</v>
      </c>
      <c r="BW71">
        <f>Demand[[#This Row],[Load]]+Demand[[#This Row],[Load]]*0.22</f>
        <v>23977.88</v>
      </c>
      <c r="BX71">
        <f>Demand[[#This Row],[Load]]+Demand[[#This Row],[Load]]*0.23</f>
        <v>24174.42</v>
      </c>
      <c r="BY71">
        <f>Demand[[#This Row],[Load]]+Demand[[#This Row],[Load]]*0.24</f>
        <v>24370.959999999999</v>
      </c>
      <c r="BZ71">
        <f>Demand[[#This Row],[Load]]+Demand[[#This Row],[Load]]*0.25</f>
        <v>24567.5</v>
      </c>
      <c r="CA71">
        <f>Demand[[#This Row],[Load]]+Demand[[#This Row],[Load]]*0.26</f>
        <v>24764.04</v>
      </c>
      <c r="CB71">
        <f>Demand[[#This Row],[Load]]+Demand[[#This Row],[Load]]*0.27</f>
        <v>24960.58</v>
      </c>
      <c r="CC71">
        <f>Demand[[#This Row],[Load]]+Demand[[#This Row],[Load]]*0.28</f>
        <v>25157.120000000003</v>
      </c>
      <c r="CD71">
        <f>Demand[[#This Row],[Load]]+Demand[[#This Row],[Load]]*0.29</f>
        <v>25353.66</v>
      </c>
      <c r="CE71">
        <f>Demand[[#This Row],[Load]]+Demand[[#This Row],[Load]]*0.3</f>
        <v>25550.2</v>
      </c>
      <c r="CF71">
        <f>Demand[[#This Row],[Load]]+Demand[[#This Row],[Load]]*0.31</f>
        <v>25746.739999999998</v>
      </c>
      <c r="CG71">
        <f>Demand[[#This Row],[Load]]+Demand[[#This Row],[Load]]*0.32</f>
        <v>25943.279999999999</v>
      </c>
      <c r="CH71">
        <f>Demand[[#This Row],[Load]]+Demand[[#This Row],[Load]]*0.33</f>
        <v>26139.82</v>
      </c>
      <c r="CI71">
        <f>Demand[[#This Row],[Load]]+Demand[[#This Row],[Load]]*0.34</f>
        <v>26336.36</v>
      </c>
      <c r="CJ71">
        <f>Demand[[#This Row],[Load]]+Demand[[#This Row],[Load]]*0.35</f>
        <v>26532.9</v>
      </c>
      <c r="CK71">
        <f>Demand[[#This Row],[Load]]+Demand[[#This Row],[Load]]*0.36</f>
        <v>26729.439999999999</v>
      </c>
      <c r="CL71">
        <f>Demand[[#This Row],[Load]]+Demand[[#This Row],[Load]]*0.37</f>
        <v>26925.98</v>
      </c>
      <c r="CM71">
        <f>Demand[[#This Row],[Load]]+Demand[[#This Row],[Load]]*0.38</f>
        <v>27122.52</v>
      </c>
      <c r="CN71">
        <f>Demand[[#This Row],[Load]]+Demand[[#This Row],[Load]]*0.39</f>
        <v>27319.06</v>
      </c>
      <c r="CO71">
        <f>Demand[[#This Row],[Load]]+Demand[[#This Row],[Load]]*0.4</f>
        <v>27515.599999999999</v>
      </c>
      <c r="CP71">
        <f>Demand[[#This Row],[Load]]+Demand[[#This Row],[Load]]*0.41</f>
        <v>27712.14</v>
      </c>
      <c r="CQ71">
        <f>Demand[[#This Row],[Load]]+Demand[[#This Row],[Load]]*0.42</f>
        <v>27908.68</v>
      </c>
      <c r="CR71">
        <f>Demand[[#This Row],[Load]]+Demand[[#This Row],[Load]]*0.43</f>
        <v>28105.22</v>
      </c>
      <c r="CS71">
        <f>Demand[[#This Row],[Load]]+Demand[[#This Row],[Load]]*0.44</f>
        <v>28301.760000000002</v>
      </c>
      <c r="CT71">
        <f>Demand[[#This Row],[Load]]+Demand[[#This Row],[Load]]*0.45</f>
        <v>28498.300000000003</v>
      </c>
      <c r="CU71">
        <f>Demand[[#This Row],[Load]]+Demand[[#This Row],[Load]]*0.46</f>
        <v>28694.84</v>
      </c>
      <c r="CV71">
        <f>Demand[[#This Row],[Load]]+Demand[[#This Row],[Load]]*47</f>
        <v>943392</v>
      </c>
      <c r="CW71">
        <f>Demand[[#This Row],[Load]]+Demand[[#This Row],[Load]]*0.48</f>
        <v>29087.919999999998</v>
      </c>
      <c r="CX71">
        <f>Demand[[#This Row],[Load]]+Demand[[#This Row],[Load]]*0.49</f>
        <v>29284.46</v>
      </c>
      <c r="CY71">
        <f>Demand[[#This Row],[Load]]+Demand[[#This Row],[Load]]*0.5</f>
        <v>29481</v>
      </c>
    </row>
    <row r="72" spans="1:103">
      <c r="A72">
        <v>70</v>
      </c>
      <c r="B72">
        <v>19012</v>
      </c>
      <c r="C72">
        <f>Demand[[#This Row],[Load]]-Demand[[#This Row],[Load]]*0.5</f>
        <v>9506</v>
      </c>
      <c r="D72">
        <f>Demand[[#This Row],[Load]]-Demand[[#This Row],[Load]]*0.49</f>
        <v>9696.1200000000008</v>
      </c>
      <c r="E72">
        <f>Demand[[#This Row],[Load]]-Demand[[#This Row],[Load]]*0.48</f>
        <v>9886.24</v>
      </c>
      <c r="F72">
        <f>Demand[[#This Row],[Load]]-Demand[[#This Row],[Load]]*0.47</f>
        <v>10076.36</v>
      </c>
      <c r="G72">
        <f>Demand[[#This Row],[Load]]-Demand[[#This Row],[Load]]*0.46</f>
        <v>10266.48</v>
      </c>
      <c r="H72">
        <f>Demand[[#This Row],[Load]]-Demand[[#This Row],[Load]]*0.45</f>
        <v>10456.6</v>
      </c>
      <c r="I72">
        <f>Demand[[#This Row],[Load]]-Demand[[#This Row],[Load]]*0.44</f>
        <v>10646.72</v>
      </c>
      <c r="J72">
        <f>Demand[[#This Row],[Load]]-Demand[[#This Row],[Load]]*0.43</f>
        <v>10836.84</v>
      </c>
      <c r="K72">
        <f>Demand[[#This Row],[Load]]+Demand[[#This Row],[Load]]*$K$1</f>
        <v>11026.96</v>
      </c>
      <c r="L72">
        <f>Demand[[#This Row],[Load]]+Demand[[#This Row],[Load]]*-0.41</f>
        <v>11217.080000000002</v>
      </c>
      <c r="M72">
        <f>Demand[[#This Row],[Load]]+Demand[[#This Row],[Load]]*-0.4</f>
        <v>11407.2</v>
      </c>
      <c r="N72">
        <f>Demand[[#This Row],[Load]]+Demand[[#This Row],[Load]]*-0.39</f>
        <v>11597.32</v>
      </c>
      <c r="O72">
        <f>Demand[[#This Row],[Load]]+Demand[[#This Row],[Load]]*-0.38</f>
        <v>11787.439999999999</v>
      </c>
      <c r="P72">
        <f>Demand[[#This Row],[Load]]+Demand[[#This Row],[Load]]*-0.37</f>
        <v>11977.560000000001</v>
      </c>
      <c r="Q72">
        <f>Demand[[#This Row],[Load]]+Demand[[#This Row],[Load]]*-0.36</f>
        <v>12167.68</v>
      </c>
      <c r="R72">
        <f>Demand[[#This Row],[Load]]+Demand[[#This Row],[Load]]*-0.35</f>
        <v>12357.8</v>
      </c>
      <c r="S72">
        <f>Demand[[#This Row],[Load]]+Demand[[#This Row],[Load]]*-0.34</f>
        <v>12547.919999999998</v>
      </c>
      <c r="T72">
        <f>Demand[[#This Row],[Load]]+Demand[[#This Row],[Load]]*-0.33</f>
        <v>12738.04</v>
      </c>
      <c r="U72">
        <f>Demand[[#This Row],[Load]]+Demand[[#This Row],[Load]]*-0.32</f>
        <v>12928.16</v>
      </c>
      <c r="V72">
        <f>Demand[[#This Row],[Load]]+Demand[[#This Row],[Load]]*-0.31</f>
        <v>13118.279999999999</v>
      </c>
      <c r="W72">
        <f>Demand[[#This Row],[Load]]+Demand[[#This Row],[Load]]*-0.3</f>
        <v>13308.400000000001</v>
      </c>
      <c r="X72">
        <f>Demand[[#This Row],[Load]]+Demand[[#This Row],[Load]]*-0.29</f>
        <v>13498.52</v>
      </c>
      <c r="Y72">
        <f>Demand[[#This Row],[Load]]+Demand[[#This Row],[Load]]*-0.28</f>
        <v>13688.64</v>
      </c>
      <c r="Z72">
        <f>Demand[[#This Row],[Load]]+Demand[[#This Row],[Load]]*-0.27</f>
        <v>13878.759999999998</v>
      </c>
      <c r="AA72">
        <f>Demand[[#This Row],[Load]]+Demand[[#This Row],[Load]]*-0.26</f>
        <v>14068.880000000001</v>
      </c>
      <c r="AB72">
        <f>Demand[[#This Row],[Load]]+Demand[[#This Row],[Load]]*-0.25</f>
        <v>14259</v>
      </c>
      <c r="AC72">
        <f>Demand[[#This Row],[Load]]+Demand[[#This Row],[Load]]*-0.24</f>
        <v>14449.119999999999</v>
      </c>
      <c r="AD72">
        <f>Demand[[#This Row],[Load]]+Demand[[#This Row],[Load]]*-0.23</f>
        <v>14639.24</v>
      </c>
      <c r="AE72">
        <f>Demand[[#This Row],[Load]]+Demand[[#This Row],[Load]]*-0.22</f>
        <v>14829.36</v>
      </c>
      <c r="AF72">
        <f>Demand[[#This Row],[Load]]+Demand[[#This Row],[Load]]*-0.21</f>
        <v>15019.48</v>
      </c>
      <c r="AG72">
        <f>Demand[[#This Row],[Load]]+Demand[[#This Row],[Load]]*-0.2</f>
        <v>15209.6</v>
      </c>
      <c r="AH72">
        <f>Demand[[#This Row],[Load]]+Demand[[#This Row],[Load]]*-0.19</f>
        <v>15399.72</v>
      </c>
      <c r="AI72">
        <f>Demand[[#This Row],[Load]]+Demand[[#This Row],[Load]]*-0.18</f>
        <v>15589.84</v>
      </c>
      <c r="AJ72">
        <f>Demand[[#This Row],[Load]]+Demand[[#This Row],[Load]]*-0.17</f>
        <v>15779.96</v>
      </c>
      <c r="AK72">
        <f>Demand[[#This Row],[Load]]+Demand[[#This Row],[Load]]*-0.16</f>
        <v>15970.08</v>
      </c>
      <c r="AL72">
        <f>Demand[[#This Row],[Load]]+Demand[[#This Row],[Load]]*-0.15</f>
        <v>16160.2</v>
      </c>
      <c r="AM72">
        <f>Demand[[#This Row],[Load]]+Demand[[#This Row],[Load]]*-0.14</f>
        <v>16350.32</v>
      </c>
      <c r="AN72">
        <f>Demand[[#This Row],[Load]]+Demand[[#This Row],[Load]]*-0.13</f>
        <v>16540.439999999999</v>
      </c>
      <c r="AO72">
        <f>Demand[[#This Row],[Load]]+Demand[[#This Row],[Load]]*-0.12</f>
        <v>16730.560000000001</v>
      </c>
      <c r="AP72">
        <f>Demand[[#This Row],[Load]]+Demand[[#This Row],[Load]]*-0.11</f>
        <v>16920.68</v>
      </c>
      <c r="AQ72">
        <f>Demand[[#This Row],[Load]]+Demand[[#This Row],[Load]]*-0.1</f>
        <v>17110.8</v>
      </c>
      <c r="AR72">
        <f>Demand[[#This Row],[Load]]+Demand[[#This Row],[Load]]*-0.09</f>
        <v>17300.919999999998</v>
      </c>
      <c r="AS72">
        <f>Demand[[#This Row],[Load]]+Demand[[#This Row],[Load]]*-0.08</f>
        <v>17491.04</v>
      </c>
      <c r="AT72">
        <f>Demand[[#This Row],[Load]]+Demand[[#This Row],[Load]]*-0.07</f>
        <v>17681.16</v>
      </c>
      <c r="AU72">
        <f>Demand[[#This Row],[Load]]+Demand[[#This Row],[Load]]*-0.06</f>
        <v>17871.28</v>
      </c>
      <c r="AV72">
        <f>Demand[[#This Row],[Load]]+Demand[[#This Row],[Load]]*-0.05</f>
        <v>18061.400000000001</v>
      </c>
      <c r="AW72">
        <f>Demand[[#This Row],[Load]]+Demand[[#This Row],[Load]]*-0.04</f>
        <v>18251.52</v>
      </c>
      <c r="AX72">
        <f>Demand[[#This Row],[Load]]+Demand[[#This Row],[Load]]*-0.03</f>
        <v>18441.64</v>
      </c>
      <c r="AY72">
        <f>Demand[[#This Row],[Load]]+Demand[[#This Row],[Load]]*-0.02</f>
        <v>18631.759999999998</v>
      </c>
      <c r="AZ72">
        <f>Demand[[#This Row],[Load]]+Demand[[#This Row],[Load]]*-0.01</f>
        <v>18821.88</v>
      </c>
      <c r="BA72">
        <f>Demand[[#This Row],[Load]]+Demand[[#This Row],[Load]]*0</f>
        <v>19012</v>
      </c>
      <c r="BB72">
        <f>Demand[[#This Row],[Load]]+Demand[[#This Row],[Load]]*0.01</f>
        <v>19202.12</v>
      </c>
      <c r="BC72">
        <f>Demand[[#This Row],[Load]]+Demand[[#This Row],[Load]]*0.02</f>
        <v>19392.240000000002</v>
      </c>
      <c r="BD72">
        <f>Demand[[#This Row],[Load]]+Demand[[#This Row],[Load]]*0.03</f>
        <v>19582.36</v>
      </c>
      <c r="BE72">
        <f>Demand[[#This Row],[Load]]+Demand[[#This Row],[Load]]*0.04</f>
        <v>19772.48</v>
      </c>
      <c r="BF72">
        <f>Demand[[#This Row],[Load]]+Demand[[#This Row],[Load]]*0.05</f>
        <v>19962.599999999999</v>
      </c>
      <c r="BG72">
        <f>Demand[[#This Row],[Load]]+Demand[[#This Row],[Load]]*0.06</f>
        <v>20152.72</v>
      </c>
      <c r="BH72">
        <f>Demand[[#This Row],[Load]]+Demand[[#This Row],[Load]]*0.07</f>
        <v>20342.84</v>
      </c>
      <c r="BI72">
        <f>Demand[[#This Row],[Load]]+Demand[[#This Row],[Load]]*0.08</f>
        <v>20532.96</v>
      </c>
      <c r="BJ72">
        <f>Demand[[#This Row],[Load]]+Demand[[#This Row],[Load]]*0.09</f>
        <v>20723.080000000002</v>
      </c>
      <c r="BK72">
        <f>Demand[[#This Row],[Load]]+Demand[[#This Row],[Load]]*0.1</f>
        <v>20913.2</v>
      </c>
      <c r="BL72">
        <f>Demand[[#This Row],[Load]]+Demand[[#This Row],[Load]]*0.11</f>
        <v>21103.32</v>
      </c>
      <c r="BM72">
        <f>Demand[[#This Row],[Load]]+Demand[[#This Row],[Load]]*0.12</f>
        <v>21293.439999999999</v>
      </c>
      <c r="BN72">
        <f>Demand[[#This Row],[Load]]+Demand[[#This Row],[Load]]*0.13</f>
        <v>21483.56</v>
      </c>
      <c r="BO72">
        <f>Demand[[#This Row],[Load]]+Demand[[#This Row],[Load]]*0.14</f>
        <v>21673.68</v>
      </c>
      <c r="BP72">
        <f>Demand[[#This Row],[Load]]+Demand[[#This Row],[Load]]*0.15</f>
        <v>21863.8</v>
      </c>
      <c r="BQ72">
        <f>Demand[[#This Row],[Load]]+Demand[[#This Row],[Load]]*0.16</f>
        <v>22053.919999999998</v>
      </c>
      <c r="BR72">
        <f>Demand[[#This Row],[Load]]+Demand[[#This Row],[Load]]*0.17</f>
        <v>22244.04</v>
      </c>
      <c r="BS72">
        <f>Demand[[#This Row],[Load]]+Demand[[#This Row],[Load]]*0.18</f>
        <v>22434.16</v>
      </c>
      <c r="BT72">
        <f>Demand[[#This Row],[Load]]+Demand[[#This Row],[Load]]*0.19</f>
        <v>22624.28</v>
      </c>
      <c r="BU72">
        <f>Demand[[#This Row],[Load]]+Demand[[#This Row],[Load]]*0.2</f>
        <v>22814.400000000001</v>
      </c>
      <c r="BV72">
        <f>Demand[[#This Row],[Load]]+Demand[[#This Row],[Load]]*0.21</f>
        <v>23004.52</v>
      </c>
      <c r="BW72">
        <f>Demand[[#This Row],[Load]]+Demand[[#This Row],[Load]]*0.22</f>
        <v>23194.639999999999</v>
      </c>
      <c r="BX72">
        <f>Demand[[#This Row],[Load]]+Demand[[#This Row],[Load]]*0.23</f>
        <v>23384.760000000002</v>
      </c>
      <c r="BY72">
        <f>Demand[[#This Row],[Load]]+Demand[[#This Row],[Load]]*0.24</f>
        <v>23574.880000000001</v>
      </c>
      <c r="BZ72">
        <f>Demand[[#This Row],[Load]]+Demand[[#This Row],[Load]]*0.25</f>
        <v>23765</v>
      </c>
      <c r="CA72">
        <f>Demand[[#This Row],[Load]]+Demand[[#This Row],[Load]]*0.26</f>
        <v>23955.119999999999</v>
      </c>
      <c r="CB72">
        <f>Demand[[#This Row],[Load]]+Demand[[#This Row],[Load]]*0.27</f>
        <v>24145.24</v>
      </c>
      <c r="CC72">
        <f>Demand[[#This Row],[Load]]+Demand[[#This Row],[Load]]*0.28</f>
        <v>24335.360000000001</v>
      </c>
      <c r="CD72">
        <f>Demand[[#This Row],[Load]]+Demand[[#This Row],[Load]]*0.29</f>
        <v>24525.48</v>
      </c>
      <c r="CE72">
        <f>Demand[[#This Row],[Load]]+Demand[[#This Row],[Load]]*0.3</f>
        <v>24715.599999999999</v>
      </c>
      <c r="CF72">
        <f>Demand[[#This Row],[Load]]+Demand[[#This Row],[Load]]*0.31</f>
        <v>24905.72</v>
      </c>
      <c r="CG72">
        <f>Demand[[#This Row],[Load]]+Demand[[#This Row],[Load]]*0.32</f>
        <v>25095.84</v>
      </c>
      <c r="CH72">
        <f>Demand[[#This Row],[Load]]+Demand[[#This Row],[Load]]*0.33</f>
        <v>25285.96</v>
      </c>
      <c r="CI72">
        <f>Demand[[#This Row],[Load]]+Demand[[#This Row],[Load]]*0.34</f>
        <v>25476.080000000002</v>
      </c>
      <c r="CJ72">
        <f>Demand[[#This Row],[Load]]+Demand[[#This Row],[Load]]*0.35</f>
        <v>25666.2</v>
      </c>
      <c r="CK72">
        <f>Demand[[#This Row],[Load]]+Demand[[#This Row],[Load]]*0.36</f>
        <v>25856.32</v>
      </c>
      <c r="CL72">
        <f>Demand[[#This Row],[Load]]+Demand[[#This Row],[Load]]*0.37</f>
        <v>26046.44</v>
      </c>
      <c r="CM72">
        <f>Demand[[#This Row],[Load]]+Demand[[#This Row],[Load]]*0.38</f>
        <v>26236.560000000001</v>
      </c>
      <c r="CN72">
        <f>Demand[[#This Row],[Load]]+Demand[[#This Row],[Load]]*0.39</f>
        <v>26426.68</v>
      </c>
      <c r="CO72">
        <f>Demand[[#This Row],[Load]]+Demand[[#This Row],[Load]]*0.4</f>
        <v>26616.799999999999</v>
      </c>
      <c r="CP72">
        <f>Demand[[#This Row],[Load]]+Demand[[#This Row],[Load]]*0.41</f>
        <v>26806.92</v>
      </c>
      <c r="CQ72">
        <f>Demand[[#This Row],[Load]]+Demand[[#This Row],[Load]]*0.42</f>
        <v>26997.040000000001</v>
      </c>
      <c r="CR72">
        <f>Demand[[#This Row],[Load]]+Demand[[#This Row],[Load]]*0.43</f>
        <v>27187.16</v>
      </c>
      <c r="CS72">
        <f>Demand[[#This Row],[Load]]+Demand[[#This Row],[Load]]*0.44</f>
        <v>27377.279999999999</v>
      </c>
      <c r="CT72">
        <f>Demand[[#This Row],[Load]]+Demand[[#This Row],[Load]]*0.45</f>
        <v>27567.4</v>
      </c>
      <c r="CU72">
        <f>Demand[[#This Row],[Load]]+Demand[[#This Row],[Load]]*0.46</f>
        <v>27757.52</v>
      </c>
      <c r="CV72">
        <f>Demand[[#This Row],[Load]]+Demand[[#This Row],[Load]]*47</f>
        <v>912576</v>
      </c>
      <c r="CW72">
        <f>Demand[[#This Row],[Load]]+Demand[[#This Row],[Load]]*0.48</f>
        <v>28137.760000000002</v>
      </c>
      <c r="CX72">
        <f>Demand[[#This Row],[Load]]+Demand[[#This Row],[Load]]*0.49</f>
        <v>28327.879999999997</v>
      </c>
      <c r="CY72">
        <f>Demand[[#This Row],[Load]]+Demand[[#This Row],[Load]]*0.5</f>
        <v>28518</v>
      </c>
    </row>
    <row r="73" spans="1:103">
      <c r="A73">
        <v>71</v>
      </c>
      <c r="B73">
        <v>17885</v>
      </c>
      <c r="C73">
        <f>Demand[[#This Row],[Load]]-Demand[[#This Row],[Load]]*0.5</f>
        <v>8942.5</v>
      </c>
      <c r="D73">
        <f>Demand[[#This Row],[Load]]-Demand[[#This Row],[Load]]*0.49</f>
        <v>9121.35</v>
      </c>
      <c r="E73">
        <f>Demand[[#This Row],[Load]]-Demand[[#This Row],[Load]]*0.48</f>
        <v>9300.2000000000007</v>
      </c>
      <c r="F73">
        <f>Demand[[#This Row],[Load]]-Demand[[#This Row],[Load]]*0.47</f>
        <v>9479.0500000000011</v>
      </c>
      <c r="G73">
        <f>Demand[[#This Row],[Load]]-Demand[[#This Row],[Load]]*0.46</f>
        <v>9657.9</v>
      </c>
      <c r="H73">
        <f>Demand[[#This Row],[Load]]-Demand[[#This Row],[Load]]*0.45</f>
        <v>9836.75</v>
      </c>
      <c r="I73">
        <f>Demand[[#This Row],[Load]]-Demand[[#This Row],[Load]]*0.44</f>
        <v>10015.6</v>
      </c>
      <c r="J73">
        <f>Demand[[#This Row],[Load]]-Demand[[#This Row],[Load]]*0.43</f>
        <v>10194.450000000001</v>
      </c>
      <c r="K73">
        <f>Demand[[#This Row],[Load]]+Demand[[#This Row],[Load]]*$K$1</f>
        <v>10373.299999999999</v>
      </c>
      <c r="L73">
        <f>Demand[[#This Row],[Load]]+Demand[[#This Row],[Load]]*-0.41</f>
        <v>10552.150000000001</v>
      </c>
      <c r="M73">
        <f>Demand[[#This Row],[Load]]+Demand[[#This Row],[Load]]*-0.4</f>
        <v>10731</v>
      </c>
      <c r="N73">
        <f>Demand[[#This Row],[Load]]+Demand[[#This Row],[Load]]*-0.39</f>
        <v>10909.849999999999</v>
      </c>
      <c r="O73">
        <f>Demand[[#This Row],[Load]]+Demand[[#This Row],[Load]]*-0.38</f>
        <v>11088.7</v>
      </c>
      <c r="P73">
        <f>Demand[[#This Row],[Load]]+Demand[[#This Row],[Load]]*-0.37</f>
        <v>11267.55</v>
      </c>
      <c r="Q73">
        <f>Demand[[#This Row],[Load]]+Demand[[#This Row],[Load]]*-0.36</f>
        <v>11446.400000000001</v>
      </c>
      <c r="R73">
        <f>Demand[[#This Row],[Load]]+Demand[[#This Row],[Load]]*-0.35</f>
        <v>11625.25</v>
      </c>
      <c r="S73">
        <f>Demand[[#This Row],[Load]]+Demand[[#This Row],[Load]]*-0.34</f>
        <v>11804.099999999999</v>
      </c>
      <c r="T73">
        <f>Demand[[#This Row],[Load]]+Demand[[#This Row],[Load]]*-0.33</f>
        <v>11982.95</v>
      </c>
      <c r="U73">
        <f>Demand[[#This Row],[Load]]+Demand[[#This Row],[Load]]*-0.32</f>
        <v>12161.8</v>
      </c>
      <c r="V73">
        <f>Demand[[#This Row],[Load]]+Demand[[#This Row],[Load]]*-0.31</f>
        <v>12340.65</v>
      </c>
      <c r="W73">
        <f>Demand[[#This Row],[Load]]+Demand[[#This Row],[Load]]*-0.3</f>
        <v>12519.5</v>
      </c>
      <c r="X73">
        <f>Demand[[#This Row],[Load]]+Demand[[#This Row],[Load]]*-0.29</f>
        <v>12698.35</v>
      </c>
      <c r="Y73">
        <f>Demand[[#This Row],[Load]]+Demand[[#This Row],[Load]]*-0.28</f>
        <v>12877.2</v>
      </c>
      <c r="Z73">
        <f>Demand[[#This Row],[Load]]+Demand[[#This Row],[Load]]*-0.27</f>
        <v>13056.05</v>
      </c>
      <c r="AA73">
        <f>Demand[[#This Row],[Load]]+Demand[[#This Row],[Load]]*-0.26</f>
        <v>13234.9</v>
      </c>
      <c r="AB73">
        <f>Demand[[#This Row],[Load]]+Demand[[#This Row],[Load]]*-0.25</f>
        <v>13413.75</v>
      </c>
      <c r="AC73">
        <f>Demand[[#This Row],[Load]]+Demand[[#This Row],[Load]]*-0.24</f>
        <v>13592.6</v>
      </c>
      <c r="AD73">
        <f>Demand[[#This Row],[Load]]+Demand[[#This Row],[Load]]*-0.23</f>
        <v>13771.45</v>
      </c>
      <c r="AE73">
        <f>Demand[[#This Row],[Load]]+Demand[[#This Row],[Load]]*-0.22</f>
        <v>13950.3</v>
      </c>
      <c r="AF73">
        <f>Demand[[#This Row],[Load]]+Demand[[#This Row],[Load]]*-0.21</f>
        <v>14129.15</v>
      </c>
      <c r="AG73">
        <f>Demand[[#This Row],[Load]]+Demand[[#This Row],[Load]]*-0.2</f>
        <v>14308</v>
      </c>
      <c r="AH73">
        <f>Demand[[#This Row],[Load]]+Demand[[#This Row],[Load]]*-0.19</f>
        <v>14486.85</v>
      </c>
      <c r="AI73">
        <f>Demand[[#This Row],[Load]]+Demand[[#This Row],[Load]]*-0.18</f>
        <v>14665.7</v>
      </c>
      <c r="AJ73">
        <f>Demand[[#This Row],[Load]]+Demand[[#This Row],[Load]]*-0.17</f>
        <v>14844.55</v>
      </c>
      <c r="AK73">
        <f>Demand[[#This Row],[Load]]+Demand[[#This Row],[Load]]*-0.16</f>
        <v>15023.4</v>
      </c>
      <c r="AL73">
        <f>Demand[[#This Row],[Load]]+Demand[[#This Row],[Load]]*-0.15</f>
        <v>15202.25</v>
      </c>
      <c r="AM73">
        <f>Demand[[#This Row],[Load]]+Demand[[#This Row],[Load]]*-0.14</f>
        <v>15381.1</v>
      </c>
      <c r="AN73">
        <f>Demand[[#This Row],[Load]]+Demand[[#This Row],[Load]]*-0.13</f>
        <v>15559.95</v>
      </c>
      <c r="AO73">
        <f>Demand[[#This Row],[Load]]+Demand[[#This Row],[Load]]*-0.12</f>
        <v>15738.8</v>
      </c>
      <c r="AP73">
        <f>Demand[[#This Row],[Load]]+Demand[[#This Row],[Load]]*-0.11</f>
        <v>15917.65</v>
      </c>
      <c r="AQ73">
        <f>Demand[[#This Row],[Load]]+Demand[[#This Row],[Load]]*-0.1</f>
        <v>16096.5</v>
      </c>
      <c r="AR73">
        <f>Demand[[#This Row],[Load]]+Demand[[#This Row],[Load]]*-0.09</f>
        <v>16275.35</v>
      </c>
      <c r="AS73">
        <f>Demand[[#This Row],[Load]]+Demand[[#This Row],[Load]]*-0.08</f>
        <v>16454.2</v>
      </c>
      <c r="AT73">
        <f>Demand[[#This Row],[Load]]+Demand[[#This Row],[Load]]*-0.07</f>
        <v>16633.05</v>
      </c>
      <c r="AU73">
        <f>Demand[[#This Row],[Load]]+Demand[[#This Row],[Load]]*-0.06</f>
        <v>16811.900000000001</v>
      </c>
      <c r="AV73">
        <f>Demand[[#This Row],[Load]]+Demand[[#This Row],[Load]]*-0.05</f>
        <v>16990.75</v>
      </c>
      <c r="AW73">
        <f>Demand[[#This Row],[Load]]+Demand[[#This Row],[Load]]*-0.04</f>
        <v>17169.599999999999</v>
      </c>
      <c r="AX73">
        <f>Demand[[#This Row],[Load]]+Demand[[#This Row],[Load]]*-0.03</f>
        <v>17348.45</v>
      </c>
      <c r="AY73">
        <f>Demand[[#This Row],[Load]]+Demand[[#This Row],[Load]]*-0.02</f>
        <v>17527.3</v>
      </c>
      <c r="AZ73">
        <f>Demand[[#This Row],[Load]]+Demand[[#This Row],[Load]]*-0.01</f>
        <v>17706.150000000001</v>
      </c>
      <c r="BA73">
        <f>Demand[[#This Row],[Load]]+Demand[[#This Row],[Load]]*0</f>
        <v>17885</v>
      </c>
      <c r="BB73">
        <f>Demand[[#This Row],[Load]]+Demand[[#This Row],[Load]]*0.01</f>
        <v>18063.849999999999</v>
      </c>
      <c r="BC73">
        <f>Demand[[#This Row],[Load]]+Demand[[#This Row],[Load]]*0.02</f>
        <v>18242.7</v>
      </c>
      <c r="BD73">
        <f>Demand[[#This Row],[Load]]+Demand[[#This Row],[Load]]*0.03</f>
        <v>18421.55</v>
      </c>
      <c r="BE73">
        <f>Demand[[#This Row],[Load]]+Demand[[#This Row],[Load]]*0.04</f>
        <v>18600.400000000001</v>
      </c>
      <c r="BF73">
        <f>Demand[[#This Row],[Load]]+Demand[[#This Row],[Load]]*0.05</f>
        <v>18779.25</v>
      </c>
      <c r="BG73">
        <f>Demand[[#This Row],[Load]]+Demand[[#This Row],[Load]]*0.06</f>
        <v>18958.099999999999</v>
      </c>
      <c r="BH73">
        <f>Demand[[#This Row],[Load]]+Demand[[#This Row],[Load]]*0.07</f>
        <v>19136.95</v>
      </c>
      <c r="BI73">
        <f>Demand[[#This Row],[Load]]+Demand[[#This Row],[Load]]*0.08</f>
        <v>19315.8</v>
      </c>
      <c r="BJ73">
        <f>Demand[[#This Row],[Load]]+Demand[[#This Row],[Load]]*0.09</f>
        <v>19494.650000000001</v>
      </c>
      <c r="BK73">
        <f>Demand[[#This Row],[Load]]+Demand[[#This Row],[Load]]*0.1</f>
        <v>19673.5</v>
      </c>
      <c r="BL73">
        <f>Demand[[#This Row],[Load]]+Demand[[#This Row],[Load]]*0.11</f>
        <v>19852.349999999999</v>
      </c>
      <c r="BM73">
        <f>Demand[[#This Row],[Load]]+Demand[[#This Row],[Load]]*0.12</f>
        <v>20031.2</v>
      </c>
      <c r="BN73">
        <f>Demand[[#This Row],[Load]]+Demand[[#This Row],[Load]]*0.13</f>
        <v>20210.05</v>
      </c>
      <c r="BO73">
        <f>Demand[[#This Row],[Load]]+Demand[[#This Row],[Load]]*0.14</f>
        <v>20388.900000000001</v>
      </c>
      <c r="BP73">
        <f>Demand[[#This Row],[Load]]+Demand[[#This Row],[Load]]*0.15</f>
        <v>20567.75</v>
      </c>
      <c r="BQ73">
        <f>Demand[[#This Row],[Load]]+Demand[[#This Row],[Load]]*0.16</f>
        <v>20746.599999999999</v>
      </c>
      <c r="BR73">
        <f>Demand[[#This Row],[Load]]+Demand[[#This Row],[Load]]*0.17</f>
        <v>20925.45</v>
      </c>
      <c r="BS73">
        <f>Demand[[#This Row],[Load]]+Demand[[#This Row],[Load]]*0.18</f>
        <v>21104.3</v>
      </c>
      <c r="BT73">
        <f>Demand[[#This Row],[Load]]+Demand[[#This Row],[Load]]*0.19</f>
        <v>21283.15</v>
      </c>
      <c r="BU73">
        <f>Demand[[#This Row],[Load]]+Demand[[#This Row],[Load]]*0.2</f>
        <v>21462</v>
      </c>
      <c r="BV73">
        <f>Demand[[#This Row],[Load]]+Demand[[#This Row],[Load]]*0.21</f>
        <v>21640.85</v>
      </c>
      <c r="BW73">
        <f>Demand[[#This Row],[Load]]+Demand[[#This Row],[Load]]*0.22</f>
        <v>21819.7</v>
      </c>
      <c r="BX73">
        <f>Demand[[#This Row],[Load]]+Demand[[#This Row],[Load]]*0.23</f>
        <v>21998.55</v>
      </c>
      <c r="BY73">
        <f>Demand[[#This Row],[Load]]+Demand[[#This Row],[Load]]*0.24</f>
        <v>22177.4</v>
      </c>
      <c r="BZ73">
        <f>Demand[[#This Row],[Load]]+Demand[[#This Row],[Load]]*0.25</f>
        <v>22356.25</v>
      </c>
      <c r="CA73">
        <f>Demand[[#This Row],[Load]]+Demand[[#This Row],[Load]]*0.26</f>
        <v>22535.1</v>
      </c>
      <c r="CB73">
        <f>Demand[[#This Row],[Load]]+Demand[[#This Row],[Load]]*0.27</f>
        <v>22713.95</v>
      </c>
      <c r="CC73">
        <f>Demand[[#This Row],[Load]]+Demand[[#This Row],[Load]]*0.28</f>
        <v>22892.799999999999</v>
      </c>
      <c r="CD73">
        <f>Demand[[#This Row],[Load]]+Demand[[#This Row],[Load]]*0.29</f>
        <v>23071.65</v>
      </c>
      <c r="CE73">
        <f>Demand[[#This Row],[Load]]+Demand[[#This Row],[Load]]*0.3</f>
        <v>23250.5</v>
      </c>
      <c r="CF73">
        <f>Demand[[#This Row],[Load]]+Demand[[#This Row],[Load]]*0.31</f>
        <v>23429.35</v>
      </c>
      <c r="CG73">
        <f>Demand[[#This Row],[Load]]+Demand[[#This Row],[Load]]*0.32</f>
        <v>23608.2</v>
      </c>
      <c r="CH73">
        <f>Demand[[#This Row],[Load]]+Demand[[#This Row],[Load]]*0.33</f>
        <v>23787.05</v>
      </c>
      <c r="CI73">
        <f>Demand[[#This Row],[Load]]+Demand[[#This Row],[Load]]*0.34</f>
        <v>23965.9</v>
      </c>
      <c r="CJ73">
        <f>Demand[[#This Row],[Load]]+Demand[[#This Row],[Load]]*0.35</f>
        <v>24144.75</v>
      </c>
      <c r="CK73">
        <f>Demand[[#This Row],[Load]]+Demand[[#This Row],[Load]]*0.36</f>
        <v>24323.599999999999</v>
      </c>
      <c r="CL73">
        <f>Demand[[#This Row],[Load]]+Demand[[#This Row],[Load]]*0.37</f>
        <v>24502.45</v>
      </c>
      <c r="CM73">
        <f>Demand[[#This Row],[Load]]+Demand[[#This Row],[Load]]*0.38</f>
        <v>24681.3</v>
      </c>
      <c r="CN73">
        <f>Demand[[#This Row],[Load]]+Demand[[#This Row],[Load]]*0.39</f>
        <v>24860.15</v>
      </c>
      <c r="CO73">
        <f>Demand[[#This Row],[Load]]+Demand[[#This Row],[Load]]*0.4</f>
        <v>25039</v>
      </c>
      <c r="CP73">
        <f>Demand[[#This Row],[Load]]+Demand[[#This Row],[Load]]*0.41</f>
        <v>25217.85</v>
      </c>
      <c r="CQ73">
        <f>Demand[[#This Row],[Load]]+Demand[[#This Row],[Load]]*0.42</f>
        <v>25396.7</v>
      </c>
      <c r="CR73">
        <f>Demand[[#This Row],[Load]]+Demand[[#This Row],[Load]]*0.43</f>
        <v>25575.55</v>
      </c>
      <c r="CS73">
        <f>Demand[[#This Row],[Load]]+Demand[[#This Row],[Load]]*0.44</f>
        <v>25754.400000000001</v>
      </c>
      <c r="CT73">
        <f>Demand[[#This Row],[Load]]+Demand[[#This Row],[Load]]*0.45</f>
        <v>25933.25</v>
      </c>
      <c r="CU73">
        <f>Demand[[#This Row],[Load]]+Demand[[#This Row],[Load]]*0.46</f>
        <v>26112.1</v>
      </c>
      <c r="CV73">
        <f>Demand[[#This Row],[Load]]+Demand[[#This Row],[Load]]*47</f>
        <v>858480</v>
      </c>
      <c r="CW73">
        <f>Demand[[#This Row],[Load]]+Demand[[#This Row],[Load]]*0.48</f>
        <v>26469.8</v>
      </c>
      <c r="CX73">
        <f>Demand[[#This Row],[Load]]+Demand[[#This Row],[Load]]*0.49</f>
        <v>26648.65</v>
      </c>
      <c r="CY73">
        <f>Demand[[#This Row],[Load]]+Demand[[#This Row],[Load]]*0.5</f>
        <v>26827.5</v>
      </c>
    </row>
    <row r="74" spans="1:103">
      <c r="A74">
        <v>72</v>
      </c>
      <c r="B74">
        <v>16380</v>
      </c>
      <c r="C74">
        <f>Demand[[#This Row],[Load]]-Demand[[#This Row],[Load]]*0.5</f>
        <v>8190</v>
      </c>
      <c r="D74">
        <f>Demand[[#This Row],[Load]]-Demand[[#This Row],[Load]]*0.49</f>
        <v>8353.7999999999993</v>
      </c>
      <c r="E74">
        <f>Demand[[#This Row],[Load]]-Demand[[#This Row],[Load]]*0.48</f>
        <v>8517.6</v>
      </c>
      <c r="F74">
        <f>Demand[[#This Row],[Load]]-Demand[[#This Row],[Load]]*0.47</f>
        <v>8681.4000000000015</v>
      </c>
      <c r="G74">
        <f>Demand[[#This Row],[Load]]-Demand[[#This Row],[Load]]*0.46</f>
        <v>8845.2000000000007</v>
      </c>
      <c r="H74">
        <f>Demand[[#This Row],[Load]]-Demand[[#This Row],[Load]]*0.45</f>
        <v>9009</v>
      </c>
      <c r="I74">
        <f>Demand[[#This Row],[Load]]-Demand[[#This Row],[Load]]*0.44</f>
        <v>9172.7999999999993</v>
      </c>
      <c r="J74">
        <f>Demand[[#This Row],[Load]]-Demand[[#This Row],[Load]]*0.43</f>
        <v>9336.6</v>
      </c>
      <c r="K74">
        <f>Demand[[#This Row],[Load]]+Demand[[#This Row],[Load]]*$K$1</f>
        <v>9500.4000000000015</v>
      </c>
      <c r="L74">
        <f>Demand[[#This Row],[Load]]+Demand[[#This Row],[Load]]*-0.41</f>
        <v>9664.2000000000007</v>
      </c>
      <c r="M74">
        <f>Demand[[#This Row],[Load]]+Demand[[#This Row],[Load]]*-0.4</f>
        <v>9828</v>
      </c>
      <c r="N74">
        <f>Demand[[#This Row],[Load]]+Demand[[#This Row],[Load]]*-0.39</f>
        <v>9991.7999999999993</v>
      </c>
      <c r="O74">
        <f>Demand[[#This Row],[Load]]+Demand[[#This Row],[Load]]*-0.38</f>
        <v>10155.6</v>
      </c>
      <c r="P74">
        <f>Demand[[#This Row],[Load]]+Demand[[#This Row],[Load]]*-0.37</f>
        <v>10319.4</v>
      </c>
      <c r="Q74">
        <f>Demand[[#This Row],[Load]]+Demand[[#This Row],[Load]]*-0.36</f>
        <v>10483.200000000001</v>
      </c>
      <c r="R74">
        <f>Demand[[#This Row],[Load]]+Demand[[#This Row],[Load]]*-0.35</f>
        <v>10647</v>
      </c>
      <c r="S74">
        <f>Demand[[#This Row],[Load]]+Demand[[#This Row],[Load]]*-0.34</f>
        <v>10810.8</v>
      </c>
      <c r="T74">
        <f>Demand[[#This Row],[Load]]+Demand[[#This Row],[Load]]*-0.33</f>
        <v>10974.599999999999</v>
      </c>
      <c r="U74">
        <f>Demand[[#This Row],[Load]]+Demand[[#This Row],[Load]]*-0.32</f>
        <v>11138.4</v>
      </c>
      <c r="V74">
        <f>Demand[[#This Row],[Load]]+Demand[[#This Row],[Load]]*-0.31</f>
        <v>11302.2</v>
      </c>
      <c r="W74">
        <f>Demand[[#This Row],[Load]]+Demand[[#This Row],[Load]]*-0.3</f>
        <v>11466</v>
      </c>
      <c r="X74">
        <f>Demand[[#This Row],[Load]]+Demand[[#This Row],[Load]]*-0.29</f>
        <v>11629.8</v>
      </c>
      <c r="Y74">
        <f>Demand[[#This Row],[Load]]+Demand[[#This Row],[Load]]*-0.28</f>
        <v>11793.599999999999</v>
      </c>
      <c r="Z74">
        <f>Demand[[#This Row],[Load]]+Demand[[#This Row],[Load]]*-0.27</f>
        <v>11957.4</v>
      </c>
      <c r="AA74">
        <f>Demand[[#This Row],[Load]]+Demand[[#This Row],[Load]]*-0.26</f>
        <v>12121.2</v>
      </c>
      <c r="AB74">
        <f>Demand[[#This Row],[Load]]+Demand[[#This Row],[Load]]*-0.25</f>
        <v>12285</v>
      </c>
      <c r="AC74">
        <f>Demand[[#This Row],[Load]]+Demand[[#This Row],[Load]]*-0.24</f>
        <v>12448.8</v>
      </c>
      <c r="AD74">
        <f>Demand[[#This Row],[Load]]+Demand[[#This Row],[Load]]*-0.23</f>
        <v>12612.6</v>
      </c>
      <c r="AE74">
        <f>Demand[[#This Row],[Load]]+Demand[[#This Row],[Load]]*-0.22</f>
        <v>12776.4</v>
      </c>
      <c r="AF74">
        <f>Demand[[#This Row],[Load]]+Demand[[#This Row],[Load]]*-0.21</f>
        <v>12940.2</v>
      </c>
      <c r="AG74">
        <f>Demand[[#This Row],[Load]]+Demand[[#This Row],[Load]]*-0.2</f>
        <v>13104</v>
      </c>
      <c r="AH74">
        <f>Demand[[#This Row],[Load]]+Demand[[#This Row],[Load]]*-0.19</f>
        <v>13267.8</v>
      </c>
      <c r="AI74">
        <f>Demand[[#This Row],[Load]]+Demand[[#This Row],[Load]]*-0.18</f>
        <v>13431.6</v>
      </c>
      <c r="AJ74">
        <f>Demand[[#This Row],[Load]]+Demand[[#This Row],[Load]]*-0.17</f>
        <v>13595.4</v>
      </c>
      <c r="AK74">
        <f>Demand[[#This Row],[Load]]+Demand[[#This Row],[Load]]*-0.16</f>
        <v>13759.2</v>
      </c>
      <c r="AL74">
        <f>Demand[[#This Row],[Load]]+Demand[[#This Row],[Load]]*-0.15</f>
        <v>13923</v>
      </c>
      <c r="AM74">
        <f>Demand[[#This Row],[Load]]+Demand[[#This Row],[Load]]*-0.14</f>
        <v>14086.8</v>
      </c>
      <c r="AN74">
        <f>Demand[[#This Row],[Load]]+Demand[[#This Row],[Load]]*-0.13</f>
        <v>14250.6</v>
      </c>
      <c r="AO74">
        <f>Demand[[#This Row],[Load]]+Demand[[#This Row],[Load]]*-0.12</f>
        <v>14414.4</v>
      </c>
      <c r="AP74">
        <f>Demand[[#This Row],[Load]]+Demand[[#This Row],[Load]]*-0.11</f>
        <v>14578.2</v>
      </c>
      <c r="AQ74">
        <f>Demand[[#This Row],[Load]]+Demand[[#This Row],[Load]]*-0.1</f>
        <v>14742</v>
      </c>
      <c r="AR74">
        <f>Demand[[#This Row],[Load]]+Demand[[#This Row],[Load]]*-0.09</f>
        <v>14905.8</v>
      </c>
      <c r="AS74">
        <f>Demand[[#This Row],[Load]]+Demand[[#This Row],[Load]]*-0.08</f>
        <v>15069.6</v>
      </c>
      <c r="AT74">
        <f>Demand[[#This Row],[Load]]+Demand[[#This Row],[Load]]*-0.07</f>
        <v>15233.4</v>
      </c>
      <c r="AU74">
        <f>Demand[[#This Row],[Load]]+Demand[[#This Row],[Load]]*-0.06</f>
        <v>15397.2</v>
      </c>
      <c r="AV74">
        <f>Demand[[#This Row],[Load]]+Demand[[#This Row],[Load]]*-0.05</f>
        <v>15561</v>
      </c>
      <c r="AW74">
        <f>Demand[[#This Row],[Load]]+Demand[[#This Row],[Load]]*-0.04</f>
        <v>15724.8</v>
      </c>
      <c r="AX74">
        <f>Demand[[#This Row],[Load]]+Demand[[#This Row],[Load]]*-0.03</f>
        <v>15888.6</v>
      </c>
      <c r="AY74">
        <f>Demand[[#This Row],[Load]]+Demand[[#This Row],[Load]]*-0.02</f>
        <v>16052.4</v>
      </c>
      <c r="AZ74">
        <f>Demand[[#This Row],[Load]]+Demand[[#This Row],[Load]]*-0.01</f>
        <v>16216.2</v>
      </c>
      <c r="BA74">
        <f>Demand[[#This Row],[Load]]+Demand[[#This Row],[Load]]*0</f>
        <v>16380</v>
      </c>
      <c r="BB74">
        <f>Demand[[#This Row],[Load]]+Demand[[#This Row],[Load]]*0.01</f>
        <v>16543.8</v>
      </c>
      <c r="BC74">
        <f>Demand[[#This Row],[Load]]+Demand[[#This Row],[Load]]*0.02</f>
        <v>16707.599999999999</v>
      </c>
      <c r="BD74">
        <f>Demand[[#This Row],[Load]]+Demand[[#This Row],[Load]]*0.03</f>
        <v>16871.400000000001</v>
      </c>
      <c r="BE74">
        <f>Demand[[#This Row],[Load]]+Demand[[#This Row],[Load]]*0.04</f>
        <v>17035.2</v>
      </c>
      <c r="BF74">
        <f>Demand[[#This Row],[Load]]+Demand[[#This Row],[Load]]*0.05</f>
        <v>17199</v>
      </c>
      <c r="BG74">
        <f>Demand[[#This Row],[Load]]+Demand[[#This Row],[Load]]*0.06</f>
        <v>17362.8</v>
      </c>
      <c r="BH74">
        <f>Demand[[#This Row],[Load]]+Demand[[#This Row],[Load]]*0.07</f>
        <v>17526.599999999999</v>
      </c>
      <c r="BI74">
        <f>Demand[[#This Row],[Load]]+Demand[[#This Row],[Load]]*0.08</f>
        <v>17690.400000000001</v>
      </c>
      <c r="BJ74">
        <f>Demand[[#This Row],[Load]]+Demand[[#This Row],[Load]]*0.09</f>
        <v>17854.2</v>
      </c>
      <c r="BK74">
        <f>Demand[[#This Row],[Load]]+Demand[[#This Row],[Load]]*0.1</f>
        <v>18018</v>
      </c>
      <c r="BL74">
        <f>Demand[[#This Row],[Load]]+Demand[[#This Row],[Load]]*0.11</f>
        <v>18181.8</v>
      </c>
      <c r="BM74">
        <f>Demand[[#This Row],[Load]]+Demand[[#This Row],[Load]]*0.12</f>
        <v>18345.599999999999</v>
      </c>
      <c r="BN74">
        <f>Demand[[#This Row],[Load]]+Demand[[#This Row],[Load]]*0.13</f>
        <v>18509.400000000001</v>
      </c>
      <c r="BO74">
        <f>Demand[[#This Row],[Load]]+Demand[[#This Row],[Load]]*0.14</f>
        <v>18673.2</v>
      </c>
      <c r="BP74">
        <f>Demand[[#This Row],[Load]]+Demand[[#This Row],[Load]]*0.15</f>
        <v>18837</v>
      </c>
      <c r="BQ74">
        <f>Demand[[#This Row],[Load]]+Demand[[#This Row],[Load]]*0.16</f>
        <v>19000.8</v>
      </c>
      <c r="BR74">
        <f>Demand[[#This Row],[Load]]+Demand[[#This Row],[Load]]*0.17</f>
        <v>19164.599999999999</v>
      </c>
      <c r="BS74">
        <f>Demand[[#This Row],[Load]]+Demand[[#This Row],[Load]]*0.18</f>
        <v>19328.400000000001</v>
      </c>
      <c r="BT74">
        <f>Demand[[#This Row],[Load]]+Demand[[#This Row],[Load]]*0.19</f>
        <v>19492.2</v>
      </c>
      <c r="BU74">
        <f>Demand[[#This Row],[Load]]+Demand[[#This Row],[Load]]*0.2</f>
        <v>19656</v>
      </c>
      <c r="BV74">
        <f>Demand[[#This Row],[Load]]+Demand[[#This Row],[Load]]*0.21</f>
        <v>19819.8</v>
      </c>
      <c r="BW74">
        <f>Demand[[#This Row],[Load]]+Demand[[#This Row],[Load]]*0.22</f>
        <v>19983.599999999999</v>
      </c>
      <c r="BX74">
        <f>Demand[[#This Row],[Load]]+Demand[[#This Row],[Load]]*0.23</f>
        <v>20147.400000000001</v>
      </c>
      <c r="BY74">
        <f>Demand[[#This Row],[Load]]+Demand[[#This Row],[Load]]*0.24</f>
        <v>20311.2</v>
      </c>
      <c r="BZ74">
        <f>Demand[[#This Row],[Load]]+Demand[[#This Row],[Load]]*0.25</f>
        <v>20475</v>
      </c>
      <c r="CA74">
        <f>Demand[[#This Row],[Load]]+Demand[[#This Row],[Load]]*0.26</f>
        <v>20638.8</v>
      </c>
      <c r="CB74">
        <f>Demand[[#This Row],[Load]]+Demand[[#This Row],[Load]]*0.27</f>
        <v>20802.599999999999</v>
      </c>
      <c r="CC74">
        <f>Demand[[#This Row],[Load]]+Demand[[#This Row],[Load]]*0.28</f>
        <v>20966.400000000001</v>
      </c>
      <c r="CD74">
        <f>Demand[[#This Row],[Load]]+Demand[[#This Row],[Load]]*0.29</f>
        <v>21130.2</v>
      </c>
      <c r="CE74">
        <f>Demand[[#This Row],[Load]]+Demand[[#This Row],[Load]]*0.3</f>
        <v>21294</v>
      </c>
      <c r="CF74">
        <f>Demand[[#This Row],[Load]]+Demand[[#This Row],[Load]]*0.31</f>
        <v>21457.8</v>
      </c>
      <c r="CG74">
        <f>Demand[[#This Row],[Load]]+Demand[[#This Row],[Load]]*0.32</f>
        <v>21621.599999999999</v>
      </c>
      <c r="CH74">
        <f>Demand[[#This Row],[Load]]+Demand[[#This Row],[Load]]*0.33</f>
        <v>21785.4</v>
      </c>
      <c r="CI74">
        <f>Demand[[#This Row],[Load]]+Demand[[#This Row],[Load]]*0.34</f>
        <v>21949.200000000001</v>
      </c>
      <c r="CJ74">
        <f>Demand[[#This Row],[Load]]+Demand[[#This Row],[Load]]*0.35</f>
        <v>22113</v>
      </c>
      <c r="CK74">
        <f>Demand[[#This Row],[Load]]+Demand[[#This Row],[Load]]*0.36</f>
        <v>22276.799999999999</v>
      </c>
      <c r="CL74">
        <f>Demand[[#This Row],[Load]]+Demand[[#This Row],[Load]]*0.37</f>
        <v>22440.6</v>
      </c>
      <c r="CM74">
        <f>Demand[[#This Row],[Load]]+Demand[[#This Row],[Load]]*0.38</f>
        <v>22604.400000000001</v>
      </c>
      <c r="CN74">
        <f>Demand[[#This Row],[Load]]+Demand[[#This Row],[Load]]*0.39</f>
        <v>22768.2</v>
      </c>
      <c r="CO74">
        <f>Demand[[#This Row],[Load]]+Demand[[#This Row],[Load]]*0.4</f>
        <v>22932</v>
      </c>
      <c r="CP74">
        <f>Demand[[#This Row],[Load]]+Demand[[#This Row],[Load]]*0.41</f>
        <v>23095.8</v>
      </c>
      <c r="CQ74">
        <f>Demand[[#This Row],[Load]]+Demand[[#This Row],[Load]]*0.42</f>
        <v>23259.599999999999</v>
      </c>
      <c r="CR74">
        <f>Demand[[#This Row],[Load]]+Demand[[#This Row],[Load]]*0.43</f>
        <v>23423.4</v>
      </c>
      <c r="CS74">
        <f>Demand[[#This Row],[Load]]+Demand[[#This Row],[Load]]*0.44</f>
        <v>23587.200000000001</v>
      </c>
      <c r="CT74">
        <f>Demand[[#This Row],[Load]]+Demand[[#This Row],[Load]]*0.45</f>
        <v>23751</v>
      </c>
      <c r="CU74">
        <f>Demand[[#This Row],[Load]]+Demand[[#This Row],[Load]]*0.46</f>
        <v>23914.799999999999</v>
      </c>
      <c r="CV74">
        <f>Demand[[#This Row],[Load]]+Demand[[#This Row],[Load]]*47</f>
        <v>786240</v>
      </c>
      <c r="CW74">
        <f>Demand[[#This Row],[Load]]+Demand[[#This Row],[Load]]*0.48</f>
        <v>24242.400000000001</v>
      </c>
      <c r="CX74">
        <f>Demand[[#This Row],[Load]]+Demand[[#This Row],[Load]]*0.49</f>
        <v>24406.2</v>
      </c>
      <c r="CY74">
        <f>Demand[[#This Row],[Load]]+Demand[[#This Row],[Load]]*0.5</f>
        <v>24570</v>
      </c>
    </row>
    <row r="75" spans="1:103">
      <c r="A75">
        <v>73</v>
      </c>
      <c r="B75">
        <v>15060</v>
      </c>
      <c r="C75">
        <f>Demand[[#This Row],[Load]]-Demand[[#This Row],[Load]]*0.5</f>
        <v>7530</v>
      </c>
      <c r="D75">
        <f>Demand[[#This Row],[Load]]-Demand[[#This Row],[Load]]*0.49</f>
        <v>7680.6</v>
      </c>
      <c r="E75">
        <f>Demand[[#This Row],[Load]]-Demand[[#This Row],[Load]]*0.48</f>
        <v>7831.2</v>
      </c>
      <c r="F75">
        <f>Demand[[#This Row],[Load]]-Demand[[#This Row],[Load]]*0.47</f>
        <v>7981.8</v>
      </c>
      <c r="G75">
        <f>Demand[[#This Row],[Load]]-Demand[[#This Row],[Load]]*0.46</f>
        <v>8132.4</v>
      </c>
      <c r="H75">
        <f>Demand[[#This Row],[Load]]-Demand[[#This Row],[Load]]*0.45</f>
        <v>8283</v>
      </c>
      <c r="I75">
        <f>Demand[[#This Row],[Load]]-Demand[[#This Row],[Load]]*0.44</f>
        <v>8433.6</v>
      </c>
      <c r="J75">
        <f>Demand[[#This Row],[Load]]-Demand[[#This Row],[Load]]*0.43</f>
        <v>8584.2000000000007</v>
      </c>
      <c r="K75">
        <f>Demand[[#This Row],[Load]]+Demand[[#This Row],[Load]]*$K$1</f>
        <v>8734.7999999999993</v>
      </c>
      <c r="L75">
        <f>Demand[[#This Row],[Load]]+Demand[[#This Row],[Load]]*-0.41</f>
        <v>8885.4000000000015</v>
      </c>
      <c r="M75">
        <f>Demand[[#This Row],[Load]]+Demand[[#This Row],[Load]]*-0.4</f>
        <v>9036</v>
      </c>
      <c r="N75">
        <f>Demand[[#This Row],[Load]]+Demand[[#This Row],[Load]]*-0.39</f>
        <v>9186.5999999999985</v>
      </c>
      <c r="O75">
        <f>Demand[[#This Row],[Load]]+Demand[[#This Row],[Load]]*-0.38</f>
        <v>9337.2000000000007</v>
      </c>
      <c r="P75">
        <f>Demand[[#This Row],[Load]]+Demand[[#This Row],[Load]]*-0.37</f>
        <v>9487.7999999999993</v>
      </c>
      <c r="Q75">
        <f>Demand[[#This Row],[Load]]+Demand[[#This Row],[Load]]*-0.36</f>
        <v>9638.4000000000015</v>
      </c>
      <c r="R75">
        <f>Demand[[#This Row],[Load]]+Demand[[#This Row],[Load]]*-0.35</f>
        <v>9789</v>
      </c>
      <c r="S75">
        <f>Demand[[#This Row],[Load]]+Demand[[#This Row],[Load]]*-0.34</f>
        <v>9939.5999999999985</v>
      </c>
      <c r="T75">
        <f>Demand[[#This Row],[Load]]+Demand[[#This Row],[Load]]*-0.33</f>
        <v>10090.200000000001</v>
      </c>
      <c r="U75">
        <f>Demand[[#This Row],[Load]]+Demand[[#This Row],[Load]]*-0.32</f>
        <v>10240.799999999999</v>
      </c>
      <c r="V75">
        <f>Demand[[#This Row],[Load]]+Demand[[#This Row],[Load]]*-0.31</f>
        <v>10391.4</v>
      </c>
      <c r="W75">
        <f>Demand[[#This Row],[Load]]+Demand[[#This Row],[Load]]*-0.3</f>
        <v>10542</v>
      </c>
      <c r="X75">
        <f>Demand[[#This Row],[Load]]+Demand[[#This Row],[Load]]*-0.29</f>
        <v>10692.6</v>
      </c>
      <c r="Y75">
        <f>Demand[[#This Row],[Load]]+Demand[[#This Row],[Load]]*-0.28</f>
        <v>10843.2</v>
      </c>
      <c r="Z75">
        <f>Demand[[#This Row],[Load]]+Demand[[#This Row],[Load]]*-0.27</f>
        <v>10993.8</v>
      </c>
      <c r="AA75">
        <f>Demand[[#This Row],[Load]]+Demand[[#This Row],[Load]]*-0.26</f>
        <v>11144.4</v>
      </c>
      <c r="AB75">
        <f>Demand[[#This Row],[Load]]+Demand[[#This Row],[Load]]*-0.25</f>
        <v>11295</v>
      </c>
      <c r="AC75">
        <f>Demand[[#This Row],[Load]]+Demand[[#This Row],[Load]]*-0.24</f>
        <v>11445.6</v>
      </c>
      <c r="AD75">
        <f>Demand[[#This Row],[Load]]+Demand[[#This Row],[Load]]*-0.23</f>
        <v>11596.2</v>
      </c>
      <c r="AE75">
        <f>Demand[[#This Row],[Load]]+Demand[[#This Row],[Load]]*-0.22</f>
        <v>11746.8</v>
      </c>
      <c r="AF75">
        <f>Demand[[#This Row],[Load]]+Demand[[#This Row],[Load]]*-0.21</f>
        <v>11897.4</v>
      </c>
      <c r="AG75">
        <f>Demand[[#This Row],[Load]]+Demand[[#This Row],[Load]]*-0.2</f>
        <v>12048</v>
      </c>
      <c r="AH75">
        <f>Demand[[#This Row],[Load]]+Demand[[#This Row],[Load]]*-0.19</f>
        <v>12198.6</v>
      </c>
      <c r="AI75">
        <f>Demand[[#This Row],[Load]]+Demand[[#This Row],[Load]]*-0.18</f>
        <v>12349.2</v>
      </c>
      <c r="AJ75">
        <f>Demand[[#This Row],[Load]]+Demand[[#This Row],[Load]]*-0.17</f>
        <v>12499.8</v>
      </c>
      <c r="AK75">
        <f>Demand[[#This Row],[Load]]+Demand[[#This Row],[Load]]*-0.16</f>
        <v>12650.4</v>
      </c>
      <c r="AL75">
        <f>Demand[[#This Row],[Load]]+Demand[[#This Row],[Load]]*-0.15</f>
        <v>12801</v>
      </c>
      <c r="AM75">
        <f>Demand[[#This Row],[Load]]+Demand[[#This Row],[Load]]*-0.14</f>
        <v>12951.6</v>
      </c>
      <c r="AN75">
        <f>Demand[[#This Row],[Load]]+Demand[[#This Row],[Load]]*-0.13</f>
        <v>13102.2</v>
      </c>
      <c r="AO75">
        <f>Demand[[#This Row],[Load]]+Demand[[#This Row],[Load]]*-0.12</f>
        <v>13252.8</v>
      </c>
      <c r="AP75">
        <f>Demand[[#This Row],[Load]]+Demand[[#This Row],[Load]]*-0.11</f>
        <v>13403.4</v>
      </c>
      <c r="AQ75">
        <f>Demand[[#This Row],[Load]]+Demand[[#This Row],[Load]]*-0.1</f>
        <v>13554</v>
      </c>
      <c r="AR75">
        <f>Demand[[#This Row],[Load]]+Demand[[#This Row],[Load]]*-0.09</f>
        <v>13704.6</v>
      </c>
      <c r="AS75">
        <f>Demand[[#This Row],[Load]]+Demand[[#This Row],[Load]]*-0.08</f>
        <v>13855.2</v>
      </c>
      <c r="AT75">
        <f>Demand[[#This Row],[Load]]+Demand[[#This Row],[Load]]*-0.07</f>
        <v>14005.8</v>
      </c>
      <c r="AU75">
        <f>Demand[[#This Row],[Load]]+Demand[[#This Row],[Load]]*-0.06</f>
        <v>14156.4</v>
      </c>
      <c r="AV75">
        <f>Demand[[#This Row],[Load]]+Demand[[#This Row],[Load]]*-0.05</f>
        <v>14307</v>
      </c>
      <c r="AW75">
        <f>Demand[[#This Row],[Load]]+Demand[[#This Row],[Load]]*-0.04</f>
        <v>14457.6</v>
      </c>
      <c r="AX75">
        <f>Demand[[#This Row],[Load]]+Demand[[#This Row],[Load]]*-0.03</f>
        <v>14608.2</v>
      </c>
      <c r="AY75">
        <f>Demand[[#This Row],[Load]]+Demand[[#This Row],[Load]]*-0.02</f>
        <v>14758.8</v>
      </c>
      <c r="AZ75">
        <f>Demand[[#This Row],[Load]]+Demand[[#This Row],[Load]]*-0.01</f>
        <v>14909.4</v>
      </c>
      <c r="BA75">
        <f>Demand[[#This Row],[Load]]+Demand[[#This Row],[Load]]*0</f>
        <v>15060</v>
      </c>
      <c r="BB75">
        <f>Demand[[#This Row],[Load]]+Demand[[#This Row],[Load]]*0.01</f>
        <v>15210.6</v>
      </c>
      <c r="BC75">
        <f>Demand[[#This Row],[Load]]+Demand[[#This Row],[Load]]*0.02</f>
        <v>15361.2</v>
      </c>
      <c r="BD75">
        <f>Demand[[#This Row],[Load]]+Demand[[#This Row],[Load]]*0.03</f>
        <v>15511.8</v>
      </c>
      <c r="BE75">
        <f>Demand[[#This Row],[Load]]+Demand[[#This Row],[Load]]*0.04</f>
        <v>15662.4</v>
      </c>
      <c r="BF75">
        <f>Demand[[#This Row],[Load]]+Demand[[#This Row],[Load]]*0.05</f>
        <v>15813</v>
      </c>
      <c r="BG75">
        <f>Demand[[#This Row],[Load]]+Demand[[#This Row],[Load]]*0.06</f>
        <v>15963.6</v>
      </c>
      <c r="BH75">
        <f>Demand[[#This Row],[Load]]+Demand[[#This Row],[Load]]*0.07</f>
        <v>16114.2</v>
      </c>
      <c r="BI75">
        <f>Demand[[#This Row],[Load]]+Demand[[#This Row],[Load]]*0.08</f>
        <v>16264.8</v>
      </c>
      <c r="BJ75">
        <f>Demand[[#This Row],[Load]]+Demand[[#This Row],[Load]]*0.09</f>
        <v>16415.400000000001</v>
      </c>
      <c r="BK75">
        <f>Demand[[#This Row],[Load]]+Demand[[#This Row],[Load]]*0.1</f>
        <v>16566</v>
      </c>
      <c r="BL75">
        <f>Demand[[#This Row],[Load]]+Demand[[#This Row],[Load]]*0.11</f>
        <v>16716.599999999999</v>
      </c>
      <c r="BM75">
        <f>Demand[[#This Row],[Load]]+Demand[[#This Row],[Load]]*0.12</f>
        <v>16867.2</v>
      </c>
      <c r="BN75">
        <f>Demand[[#This Row],[Load]]+Demand[[#This Row],[Load]]*0.13</f>
        <v>17017.8</v>
      </c>
      <c r="BO75">
        <f>Demand[[#This Row],[Load]]+Demand[[#This Row],[Load]]*0.14</f>
        <v>17168.400000000001</v>
      </c>
      <c r="BP75">
        <f>Demand[[#This Row],[Load]]+Demand[[#This Row],[Load]]*0.15</f>
        <v>17319</v>
      </c>
      <c r="BQ75">
        <f>Demand[[#This Row],[Load]]+Demand[[#This Row],[Load]]*0.16</f>
        <v>17469.599999999999</v>
      </c>
      <c r="BR75">
        <f>Demand[[#This Row],[Load]]+Demand[[#This Row],[Load]]*0.17</f>
        <v>17620.2</v>
      </c>
      <c r="BS75">
        <f>Demand[[#This Row],[Load]]+Demand[[#This Row],[Load]]*0.18</f>
        <v>17770.8</v>
      </c>
      <c r="BT75">
        <f>Demand[[#This Row],[Load]]+Demand[[#This Row],[Load]]*0.19</f>
        <v>17921.400000000001</v>
      </c>
      <c r="BU75">
        <f>Demand[[#This Row],[Load]]+Demand[[#This Row],[Load]]*0.2</f>
        <v>18072</v>
      </c>
      <c r="BV75">
        <f>Demand[[#This Row],[Load]]+Demand[[#This Row],[Load]]*0.21</f>
        <v>18222.599999999999</v>
      </c>
      <c r="BW75">
        <f>Demand[[#This Row],[Load]]+Demand[[#This Row],[Load]]*0.22</f>
        <v>18373.2</v>
      </c>
      <c r="BX75">
        <f>Demand[[#This Row],[Load]]+Demand[[#This Row],[Load]]*0.23</f>
        <v>18523.8</v>
      </c>
      <c r="BY75">
        <f>Demand[[#This Row],[Load]]+Demand[[#This Row],[Load]]*0.24</f>
        <v>18674.400000000001</v>
      </c>
      <c r="BZ75">
        <f>Demand[[#This Row],[Load]]+Demand[[#This Row],[Load]]*0.25</f>
        <v>18825</v>
      </c>
      <c r="CA75">
        <f>Demand[[#This Row],[Load]]+Demand[[#This Row],[Load]]*0.26</f>
        <v>18975.599999999999</v>
      </c>
      <c r="CB75">
        <f>Demand[[#This Row],[Load]]+Demand[[#This Row],[Load]]*0.27</f>
        <v>19126.2</v>
      </c>
      <c r="CC75">
        <f>Demand[[#This Row],[Load]]+Demand[[#This Row],[Load]]*0.28</f>
        <v>19276.8</v>
      </c>
      <c r="CD75">
        <f>Demand[[#This Row],[Load]]+Demand[[#This Row],[Load]]*0.29</f>
        <v>19427.400000000001</v>
      </c>
      <c r="CE75">
        <f>Demand[[#This Row],[Load]]+Demand[[#This Row],[Load]]*0.3</f>
        <v>19578</v>
      </c>
      <c r="CF75">
        <f>Demand[[#This Row],[Load]]+Demand[[#This Row],[Load]]*0.31</f>
        <v>19728.599999999999</v>
      </c>
      <c r="CG75">
        <f>Demand[[#This Row],[Load]]+Demand[[#This Row],[Load]]*0.32</f>
        <v>19879.2</v>
      </c>
      <c r="CH75">
        <f>Demand[[#This Row],[Load]]+Demand[[#This Row],[Load]]*0.33</f>
        <v>20029.8</v>
      </c>
      <c r="CI75">
        <f>Demand[[#This Row],[Load]]+Demand[[#This Row],[Load]]*0.34</f>
        <v>20180.400000000001</v>
      </c>
      <c r="CJ75">
        <f>Demand[[#This Row],[Load]]+Demand[[#This Row],[Load]]*0.35</f>
        <v>20331</v>
      </c>
      <c r="CK75">
        <f>Demand[[#This Row],[Load]]+Demand[[#This Row],[Load]]*0.36</f>
        <v>20481.599999999999</v>
      </c>
      <c r="CL75">
        <f>Demand[[#This Row],[Load]]+Demand[[#This Row],[Load]]*0.37</f>
        <v>20632.2</v>
      </c>
      <c r="CM75">
        <f>Demand[[#This Row],[Load]]+Demand[[#This Row],[Load]]*0.38</f>
        <v>20782.8</v>
      </c>
      <c r="CN75">
        <f>Demand[[#This Row],[Load]]+Demand[[#This Row],[Load]]*0.39</f>
        <v>20933.400000000001</v>
      </c>
      <c r="CO75">
        <f>Demand[[#This Row],[Load]]+Demand[[#This Row],[Load]]*0.4</f>
        <v>21084</v>
      </c>
      <c r="CP75">
        <f>Demand[[#This Row],[Load]]+Demand[[#This Row],[Load]]*0.41</f>
        <v>21234.6</v>
      </c>
      <c r="CQ75">
        <f>Demand[[#This Row],[Load]]+Demand[[#This Row],[Load]]*0.42</f>
        <v>21385.200000000001</v>
      </c>
      <c r="CR75">
        <f>Demand[[#This Row],[Load]]+Demand[[#This Row],[Load]]*0.43</f>
        <v>21535.8</v>
      </c>
      <c r="CS75">
        <f>Demand[[#This Row],[Load]]+Demand[[#This Row],[Load]]*0.44</f>
        <v>21686.400000000001</v>
      </c>
      <c r="CT75">
        <f>Demand[[#This Row],[Load]]+Demand[[#This Row],[Load]]*0.45</f>
        <v>21837</v>
      </c>
      <c r="CU75">
        <f>Demand[[#This Row],[Load]]+Demand[[#This Row],[Load]]*0.46</f>
        <v>21987.599999999999</v>
      </c>
      <c r="CV75">
        <f>Demand[[#This Row],[Load]]+Demand[[#This Row],[Load]]*47</f>
        <v>722880</v>
      </c>
      <c r="CW75">
        <f>Demand[[#This Row],[Load]]+Demand[[#This Row],[Load]]*0.48</f>
        <v>22288.799999999999</v>
      </c>
      <c r="CX75">
        <f>Demand[[#This Row],[Load]]+Demand[[#This Row],[Load]]*0.49</f>
        <v>22439.4</v>
      </c>
      <c r="CY75">
        <f>Demand[[#This Row],[Load]]+Demand[[#This Row],[Load]]*0.5</f>
        <v>22590</v>
      </c>
    </row>
    <row r="76" spans="1:103">
      <c r="A76">
        <v>74</v>
      </c>
      <c r="B76">
        <v>14241</v>
      </c>
      <c r="C76">
        <f>Demand[[#This Row],[Load]]-Demand[[#This Row],[Load]]*0.5</f>
        <v>7120.5</v>
      </c>
      <c r="D76">
        <f>Demand[[#This Row],[Load]]-Demand[[#This Row],[Load]]*0.49</f>
        <v>7262.91</v>
      </c>
      <c r="E76">
        <f>Demand[[#This Row],[Load]]-Demand[[#This Row],[Load]]*0.48</f>
        <v>7405.3200000000006</v>
      </c>
      <c r="F76">
        <f>Demand[[#This Row],[Load]]-Demand[[#This Row],[Load]]*0.47</f>
        <v>7547.7300000000005</v>
      </c>
      <c r="G76">
        <f>Demand[[#This Row],[Load]]-Demand[[#This Row],[Load]]*0.46</f>
        <v>7690.1399999999994</v>
      </c>
      <c r="H76">
        <f>Demand[[#This Row],[Load]]-Demand[[#This Row],[Load]]*0.45</f>
        <v>7832.55</v>
      </c>
      <c r="I76">
        <f>Demand[[#This Row],[Load]]-Demand[[#This Row],[Load]]*0.44</f>
        <v>7974.96</v>
      </c>
      <c r="J76">
        <f>Demand[[#This Row],[Load]]-Demand[[#This Row],[Load]]*0.43</f>
        <v>8117.37</v>
      </c>
      <c r="K76">
        <f>Demand[[#This Row],[Load]]+Demand[[#This Row],[Load]]*$K$1</f>
        <v>8259.7800000000007</v>
      </c>
      <c r="L76">
        <f>Demand[[#This Row],[Load]]+Demand[[#This Row],[Load]]*-0.41</f>
        <v>8402.19</v>
      </c>
      <c r="M76">
        <f>Demand[[#This Row],[Load]]+Demand[[#This Row],[Load]]*-0.4</f>
        <v>8544.5999999999985</v>
      </c>
      <c r="N76">
        <f>Demand[[#This Row],[Load]]+Demand[[#This Row],[Load]]*-0.39</f>
        <v>8687.01</v>
      </c>
      <c r="O76">
        <f>Demand[[#This Row],[Load]]+Demand[[#This Row],[Load]]*-0.38</f>
        <v>8829.42</v>
      </c>
      <c r="P76">
        <f>Demand[[#This Row],[Load]]+Demand[[#This Row],[Load]]*-0.37</f>
        <v>8971.83</v>
      </c>
      <c r="Q76">
        <f>Demand[[#This Row],[Load]]+Demand[[#This Row],[Load]]*-0.36</f>
        <v>9114.24</v>
      </c>
      <c r="R76">
        <f>Demand[[#This Row],[Load]]+Demand[[#This Row],[Load]]*-0.35</f>
        <v>9256.6500000000015</v>
      </c>
      <c r="S76">
        <f>Demand[[#This Row],[Load]]+Demand[[#This Row],[Load]]*-0.34</f>
        <v>9399.06</v>
      </c>
      <c r="T76">
        <f>Demand[[#This Row],[Load]]+Demand[[#This Row],[Load]]*-0.33</f>
        <v>9541.4699999999993</v>
      </c>
      <c r="U76">
        <f>Demand[[#This Row],[Load]]+Demand[[#This Row],[Load]]*-0.32</f>
        <v>9683.880000000001</v>
      </c>
      <c r="V76">
        <f>Demand[[#This Row],[Load]]+Demand[[#This Row],[Load]]*-0.31</f>
        <v>9826.2900000000009</v>
      </c>
      <c r="W76">
        <f>Demand[[#This Row],[Load]]+Demand[[#This Row],[Load]]*-0.3</f>
        <v>9968.7000000000007</v>
      </c>
      <c r="X76">
        <f>Demand[[#This Row],[Load]]+Demand[[#This Row],[Load]]*-0.29</f>
        <v>10111.11</v>
      </c>
      <c r="Y76">
        <f>Demand[[#This Row],[Load]]+Demand[[#This Row],[Load]]*-0.28</f>
        <v>10253.52</v>
      </c>
      <c r="Z76">
        <f>Demand[[#This Row],[Load]]+Demand[[#This Row],[Load]]*-0.27</f>
        <v>10395.93</v>
      </c>
      <c r="AA76">
        <f>Demand[[#This Row],[Load]]+Demand[[#This Row],[Load]]*-0.26</f>
        <v>10538.34</v>
      </c>
      <c r="AB76">
        <f>Demand[[#This Row],[Load]]+Demand[[#This Row],[Load]]*-0.25</f>
        <v>10680.75</v>
      </c>
      <c r="AC76">
        <f>Demand[[#This Row],[Load]]+Demand[[#This Row],[Load]]*-0.24</f>
        <v>10823.16</v>
      </c>
      <c r="AD76">
        <f>Demand[[#This Row],[Load]]+Demand[[#This Row],[Load]]*-0.23</f>
        <v>10965.57</v>
      </c>
      <c r="AE76">
        <f>Demand[[#This Row],[Load]]+Demand[[#This Row],[Load]]*-0.22</f>
        <v>11107.98</v>
      </c>
      <c r="AF76">
        <f>Demand[[#This Row],[Load]]+Demand[[#This Row],[Load]]*-0.21</f>
        <v>11250.39</v>
      </c>
      <c r="AG76">
        <f>Demand[[#This Row],[Load]]+Demand[[#This Row],[Load]]*-0.2</f>
        <v>11392.8</v>
      </c>
      <c r="AH76">
        <f>Demand[[#This Row],[Load]]+Demand[[#This Row],[Load]]*-0.19</f>
        <v>11535.21</v>
      </c>
      <c r="AI76">
        <f>Demand[[#This Row],[Load]]+Demand[[#This Row],[Load]]*-0.18</f>
        <v>11677.619999999999</v>
      </c>
      <c r="AJ76">
        <f>Demand[[#This Row],[Load]]+Demand[[#This Row],[Load]]*-0.17</f>
        <v>11820.029999999999</v>
      </c>
      <c r="AK76">
        <f>Demand[[#This Row],[Load]]+Demand[[#This Row],[Load]]*-0.16</f>
        <v>11962.44</v>
      </c>
      <c r="AL76">
        <f>Demand[[#This Row],[Load]]+Demand[[#This Row],[Load]]*-0.15</f>
        <v>12104.85</v>
      </c>
      <c r="AM76">
        <f>Demand[[#This Row],[Load]]+Demand[[#This Row],[Load]]*-0.14</f>
        <v>12247.26</v>
      </c>
      <c r="AN76">
        <f>Demand[[#This Row],[Load]]+Demand[[#This Row],[Load]]*-0.13</f>
        <v>12389.67</v>
      </c>
      <c r="AO76">
        <f>Demand[[#This Row],[Load]]+Demand[[#This Row],[Load]]*-0.12</f>
        <v>12532.08</v>
      </c>
      <c r="AP76">
        <f>Demand[[#This Row],[Load]]+Demand[[#This Row],[Load]]*-0.11</f>
        <v>12674.49</v>
      </c>
      <c r="AQ76">
        <f>Demand[[#This Row],[Load]]+Demand[[#This Row],[Load]]*-0.1</f>
        <v>12816.9</v>
      </c>
      <c r="AR76">
        <f>Demand[[#This Row],[Load]]+Demand[[#This Row],[Load]]*-0.09</f>
        <v>12959.31</v>
      </c>
      <c r="AS76">
        <f>Demand[[#This Row],[Load]]+Demand[[#This Row],[Load]]*-0.08</f>
        <v>13101.72</v>
      </c>
      <c r="AT76">
        <f>Demand[[#This Row],[Load]]+Demand[[#This Row],[Load]]*-0.07</f>
        <v>13244.13</v>
      </c>
      <c r="AU76">
        <f>Demand[[#This Row],[Load]]+Demand[[#This Row],[Load]]*-0.06</f>
        <v>13386.54</v>
      </c>
      <c r="AV76">
        <f>Demand[[#This Row],[Load]]+Demand[[#This Row],[Load]]*-0.05</f>
        <v>13528.95</v>
      </c>
      <c r="AW76">
        <f>Demand[[#This Row],[Load]]+Demand[[#This Row],[Load]]*-0.04</f>
        <v>13671.36</v>
      </c>
      <c r="AX76">
        <f>Demand[[#This Row],[Load]]+Demand[[#This Row],[Load]]*-0.03</f>
        <v>13813.77</v>
      </c>
      <c r="AY76">
        <f>Demand[[#This Row],[Load]]+Demand[[#This Row],[Load]]*-0.02</f>
        <v>13956.18</v>
      </c>
      <c r="AZ76">
        <f>Demand[[#This Row],[Load]]+Demand[[#This Row],[Load]]*-0.01</f>
        <v>14098.59</v>
      </c>
      <c r="BA76">
        <f>Demand[[#This Row],[Load]]+Demand[[#This Row],[Load]]*0</f>
        <v>14241</v>
      </c>
      <c r="BB76">
        <f>Demand[[#This Row],[Load]]+Demand[[#This Row],[Load]]*0.01</f>
        <v>14383.41</v>
      </c>
      <c r="BC76">
        <f>Demand[[#This Row],[Load]]+Demand[[#This Row],[Load]]*0.02</f>
        <v>14525.82</v>
      </c>
      <c r="BD76">
        <f>Demand[[#This Row],[Load]]+Demand[[#This Row],[Load]]*0.03</f>
        <v>14668.23</v>
      </c>
      <c r="BE76">
        <f>Demand[[#This Row],[Load]]+Demand[[#This Row],[Load]]*0.04</f>
        <v>14810.64</v>
      </c>
      <c r="BF76">
        <f>Demand[[#This Row],[Load]]+Demand[[#This Row],[Load]]*0.05</f>
        <v>14953.05</v>
      </c>
      <c r="BG76">
        <f>Demand[[#This Row],[Load]]+Demand[[#This Row],[Load]]*0.06</f>
        <v>15095.46</v>
      </c>
      <c r="BH76">
        <f>Demand[[#This Row],[Load]]+Demand[[#This Row],[Load]]*0.07</f>
        <v>15237.87</v>
      </c>
      <c r="BI76">
        <f>Demand[[#This Row],[Load]]+Demand[[#This Row],[Load]]*0.08</f>
        <v>15380.28</v>
      </c>
      <c r="BJ76">
        <f>Demand[[#This Row],[Load]]+Demand[[#This Row],[Load]]*0.09</f>
        <v>15522.69</v>
      </c>
      <c r="BK76">
        <f>Demand[[#This Row],[Load]]+Demand[[#This Row],[Load]]*0.1</f>
        <v>15665.1</v>
      </c>
      <c r="BL76">
        <f>Demand[[#This Row],[Load]]+Demand[[#This Row],[Load]]*0.11</f>
        <v>15807.51</v>
      </c>
      <c r="BM76">
        <f>Demand[[#This Row],[Load]]+Demand[[#This Row],[Load]]*0.12</f>
        <v>15949.92</v>
      </c>
      <c r="BN76">
        <f>Demand[[#This Row],[Load]]+Demand[[#This Row],[Load]]*0.13</f>
        <v>16092.33</v>
      </c>
      <c r="BO76">
        <f>Demand[[#This Row],[Load]]+Demand[[#This Row],[Load]]*0.14</f>
        <v>16234.74</v>
      </c>
      <c r="BP76">
        <f>Demand[[#This Row],[Load]]+Demand[[#This Row],[Load]]*0.15</f>
        <v>16377.15</v>
      </c>
      <c r="BQ76">
        <f>Demand[[#This Row],[Load]]+Demand[[#This Row],[Load]]*0.16</f>
        <v>16519.560000000001</v>
      </c>
      <c r="BR76">
        <f>Demand[[#This Row],[Load]]+Demand[[#This Row],[Load]]*0.17</f>
        <v>16661.97</v>
      </c>
      <c r="BS76">
        <f>Demand[[#This Row],[Load]]+Demand[[#This Row],[Load]]*0.18</f>
        <v>16804.38</v>
      </c>
      <c r="BT76">
        <f>Demand[[#This Row],[Load]]+Demand[[#This Row],[Load]]*0.19</f>
        <v>16946.79</v>
      </c>
      <c r="BU76">
        <f>Demand[[#This Row],[Load]]+Demand[[#This Row],[Load]]*0.2</f>
        <v>17089.2</v>
      </c>
      <c r="BV76">
        <f>Demand[[#This Row],[Load]]+Demand[[#This Row],[Load]]*0.21</f>
        <v>17231.61</v>
      </c>
      <c r="BW76">
        <f>Demand[[#This Row],[Load]]+Demand[[#This Row],[Load]]*0.22</f>
        <v>17374.02</v>
      </c>
      <c r="BX76">
        <f>Demand[[#This Row],[Load]]+Demand[[#This Row],[Load]]*0.23</f>
        <v>17516.43</v>
      </c>
      <c r="BY76">
        <f>Demand[[#This Row],[Load]]+Demand[[#This Row],[Load]]*0.24</f>
        <v>17658.84</v>
      </c>
      <c r="BZ76">
        <f>Demand[[#This Row],[Load]]+Demand[[#This Row],[Load]]*0.25</f>
        <v>17801.25</v>
      </c>
      <c r="CA76">
        <f>Demand[[#This Row],[Load]]+Demand[[#This Row],[Load]]*0.26</f>
        <v>17943.66</v>
      </c>
      <c r="CB76">
        <f>Demand[[#This Row],[Load]]+Demand[[#This Row],[Load]]*0.27</f>
        <v>18086.07</v>
      </c>
      <c r="CC76">
        <f>Demand[[#This Row],[Load]]+Demand[[#This Row],[Load]]*0.28</f>
        <v>18228.48</v>
      </c>
      <c r="CD76">
        <f>Demand[[#This Row],[Load]]+Demand[[#This Row],[Load]]*0.29</f>
        <v>18370.89</v>
      </c>
      <c r="CE76">
        <f>Demand[[#This Row],[Load]]+Demand[[#This Row],[Load]]*0.3</f>
        <v>18513.3</v>
      </c>
      <c r="CF76">
        <f>Demand[[#This Row],[Load]]+Demand[[#This Row],[Load]]*0.31</f>
        <v>18655.71</v>
      </c>
      <c r="CG76">
        <f>Demand[[#This Row],[Load]]+Demand[[#This Row],[Load]]*0.32</f>
        <v>18798.12</v>
      </c>
      <c r="CH76">
        <f>Demand[[#This Row],[Load]]+Demand[[#This Row],[Load]]*0.33</f>
        <v>18940.53</v>
      </c>
      <c r="CI76">
        <f>Demand[[#This Row],[Load]]+Demand[[#This Row],[Load]]*0.34</f>
        <v>19082.940000000002</v>
      </c>
      <c r="CJ76">
        <f>Demand[[#This Row],[Load]]+Demand[[#This Row],[Load]]*0.35</f>
        <v>19225.349999999999</v>
      </c>
      <c r="CK76">
        <f>Demand[[#This Row],[Load]]+Demand[[#This Row],[Load]]*0.36</f>
        <v>19367.760000000002</v>
      </c>
      <c r="CL76">
        <f>Demand[[#This Row],[Load]]+Demand[[#This Row],[Load]]*0.37</f>
        <v>19510.169999999998</v>
      </c>
      <c r="CM76">
        <f>Demand[[#This Row],[Load]]+Demand[[#This Row],[Load]]*0.38</f>
        <v>19652.580000000002</v>
      </c>
      <c r="CN76">
        <f>Demand[[#This Row],[Load]]+Demand[[#This Row],[Load]]*0.39</f>
        <v>19794.989999999998</v>
      </c>
      <c r="CO76">
        <f>Demand[[#This Row],[Load]]+Demand[[#This Row],[Load]]*0.4</f>
        <v>19937.400000000001</v>
      </c>
      <c r="CP76">
        <f>Demand[[#This Row],[Load]]+Demand[[#This Row],[Load]]*0.41</f>
        <v>20079.809999999998</v>
      </c>
      <c r="CQ76">
        <f>Demand[[#This Row],[Load]]+Demand[[#This Row],[Load]]*0.42</f>
        <v>20222.22</v>
      </c>
      <c r="CR76">
        <f>Demand[[#This Row],[Load]]+Demand[[#This Row],[Load]]*0.43</f>
        <v>20364.63</v>
      </c>
      <c r="CS76">
        <f>Demand[[#This Row],[Load]]+Demand[[#This Row],[Load]]*0.44</f>
        <v>20507.04</v>
      </c>
      <c r="CT76">
        <f>Demand[[#This Row],[Load]]+Demand[[#This Row],[Load]]*0.45</f>
        <v>20649.45</v>
      </c>
      <c r="CU76">
        <f>Demand[[#This Row],[Load]]+Demand[[#This Row],[Load]]*0.46</f>
        <v>20791.86</v>
      </c>
      <c r="CV76">
        <f>Demand[[#This Row],[Load]]+Demand[[#This Row],[Load]]*47</f>
        <v>683568</v>
      </c>
      <c r="CW76">
        <f>Demand[[#This Row],[Load]]+Demand[[#This Row],[Load]]*0.48</f>
        <v>21076.68</v>
      </c>
      <c r="CX76">
        <f>Demand[[#This Row],[Load]]+Demand[[#This Row],[Load]]*0.49</f>
        <v>21219.09</v>
      </c>
      <c r="CY76">
        <f>Demand[[#This Row],[Load]]+Demand[[#This Row],[Load]]*0.5</f>
        <v>21361.5</v>
      </c>
    </row>
    <row r="77" spans="1:103">
      <c r="A77">
        <v>75</v>
      </c>
      <c r="B77">
        <v>13808</v>
      </c>
      <c r="C77">
        <f>Demand[[#This Row],[Load]]-Demand[[#This Row],[Load]]*0.5</f>
        <v>6904</v>
      </c>
      <c r="D77">
        <f>Demand[[#This Row],[Load]]-Demand[[#This Row],[Load]]*0.49</f>
        <v>7042.08</v>
      </c>
      <c r="E77">
        <f>Demand[[#This Row],[Load]]-Demand[[#This Row],[Load]]*0.48</f>
        <v>7180.16</v>
      </c>
      <c r="F77">
        <f>Demand[[#This Row],[Load]]-Demand[[#This Row],[Load]]*0.47</f>
        <v>7318.2400000000007</v>
      </c>
      <c r="G77">
        <f>Demand[[#This Row],[Load]]-Demand[[#This Row],[Load]]*0.46</f>
        <v>7456.32</v>
      </c>
      <c r="H77">
        <f>Demand[[#This Row],[Load]]-Demand[[#This Row],[Load]]*0.45</f>
        <v>7594.4</v>
      </c>
      <c r="I77">
        <f>Demand[[#This Row],[Load]]-Demand[[#This Row],[Load]]*0.44</f>
        <v>7732.48</v>
      </c>
      <c r="J77">
        <f>Demand[[#This Row],[Load]]-Demand[[#This Row],[Load]]*0.43</f>
        <v>7870.56</v>
      </c>
      <c r="K77">
        <f>Demand[[#This Row],[Load]]+Demand[[#This Row],[Load]]*$K$1</f>
        <v>8008.64</v>
      </c>
      <c r="L77">
        <f>Demand[[#This Row],[Load]]+Demand[[#This Row],[Load]]*-0.41</f>
        <v>8146.72</v>
      </c>
      <c r="M77">
        <f>Demand[[#This Row],[Load]]+Demand[[#This Row],[Load]]*-0.4</f>
        <v>8284.7999999999993</v>
      </c>
      <c r="N77">
        <f>Demand[[#This Row],[Load]]+Demand[[#This Row],[Load]]*-0.39</f>
        <v>8422.880000000001</v>
      </c>
      <c r="O77">
        <f>Demand[[#This Row],[Load]]+Demand[[#This Row],[Load]]*-0.38</f>
        <v>8560.9599999999991</v>
      </c>
      <c r="P77">
        <f>Demand[[#This Row],[Load]]+Demand[[#This Row],[Load]]*-0.37</f>
        <v>8699.0400000000009</v>
      </c>
      <c r="Q77">
        <f>Demand[[#This Row],[Load]]+Demand[[#This Row],[Load]]*-0.36</f>
        <v>8837.119999999999</v>
      </c>
      <c r="R77">
        <f>Demand[[#This Row],[Load]]+Demand[[#This Row],[Load]]*-0.35</f>
        <v>8975.2000000000007</v>
      </c>
      <c r="S77">
        <f>Demand[[#This Row],[Load]]+Demand[[#This Row],[Load]]*-0.34</f>
        <v>9113.2799999999988</v>
      </c>
      <c r="T77">
        <f>Demand[[#This Row],[Load]]+Demand[[#This Row],[Load]]*-0.33</f>
        <v>9251.36</v>
      </c>
      <c r="U77">
        <f>Demand[[#This Row],[Load]]+Demand[[#This Row],[Load]]*-0.32</f>
        <v>9389.4399999999987</v>
      </c>
      <c r="V77">
        <f>Demand[[#This Row],[Load]]+Demand[[#This Row],[Load]]*-0.31</f>
        <v>9527.52</v>
      </c>
      <c r="W77">
        <f>Demand[[#This Row],[Load]]+Demand[[#This Row],[Load]]*-0.3</f>
        <v>9665.6</v>
      </c>
      <c r="X77">
        <f>Demand[[#This Row],[Load]]+Demand[[#This Row],[Load]]*-0.29</f>
        <v>9803.68</v>
      </c>
      <c r="Y77">
        <f>Demand[[#This Row],[Load]]+Demand[[#This Row],[Load]]*-0.28</f>
        <v>9941.76</v>
      </c>
      <c r="Z77">
        <f>Demand[[#This Row],[Load]]+Demand[[#This Row],[Load]]*-0.27</f>
        <v>10079.84</v>
      </c>
      <c r="AA77">
        <f>Demand[[#This Row],[Load]]+Demand[[#This Row],[Load]]*-0.26</f>
        <v>10217.92</v>
      </c>
      <c r="AB77">
        <f>Demand[[#This Row],[Load]]+Demand[[#This Row],[Load]]*-0.25</f>
        <v>10356</v>
      </c>
      <c r="AC77">
        <f>Demand[[#This Row],[Load]]+Demand[[#This Row],[Load]]*-0.24</f>
        <v>10494.08</v>
      </c>
      <c r="AD77">
        <f>Demand[[#This Row],[Load]]+Demand[[#This Row],[Load]]*-0.23</f>
        <v>10632.16</v>
      </c>
      <c r="AE77">
        <f>Demand[[#This Row],[Load]]+Demand[[#This Row],[Load]]*-0.22</f>
        <v>10770.24</v>
      </c>
      <c r="AF77">
        <f>Demand[[#This Row],[Load]]+Demand[[#This Row],[Load]]*-0.21</f>
        <v>10908.32</v>
      </c>
      <c r="AG77">
        <f>Demand[[#This Row],[Load]]+Demand[[#This Row],[Load]]*-0.2</f>
        <v>11046.4</v>
      </c>
      <c r="AH77">
        <f>Demand[[#This Row],[Load]]+Demand[[#This Row],[Load]]*-0.19</f>
        <v>11184.48</v>
      </c>
      <c r="AI77">
        <f>Demand[[#This Row],[Load]]+Demand[[#This Row],[Load]]*-0.18</f>
        <v>11322.56</v>
      </c>
      <c r="AJ77">
        <f>Demand[[#This Row],[Load]]+Demand[[#This Row],[Load]]*-0.17</f>
        <v>11460.64</v>
      </c>
      <c r="AK77">
        <f>Demand[[#This Row],[Load]]+Demand[[#This Row],[Load]]*-0.16</f>
        <v>11598.72</v>
      </c>
      <c r="AL77">
        <f>Demand[[#This Row],[Load]]+Demand[[#This Row],[Load]]*-0.15</f>
        <v>11736.8</v>
      </c>
      <c r="AM77">
        <f>Demand[[#This Row],[Load]]+Demand[[#This Row],[Load]]*-0.14</f>
        <v>11874.88</v>
      </c>
      <c r="AN77">
        <f>Demand[[#This Row],[Load]]+Demand[[#This Row],[Load]]*-0.13</f>
        <v>12012.96</v>
      </c>
      <c r="AO77">
        <f>Demand[[#This Row],[Load]]+Demand[[#This Row],[Load]]*-0.12</f>
        <v>12151.04</v>
      </c>
      <c r="AP77">
        <f>Demand[[#This Row],[Load]]+Demand[[#This Row],[Load]]*-0.11</f>
        <v>12289.119999999999</v>
      </c>
      <c r="AQ77">
        <f>Demand[[#This Row],[Load]]+Demand[[#This Row],[Load]]*-0.1</f>
        <v>12427.2</v>
      </c>
      <c r="AR77">
        <f>Demand[[#This Row],[Load]]+Demand[[#This Row],[Load]]*-0.09</f>
        <v>12565.28</v>
      </c>
      <c r="AS77">
        <f>Demand[[#This Row],[Load]]+Demand[[#This Row],[Load]]*-0.08</f>
        <v>12703.36</v>
      </c>
      <c r="AT77">
        <f>Demand[[#This Row],[Load]]+Demand[[#This Row],[Load]]*-0.07</f>
        <v>12841.44</v>
      </c>
      <c r="AU77">
        <f>Demand[[#This Row],[Load]]+Demand[[#This Row],[Load]]*-0.06</f>
        <v>12979.52</v>
      </c>
      <c r="AV77">
        <f>Demand[[#This Row],[Load]]+Demand[[#This Row],[Load]]*-0.05</f>
        <v>13117.6</v>
      </c>
      <c r="AW77">
        <f>Demand[[#This Row],[Load]]+Demand[[#This Row],[Load]]*-0.04</f>
        <v>13255.68</v>
      </c>
      <c r="AX77">
        <f>Demand[[#This Row],[Load]]+Demand[[#This Row],[Load]]*-0.03</f>
        <v>13393.76</v>
      </c>
      <c r="AY77">
        <f>Demand[[#This Row],[Load]]+Demand[[#This Row],[Load]]*-0.02</f>
        <v>13531.84</v>
      </c>
      <c r="AZ77">
        <f>Demand[[#This Row],[Load]]+Demand[[#This Row],[Load]]*-0.01</f>
        <v>13669.92</v>
      </c>
      <c r="BA77">
        <f>Demand[[#This Row],[Load]]+Demand[[#This Row],[Load]]*0</f>
        <v>13808</v>
      </c>
      <c r="BB77">
        <f>Demand[[#This Row],[Load]]+Demand[[#This Row],[Load]]*0.01</f>
        <v>13946.08</v>
      </c>
      <c r="BC77">
        <f>Demand[[#This Row],[Load]]+Demand[[#This Row],[Load]]*0.02</f>
        <v>14084.16</v>
      </c>
      <c r="BD77">
        <f>Demand[[#This Row],[Load]]+Demand[[#This Row],[Load]]*0.03</f>
        <v>14222.24</v>
      </c>
      <c r="BE77">
        <f>Demand[[#This Row],[Load]]+Demand[[#This Row],[Load]]*0.04</f>
        <v>14360.32</v>
      </c>
      <c r="BF77">
        <f>Demand[[#This Row],[Load]]+Demand[[#This Row],[Load]]*0.05</f>
        <v>14498.4</v>
      </c>
      <c r="BG77">
        <f>Demand[[#This Row],[Load]]+Demand[[#This Row],[Load]]*0.06</f>
        <v>14636.48</v>
      </c>
      <c r="BH77">
        <f>Demand[[#This Row],[Load]]+Demand[[#This Row],[Load]]*0.07</f>
        <v>14774.56</v>
      </c>
      <c r="BI77">
        <f>Demand[[#This Row],[Load]]+Demand[[#This Row],[Load]]*0.08</f>
        <v>14912.64</v>
      </c>
      <c r="BJ77">
        <f>Demand[[#This Row],[Load]]+Demand[[#This Row],[Load]]*0.09</f>
        <v>15050.72</v>
      </c>
      <c r="BK77">
        <f>Demand[[#This Row],[Load]]+Demand[[#This Row],[Load]]*0.1</f>
        <v>15188.8</v>
      </c>
      <c r="BL77">
        <f>Demand[[#This Row],[Load]]+Demand[[#This Row],[Load]]*0.11</f>
        <v>15326.880000000001</v>
      </c>
      <c r="BM77">
        <f>Demand[[#This Row],[Load]]+Demand[[#This Row],[Load]]*0.12</f>
        <v>15464.96</v>
      </c>
      <c r="BN77">
        <f>Demand[[#This Row],[Load]]+Demand[[#This Row],[Load]]*0.13</f>
        <v>15603.04</v>
      </c>
      <c r="BO77">
        <f>Demand[[#This Row],[Load]]+Demand[[#This Row],[Load]]*0.14</f>
        <v>15741.12</v>
      </c>
      <c r="BP77">
        <f>Demand[[#This Row],[Load]]+Demand[[#This Row],[Load]]*0.15</f>
        <v>15879.2</v>
      </c>
      <c r="BQ77">
        <f>Demand[[#This Row],[Load]]+Demand[[#This Row],[Load]]*0.16</f>
        <v>16017.28</v>
      </c>
      <c r="BR77">
        <f>Demand[[#This Row],[Load]]+Demand[[#This Row],[Load]]*0.17</f>
        <v>16155.36</v>
      </c>
      <c r="BS77">
        <f>Demand[[#This Row],[Load]]+Demand[[#This Row],[Load]]*0.18</f>
        <v>16293.44</v>
      </c>
      <c r="BT77">
        <f>Demand[[#This Row],[Load]]+Demand[[#This Row],[Load]]*0.19</f>
        <v>16431.52</v>
      </c>
      <c r="BU77">
        <f>Demand[[#This Row],[Load]]+Demand[[#This Row],[Load]]*0.2</f>
        <v>16569.599999999999</v>
      </c>
      <c r="BV77">
        <f>Demand[[#This Row],[Load]]+Demand[[#This Row],[Load]]*0.21</f>
        <v>16707.68</v>
      </c>
      <c r="BW77">
        <f>Demand[[#This Row],[Load]]+Demand[[#This Row],[Load]]*0.22</f>
        <v>16845.760000000002</v>
      </c>
      <c r="BX77">
        <f>Demand[[#This Row],[Load]]+Demand[[#This Row],[Load]]*0.23</f>
        <v>16983.84</v>
      </c>
      <c r="BY77">
        <f>Demand[[#This Row],[Load]]+Demand[[#This Row],[Load]]*0.24</f>
        <v>17121.919999999998</v>
      </c>
      <c r="BZ77">
        <f>Demand[[#This Row],[Load]]+Demand[[#This Row],[Load]]*0.25</f>
        <v>17260</v>
      </c>
      <c r="CA77">
        <f>Demand[[#This Row],[Load]]+Demand[[#This Row],[Load]]*0.26</f>
        <v>17398.080000000002</v>
      </c>
      <c r="CB77">
        <f>Demand[[#This Row],[Load]]+Demand[[#This Row],[Load]]*0.27</f>
        <v>17536.16</v>
      </c>
      <c r="CC77">
        <f>Demand[[#This Row],[Load]]+Demand[[#This Row],[Load]]*0.28</f>
        <v>17674.240000000002</v>
      </c>
      <c r="CD77">
        <f>Demand[[#This Row],[Load]]+Demand[[#This Row],[Load]]*0.29</f>
        <v>17812.32</v>
      </c>
      <c r="CE77">
        <f>Demand[[#This Row],[Load]]+Demand[[#This Row],[Load]]*0.3</f>
        <v>17950.400000000001</v>
      </c>
      <c r="CF77">
        <f>Demand[[#This Row],[Load]]+Demand[[#This Row],[Load]]*0.31</f>
        <v>18088.48</v>
      </c>
      <c r="CG77">
        <f>Demand[[#This Row],[Load]]+Demand[[#This Row],[Load]]*0.32</f>
        <v>18226.560000000001</v>
      </c>
      <c r="CH77">
        <f>Demand[[#This Row],[Load]]+Demand[[#This Row],[Load]]*0.33</f>
        <v>18364.64</v>
      </c>
      <c r="CI77">
        <f>Demand[[#This Row],[Load]]+Demand[[#This Row],[Load]]*0.34</f>
        <v>18502.72</v>
      </c>
      <c r="CJ77">
        <f>Demand[[#This Row],[Load]]+Demand[[#This Row],[Load]]*0.35</f>
        <v>18640.8</v>
      </c>
      <c r="CK77">
        <f>Demand[[#This Row],[Load]]+Demand[[#This Row],[Load]]*0.36</f>
        <v>18778.88</v>
      </c>
      <c r="CL77">
        <f>Demand[[#This Row],[Load]]+Demand[[#This Row],[Load]]*0.37</f>
        <v>18916.96</v>
      </c>
      <c r="CM77">
        <f>Demand[[#This Row],[Load]]+Demand[[#This Row],[Load]]*0.38</f>
        <v>19055.04</v>
      </c>
      <c r="CN77">
        <f>Demand[[#This Row],[Load]]+Demand[[#This Row],[Load]]*0.39</f>
        <v>19193.12</v>
      </c>
      <c r="CO77">
        <f>Demand[[#This Row],[Load]]+Demand[[#This Row],[Load]]*0.4</f>
        <v>19331.2</v>
      </c>
      <c r="CP77">
        <f>Demand[[#This Row],[Load]]+Demand[[#This Row],[Load]]*0.41</f>
        <v>19469.28</v>
      </c>
      <c r="CQ77">
        <f>Demand[[#This Row],[Load]]+Demand[[#This Row],[Load]]*0.42</f>
        <v>19607.36</v>
      </c>
      <c r="CR77">
        <f>Demand[[#This Row],[Load]]+Demand[[#This Row],[Load]]*0.43</f>
        <v>19745.439999999999</v>
      </c>
      <c r="CS77">
        <f>Demand[[#This Row],[Load]]+Demand[[#This Row],[Load]]*0.44</f>
        <v>19883.52</v>
      </c>
      <c r="CT77">
        <f>Demand[[#This Row],[Load]]+Demand[[#This Row],[Load]]*0.45</f>
        <v>20021.599999999999</v>
      </c>
      <c r="CU77">
        <f>Demand[[#This Row],[Load]]+Demand[[#This Row],[Load]]*0.46</f>
        <v>20159.68</v>
      </c>
      <c r="CV77">
        <f>Demand[[#This Row],[Load]]+Demand[[#This Row],[Load]]*47</f>
        <v>662784</v>
      </c>
      <c r="CW77">
        <f>Demand[[#This Row],[Load]]+Demand[[#This Row],[Load]]*0.48</f>
        <v>20435.84</v>
      </c>
      <c r="CX77">
        <f>Demand[[#This Row],[Load]]+Demand[[#This Row],[Load]]*0.49</f>
        <v>20573.919999999998</v>
      </c>
      <c r="CY77">
        <f>Demand[[#This Row],[Load]]+Demand[[#This Row],[Load]]*0.5</f>
        <v>20712</v>
      </c>
    </row>
    <row r="78" spans="1:103">
      <c r="A78">
        <v>76</v>
      </c>
      <c r="B78">
        <v>13602</v>
      </c>
      <c r="C78">
        <f>Demand[[#This Row],[Load]]-Demand[[#This Row],[Load]]*0.5</f>
        <v>6801</v>
      </c>
      <c r="D78">
        <f>Demand[[#This Row],[Load]]-Demand[[#This Row],[Load]]*0.49</f>
        <v>6937.02</v>
      </c>
      <c r="E78">
        <f>Demand[[#This Row],[Load]]-Demand[[#This Row],[Load]]*0.48</f>
        <v>7073.04</v>
      </c>
      <c r="F78">
        <f>Demand[[#This Row],[Load]]-Demand[[#This Row],[Load]]*0.47</f>
        <v>7209.06</v>
      </c>
      <c r="G78">
        <f>Demand[[#This Row],[Load]]-Demand[[#This Row],[Load]]*0.46</f>
        <v>7345.08</v>
      </c>
      <c r="H78">
        <f>Demand[[#This Row],[Load]]-Demand[[#This Row],[Load]]*0.45</f>
        <v>7481.0999999999995</v>
      </c>
      <c r="I78">
        <f>Demand[[#This Row],[Load]]-Demand[[#This Row],[Load]]*0.44</f>
        <v>7617.12</v>
      </c>
      <c r="J78">
        <f>Demand[[#This Row],[Load]]-Demand[[#This Row],[Load]]*0.43</f>
        <v>7753.14</v>
      </c>
      <c r="K78">
        <f>Demand[[#This Row],[Load]]+Demand[[#This Row],[Load]]*$K$1</f>
        <v>7889.16</v>
      </c>
      <c r="L78">
        <f>Demand[[#This Row],[Load]]+Demand[[#This Row],[Load]]*-0.41</f>
        <v>8025.18</v>
      </c>
      <c r="M78">
        <f>Demand[[#This Row],[Load]]+Demand[[#This Row],[Load]]*-0.4</f>
        <v>8161.2</v>
      </c>
      <c r="N78">
        <f>Demand[[#This Row],[Load]]+Demand[[#This Row],[Load]]*-0.39</f>
        <v>8297.2200000000012</v>
      </c>
      <c r="O78">
        <f>Demand[[#This Row],[Load]]+Demand[[#This Row],[Load]]*-0.38</f>
        <v>8433.24</v>
      </c>
      <c r="P78">
        <f>Demand[[#This Row],[Load]]+Demand[[#This Row],[Load]]*-0.37</f>
        <v>8569.26</v>
      </c>
      <c r="Q78">
        <f>Demand[[#This Row],[Load]]+Demand[[#This Row],[Load]]*-0.36</f>
        <v>8705.2799999999988</v>
      </c>
      <c r="R78">
        <f>Demand[[#This Row],[Load]]+Demand[[#This Row],[Load]]*-0.35</f>
        <v>8841.2999999999993</v>
      </c>
      <c r="S78">
        <f>Demand[[#This Row],[Load]]+Demand[[#This Row],[Load]]*-0.34</f>
        <v>8977.32</v>
      </c>
      <c r="T78">
        <f>Demand[[#This Row],[Load]]+Demand[[#This Row],[Load]]*-0.33</f>
        <v>9113.34</v>
      </c>
      <c r="U78">
        <f>Demand[[#This Row],[Load]]+Demand[[#This Row],[Load]]*-0.32</f>
        <v>9249.36</v>
      </c>
      <c r="V78">
        <f>Demand[[#This Row],[Load]]+Demand[[#This Row],[Load]]*-0.31</f>
        <v>9385.380000000001</v>
      </c>
      <c r="W78">
        <f>Demand[[#This Row],[Load]]+Demand[[#This Row],[Load]]*-0.3</f>
        <v>9521.4</v>
      </c>
      <c r="X78">
        <f>Demand[[#This Row],[Load]]+Demand[[#This Row],[Load]]*-0.29</f>
        <v>9657.42</v>
      </c>
      <c r="Y78">
        <f>Demand[[#This Row],[Load]]+Demand[[#This Row],[Load]]*-0.28</f>
        <v>9793.4399999999987</v>
      </c>
      <c r="Z78">
        <f>Demand[[#This Row],[Load]]+Demand[[#This Row],[Load]]*-0.27</f>
        <v>9929.4599999999991</v>
      </c>
      <c r="AA78">
        <f>Demand[[#This Row],[Load]]+Demand[[#This Row],[Load]]*-0.26</f>
        <v>10065.48</v>
      </c>
      <c r="AB78">
        <f>Demand[[#This Row],[Load]]+Demand[[#This Row],[Load]]*-0.25</f>
        <v>10201.5</v>
      </c>
      <c r="AC78">
        <f>Demand[[#This Row],[Load]]+Demand[[#This Row],[Load]]*-0.24</f>
        <v>10337.52</v>
      </c>
      <c r="AD78">
        <f>Demand[[#This Row],[Load]]+Demand[[#This Row],[Load]]*-0.23</f>
        <v>10473.540000000001</v>
      </c>
      <c r="AE78">
        <f>Demand[[#This Row],[Load]]+Demand[[#This Row],[Load]]*-0.22</f>
        <v>10609.56</v>
      </c>
      <c r="AF78">
        <f>Demand[[#This Row],[Load]]+Demand[[#This Row],[Load]]*-0.21</f>
        <v>10745.58</v>
      </c>
      <c r="AG78">
        <f>Demand[[#This Row],[Load]]+Demand[[#This Row],[Load]]*-0.2</f>
        <v>10881.6</v>
      </c>
      <c r="AH78">
        <f>Demand[[#This Row],[Load]]+Demand[[#This Row],[Load]]*-0.19</f>
        <v>11017.619999999999</v>
      </c>
      <c r="AI78">
        <f>Demand[[#This Row],[Load]]+Demand[[#This Row],[Load]]*-0.18</f>
        <v>11153.64</v>
      </c>
      <c r="AJ78">
        <f>Demand[[#This Row],[Load]]+Demand[[#This Row],[Load]]*-0.17</f>
        <v>11289.66</v>
      </c>
      <c r="AK78">
        <f>Demand[[#This Row],[Load]]+Demand[[#This Row],[Load]]*-0.16</f>
        <v>11425.68</v>
      </c>
      <c r="AL78">
        <f>Demand[[#This Row],[Load]]+Demand[[#This Row],[Load]]*-0.15</f>
        <v>11561.7</v>
      </c>
      <c r="AM78">
        <f>Demand[[#This Row],[Load]]+Demand[[#This Row],[Load]]*-0.14</f>
        <v>11697.72</v>
      </c>
      <c r="AN78">
        <f>Demand[[#This Row],[Load]]+Demand[[#This Row],[Load]]*-0.13</f>
        <v>11833.74</v>
      </c>
      <c r="AO78">
        <f>Demand[[#This Row],[Load]]+Demand[[#This Row],[Load]]*-0.12</f>
        <v>11969.76</v>
      </c>
      <c r="AP78">
        <f>Demand[[#This Row],[Load]]+Demand[[#This Row],[Load]]*-0.11</f>
        <v>12105.78</v>
      </c>
      <c r="AQ78">
        <f>Demand[[#This Row],[Load]]+Demand[[#This Row],[Load]]*-0.1</f>
        <v>12241.8</v>
      </c>
      <c r="AR78">
        <f>Demand[[#This Row],[Load]]+Demand[[#This Row],[Load]]*-0.09</f>
        <v>12377.82</v>
      </c>
      <c r="AS78">
        <f>Demand[[#This Row],[Load]]+Demand[[#This Row],[Load]]*-0.08</f>
        <v>12513.84</v>
      </c>
      <c r="AT78">
        <f>Demand[[#This Row],[Load]]+Demand[[#This Row],[Load]]*-0.07</f>
        <v>12649.86</v>
      </c>
      <c r="AU78">
        <f>Demand[[#This Row],[Load]]+Demand[[#This Row],[Load]]*-0.06</f>
        <v>12785.88</v>
      </c>
      <c r="AV78">
        <f>Demand[[#This Row],[Load]]+Demand[[#This Row],[Load]]*-0.05</f>
        <v>12921.9</v>
      </c>
      <c r="AW78">
        <f>Demand[[#This Row],[Load]]+Demand[[#This Row],[Load]]*-0.04</f>
        <v>13057.92</v>
      </c>
      <c r="AX78">
        <f>Demand[[#This Row],[Load]]+Demand[[#This Row],[Load]]*-0.03</f>
        <v>13193.94</v>
      </c>
      <c r="AY78">
        <f>Demand[[#This Row],[Load]]+Demand[[#This Row],[Load]]*-0.02</f>
        <v>13329.96</v>
      </c>
      <c r="AZ78">
        <f>Demand[[#This Row],[Load]]+Demand[[#This Row],[Load]]*-0.01</f>
        <v>13465.98</v>
      </c>
      <c r="BA78">
        <f>Demand[[#This Row],[Load]]+Demand[[#This Row],[Load]]*0</f>
        <v>13602</v>
      </c>
      <c r="BB78">
        <f>Demand[[#This Row],[Load]]+Demand[[#This Row],[Load]]*0.01</f>
        <v>13738.02</v>
      </c>
      <c r="BC78">
        <f>Demand[[#This Row],[Load]]+Demand[[#This Row],[Load]]*0.02</f>
        <v>13874.04</v>
      </c>
      <c r="BD78">
        <f>Demand[[#This Row],[Load]]+Demand[[#This Row],[Load]]*0.03</f>
        <v>14010.06</v>
      </c>
      <c r="BE78">
        <f>Demand[[#This Row],[Load]]+Demand[[#This Row],[Load]]*0.04</f>
        <v>14146.08</v>
      </c>
      <c r="BF78">
        <f>Demand[[#This Row],[Load]]+Demand[[#This Row],[Load]]*0.05</f>
        <v>14282.1</v>
      </c>
      <c r="BG78">
        <f>Demand[[#This Row],[Load]]+Demand[[#This Row],[Load]]*0.06</f>
        <v>14418.12</v>
      </c>
      <c r="BH78">
        <f>Demand[[#This Row],[Load]]+Demand[[#This Row],[Load]]*0.07</f>
        <v>14554.14</v>
      </c>
      <c r="BI78">
        <f>Demand[[#This Row],[Load]]+Demand[[#This Row],[Load]]*0.08</f>
        <v>14690.16</v>
      </c>
      <c r="BJ78">
        <f>Demand[[#This Row],[Load]]+Demand[[#This Row],[Load]]*0.09</f>
        <v>14826.18</v>
      </c>
      <c r="BK78">
        <f>Demand[[#This Row],[Load]]+Demand[[#This Row],[Load]]*0.1</f>
        <v>14962.2</v>
      </c>
      <c r="BL78">
        <f>Demand[[#This Row],[Load]]+Demand[[#This Row],[Load]]*0.11</f>
        <v>15098.22</v>
      </c>
      <c r="BM78">
        <f>Demand[[#This Row],[Load]]+Demand[[#This Row],[Load]]*0.12</f>
        <v>15234.24</v>
      </c>
      <c r="BN78">
        <f>Demand[[#This Row],[Load]]+Demand[[#This Row],[Load]]*0.13</f>
        <v>15370.26</v>
      </c>
      <c r="BO78">
        <f>Demand[[#This Row],[Load]]+Demand[[#This Row],[Load]]*0.14</f>
        <v>15506.28</v>
      </c>
      <c r="BP78">
        <f>Demand[[#This Row],[Load]]+Demand[[#This Row],[Load]]*0.15</f>
        <v>15642.3</v>
      </c>
      <c r="BQ78">
        <f>Demand[[#This Row],[Load]]+Demand[[#This Row],[Load]]*0.16</f>
        <v>15778.32</v>
      </c>
      <c r="BR78">
        <f>Demand[[#This Row],[Load]]+Demand[[#This Row],[Load]]*0.17</f>
        <v>15914.34</v>
      </c>
      <c r="BS78">
        <f>Demand[[#This Row],[Load]]+Demand[[#This Row],[Load]]*0.18</f>
        <v>16050.36</v>
      </c>
      <c r="BT78">
        <f>Demand[[#This Row],[Load]]+Demand[[#This Row],[Load]]*0.19</f>
        <v>16186.380000000001</v>
      </c>
      <c r="BU78">
        <f>Demand[[#This Row],[Load]]+Demand[[#This Row],[Load]]*0.2</f>
        <v>16322.4</v>
      </c>
      <c r="BV78">
        <f>Demand[[#This Row],[Load]]+Demand[[#This Row],[Load]]*0.21</f>
        <v>16458.419999999998</v>
      </c>
      <c r="BW78">
        <f>Demand[[#This Row],[Load]]+Demand[[#This Row],[Load]]*0.22</f>
        <v>16594.439999999999</v>
      </c>
      <c r="BX78">
        <f>Demand[[#This Row],[Load]]+Demand[[#This Row],[Load]]*0.23</f>
        <v>16730.46</v>
      </c>
      <c r="BY78">
        <f>Demand[[#This Row],[Load]]+Demand[[#This Row],[Load]]*0.24</f>
        <v>16866.48</v>
      </c>
      <c r="BZ78">
        <f>Demand[[#This Row],[Load]]+Demand[[#This Row],[Load]]*0.25</f>
        <v>17002.5</v>
      </c>
      <c r="CA78">
        <f>Demand[[#This Row],[Load]]+Demand[[#This Row],[Load]]*0.26</f>
        <v>17138.52</v>
      </c>
      <c r="CB78">
        <f>Demand[[#This Row],[Load]]+Demand[[#This Row],[Load]]*0.27</f>
        <v>17274.54</v>
      </c>
      <c r="CC78">
        <f>Demand[[#This Row],[Load]]+Demand[[#This Row],[Load]]*0.28</f>
        <v>17410.560000000001</v>
      </c>
      <c r="CD78">
        <f>Demand[[#This Row],[Load]]+Demand[[#This Row],[Load]]*0.29</f>
        <v>17546.580000000002</v>
      </c>
      <c r="CE78">
        <f>Demand[[#This Row],[Load]]+Demand[[#This Row],[Load]]*0.3</f>
        <v>17682.599999999999</v>
      </c>
      <c r="CF78">
        <f>Demand[[#This Row],[Load]]+Demand[[#This Row],[Load]]*0.31</f>
        <v>17818.62</v>
      </c>
      <c r="CG78">
        <f>Demand[[#This Row],[Load]]+Demand[[#This Row],[Load]]*0.32</f>
        <v>17954.64</v>
      </c>
      <c r="CH78">
        <f>Demand[[#This Row],[Load]]+Demand[[#This Row],[Load]]*0.33</f>
        <v>18090.66</v>
      </c>
      <c r="CI78">
        <f>Demand[[#This Row],[Load]]+Demand[[#This Row],[Load]]*0.34</f>
        <v>18226.68</v>
      </c>
      <c r="CJ78">
        <f>Demand[[#This Row],[Load]]+Demand[[#This Row],[Load]]*0.35</f>
        <v>18362.7</v>
      </c>
      <c r="CK78">
        <f>Demand[[#This Row],[Load]]+Demand[[#This Row],[Load]]*0.36</f>
        <v>18498.72</v>
      </c>
      <c r="CL78">
        <f>Demand[[#This Row],[Load]]+Demand[[#This Row],[Load]]*0.37</f>
        <v>18634.739999999998</v>
      </c>
      <c r="CM78">
        <f>Demand[[#This Row],[Load]]+Demand[[#This Row],[Load]]*0.38</f>
        <v>18770.760000000002</v>
      </c>
      <c r="CN78">
        <f>Demand[[#This Row],[Load]]+Demand[[#This Row],[Load]]*0.39</f>
        <v>18906.78</v>
      </c>
      <c r="CO78">
        <f>Demand[[#This Row],[Load]]+Demand[[#This Row],[Load]]*0.4</f>
        <v>19042.8</v>
      </c>
      <c r="CP78">
        <f>Demand[[#This Row],[Load]]+Demand[[#This Row],[Load]]*0.41</f>
        <v>19178.82</v>
      </c>
      <c r="CQ78">
        <f>Demand[[#This Row],[Load]]+Demand[[#This Row],[Load]]*0.42</f>
        <v>19314.84</v>
      </c>
      <c r="CR78">
        <f>Demand[[#This Row],[Load]]+Demand[[#This Row],[Load]]*0.43</f>
        <v>19450.86</v>
      </c>
      <c r="CS78">
        <f>Demand[[#This Row],[Load]]+Demand[[#This Row],[Load]]*0.44</f>
        <v>19586.88</v>
      </c>
      <c r="CT78">
        <f>Demand[[#This Row],[Load]]+Demand[[#This Row],[Load]]*0.45</f>
        <v>19722.900000000001</v>
      </c>
      <c r="CU78">
        <f>Demand[[#This Row],[Load]]+Demand[[#This Row],[Load]]*0.46</f>
        <v>19858.919999999998</v>
      </c>
      <c r="CV78">
        <f>Demand[[#This Row],[Load]]+Demand[[#This Row],[Load]]*47</f>
        <v>652896</v>
      </c>
      <c r="CW78">
        <f>Demand[[#This Row],[Load]]+Demand[[#This Row],[Load]]*0.48</f>
        <v>20130.96</v>
      </c>
      <c r="CX78">
        <f>Demand[[#This Row],[Load]]+Demand[[#This Row],[Load]]*0.49</f>
        <v>20266.98</v>
      </c>
      <c r="CY78">
        <f>Demand[[#This Row],[Load]]+Demand[[#This Row],[Load]]*0.5</f>
        <v>20403</v>
      </c>
    </row>
    <row r="79" spans="1:103">
      <c r="A79">
        <v>77</v>
      </c>
      <c r="B79">
        <v>13636</v>
      </c>
      <c r="C79">
        <f>Demand[[#This Row],[Load]]-Demand[[#This Row],[Load]]*0.5</f>
        <v>6818</v>
      </c>
      <c r="D79">
        <f>Demand[[#This Row],[Load]]-Demand[[#This Row],[Load]]*0.49</f>
        <v>6954.36</v>
      </c>
      <c r="E79">
        <f>Demand[[#This Row],[Load]]-Demand[[#This Row],[Load]]*0.48</f>
        <v>7090.72</v>
      </c>
      <c r="F79">
        <f>Demand[[#This Row],[Load]]-Demand[[#This Row],[Load]]*0.47</f>
        <v>7227.08</v>
      </c>
      <c r="G79">
        <f>Demand[[#This Row],[Load]]-Demand[[#This Row],[Load]]*0.46</f>
        <v>7363.44</v>
      </c>
      <c r="H79">
        <f>Demand[[#This Row],[Load]]-Demand[[#This Row],[Load]]*0.45</f>
        <v>7499.8</v>
      </c>
      <c r="I79">
        <f>Demand[[#This Row],[Load]]-Demand[[#This Row],[Load]]*0.44</f>
        <v>7636.16</v>
      </c>
      <c r="J79">
        <f>Demand[[#This Row],[Load]]-Demand[[#This Row],[Load]]*0.43</f>
        <v>7772.52</v>
      </c>
      <c r="K79">
        <f>Demand[[#This Row],[Load]]+Demand[[#This Row],[Load]]*$K$1</f>
        <v>7908.88</v>
      </c>
      <c r="L79">
        <f>Demand[[#This Row],[Load]]+Demand[[#This Row],[Load]]*-0.41</f>
        <v>8045.2400000000007</v>
      </c>
      <c r="M79">
        <f>Demand[[#This Row],[Load]]+Demand[[#This Row],[Load]]*-0.4</f>
        <v>8181.5999999999995</v>
      </c>
      <c r="N79">
        <f>Demand[[#This Row],[Load]]+Demand[[#This Row],[Load]]*-0.39</f>
        <v>8317.9599999999991</v>
      </c>
      <c r="O79">
        <f>Demand[[#This Row],[Load]]+Demand[[#This Row],[Load]]*-0.38</f>
        <v>8454.32</v>
      </c>
      <c r="P79">
        <f>Demand[[#This Row],[Load]]+Demand[[#This Row],[Load]]*-0.37</f>
        <v>8590.68</v>
      </c>
      <c r="Q79">
        <f>Demand[[#This Row],[Load]]+Demand[[#This Row],[Load]]*-0.36</f>
        <v>8727.0400000000009</v>
      </c>
      <c r="R79">
        <f>Demand[[#This Row],[Load]]+Demand[[#This Row],[Load]]*-0.35</f>
        <v>8863.4000000000015</v>
      </c>
      <c r="S79">
        <f>Demand[[#This Row],[Load]]+Demand[[#This Row],[Load]]*-0.34</f>
        <v>8999.7599999999984</v>
      </c>
      <c r="T79">
        <f>Demand[[#This Row],[Load]]+Demand[[#This Row],[Load]]*-0.33</f>
        <v>9136.119999999999</v>
      </c>
      <c r="U79">
        <f>Demand[[#This Row],[Load]]+Demand[[#This Row],[Load]]*-0.32</f>
        <v>9272.48</v>
      </c>
      <c r="V79">
        <f>Demand[[#This Row],[Load]]+Demand[[#This Row],[Load]]*-0.31</f>
        <v>9408.84</v>
      </c>
      <c r="W79">
        <f>Demand[[#This Row],[Load]]+Demand[[#This Row],[Load]]*-0.3</f>
        <v>9545.2000000000007</v>
      </c>
      <c r="X79">
        <f>Demand[[#This Row],[Load]]+Demand[[#This Row],[Load]]*-0.29</f>
        <v>9681.5600000000013</v>
      </c>
      <c r="Y79">
        <f>Demand[[#This Row],[Load]]+Demand[[#This Row],[Load]]*-0.28</f>
        <v>9817.92</v>
      </c>
      <c r="Z79">
        <f>Demand[[#This Row],[Load]]+Demand[[#This Row],[Load]]*-0.27</f>
        <v>9954.2799999999988</v>
      </c>
      <c r="AA79">
        <f>Demand[[#This Row],[Load]]+Demand[[#This Row],[Load]]*-0.26</f>
        <v>10090.64</v>
      </c>
      <c r="AB79">
        <f>Demand[[#This Row],[Load]]+Demand[[#This Row],[Load]]*-0.25</f>
        <v>10227</v>
      </c>
      <c r="AC79">
        <f>Demand[[#This Row],[Load]]+Demand[[#This Row],[Load]]*-0.24</f>
        <v>10363.36</v>
      </c>
      <c r="AD79">
        <f>Demand[[#This Row],[Load]]+Demand[[#This Row],[Load]]*-0.23</f>
        <v>10499.72</v>
      </c>
      <c r="AE79">
        <f>Demand[[#This Row],[Load]]+Demand[[#This Row],[Load]]*-0.22</f>
        <v>10636.08</v>
      </c>
      <c r="AF79">
        <f>Demand[[#This Row],[Load]]+Demand[[#This Row],[Load]]*-0.21</f>
        <v>10772.44</v>
      </c>
      <c r="AG79">
        <f>Demand[[#This Row],[Load]]+Demand[[#This Row],[Load]]*-0.2</f>
        <v>10908.8</v>
      </c>
      <c r="AH79">
        <f>Demand[[#This Row],[Load]]+Demand[[#This Row],[Load]]*-0.19</f>
        <v>11045.16</v>
      </c>
      <c r="AI79">
        <f>Demand[[#This Row],[Load]]+Demand[[#This Row],[Load]]*-0.18</f>
        <v>11181.52</v>
      </c>
      <c r="AJ79">
        <f>Demand[[#This Row],[Load]]+Demand[[#This Row],[Load]]*-0.17</f>
        <v>11317.88</v>
      </c>
      <c r="AK79">
        <f>Demand[[#This Row],[Load]]+Demand[[#This Row],[Load]]*-0.16</f>
        <v>11454.24</v>
      </c>
      <c r="AL79">
        <f>Demand[[#This Row],[Load]]+Demand[[#This Row],[Load]]*-0.15</f>
        <v>11590.6</v>
      </c>
      <c r="AM79">
        <f>Demand[[#This Row],[Load]]+Demand[[#This Row],[Load]]*-0.14</f>
        <v>11726.96</v>
      </c>
      <c r="AN79">
        <f>Demand[[#This Row],[Load]]+Demand[[#This Row],[Load]]*-0.13</f>
        <v>11863.32</v>
      </c>
      <c r="AO79">
        <f>Demand[[#This Row],[Load]]+Demand[[#This Row],[Load]]*-0.12</f>
        <v>11999.68</v>
      </c>
      <c r="AP79">
        <f>Demand[[#This Row],[Load]]+Demand[[#This Row],[Load]]*-0.11</f>
        <v>12136.04</v>
      </c>
      <c r="AQ79">
        <f>Demand[[#This Row],[Load]]+Demand[[#This Row],[Load]]*-0.1</f>
        <v>12272.4</v>
      </c>
      <c r="AR79">
        <f>Demand[[#This Row],[Load]]+Demand[[#This Row],[Load]]*-0.09</f>
        <v>12408.76</v>
      </c>
      <c r="AS79">
        <f>Demand[[#This Row],[Load]]+Demand[[#This Row],[Load]]*-0.08</f>
        <v>12545.119999999999</v>
      </c>
      <c r="AT79">
        <f>Demand[[#This Row],[Load]]+Demand[[#This Row],[Load]]*-0.07</f>
        <v>12681.48</v>
      </c>
      <c r="AU79">
        <f>Demand[[#This Row],[Load]]+Demand[[#This Row],[Load]]*-0.06</f>
        <v>12817.84</v>
      </c>
      <c r="AV79">
        <f>Demand[[#This Row],[Load]]+Demand[[#This Row],[Load]]*-0.05</f>
        <v>12954.2</v>
      </c>
      <c r="AW79">
        <f>Demand[[#This Row],[Load]]+Demand[[#This Row],[Load]]*-0.04</f>
        <v>13090.56</v>
      </c>
      <c r="AX79">
        <f>Demand[[#This Row],[Load]]+Demand[[#This Row],[Load]]*-0.03</f>
        <v>13226.92</v>
      </c>
      <c r="AY79">
        <f>Demand[[#This Row],[Load]]+Demand[[#This Row],[Load]]*-0.02</f>
        <v>13363.28</v>
      </c>
      <c r="AZ79">
        <f>Demand[[#This Row],[Load]]+Demand[[#This Row],[Load]]*-0.01</f>
        <v>13499.64</v>
      </c>
      <c r="BA79">
        <f>Demand[[#This Row],[Load]]+Demand[[#This Row],[Load]]*0</f>
        <v>13636</v>
      </c>
      <c r="BB79">
        <f>Demand[[#This Row],[Load]]+Demand[[#This Row],[Load]]*0.01</f>
        <v>13772.36</v>
      </c>
      <c r="BC79">
        <f>Demand[[#This Row],[Load]]+Demand[[#This Row],[Load]]*0.02</f>
        <v>13908.72</v>
      </c>
      <c r="BD79">
        <f>Demand[[#This Row],[Load]]+Demand[[#This Row],[Load]]*0.03</f>
        <v>14045.08</v>
      </c>
      <c r="BE79">
        <f>Demand[[#This Row],[Load]]+Demand[[#This Row],[Load]]*0.04</f>
        <v>14181.44</v>
      </c>
      <c r="BF79">
        <f>Demand[[#This Row],[Load]]+Demand[[#This Row],[Load]]*0.05</f>
        <v>14317.8</v>
      </c>
      <c r="BG79">
        <f>Demand[[#This Row],[Load]]+Demand[[#This Row],[Load]]*0.06</f>
        <v>14454.16</v>
      </c>
      <c r="BH79">
        <f>Demand[[#This Row],[Load]]+Demand[[#This Row],[Load]]*0.07</f>
        <v>14590.52</v>
      </c>
      <c r="BI79">
        <f>Demand[[#This Row],[Load]]+Demand[[#This Row],[Load]]*0.08</f>
        <v>14726.880000000001</v>
      </c>
      <c r="BJ79">
        <f>Demand[[#This Row],[Load]]+Demand[[#This Row],[Load]]*0.09</f>
        <v>14863.24</v>
      </c>
      <c r="BK79">
        <f>Demand[[#This Row],[Load]]+Demand[[#This Row],[Load]]*0.1</f>
        <v>14999.6</v>
      </c>
      <c r="BL79">
        <f>Demand[[#This Row],[Load]]+Demand[[#This Row],[Load]]*0.11</f>
        <v>15135.96</v>
      </c>
      <c r="BM79">
        <f>Demand[[#This Row],[Load]]+Demand[[#This Row],[Load]]*0.12</f>
        <v>15272.32</v>
      </c>
      <c r="BN79">
        <f>Demand[[#This Row],[Load]]+Demand[[#This Row],[Load]]*0.13</f>
        <v>15408.68</v>
      </c>
      <c r="BO79">
        <f>Demand[[#This Row],[Load]]+Demand[[#This Row],[Load]]*0.14</f>
        <v>15545.04</v>
      </c>
      <c r="BP79">
        <f>Demand[[#This Row],[Load]]+Demand[[#This Row],[Load]]*0.15</f>
        <v>15681.4</v>
      </c>
      <c r="BQ79">
        <f>Demand[[#This Row],[Load]]+Demand[[#This Row],[Load]]*0.16</f>
        <v>15817.76</v>
      </c>
      <c r="BR79">
        <f>Demand[[#This Row],[Load]]+Demand[[#This Row],[Load]]*0.17</f>
        <v>15954.12</v>
      </c>
      <c r="BS79">
        <f>Demand[[#This Row],[Load]]+Demand[[#This Row],[Load]]*0.18</f>
        <v>16090.48</v>
      </c>
      <c r="BT79">
        <f>Demand[[#This Row],[Load]]+Demand[[#This Row],[Load]]*0.19</f>
        <v>16226.84</v>
      </c>
      <c r="BU79">
        <f>Demand[[#This Row],[Load]]+Demand[[#This Row],[Load]]*0.2</f>
        <v>16363.2</v>
      </c>
      <c r="BV79">
        <f>Demand[[#This Row],[Load]]+Demand[[#This Row],[Load]]*0.21</f>
        <v>16499.560000000001</v>
      </c>
      <c r="BW79">
        <f>Demand[[#This Row],[Load]]+Demand[[#This Row],[Load]]*0.22</f>
        <v>16635.919999999998</v>
      </c>
      <c r="BX79">
        <f>Demand[[#This Row],[Load]]+Demand[[#This Row],[Load]]*0.23</f>
        <v>16772.28</v>
      </c>
      <c r="BY79">
        <f>Demand[[#This Row],[Load]]+Demand[[#This Row],[Load]]*0.24</f>
        <v>16908.64</v>
      </c>
      <c r="BZ79">
        <f>Demand[[#This Row],[Load]]+Demand[[#This Row],[Load]]*0.25</f>
        <v>17045</v>
      </c>
      <c r="CA79">
        <f>Demand[[#This Row],[Load]]+Demand[[#This Row],[Load]]*0.26</f>
        <v>17181.36</v>
      </c>
      <c r="CB79">
        <f>Demand[[#This Row],[Load]]+Demand[[#This Row],[Load]]*0.27</f>
        <v>17317.72</v>
      </c>
      <c r="CC79">
        <f>Demand[[#This Row],[Load]]+Demand[[#This Row],[Load]]*0.28</f>
        <v>17454.080000000002</v>
      </c>
      <c r="CD79">
        <f>Demand[[#This Row],[Load]]+Demand[[#This Row],[Load]]*0.29</f>
        <v>17590.439999999999</v>
      </c>
      <c r="CE79">
        <f>Demand[[#This Row],[Load]]+Demand[[#This Row],[Load]]*0.3</f>
        <v>17726.8</v>
      </c>
      <c r="CF79">
        <f>Demand[[#This Row],[Load]]+Demand[[#This Row],[Load]]*0.31</f>
        <v>17863.16</v>
      </c>
      <c r="CG79">
        <f>Demand[[#This Row],[Load]]+Demand[[#This Row],[Load]]*0.32</f>
        <v>17999.52</v>
      </c>
      <c r="CH79">
        <f>Demand[[#This Row],[Load]]+Demand[[#This Row],[Load]]*0.33</f>
        <v>18135.88</v>
      </c>
      <c r="CI79">
        <f>Demand[[#This Row],[Load]]+Demand[[#This Row],[Load]]*0.34</f>
        <v>18272.240000000002</v>
      </c>
      <c r="CJ79">
        <f>Demand[[#This Row],[Load]]+Demand[[#This Row],[Load]]*0.35</f>
        <v>18408.599999999999</v>
      </c>
      <c r="CK79">
        <f>Demand[[#This Row],[Load]]+Demand[[#This Row],[Load]]*0.36</f>
        <v>18544.96</v>
      </c>
      <c r="CL79">
        <f>Demand[[#This Row],[Load]]+Demand[[#This Row],[Load]]*0.37</f>
        <v>18681.32</v>
      </c>
      <c r="CM79">
        <f>Demand[[#This Row],[Load]]+Demand[[#This Row],[Load]]*0.38</f>
        <v>18817.68</v>
      </c>
      <c r="CN79">
        <f>Demand[[#This Row],[Load]]+Demand[[#This Row],[Load]]*0.39</f>
        <v>18954.04</v>
      </c>
      <c r="CO79">
        <f>Demand[[#This Row],[Load]]+Demand[[#This Row],[Load]]*0.4</f>
        <v>19090.400000000001</v>
      </c>
      <c r="CP79">
        <f>Demand[[#This Row],[Load]]+Demand[[#This Row],[Load]]*0.41</f>
        <v>19226.759999999998</v>
      </c>
      <c r="CQ79">
        <f>Demand[[#This Row],[Load]]+Demand[[#This Row],[Load]]*0.42</f>
        <v>19363.12</v>
      </c>
      <c r="CR79">
        <f>Demand[[#This Row],[Load]]+Demand[[#This Row],[Load]]*0.43</f>
        <v>19499.48</v>
      </c>
      <c r="CS79">
        <f>Demand[[#This Row],[Load]]+Demand[[#This Row],[Load]]*0.44</f>
        <v>19635.84</v>
      </c>
      <c r="CT79">
        <f>Demand[[#This Row],[Load]]+Demand[[#This Row],[Load]]*0.45</f>
        <v>19772.2</v>
      </c>
      <c r="CU79">
        <f>Demand[[#This Row],[Load]]+Demand[[#This Row],[Load]]*0.46</f>
        <v>19908.560000000001</v>
      </c>
      <c r="CV79">
        <f>Demand[[#This Row],[Load]]+Demand[[#This Row],[Load]]*47</f>
        <v>654528</v>
      </c>
      <c r="CW79">
        <f>Demand[[#This Row],[Load]]+Demand[[#This Row],[Load]]*0.48</f>
        <v>20181.28</v>
      </c>
      <c r="CX79">
        <f>Demand[[#This Row],[Load]]+Demand[[#This Row],[Load]]*0.49</f>
        <v>20317.64</v>
      </c>
      <c r="CY79">
        <f>Demand[[#This Row],[Load]]+Demand[[#This Row],[Load]]*0.5</f>
        <v>20454</v>
      </c>
    </row>
    <row r="80" spans="1:103">
      <c r="A80">
        <v>78</v>
      </c>
      <c r="B80">
        <v>14002</v>
      </c>
      <c r="C80">
        <f>Demand[[#This Row],[Load]]-Demand[[#This Row],[Load]]*0.5</f>
        <v>7001</v>
      </c>
      <c r="D80">
        <f>Demand[[#This Row],[Load]]-Demand[[#This Row],[Load]]*0.49</f>
        <v>7141.02</v>
      </c>
      <c r="E80">
        <f>Demand[[#This Row],[Load]]-Demand[[#This Row],[Load]]*0.48</f>
        <v>7281.04</v>
      </c>
      <c r="F80">
        <f>Demand[[#This Row],[Load]]-Demand[[#This Row],[Load]]*0.47</f>
        <v>7421.06</v>
      </c>
      <c r="G80">
        <f>Demand[[#This Row],[Load]]-Demand[[#This Row],[Load]]*0.46</f>
        <v>7561.08</v>
      </c>
      <c r="H80">
        <f>Demand[[#This Row],[Load]]-Demand[[#This Row],[Load]]*0.45</f>
        <v>7701.0999999999995</v>
      </c>
      <c r="I80">
        <f>Demand[[#This Row],[Load]]-Demand[[#This Row],[Load]]*0.44</f>
        <v>7841.12</v>
      </c>
      <c r="J80">
        <f>Demand[[#This Row],[Load]]-Demand[[#This Row],[Load]]*0.43</f>
        <v>7981.14</v>
      </c>
      <c r="K80">
        <f>Demand[[#This Row],[Load]]+Demand[[#This Row],[Load]]*$K$1</f>
        <v>8121.16</v>
      </c>
      <c r="L80">
        <f>Demand[[#This Row],[Load]]+Demand[[#This Row],[Load]]*-0.41</f>
        <v>8261.18</v>
      </c>
      <c r="M80">
        <f>Demand[[#This Row],[Load]]+Demand[[#This Row],[Load]]*-0.4</f>
        <v>8401.2000000000007</v>
      </c>
      <c r="N80">
        <f>Demand[[#This Row],[Load]]+Demand[[#This Row],[Load]]*-0.39</f>
        <v>8541.2200000000012</v>
      </c>
      <c r="O80">
        <f>Demand[[#This Row],[Load]]+Demand[[#This Row],[Load]]*-0.38</f>
        <v>8681.24</v>
      </c>
      <c r="P80">
        <f>Demand[[#This Row],[Load]]+Demand[[#This Row],[Load]]*-0.37</f>
        <v>8821.26</v>
      </c>
      <c r="Q80">
        <f>Demand[[#This Row],[Load]]+Demand[[#This Row],[Load]]*-0.36</f>
        <v>8961.2799999999988</v>
      </c>
      <c r="R80">
        <f>Demand[[#This Row],[Load]]+Demand[[#This Row],[Load]]*-0.35</f>
        <v>9101.2999999999993</v>
      </c>
      <c r="S80">
        <f>Demand[[#This Row],[Load]]+Demand[[#This Row],[Load]]*-0.34</f>
        <v>9241.32</v>
      </c>
      <c r="T80">
        <f>Demand[[#This Row],[Load]]+Demand[[#This Row],[Load]]*-0.33</f>
        <v>9381.34</v>
      </c>
      <c r="U80">
        <f>Demand[[#This Row],[Load]]+Demand[[#This Row],[Load]]*-0.32</f>
        <v>9521.36</v>
      </c>
      <c r="V80">
        <f>Demand[[#This Row],[Load]]+Demand[[#This Row],[Load]]*-0.31</f>
        <v>9661.380000000001</v>
      </c>
      <c r="W80">
        <f>Demand[[#This Row],[Load]]+Demand[[#This Row],[Load]]*-0.3</f>
        <v>9801.4000000000015</v>
      </c>
      <c r="X80">
        <f>Demand[[#This Row],[Load]]+Demand[[#This Row],[Load]]*-0.29</f>
        <v>9941.42</v>
      </c>
      <c r="Y80">
        <f>Demand[[#This Row],[Load]]+Demand[[#This Row],[Load]]*-0.28</f>
        <v>10081.439999999999</v>
      </c>
      <c r="Z80">
        <f>Demand[[#This Row],[Load]]+Demand[[#This Row],[Load]]*-0.27</f>
        <v>10221.459999999999</v>
      </c>
      <c r="AA80">
        <f>Demand[[#This Row],[Load]]+Demand[[#This Row],[Load]]*-0.26</f>
        <v>10361.48</v>
      </c>
      <c r="AB80">
        <f>Demand[[#This Row],[Load]]+Demand[[#This Row],[Load]]*-0.25</f>
        <v>10501.5</v>
      </c>
      <c r="AC80">
        <f>Demand[[#This Row],[Load]]+Demand[[#This Row],[Load]]*-0.24</f>
        <v>10641.52</v>
      </c>
      <c r="AD80">
        <f>Demand[[#This Row],[Load]]+Demand[[#This Row],[Load]]*-0.23</f>
        <v>10781.54</v>
      </c>
      <c r="AE80">
        <f>Demand[[#This Row],[Load]]+Demand[[#This Row],[Load]]*-0.22</f>
        <v>10921.56</v>
      </c>
      <c r="AF80">
        <f>Demand[[#This Row],[Load]]+Demand[[#This Row],[Load]]*-0.21</f>
        <v>11061.58</v>
      </c>
      <c r="AG80">
        <f>Demand[[#This Row],[Load]]+Demand[[#This Row],[Load]]*-0.2</f>
        <v>11201.6</v>
      </c>
      <c r="AH80">
        <f>Demand[[#This Row],[Load]]+Demand[[#This Row],[Load]]*-0.19</f>
        <v>11341.619999999999</v>
      </c>
      <c r="AI80">
        <f>Demand[[#This Row],[Load]]+Demand[[#This Row],[Load]]*-0.18</f>
        <v>11481.64</v>
      </c>
      <c r="AJ80">
        <f>Demand[[#This Row],[Load]]+Demand[[#This Row],[Load]]*-0.17</f>
        <v>11621.66</v>
      </c>
      <c r="AK80">
        <f>Demand[[#This Row],[Load]]+Demand[[#This Row],[Load]]*-0.16</f>
        <v>11761.68</v>
      </c>
      <c r="AL80">
        <f>Demand[[#This Row],[Load]]+Demand[[#This Row],[Load]]*-0.15</f>
        <v>11901.7</v>
      </c>
      <c r="AM80">
        <f>Demand[[#This Row],[Load]]+Demand[[#This Row],[Load]]*-0.14</f>
        <v>12041.72</v>
      </c>
      <c r="AN80">
        <f>Demand[[#This Row],[Load]]+Demand[[#This Row],[Load]]*-0.13</f>
        <v>12181.74</v>
      </c>
      <c r="AO80">
        <f>Demand[[#This Row],[Load]]+Demand[[#This Row],[Load]]*-0.12</f>
        <v>12321.76</v>
      </c>
      <c r="AP80">
        <f>Demand[[#This Row],[Load]]+Demand[[#This Row],[Load]]*-0.11</f>
        <v>12461.78</v>
      </c>
      <c r="AQ80">
        <f>Demand[[#This Row],[Load]]+Demand[[#This Row],[Load]]*-0.1</f>
        <v>12601.8</v>
      </c>
      <c r="AR80">
        <f>Demand[[#This Row],[Load]]+Demand[[#This Row],[Load]]*-0.09</f>
        <v>12741.82</v>
      </c>
      <c r="AS80">
        <f>Demand[[#This Row],[Load]]+Demand[[#This Row],[Load]]*-0.08</f>
        <v>12881.84</v>
      </c>
      <c r="AT80">
        <f>Demand[[#This Row],[Load]]+Demand[[#This Row],[Load]]*-0.07</f>
        <v>13021.86</v>
      </c>
      <c r="AU80">
        <f>Demand[[#This Row],[Load]]+Demand[[#This Row],[Load]]*-0.06</f>
        <v>13161.88</v>
      </c>
      <c r="AV80">
        <f>Demand[[#This Row],[Load]]+Demand[[#This Row],[Load]]*-0.05</f>
        <v>13301.9</v>
      </c>
      <c r="AW80">
        <f>Demand[[#This Row],[Load]]+Demand[[#This Row],[Load]]*-0.04</f>
        <v>13441.92</v>
      </c>
      <c r="AX80">
        <f>Demand[[#This Row],[Load]]+Demand[[#This Row],[Load]]*-0.03</f>
        <v>13581.94</v>
      </c>
      <c r="AY80">
        <f>Demand[[#This Row],[Load]]+Demand[[#This Row],[Load]]*-0.02</f>
        <v>13721.96</v>
      </c>
      <c r="AZ80">
        <f>Demand[[#This Row],[Load]]+Demand[[#This Row],[Load]]*-0.01</f>
        <v>13861.98</v>
      </c>
      <c r="BA80">
        <f>Demand[[#This Row],[Load]]+Demand[[#This Row],[Load]]*0</f>
        <v>14002</v>
      </c>
      <c r="BB80">
        <f>Demand[[#This Row],[Load]]+Demand[[#This Row],[Load]]*0.01</f>
        <v>14142.02</v>
      </c>
      <c r="BC80">
        <f>Demand[[#This Row],[Load]]+Demand[[#This Row],[Load]]*0.02</f>
        <v>14282.04</v>
      </c>
      <c r="BD80">
        <f>Demand[[#This Row],[Load]]+Demand[[#This Row],[Load]]*0.03</f>
        <v>14422.06</v>
      </c>
      <c r="BE80">
        <f>Demand[[#This Row],[Load]]+Demand[[#This Row],[Load]]*0.04</f>
        <v>14562.08</v>
      </c>
      <c r="BF80">
        <f>Demand[[#This Row],[Load]]+Demand[[#This Row],[Load]]*0.05</f>
        <v>14702.1</v>
      </c>
      <c r="BG80">
        <f>Demand[[#This Row],[Load]]+Demand[[#This Row],[Load]]*0.06</f>
        <v>14842.12</v>
      </c>
      <c r="BH80">
        <f>Demand[[#This Row],[Load]]+Demand[[#This Row],[Load]]*0.07</f>
        <v>14982.14</v>
      </c>
      <c r="BI80">
        <f>Demand[[#This Row],[Load]]+Demand[[#This Row],[Load]]*0.08</f>
        <v>15122.16</v>
      </c>
      <c r="BJ80">
        <f>Demand[[#This Row],[Load]]+Demand[[#This Row],[Load]]*0.09</f>
        <v>15262.18</v>
      </c>
      <c r="BK80">
        <f>Demand[[#This Row],[Load]]+Demand[[#This Row],[Load]]*0.1</f>
        <v>15402.2</v>
      </c>
      <c r="BL80">
        <f>Demand[[#This Row],[Load]]+Demand[[#This Row],[Load]]*0.11</f>
        <v>15542.22</v>
      </c>
      <c r="BM80">
        <f>Demand[[#This Row],[Load]]+Demand[[#This Row],[Load]]*0.12</f>
        <v>15682.24</v>
      </c>
      <c r="BN80">
        <f>Demand[[#This Row],[Load]]+Demand[[#This Row],[Load]]*0.13</f>
        <v>15822.26</v>
      </c>
      <c r="BO80">
        <f>Demand[[#This Row],[Load]]+Demand[[#This Row],[Load]]*0.14</f>
        <v>15962.28</v>
      </c>
      <c r="BP80">
        <f>Demand[[#This Row],[Load]]+Demand[[#This Row],[Load]]*0.15</f>
        <v>16102.3</v>
      </c>
      <c r="BQ80">
        <f>Demand[[#This Row],[Load]]+Demand[[#This Row],[Load]]*0.16</f>
        <v>16242.32</v>
      </c>
      <c r="BR80">
        <f>Demand[[#This Row],[Load]]+Demand[[#This Row],[Load]]*0.17</f>
        <v>16382.34</v>
      </c>
      <c r="BS80">
        <f>Demand[[#This Row],[Load]]+Demand[[#This Row],[Load]]*0.18</f>
        <v>16522.36</v>
      </c>
      <c r="BT80">
        <f>Demand[[#This Row],[Load]]+Demand[[#This Row],[Load]]*0.19</f>
        <v>16662.38</v>
      </c>
      <c r="BU80">
        <f>Demand[[#This Row],[Load]]+Demand[[#This Row],[Load]]*0.2</f>
        <v>16802.400000000001</v>
      </c>
      <c r="BV80">
        <f>Demand[[#This Row],[Load]]+Demand[[#This Row],[Load]]*0.21</f>
        <v>16942.419999999998</v>
      </c>
      <c r="BW80">
        <f>Demand[[#This Row],[Load]]+Demand[[#This Row],[Load]]*0.22</f>
        <v>17082.439999999999</v>
      </c>
      <c r="BX80">
        <f>Demand[[#This Row],[Load]]+Demand[[#This Row],[Load]]*0.23</f>
        <v>17222.46</v>
      </c>
      <c r="BY80">
        <f>Demand[[#This Row],[Load]]+Demand[[#This Row],[Load]]*0.24</f>
        <v>17362.48</v>
      </c>
      <c r="BZ80">
        <f>Demand[[#This Row],[Load]]+Demand[[#This Row],[Load]]*0.25</f>
        <v>17502.5</v>
      </c>
      <c r="CA80">
        <f>Demand[[#This Row],[Load]]+Demand[[#This Row],[Load]]*0.26</f>
        <v>17642.52</v>
      </c>
      <c r="CB80">
        <f>Demand[[#This Row],[Load]]+Demand[[#This Row],[Load]]*0.27</f>
        <v>17782.54</v>
      </c>
      <c r="CC80">
        <f>Demand[[#This Row],[Load]]+Demand[[#This Row],[Load]]*0.28</f>
        <v>17922.560000000001</v>
      </c>
      <c r="CD80">
        <f>Demand[[#This Row],[Load]]+Demand[[#This Row],[Load]]*0.29</f>
        <v>18062.580000000002</v>
      </c>
      <c r="CE80">
        <f>Demand[[#This Row],[Load]]+Demand[[#This Row],[Load]]*0.3</f>
        <v>18202.599999999999</v>
      </c>
      <c r="CF80">
        <f>Demand[[#This Row],[Load]]+Demand[[#This Row],[Load]]*0.31</f>
        <v>18342.62</v>
      </c>
      <c r="CG80">
        <f>Demand[[#This Row],[Load]]+Demand[[#This Row],[Load]]*0.32</f>
        <v>18482.64</v>
      </c>
      <c r="CH80">
        <f>Demand[[#This Row],[Load]]+Demand[[#This Row],[Load]]*0.33</f>
        <v>18622.66</v>
      </c>
      <c r="CI80">
        <f>Demand[[#This Row],[Load]]+Demand[[#This Row],[Load]]*0.34</f>
        <v>18762.68</v>
      </c>
      <c r="CJ80">
        <f>Demand[[#This Row],[Load]]+Demand[[#This Row],[Load]]*0.35</f>
        <v>18902.7</v>
      </c>
      <c r="CK80">
        <f>Demand[[#This Row],[Load]]+Demand[[#This Row],[Load]]*0.36</f>
        <v>19042.72</v>
      </c>
      <c r="CL80">
        <f>Demand[[#This Row],[Load]]+Demand[[#This Row],[Load]]*0.37</f>
        <v>19182.739999999998</v>
      </c>
      <c r="CM80">
        <f>Demand[[#This Row],[Load]]+Demand[[#This Row],[Load]]*0.38</f>
        <v>19322.760000000002</v>
      </c>
      <c r="CN80">
        <f>Demand[[#This Row],[Load]]+Demand[[#This Row],[Load]]*0.39</f>
        <v>19462.78</v>
      </c>
      <c r="CO80">
        <f>Demand[[#This Row],[Load]]+Demand[[#This Row],[Load]]*0.4</f>
        <v>19602.8</v>
      </c>
      <c r="CP80">
        <f>Demand[[#This Row],[Load]]+Demand[[#This Row],[Load]]*0.41</f>
        <v>19742.82</v>
      </c>
      <c r="CQ80">
        <f>Demand[[#This Row],[Load]]+Demand[[#This Row],[Load]]*0.42</f>
        <v>19882.84</v>
      </c>
      <c r="CR80">
        <f>Demand[[#This Row],[Load]]+Demand[[#This Row],[Load]]*0.43</f>
        <v>20022.86</v>
      </c>
      <c r="CS80">
        <f>Demand[[#This Row],[Load]]+Demand[[#This Row],[Load]]*0.44</f>
        <v>20162.88</v>
      </c>
      <c r="CT80">
        <f>Demand[[#This Row],[Load]]+Demand[[#This Row],[Load]]*0.45</f>
        <v>20302.900000000001</v>
      </c>
      <c r="CU80">
        <f>Demand[[#This Row],[Load]]+Demand[[#This Row],[Load]]*0.46</f>
        <v>20442.919999999998</v>
      </c>
      <c r="CV80">
        <f>Demand[[#This Row],[Load]]+Demand[[#This Row],[Load]]*47</f>
        <v>672096</v>
      </c>
      <c r="CW80">
        <f>Demand[[#This Row],[Load]]+Demand[[#This Row],[Load]]*0.48</f>
        <v>20722.96</v>
      </c>
      <c r="CX80">
        <f>Demand[[#This Row],[Load]]+Demand[[#This Row],[Load]]*0.49</f>
        <v>20862.98</v>
      </c>
      <c r="CY80">
        <f>Demand[[#This Row],[Load]]+Demand[[#This Row],[Load]]*0.5</f>
        <v>21003</v>
      </c>
    </row>
    <row r="81" spans="1:103">
      <c r="A81">
        <v>79</v>
      </c>
      <c r="B81">
        <v>15162</v>
      </c>
      <c r="C81">
        <f>Demand[[#This Row],[Load]]-Demand[[#This Row],[Load]]*0.5</f>
        <v>7581</v>
      </c>
      <c r="D81">
        <f>Demand[[#This Row],[Load]]-Demand[[#This Row],[Load]]*0.49</f>
        <v>7732.62</v>
      </c>
      <c r="E81">
        <f>Demand[[#This Row],[Load]]-Demand[[#This Row],[Load]]*0.48</f>
        <v>7884.2400000000007</v>
      </c>
      <c r="F81">
        <f>Demand[[#This Row],[Load]]-Demand[[#This Row],[Load]]*0.47</f>
        <v>8035.8600000000006</v>
      </c>
      <c r="G81">
        <f>Demand[[#This Row],[Load]]-Demand[[#This Row],[Load]]*0.46</f>
        <v>8187.48</v>
      </c>
      <c r="H81">
        <f>Demand[[#This Row],[Load]]-Demand[[#This Row],[Load]]*0.45</f>
        <v>8339.0999999999985</v>
      </c>
      <c r="I81">
        <f>Demand[[#This Row],[Load]]-Demand[[#This Row],[Load]]*0.44</f>
        <v>8490.7200000000012</v>
      </c>
      <c r="J81">
        <f>Demand[[#This Row],[Load]]-Demand[[#This Row],[Load]]*0.43</f>
        <v>8642.34</v>
      </c>
      <c r="K81">
        <f>Demand[[#This Row],[Load]]+Demand[[#This Row],[Load]]*$K$1</f>
        <v>8793.9599999999991</v>
      </c>
      <c r="L81">
        <f>Demand[[#This Row],[Load]]+Demand[[#This Row],[Load]]*-0.41</f>
        <v>8945.58</v>
      </c>
      <c r="M81">
        <f>Demand[[#This Row],[Load]]+Demand[[#This Row],[Load]]*-0.4</f>
        <v>9097.2000000000007</v>
      </c>
      <c r="N81">
        <f>Demand[[#This Row],[Load]]+Demand[[#This Row],[Load]]*-0.39</f>
        <v>9248.82</v>
      </c>
      <c r="O81">
        <f>Demand[[#This Row],[Load]]+Demand[[#This Row],[Load]]*-0.38</f>
        <v>9400.4399999999987</v>
      </c>
      <c r="P81">
        <f>Demand[[#This Row],[Load]]+Demand[[#This Row],[Load]]*-0.37</f>
        <v>9552.0600000000013</v>
      </c>
      <c r="Q81">
        <f>Demand[[#This Row],[Load]]+Demand[[#This Row],[Load]]*-0.36</f>
        <v>9703.68</v>
      </c>
      <c r="R81">
        <f>Demand[[#This Row],[Load]]+Demand[[#This Row],[Load]]*-0.35</f>
        <v>9855.2999999999993</v>
      </c>
      <c r="S81">
        <f>Demand[[#This Row],[Load]]+Demand[[#This Row],[Load]]*-0.34</f>
        <v>10006.92</v>
      </c>
      <c r="T81">
        <f>Demand[[#This Row],[Load]]+Demand[[#This Row],[Load]]*-0.33</f>
        <v>10158.540000000001</v>
      </c>
      <c r="U81">
        <f>Demand[[#This Row],[Load]]+Demand[[#This Row],[Load]]*-0.32</f>
        <v>10310.16</v>
      </c>
      <c r="V81">
        <f>Demand[[#This Row],[Load]]+Demand[[#This Row],[Load]]*-0.31</f>
        <v>10461.779999999999</v>
      </c>
      <c r="W81">
        <f>Demand[[#This Row],[Load]]+Demand[[#This Row],[Load]]*-0.3</f>
        <v>10613.400000000001</v>
      </c>
      <c r="X81">
        <f>Demand[[#This Row],[Load]]+Demand[[#This Row],[Load]]*-0.29</f>
        <v>10765.02</v>
      </c>
      <c r="Y81">
        <f>Demand[[#This Row],[Load]]+Demand[[#This Row],[Load]]*-0.28</f>
        <v>10916.64</v>
      </c>
      <c r="Z81">
        <f>Demand[[#This Row],[Load]]+Demand[[#This Row],[Load]]*-0.27</f>
        <v>11068.26</v>
      </c>
      <c r="AA81">
        <f>Demand[[#This Row],[Load]]+Demand[[#This Row],[Load]]*-0.26</f>
        <v>11219.88</v>
      </c>
      <c r="AB81">
        <f>Demand[[#This Row],[Load]]+Demand[[#This Row],[Load]]*-0.25</f>
        <v>11371.5</v>
      </c>
      <c r="AC81">
        <f>Demand[[#This Row],[Load]]+Demand[[#This Row],[Load]]*-0.24</f>
        <v>11523.12</v>
      </c>
      <c r="AD81">
        <f>Demand[[#This Row],[Load]]+Demand[[#This Row],[Load]]*-0.23</f>
        <v>11674.74</v>
      </c>
      <c r="AE81">
        <f>Demand[[#This Row],[Load]]+Demand[[#This Row],[Load]]*-0.22</f>
        <v>11826.36</v>
      </c>
      <c r="AF81">
        <f>Demand[[#This Row],[Load]]+Demand[[#This Row],[Load]]*-0.21</f>
        <v>11977.98</v>
      </c>
      <c r="AG81">
        <f>Demand[[#This Row],[Load]]+Demand[[#This Row],[Load]]*-0.2</f>
        <v>12129.6</v>
      </c>
      <c r="AH81">
        <f>Demand[[#This Row],[Load]]+Demand[[#This Row],[Load]]*-0.19</f>
        <v>12281.22</v>
      </c>
      <c r="AI81">
        <f>Demand[[#This Row],[Load]]+Demand[[#This Row],[Load]]*-0.18</f>
        <v>12432.84</v>
      </c>
      <c r="AJ81">
        <f>Demand[[#This Row],[Load]]+Demand[[#This Row],[Load]]*-0.17</f>
        <v>12584.46</v>
      </c>
      <c r="AK81">
        <f>Demand[[#This Row],[Load]]+Demand[[#This Row],[Load]]*-0.16</f>
        <v>12736.08</v>
      </c>
      <c r="AL81">
        <f>Demand[[#This Row],[Load]]+Demand[[#This Row],[Load]]*-0.15</f>
        <v>12887.7</v>
      </c>
      <c r="AM81">
        <f>Demand[[#This Row],[Load]]+Demand[[#This Row],[Load]]*-0.14</f>
        <v>13039.32</v>
      </c>
      <c r="AN81">
        <f>Demand[[#This Row],[Load]]+Demand[[#This Row],[Load]]*-0.13</f>
        <v>13190.94</v>
      </c>
      <c r="AO81">
        <f>Demand[[#This Row],[Load]]+Demand[[#This Row],[Load]]*-0.12</f>
        <v>13342.56</v>
      </c>
      <c r="AP81">
        <f>Demand[[#This Row],[Load]]+Demand[[#This Row],[Load]]*-0.11</f>
        <v>13494.18</v>
      </c>
      <c r="AQ81">
        <f>Demand[[#This Row],[Load]]+Demand[[#This Row],[Load]]*-0.1</f>
        <v>13645.8</v>
      </c>
      <c r="AR81">
        <f>Demand[[#This Row],[Load]]+Demand[[#This Row],[Load]]*-0.09</f>
        <v>13797.42</v>
      </c>
      <c r="AS81">
        <f>Demand[[#This Row],[Load]]+Demand[[#This Row],[Load]]*-0.08</f>
        <v>13949.04</v>
      </c>
      <c r="AT81">
        <f>Demand[[#This Row],[Load]]+Demand[[#This Row],[Load]]*-0.07</f>
        <v>14100.66</v>
      </c>
      <c r="AU81">
        <f>Demand[[#This Row],[Load]]+Demand[[#This Row],[Load]]*-0.06</f>
        <v>14252.28</v>
      </c>
      <c r="AV81">
        <f>Demand[[#This Row],[Load]]+Demand[[#This Row],[Load]]*-0.05</f>
        <v>14403.9</v>
      </c>
      <c r="AW81">
        <f>Demand[[#This Row],[Load]]+Demand[[#This Row],[Load]]*-0.04</f>
        <v>14555.52</v>
      </c>
      <c r="AX81">
        <f>Demand[[#This Row],[Load]]+Demand[[#This Row],[Load]]*-0.03</f>
        <v>14707.14</v>
      </c>
      <c r="AY81">
        <f>Demand[[#This Row],[Load]]+Demand[[#This Row],[Load]]*-0.02</f>
        <v>14858.76</v>
      </c>
      <c r="AZ81">
        <f>Demand[[#This Row],[Load]]+Demand[[#This Row],[Load]]*-0.01</f>
        <v>15010.38</v>
      </c>
      <c r="BA81">
        <f>Demand[[#This Row],[Load]]+Demand[[#This Row],[Load]]*0</f>
        <v>15162</v>
      </c>
      <c r="BB81">
        <f>Demand[[#This Row],[Load]]+Demand[[#This Row],[Load]]*0.01</f>
        <v>15313.62</v>
      </c>
      <c r="BC81">
        <f>Demand[[#This Row],[Load]]+Demand[[#This Row],[Load]]*0.02</f>
        <v>15465.24</v>
      </c>
      <c r="BD81">
        <f>Demand[[#This Row],[Load]]+Demand[[#This Row],[Load]]*0.03</f>
        <v>15616.86</v>
      </c>
      <c r="BE81">
        <f>Demand[[#This Row],[Load]]+Demand[[#This Row],[Load]]*0.04</f>
        <v>15768.48</v>
      </c>
      <c r="BF81">
        <f>Demand[[#This Row],[Load]]+Demand[[#This Row],[Load]]*0.05</f>
        <v>15920.1</v>
      </c>
      <c r="BG81">
        <f>Demand[[#This Row],[Load]]+Demand[[#This Row],[Load]]*0.06</f>
        <v>16071.72</v>
      </c>
      <c r="BH81">
        <f>Demand[[#This Row],[Load]]+Demand[[#This Row],[Load]]*0.07</f>
        <v>16223.34</v>
      </c>
      <c r="BI81">
        <f>Demand[[#This Row],[Load]]+Demand[[#This Row],[Load]]*0.08</f>
        <v>16374.96</v>
      </c>
      <c r="BJ81">
        <f>Demand[[#This Row],[Load]]+Demand[[#This Row],[Load]]*0.09</f>
        <v>16526.580000000002</v>
      </c>
      <c r="BK81">
        <f>Demand[[#This Row],[Load]]+Demand[[#This Row],[Load]]*0.1</f>
        <v>16678.2</v>
      </c>
      <c r="BL81">
        <f>Demand[[#This Row],[Load]]+Demand[[#This Row],[Load]]*0.11</f>
        <v>16829.82</v>
      </c>
      <c r="BM81">
        <f>Demand[[#This Row],[Load]]+Demand[[#This Row],[Load]]*0.12</f>
        <v>16981.439999999999</v>
      </c>
      <c r="BN81">
        <f>Demand[[#This Row],[Load]]+Demand[[#This Row],[Load]]*0.13</f>
        <v>17133.060000000001</v>
      </c>
      <c r="BO81">
        <f>Demand[[#This Row],[Load]]+Demand[[#This Row],[Load]]*0.14</f>
        <v>17284.68</v>
      </c>
      <c r="BP81">
        <f>Demand[[#This Row],[Load]]+Demand[[#This Row],[Load]]*0.15</f>
        <v>17436.3</v>
      </c>
      <c r="BQ81">
        <f>Demand[[#This Row],[Load]]+Demand[[#This Row],[Load]]*0.16</f>
        <v>17587.919999999998</v>
      </c>
      <c r="BR81">
        <f>Demand[[#This Row],[Load]]+Demand[[#This Row],[Load]]*0.17</f>
        <v>17739.54</v>
      </c>
      <c r="BS81">
        <f>Demand[[#This Row],[Load]]+Demand[[#This Row],[Load]]*0.18</f>
        <v>17891.16</v>
      </c>
      <c r="BT81">
        <f>Demand[[#This Row],[Load]]+Demand[[#This Row],[Load]]*0.19</f>
        <v>18042.78</v>
      </c>
      <c r="BU81">
        <f>Demand[[#This Row],[Load]]+Demand[[#This Row],[Load]]*0.2</f>
        <v>18194.400000000001</v>
      </c>
      <c r="BV81">
        <f>Demand[[#This Row],[Load]]+Demand[[#This Row],[Load]]*0.21</f>
        <v>18346.02</v>
      </c>
      <c r="BW81">
        <f>Demand[[#This Row],[Load]]+Demand[[#This Row],[Load]]*0.22</f>
        <v>18497.64</v>
      </c>
      <c r="BX81">
        <f>Demand[[#This Row],[Load]]+Demand[[#This Row],[Load]]*0.23</f>
        <v>18649.260000000002</v>
      </c>
      <c r="BY81">
        <f>Demand[[#This Row],[Load]]+Demand[[#This Row],[Load]]*0.24</f>
        <v>18800.88</v>
      </c>
      <c r="BZ81">
        <f>Demand[[#This Row],[Load]]+Demand[[#This Row],[Load]]*0.25</f>
        <v>18952.5</v>
      </c>
      <c r="CA81">
        <f>Demand[[#This Row],[Load]]+Demand[[#This Row],[Load]]*0.26</f>
        <v>19104.12</v>
      </c>
      <c r="CB81">
        <f>Demand[[#This Row],[Load]]+Demand[[#This Row],[Load]]*0.27</f>
        <v>19255.740000000002</v>
      </c>
      <c r="CC81">
        <f>Demand[[#This Row],[Load]]+Demand[[#This Row],[Load]]*0.28</f>
        <v>19407.36</v>
      </c>
      <c r="CD81">
        <f>Demand[[#This Row],[Load]]+Demand[[#This Row],[Load]]*0.29</f>
        <v>19558.98</v>
      </c>
      <c r="CE81">
        <f>Demand[[#This Row],[Load]]+Demand[[#This Row],[Load]]*0.3</f>
        <v>19710.599999999999</v>
      </c>
      <c r="CF81">
        <f>Demand[[#This Row],[Load]]+Demand[[#This Row],[Load]]*0.31</f>
        <v>19862.22</v>
      </c>
      <c r="CG81">
        <f>Demand[[#This Row],[Load]]+Demand[[#This Row],[Load]]*0.32</f>
        <v>20013.84</v>
      </c>
      <c r="CH81">
        <f>Demand[[#This Row],[Load]]+Demand[[#This Row],[Load]]*0.33</f>
        <v>20165.46</v>
      </c>
      <c r="CI81">
        <f>Demand[[#This Row],[Load]]+Demand[[#This Row],[Load]]*0.34</f>
        <v>20317.080000000002</v>
      </c>
      <c r="CJ81">
        <f>Demand[[#This Row],[Load]]+Demand[[#This Row],[Load]]*0.35</f>
        <v>20468.7</v>
      </c>
      <c r="CK81">
        <f>Demand[[#This Row],[Load]]+Demand[[#This Row],[Load]]*0.36</f>
        <v>20620.32</v>
      </c>
      <c r="CL81">
        <f>Demand[[#This Row],[Load]]+Demand[[#This Row],[Load]]*0.37</f>
        <v>20771.939999999999</v>
      </c>
      <c r="CM81">
        <f>Demand[[#This Row],[Load]]+Demand[[#This Row],[Load]]*0.38</f>
        <v>20923.560000000001</v>
      </c>
      <c r="CN81">
        <f>Demand[[#This Row],[Load]]+Demand[[#This Row],[Load]]*0.39</f>
        <v>21075.18</v>
      </c>
      <c r="CO81">
        <f>Demand[[#This Row],[Load]]+Demand[[#This Row],[Load]]*0.4</f>
        <v>21226.799999999999</v>
      </c>
      <c r="CP81">
        <f>Demand[[#This Row],[Load]]+Demand[[#This Row],[Load]]*0.41</f>
        <v>21378.42</v>
      </c>
      <c r="CQ81">
        <f>Demand[[#This Row],[Load]]+Demand[[#This Row],[Load]]*0.42</f>
        <v>21530.04</v>
      </c>
      <c r="CR81">
        <f>Demand[[#This Row],[Load]]+Demand[[#This Row],[Load]]*0.43</f>
        <v>21681.66</v>
      </c>
      <c r="CS81">
        <f>Demand[[#This Row],[Load]]+Demand[[#This Row],[Load]]*0.44</f>
        <v>21833.279999999999</v>
      </c>
      <c r="CT81">
        <f>Demand[[#This Row],[Load]]+Demand[[#This Row],[Load]]*0.45</f>
        <v>21984.9</v>
      </c>
      <c r="CU81">
        <f>Demand[[#This Row],[Load]]+Demand[[#This Row],[Load]]*0.46</f>
        <v>22136.52</v>
      </c>
      <c r="CV81">
        <f>Demand[[#This Row],[Load]]+Demand[[#This Row],[Load]]*47</f>
        <v>727776</v>
      </c>
      <c r="CW81">
        <f>Demand[[#This Row],[Load]]+Demand[[#This Row],[Load]]*0.48</f>
        <v>22439.759999999998</v>
      </c>
      <c r="CX81">
        <f>Demand[[#This Row],[Load]]+Demand[[#This Row],[Load]]*0.49</f>
        <v>22591.38</v>
      </c>
      <c r="CY81">
        <f>Demand[[#This Row],[Load]]+Demand[[#This Row],[Load]]*0.5</f>
        <v>22743</v>
      </c>
    </row>
    <row r="82" spans="1:103">
      <c r="A82">
        <v>80</v>
      </c>
      <c r="B82">
        <v>17304</v>
      </c>
      <c r="C82">
        <f>Demand[[#This Row],[Load]]-Demand[[#This Row],[Load]]*0.5</f>
        <v>8652</v>
      </c>
      <c r="D82">
        <f>Demand[[#This Row],[Load]]-Demand[[#This Row],[Load]]*0.49</f>
        <v>8825.0400000000009</v>
      </c>
      <c r="E82">
        <f>Demand[[#This Row],[Load]]-Demand[[#This Row],[Load]]*0.48</f>
        <v>8998.08</v>
      </c>
      <c r="F82">
        <f>Demand[[#This Row],[Load]]-Demand[[#This Row],[Load]]*0.47</f>
        <v>9171.1200000000008</v>
      </c>
      <c r="G82">
        <f>Demand[[#This Row],[Load]]-Demand[[#This Row],[Load]]*0.46</f>
        <v>9344.16</v>
      </c>
      <c r="H82">
        <f>Demand[[#This Row],[Load]]-Demand[[#This Row],[Load]]*0.45</f>
        <v>9517.2000000000007</v>
      </c>
      <c r="I82">
        <f>Demand[[#This Row],[Load]]-Demand[[#This Row],[Load]]*0.44</f>
        <v>9690.24</v>
      </c>
      <c r="J82">
        <f>Demand[[#This Row],[Load]]-Demand[[#This Row],[Load]]*0.43</f>
        <v>9863.2799999999988</v>
      </c>
      <c r="K82">
        <f>Demand[[#This Row],[Load]]+Demand[[#This Row],[Load]]*$K$1</f>
        <v>10036.32</v>
      </c>
      <c r="L82">
        <f>Demand[[#This Row],[Load]]+Demand[[#This Row],[Load]]*-0.41</f>
        <v>10209.36</v>
      </c>
      <c r="M82">
        <f>Demand[[#This Row],[Load]]+Demand[[#This Row],[Load]]*-0.4</f>
        <v>10382.4</v>
      </c>
      <c r="N82">
        <f>Demand[[#This Row],[Load]]+Demand[[#This Row],[Load]]*-0.39</f>
        <v>10555.439999999999</v>
      </c>
      <c r="O82">
        <f>Demand[[#This Row],[Load]]+Demand[[#This Row],[Load]]*-0.38</f>
        <v>10728.48</v>
      </c>
      <c r="P82">
        <f>Demand[[#This Row],[Load]]+Demand[[#This Row],[Load]]*-0.37</f>
        <v>10901.52</v>
      </c>
      <c r="Q82">
        <f>Demand[[#This Row],[Load]]+Demand[[#This Row],[Load]]*-0.36</f>
        <v>11074.560000000001</v>
      </c>
      <c r="R82">
        <f>Demand[[#This Row],[Load]]+Demand[[#This Row],[Load]]*-0.35</f>
        <v>11247.6</v>
      </c>
      <c r="S82">
        <f>Demand[[#This Row],[Load]]+Demand[[#This Row],[Load]]*-0.34</f>
        <v>11420.64</v>
      </c>
      <c r="T82">
        <f>Demand[[#This Row],[Load]]+Demand[[#This Row],[Load]]*-0.33</f>
        <v>11593.68</v>
      </c>
      <c r="U82">
        <f>Demand[[#This Row],[Load]]+Demand[[#This Row],[Load]]*-0.32</f>
        <v>11766.720000000001</v>
      </c>
      <c r="V82">
        <f>Demand[[#This Row],[Load]]+Demand[[#This Row],[Load]]*-0.31</f>
        <v>11939.76</v>
      </c>
      <c r="W82">
        <f>Demand[[#This Row],[Load]]+Demand[[#This Row],[Load]]*-0.3</f>
        <v>12112.8</v>
      </c>
      <c r="X82">
        <f>Demand[[#This Row],[Load]]+Demand[[#This Row],[Load]]*-0.29</f>
        <v>12285.84</v>
      </c>
      <c r="Y82">
        <f>Demand[[#This Row],[Load]]+Demand[[#This Row],[Load]]*-0.28</f>
        <v>12458.88</v>
      </c>
      <c r="Z82">
        <f>Demand[[#This Row],[Load]]+Demand[[#This Row],[Load]]*-0.27</f>
        <v>12631.92</v>
      </c>
      <c r="AA82">
        <f>Demand[[#This Row],[Load]]+Demand[[#This Row],[Load]]*-0.26</f>
        <v>12804.96</v>
      </c>
      <c r="AB82">
        <f>Demand[[#This Row],[Load]]+Demand[[#This Row],[Load]]*-0.25</f>
        <v>12978</v>
      </c>
      <c r="AC82">
        <f>Demand[[#This Row],[Load]]+Demand[[#This Row],[Load]]*-0.24</f>
        <v>13151.04</v>
      </c>
      <c r="AD82">
        <f>Demand[[#This Row],[Load]]+Demand[[#This Row],[Load]]*-0.23</f>
        <v>13324.08</v>
      </c>
      <c r="AE82">
        <f>Demand[[#This Row],[Load]]+Demand[[#This Row],[Load]]*-0.22</f>
        <v>13497.119999999999</v>
      </c>
      <c r="AF82">
        <f>Demand[[#This Row],[Load]]+Demand[[#This Row],[Load]]*-0.21</f>
        <v>13670.16</v>
      </c>
      <c r="AG82">
        <f>Demand[[#This Row],[Load]]+Demand[[#This Row],[Load]]*-0.2</f>
        <v>13843.2</v>
      </c>
      <c r="AH82">
        <f>Demand[[#This Row],[Load]]+Demand[[#This Row],[Load]]*-0.19</f>
        <v>14016.24</v>
      </c>
      <c r="AI82">
        <f>Demand[[#This Row],[Load]]+Demand[[#This Row],[Load]]*-0.18</f>
        <v>14189.28</v>
      </c>
      <c r="AJ82">
        <f>Demand[[#This Row],[Load]]+Demand[[#This Row],[Load]]*-0.17</f>
        <v>14362.32</v>
      </c>
      <c r="AK82">
        <f>Demand[[#This Row],[Load]]+Demand[[#This Row],[Load]]*-0.16</f>
        <v>14535.36</v>
      </c>
      <c r="AL82">
        <f>Demand[[#This Row],[Load]]+Demand[[#This Row],[Load]]*-0.15</f>
        <v>14708.4</v>
      </c>
      <c r="AM82">
        <f>Demand[[#This Row],[Load]]+Demand[[#This Row],[Load]]*-0.14</f>
        <v>14881.439999999999</v>
      </c>
      <c r="AN82">
        <f>Demand[[#This Row],[Load]]+Demand[[#This Row],[Load]]*-0.13</f>
        <v>15054.48</v>
      </c>
      <c r="AO82">
        <f>Demand[[#This Row],[Load]]+Demand[[#This Row],[Load]]*-0.12</f>
        <v>15227.52</v>
      </c>
      <c r="AP82">
        <f>Demand[[#This Row],[Load]]+Demand[[#This Row],[Load]]*-0.11</f>
        <v>15400.56</v>
      </c>
      <c r="AQ82">
        <f>Demand[[#This Row],[Load]]+Demand[[#This Row],[Load]]*-0.1</f>
        <v>15573.6</v>
      </c>
      <c r="AR82">
        <f>Demand[[#This Row],[Load]]+Demand[[#This Row],[Load]]*-0.09</f>
        <v>15746.64</v>
      </c>
      <c r="AS82">
        <f>Demand[[#This Row],[Load]]+Demand[[#This Row],[Load]]*-0.08</f>
        <v>15919.68</v>
      </c>
      <c r="AT82">
        <f>Demand[[#This Row],[Load]]+Demand[[#This Row],[Load]]*-0.07</f>
        <v>16092.72</v>
      </c>
      <c r="AU82">
        <f>Demand[[#This Row],[Load]]+Demand[[#This Row],[Load]]*-0.06</f>
        <v>16265.76</v>
      </c>
      <c r="AV82">
        <f>Demand[[#This Row],[Load]]+Demand[[#This Row],[Load]]*-0.05</f>
        <v>16438.8</v>
      </c>
      <c r="AW82">
        <f>Demand[[#This Row],[Load]]+Demand[[#This Row],[Load]]*-0.04</f>
        <v>16611.84</v>
      </c>
      <c r="AX82">
        <f>Demand[[#This Row],[Load]]+Demand[[#This Row],[Load]]*-0.03</f>
        <v>16784.88</v>
      </c>
      <c r="AY82">
        <f>Demand[[#This Row],[Load]]+Demand[[#This Row],[Load]]*-0.02</f>
        <v>16957.919999999998</v>
      </c>
      <c r="AZ82">
        <f>Demand[[#This Row],[Load]]+Demand[[#This Row],[Load]]*-0.01</f>
        <v>17130.96</v>
      </c>
      <c r="BA82">
        <f>Demand[[#This Row],[Load]]+Demand[[#This Row],[Load]]*0</f>
        <v>17304</v>
      </c>
      <c r="BB82">
        <f>Demand[[#This Row],[Load]]+Demand[[#This Row],[Load]]*0.01</f>
        <v>17477.04</v>
      </c>
      <c r="BC82">
        <f>Demand[[#This Row],[Load]]+Demand[[#This Row],[Load]]*0.02</f>
        <v>17650.080000000002</v>
      </c>
      <c r="BD82">
        <f>Demand[[#This Row],[Load]]+Demand[[#This Row],[Load]]*0.03</f>
        <v>17823.12</v>
      </c>
      <c r="BE82">
        <f>Demand[[#This Row],[Load]]+Demand[[#This Row],[Load]]*0.04</f>
        <v>17996.16</v>
      </c>
      <c r="BF82">
        <f>Demand[[#This Row],[Load]]+Demand[[#This Row],[Load]]*0.05</f>
        <v>18169.2</v>
      </c>
      <c r="BG82">
        <f>Demand[[#This Row],[Load]]+Demand[[#This Row],[Load]]*0.06</f>
        <v>18342.240000000002</v>
      </c>
      <c r="BH82">
        <f>Demand[[#This Row],[Load]]+Demand[[#This Row],[Load]]*0.07</f>
        <v>18515.28</v>
      </c>
      <c r="BI82">
        <f>Demand[[#This Row],[Load]]+Demand[[#This Row],[Load]]*0.08</f>
        <v>18688.32</v>
      </c>
      <c r="BJ82">
        <f>Demand[[#This Row],[Load]]+Demand[[#This Row],[Load]]*0.09</f>
        <v>18861.36</v>
      </c>
      <c r="BK82">
        <f>Demand[[#This Row],[Load]]+Demand[[#This Row],[Load]]*0.1</f>
        <v>19034.400000000001</v>
      </c>
      <c r="BL82">
        <f>Demand[[#This Row],[Load]]+Demand[[#This Row],[Load]]*0.11</f>
        <v>19207.439999999999</v>
      </c>
      <c r="BM82">
        <f>Demand[[#This Row],[Load]]+Demand[[#This Row],[Load]]*0.12</f>
        <v>19380.48</v>
      </c>
      <c r="BN82">
        <f>Demand[[#This Row],[Load]]+Demand[[#This Row],[Load]]*0.13</f>
        <v>19553.52</v>
      </c>
      <c r="BO82">
        <f>Demand[[#This Row],[Load]]+Demand[[#This Row],[Load]]*0.14</f>
        <v>19726.560000000001</v>
      </c>
      <c r="BP82">
        <f>Demand[[#This Row],[Load]]+Demand[[#This Row],[Load]]*0.15</f>
        <v>19899.599999999999</v>
      </c>
      <c r="BQ82">
        <f>Demand[[#This Row],[Load]]+Demand[[#This Row],[Load]]*0.16</f>
        <v>20072.64</v>
      </c>
      <c r="BR82">
        <f>Demand[[#This Row],[Load]]+Demand[[#This Row],[Load]]*0.17</f>
        <v>20245.68</v>
      </c>
      <c r="BS82">
        <f>Demand[[#This Row],[Load]]+Demand[[#This Row],[Load]]*0.18</f>
        <v>20418.72</v>
      </c>
      <c r="BT82">
        <f>Demand[[#This Row],[Load]]+Demand[[#This Row],[Load]]*0.19</f>
        <v>20591.760000000002</v>
      </c>
      <c r="BU82">
        <f>Demand[[#This Row],[Load]]+Demand[[#This Row],[Load]]*0.2</f>
        <v>20764.8</v>
      </c>
      <c r="BV82">
        <f>Demand[[#This Row],[Load]]+Demand[[#This Row],[Load]]*0.21</f>
        <v>20937.84</v>
      </c>
      <c r="BW82">
        <f>Demand[[#This Row],[Load]]+Demand[[#This Row],[Load]]*0.22</f>
        <v>21110.880000000001</v>
      </c>
      <c r="BX82">
        <f>Demand[[#This Row],[Load]]+Demand[[#This Row],[Load]]*0.23</f>
        <v>21283.919999999998</v>
      </c>
      <c r="BY82">
        <f>Demand[[#This Row],[Load]]+Demand[[#This Row],[Load]]*0.24</f>
        <v>21456.959999999999</v>
      </c>
      <c r="BZ82">
        <f>Demand[[#This Row],[Load]]+Demand[[#This Row],[Load]]*0.25</f>
        <v>21630</v>
      </c>
      <c r="CA82">
        <f>Demand[[#This Row],[Load]]+Demand[[#This Row],[Load]]*0.26</f>
        <v>21803.040000000001</v>
      </c>
      <c r="CB82">
        <f>Demand[[#This Row],[Load]]+Demand[[#This Row],[Load]]*0.27</f>
        <v>21976.080000000002</v>
      </c>
      <c r="CC82">
        <f>Demand[[#This Row],[Load]]+Demand[[#This Row],[Load]]*0.28</f>
        <v>22149.120000000003</v>
      </c>
      <c r="CD82">
        <f>Demand[[#This Row],[Load]]+Demand[[#This Row],[Load]]*0.29</f>
        <v>22322.16</v>
      </c>
      <c r="CE82">
        <f>Demand[[#This Row],[Load]]+Demand[[#This Row],[Load]]*0.3</f>
        <v>22495.200000000001</v>
      </c>
      <c r="CF82">
        <f>Demand[[#This Row],[Load]]+Demand[[#This Row],[Load]]*0.31</f>
        <v>22668.239999999998</v>
      </c>
      <c r="CG82">
        <f>Demand[[#This Row],[Load]]+Demand[[#This Row],[Load]]*0.32</f>
        <v>22841.279999999999</v>
      </c>
      <c r="CH82">
        <f>Demand[[#This Row],[Load]]+Demand[[#This Row],[Load]]*0.33</f>
        <v>23014.32</v>
      </c>
      <c r="CI82">
        <f>Demand[[#This Row],[Load]]+Demand[[#This Row],[Load]]*0.34</f>
        <v>23187.360000000001</v>
      </c>
      <c r="CJ82">
        <f>Demand[[#This Row],[Load]]+Demand[[#This Row],[Load]]*0.35</f>
        <v>23360.400000000001</v>
      </c>
      <c r="CK82">
        <f>Demand[[#This Row],[Load]]+Demand[[#This Row],[Load]]*0.36</f>
        <v>23533.439999999999</v>
      </c>
      <c r="CL82">
        <f>Demand[[#This Row],[Load]]+Demand[[#This Row],[Load]]*0.37</f>
        <v>23706.48</v>
      </c>
      <c r="CM82">
        <f>Demand[[#This Row],[Load]]+Demand[[#This Row],[Load]]*0.38</f>
        <v>23879.52</v>
      </c>
      <c r="CN82">
        <f>Demand[[#This Row],[Load]]+Demand[[#This Row],[Load]]*0.39</f>
        <v>24052.560000000001</v>
      </c>
      <c r="CO82">
        <f>Demand[[#This Row],[Load]]+Demand[[#This Row],[Load]]*0.4</f>
        <v>24225.599999999999</v>
      </c>
      <c r="CP82">
        <f>Demand[[#This Row],[Load]]+Demand[[#This Row],[Load]]*0.41</f>
        <v>24398.639999999999</v>
      </c>
      <c r="CQ82">
        <f>Demand[[#This Row],[Load]]+Demand[[#This Row],[Load]]*0.42</f>
        <v>24571.68</v>
      </c>
      <c r="CR82">
        <f>Demand[[#This Row],[Load]]+Demand[[#This Row],[Load]]*0.43</f>
        <v>24744.720000000001</v>
      </c>
      <c r="CS82">
        <f>Demand[[#This Row],[Load]]+Demand[[#This Row],[Load]]*0.44</f>
        <v>24917.760000000002</v>
      </c>
      <c r="CT82">
        <f>Demand[[#This Row],[Load]]+Demand[[#This Row],[Load]]*0.45</f>
        <v>25090.799999999999</v>
      </c>
      <c r="CU82">
        <f>Demand[[#This Row],[Load]]+Demand[[#This Row],[Load]]*0.46</f>
        <v>25263.84</v>
      </c>
      <c r="CV82">
        <f>Demand[[#This Row],[Load]]+Demand[[#This Row],[Load]]*47</f>
        <v>830592</v>
      </c>
      <c r="CW82">
        <f>Demand[[#This Row],[Load]]+Demand[[#This Row],[Load]]*0.48</f>
        <v>25609.919999999998</v>
      </c>
      <c r="CX82">
        <f>Demand[[#This Row],[Load]]+Demand[[#This Row],[Load]]*0.49</f>
        <v>25782.959999999999</v>
      </c>
      <c r="CY82">
        <f>Demand[[#This Row],[Load]]+Demand[[#This Row],[Load]]*0.5</f>
        <v>25956</v>
      </c>
    </row>
    <row r="83" spans="1:103">
      <c r="A83">
        <v>81</v>
      </c>
      <c r="B83">
        <v>18426</v>
      </c>
      <c r="C83">
        <f>Demand[[#This Row],[Load]]-Demand[[#This Row],[Load]]*0.5</f>
        <v>9213</v>
      </c>
      <c r="D83">
        <f>Demand[[#This Row],[Load]]-Demand[[#This Row],[Load]]*0.49</f>
        <v>9397.26</v>
      </c>
      <c r="E83">
        <f>Demand[[#This Row],[Load]]-Demand[[#This Row],[Load]]*0.48</f>
        <v>9581.52</v>
      </c>
      <c r="F83">
        <f>Demand[[#This Row],[Load]]-Demand[[#This Row],[Load]]*0.47</f>
        <v>9765.7800000000007</v>
      </c>
      <c r="G83">
        <f>Demand[[#This Row],[Load]]-Demand[[#This Row],[Load]]*0.46</f>
        <v>9950.0399999999991</v>
      </c>
      <c r="H83">
        <f>Demand[[#This Row],[Load]]-Demand[[#This Row],[Load]]*0.45</f>
        <v>10134.299999999999</v>
      </c>
      <c r="I83">
        <f>Demand[[#This Row],[Load]]-Demand[[#This Row],[Load]]*0.44</f>
        <v>10318.560000000001</v>
      </c>
      <c r="J83">
        <f>Demand[[#This Row],[Load]]-Demand[[#This Row],[Load]]*0.43</f>
        <v>10502.82</v>
      </c>
      <c r="K83">
        <f>Demand[[#This Row],[Load]]+Demand[[#This Row],[Load]]*$K$1</f>
        <v>10687.08</v>
      </c>
      <c r="L83">
        <f>Demand[[#This Row],[Load]]+Demand[[#This Row],[Load]]*-0.41</f>
        <v>10871.34</v>
      </c>
      <c r="M83">
        <f>Demand[[#This Row],[Load]]+Demand[[#This Row],[Load]]*-0.4</f>
        <v>11055.599999999999</v>
      </c>
      <c r="N83">
        <f>Demand[[#This Row],[Load]]+Demand[[#This Row],[Load]]*-0.39</f>
        <v>11239.86</v>
      </c>
      <c r="O83">
        <f>Demand[[#This Row],[Load]]+Demand[[#This Row],[Load]]*-0.38</f>
        <v>11424.119999999999</v>
      </c>
      <c r="P83">
        <f>Demand[[#This Row],[Load]]+Demand[[#This Row],[Load]]*-0.37</f>
        <v>11608.380000000001</v>
      </c>
      <c r="Q83">
        <f>Demand[[#This Row],[Load]]+Demand[[#This Row],[Load]]*-0.36</f>
        <v>11792.64</v>
      </c>
      <c r="R83">
        <f>Demand[[#This Row],[Load]]+Demand[[#This Row],[Load]]*-0.35</f>
        <v>11976.900000000001</v>
      </c>
      <c r="S83">
        <f>Demand[[#This Row],[Load]]+Demand[[#This Row],[Load]]*-0.34</f>
        <v>12161.16</v>
      </c>
      <c r="T83">
        <f>Demand[[#This Row],[Load]]+Demand[[#This Row],[Load]]*-0.33</f>
        <v>12345.42</v>
      </c>
      <c r="U83">
        <f>Demand[[#This Row],[Load]]+Demand[[#This Row],[Load]]*-0.32</f>
        <v>12529.68</v>
      </c>
      <c r="V83">
        <f>Demand[[#This Row],[Load]]+Demand[[#This Row],[Load]]*-0.31</f>
        <v>12713.939999999999</v>
      </c>
      <c r="W83">
        <f>Demand[[#This Row],[Load]]+Demand[[#This Row],[Load]]*-0.3</f>
        <v>12898.2</v>
      </c>
      <c r="X83">
        <f>Demand[[#This Row],[Load]]+Demand[[#This Row],[Load]]*-0.29</f>
        <v>13082.46</v>
      </c>
      <c r="Y83">
        <f>Demand[[#This Row],[Load]]+Demand[[#This Row],[Load]]*-0.28</f>
        <v>13266.72</v>
      </c>
      <c r="Z83">
        <f>Demand[[#This Row],[Load]]+Demand[[#This Row],[Load]]*-0.27</f>
        <v>13450.98</v>
      </c>
      <c r="AA83">
        <f>Demand[[#This Row],[Load]]+Demand[[#This Row],[Load]]*-0.26</f>
        <v>13635.24</v>
      </c>
      <c r="AB83">
        <f>Demand[[#This Row],[Load]]+Demand[[#This Row],[Load]]*-0.25</f>
        <v>13819.5</v>
      </c>
      <c r="AC83">
        <f>Demand[[#This Row],[Load]]+Demand[[#This Row],[Load]]*-0.24</f>
        <v>14003.76</v>
      </c>
      <c r="AD83">
        <f>Demand[[#This Row],[Load]]+Demand[[#This Row],[Load]]*-0.23</f>
        <v>14188.02</v>
      </c>
      <c r="AE83">
        <f>Demand[[#This Row],[Load]]+Demand[[#This Row],[Load]]*-0.22</f>
        <v>14372.28</v>
      </c>
      <c r="AF83">
        <f>Demand[[#This Row],[Load]]+Demand[[#This Row],[Load]]*-0.21</f>
        <v>14556.54</v>
      </c>
      <c r="AG83">
        <f>Demand[[#This Row],[Load]]+Demand[[#This Row],[Load]]*-0.2</f>
        <v>14740.8</v>
      </c>
      <c r="AH83">
        <f>Demand[[#This Row],[Load]]+Demand[[#This Row],[Load]]*-0.19</f>
        <v>14925.06</v>
      </c>
      <c r="AI83">
        <f>Demand[[#This Row],[Load]]+Demand[[#This Row],[Load]]*-0.18</f>
        <v>15109.32</v>
      </c>
      <c r="AJ83">
        <f>Demand[[#This Row],[Load]]+Demand[[#This Row],[Load]]*-0.17</f>
        <v>15293.58</v>
      </c>
      <c r="AK83">
        <f>Demand[[#This Row],[Load]]+Demand[[#This Row],[Load]]*-0.16</f>
        <v>15477.84</v>
      </c>
      <c r="AL83">
        <f>Demand[[#This Row],[Load]]+Demand[[#This Row],[Load]]*-0.15</f>
        <v>15662.1</v>
      </c>
      <c r="AM83">
        <f>Demand[[#This Row],[Load]]+Demand[[#This Row],[Load]]*-0.14</f>
        <v>15846.36</v>
      </c>
      <c r="AN83">
        <f>Demand[[#This Row],[Load]]+Demand[[#This Row],[Load]]*-0.13</f>
        <v>16030.619999999999</v>
      </c>
      <c r="AO83">
        <f>Demand[[#This Row],[Load]]+Demand[[#This Row],[Load]]*-0.12</f>
        <v>16214.880000000001</v>
      </c>
      <c r="AP83">
        <f>Demand[[#This Row],[Load]]+Demand[[#This Row],[Load]]*-0.11</f>
        <v>16399.14</v>
      </c>
      <c r="AQ83">
        <f>Demand[[#This Row],[Load]]+Demand[[#This Row],[Load]]*-0.1</f>
        <v>16583.400000000001</v>
      </c>
      <c r="AR83">
        <f>Demand[[#This Row],[Load]]+Demand[[#This Row],[Load]]*-0.09</f>
        <v>16767.66</v>
      </c>
      <c r="AS83">
        <f>Demand[[#This Row],[Load]]+Demand[[#This Row],[Load]]*-0.08</f>
        <v>16951.919999999998</v>
      </c>
      <c r="AT83">
        <f>Demand[[#This Row],[Load]]+Demand[[#This Row],[Load]]*-0.07</f>
        <v>17136.18</v>
      </c>
      <c r="AU83">
        <f>Demand[[#This Row],[Load]]+Demand[[#This Row],[Load]]*-0.06</f>
        <v>17320.439999999999</v>
      </c>
      <c r="AV83">
        <f>Demand[[#This Row],[Load]]+Demand[[#This Row],[Load]]*-0.05</f>
        <v>17504.7</v>
      </c>
      <c r="AW83">
        <f>Demand[[#This Row],[Load]]+Demand[[#This Row],[Load]]*-0.04</f>
        <v>17688.96</v>
      </c>
      <c r="AX83">
        <f>Demand[[#This Row],[Load]]+Demand[[#This Row],[Load]]*-0.03</f>
        <v>17873.22</v>
      </c>
      <c r="AY83">
        <f>Demand[[#This Row],[Load]]+Demand[[#This Row],[Load]]*-0.02</f>
        <v>18057.48</v>
      </c>
      <c r="AZ83">
        <f>Demand[[#This Row],[Load]]+Demand[[#This Row],[Load]]*-0.01</f>
        <v>18241.740000000002</v>
      </c>
      <c r="BA83">
        <f>Demand[[#This Row],[Load]]+Demand[[#This Row],[Load]]*0</f>
        <v>18426</v>
      </c>
      <c r="BB83">
        <f>Demand[[#This Row],[Load]]+Demand[[#This Row],[Load]]*0.01</f>
        <v>18610.259999999998</v>
      </c>
      <c r="BC83">
        <f>Demand[[#This Row],[Load]]+Demand[[#This Row],[Load]]*0.02</f>
        <v>18794.52</v>
      </c>
      <c r="BD83">
        <f>Demand[[#This Row],[Load]]+Demand[[#This Row],[Load]]*0.03</f>
        <v>18978.78</v>
      </c>
      <c r="BE83">
        <f>Demand[[#This Row],[Load]]+Demand[[#This Row],[Load]]*0.04</f>
        <v>19163.04</v>
      </c>
      <c r="BF83">
        <f>Demand[[#This Row],[Load]]+Demand[[#This Row],[Load]]*0.05</f>
        <v>19347.3</v>
      </c>
      <c r="BG83">
        <f>Demand[[#This Row],[Load]]+Demand[[#This Row],[Load]]*0.06</f>
        <v>19531.560000000001</v>
      </c>
      <c r="BH83">
        <f>Demand[[#This Row],[Load]]+Demand[[#This Row],[Load]]*0.07</f>
        <v>19715.82</v>
      </c>
      <c r="BI83">
        <f>Demand[[#This Row],[Load]]+Demand[[#This Row],[Load]]*0.08</f>
        <v>19900.080000000002</v>
      </c>
      <c r="BJ83">
        <f>Demand[[#This Row],[Load]]+Demand[[#This Row],[Load]]*0.09</f>
        <v>20084.34</v>
      </c>
      <c r="BK83">
        <f>Demand[[#This Row],[Load]]+Demand[[#This Row],[Load]]*0.1</f>
        <v>20268.599999999999</v>
      </c>
      <c r="BL83">
        <f>Demand[[#This Row],[Load]]+Demand[[#This Row],[Load]]*0.11</f>
        <v>20452.86</v>
      </c>
      <c r="BM83">
        <f>Demand[[#This Row],[Load]]+Demand[[#This Row],[Load]]*0.12</f>
        <v>20637.12</v>
      </c>
      <c r="BN83">
        <f>Demand[[#This Row],[Load]]+Demand[[#This Row],[Load]]*0.13</f>
        <v>20821.38</v>
      </c>
      <c r="BO83">
        <f>Demand[[#This Row],[Load]]+Demand[[#This Row],[Load]]*0.14</f>
        <v>21005.64</v>
      </c>
      <c r="BP83">
        <f>Demand[[#This Row],[Load]]+Demand[[#This Row],[Load]]*0.15</f>
        <v>21189.9</v>
      </c>
      <c r="BQ83">
        <f>Demand[[#This Row],[Load]]+Demand[[#This Row],[Load]]*0.16</f>
        <v>21374.16</v>
      </c>
      <c r="BR83">
        <f>Demand[[#This Row],[Load]]+Demand[[#This Row],[Load]]*0.17</f>
        <v>21558.42</v>
      </c>
      <c r="BS83">
        <f>Demand[[#This Row],[Load]]+Demand[[#This Row],[Load]]*0.18</f>
        <v>21742.68</v>
      </c>
      <c r="BT83">
        <f>Demand[[#This Row],[Load]]+Demand[[#This Row],[Load]]*0.19</f>
        <v>21926.94</v>
      </c>
      <c r="BU83">
        <f>Demand[[#This Row],[Load]]+Demand[[#This Row],[Load]]*0.2</f>
        <v>22111.200000000001</v>
      </c>
      <c r="BV83">
        <f>Demand[[#This Row],[Load]]+Demand[[#This Row],[Load]]*0.21</f>
        <v>22295.46</v>
      </c>
      <c r="BW83">
        <f>Demand[[#This Row],[Load]]+Demand[[#This Row],[Load]]*0.22</f>
        <v>22479.72</v>
      </c>
      <c r="BX83">
        <f>Demand[[#This Row],[Load]]+Demand[[#This Row],[Load]]*0.23</f>
        <v>22663.98</v>
      </c>
      <c r="BY83">
        <f>Demand[[#This Row],[Load]]+Demand[[#This Row],[Load]]*0.24</f>
        <v>22848.239999999998</v>
      </c>
      <c r="BZ83">
        <f>Demand[[#This Row],[Load]]+Demand[[#This Row],[Load]]*0.25</f>
        <v>23032.5</v>
      </c>
      <c r="CA83">
        <f>Demand[[#This Row],[Load]]+Demand[[#This Row],[Load]]*0.26</f>
        <v>23216.760000000002</v>
      </c>
      <c r="CB83">
        <f>Demand[[#This Row],[Load]]+Demand[[#This Row],[Load]]*0.27</f>
        <v>23401.02</v>
      </c>
      <c r="CC83">
        <f>Demand[[#This Row],[Load]]+Demand[[#This Row],[Load]]*0.28</f>
        <v>23585.279999999999</v>
      </c>
      <c r="CD83">
        <f>Demand[[#This Row],[Load]]+Demand[[#This Row],[Load]]*0.29</f>
        <v>23769.54</v>
      </c>
      <c r="CE83">
        <f>Demand[[#This Row],[Load]]+Demand[[#This Row],[Load]]*0.3</f>
        <v>23953.8</v>
      </c>
      <c r="CF83">
        <f>Demand[[#This Row],[Load]]+Demand[[#This Row],[Load]]*0.31</f>
        <v>24138.06</v>
      </c>
      <c r="CG83">
        <f>Demand[[#This Row],[Load]]+Demand[[#This Row],[Load]]*0.32</f>
        <v>24322.32</v>
      </c>
      <c r="CH83">
        <f>Demand[[#This Row],[Load]]+Demand[[#This Row],[Load]]*0.33</f>
        <v>24506.58</v>
      </c>
      <c r="CI83">
        <f>Demand[[#This Row],[Load]]+Demand[[#This Row],[Load]]*0.34</f>
        <v>24690.84</v>
      </c>
      <c r="CJ83">
        <f>Demand[[#This Row],[Load]]+Demand[[#This Row],[Load]]*0.35</f>
        <v>24875.1</v>
      </c>
      <c r="CK83">
        <f>Demand[[#This Row],[Load]]+Demand[[#This Row],[Load]]*0.36</f>
        <v>25059.360000000001</v>
      </c>
      <c r="CL83">
        <f>Demand[[#This Row],[Load]]+Demand[[#This Row],[Load]]*0.37</f>
        <v>25243.62</v>
      </c>
      <c r="CM83">
        <f>Demand[[#This Row],[Load]]+Demand[[#This Row],[Load]]*0.38</f>
        <v>25427.88</v>
      </c>
      <c r="CN83">
        <f>Demand[[#This Row],[Load]]+Demand[[#This Row],[Load]]*0.39</f>
        <v>25612.14</v>
      </c>
      <c r="CO83">
        <f>Demand[[#This Row],[Load]]+Demand[[#This Row],[Load]]*0.4</f>
        <v>25796.400000000001</v>
      </c>
      <c r="CP83">
        <f>Demand[[#This Row],[Load]]+Demand[[#This Row],[Load]]*0.41</f>
        <v>25980.66</v>
      </c>
      <c r="CQ83">
        <f>Demand[[#This Row],[Load]]+Demand[[#This Row],[Load]]*0.42</f>
        <v>26164.92</v>
      </c>
      <c r="CR83">
        <f>Demand[[#This Row],[Load]]+Demand[[#This Row],[Load]]*0.43</f>
        <v>26349.18</v>
      </c>
      <c r="CS83">
        <f>Demand[[#This Row],[Load]]+Demand[[#This Row],[Load]]*0.44</f>
        <v>26533.439999999999</v>
      </c>
      <c r="CT83">
        <f>Demand[[#This Row],[Load]]+Demand[[#This Row],[Load]]*0.45</f>
        <v>26717.7</v>
      </c>
      <c r="CU83">
        <f>Demand[[#This Row],[Load]]+Demand[[#This Row],[Load]]*0.46</f>
        <v>26901.96</v>
      </c>
      <c r="CV83">
        <f>Demand[[#This Row],[Load]]+Demand[[#This Row],[Load]]*47</f>
        <v>884448</v>
      </c>
      <c r="CW83">
        <f>Demand[[#This Row],[Load]]+Demand[[#This Row],[Load]]*0.48</f>
        <v>27270.48</v>
      </c>
      <c r="CX83">
        <f>Demand[[#This Row],[Load]]+Demand[[#This Row],[Load]]*0.49</f>
        <v>27454.739999999998</v>
      </c>
      <c r="CY83">
        <f>Demand[[#This Row],[Load]]+Demand[[#This Row],[Load]]*0.5</f>
        <v>27639</v>
      </c>
    </row>
    <row r="84" spans="1:103">
      <c r="A84">
        <v>82</v>
      </c>
      <c r="B84">
        <v>18463</v>
      </c>
      <c r="C84">
        <f>Demand[[#This Row],[Load]]-Demand[[#This Row],[Load]]*0.5</f>
        <v>9231.5</v>
      </c>
      <c r="D84">
        <f>Demand[[#This Row],[Load]]-Demand[[#This Row],[Load]]*0.49</f>
        <v>9416.130000000001</v>
      </c>
      <c r="E84">
        <f>Demand[[#This Row],[Load]]-Demand[[#This Row],[Load]]*0.48</f>
        <v>9600.76</v>
      </c>
      <c r="F84">
        <f>Demand[[#This Row],[Load]]-Demand[[#This Row],[Load]]*0.47</f>
        <v>9785.3900000000012</v>
      </c>
      <c r="G84">
        <f>Demand[[#This Row],[Load]]-Demand[[#This Row],[Load]]*0.46</f>
        <v>9970.02</v>
      </c>
      <c r="H84">
        <f>Demand[[#This Row],[Load]]-Demand[[#This Row],[Load]]*0.45</f>
        <v>10154.65</v>
      </c>
      <c r="I84">
        <f>Demand[[#This Row],[Load]]-Demand[[#This Row],[Load]]*0.44</f>
        <v>10339.279999999999</v>
      </c>
      <c r="J84">
        <f>Demand[[#This Row],[Load]]-Demand[[#This Row],[Load]]*0.43</f>
        <v>10523.91</v>
      </c>
      <c r="K84">
        <f>Demand[[#This Row],[Load]]+Demand[[#This Row],[Load]]*$K$1</f>
        <v>10708.54</v>
      </c>
      <c r="L84">
        <f>Demand[[#This Row],[Load]]+Demand[[#This Row],[Load]]*-0.41</f>
        <v>10893.17</v>
      </c>
      <c r="M84">
        <f>Demand[[#This Row],[Load]]+Demand[[#This Row],[Load]]*-0.4</f>
        <v>11077.8</v>
      </c>
      <c r="N84">
        <f>Demand[[#This Row],[Load]]+Demand[[#This Row],[Load]]*-0.39</f>
        <v>11262.43</v>
      </c>
      <c r="O84">
        <f>Demand[[#This Row],[Load]]+Demand[[#This Row],[Load]]*-0.38</f>
        <v>11447.06</v>
      </c>
      <c r="P84">
        <f>Demand[[#This Row],[Load]]+Demand[[#This Row],[Load]]*-0.37</f>
        <v>11631.69</v>
      </c>
      <c r="Q84">
        <f>Demand[[#This Row],[Load]]+Demand[[#This Row],[Load]]*-0.36</f>
        <v>11816.32</v>
      </c>
      <c r="R84">
        <f>Demand[[#This Row],[Load]]+Demand[[#This Row],[Load]]*-0.35</f>
        <v>12000.95</v>
      </c>
      <c r="S84">
        <f>Demand[[#This Row],[Load]]+Demand[[#This Row],[Load]]*-0.34</f>
        <v>12185.58</v>
      </c>
      <c r="T84">
        <f>Demand[[#This Row],[Load]]+Demand[[#This Row],[Load]]*-0.33</f>
        <v>12370.21</v>
      </c>
      <c r="U84">
        <f>Demand[[#This Row],[Load]]+Demand[[#This Row],[Load]]*-0.32</f>
        <v>12554.84</v>
      </c>
      <c r="V84">
        <f>Demand[[#This Row],[Load]]+Demand[[#This Row],[Load]]*-0.31</f>
        <v>12739.470000000001</v>
      </c>
      <c r="W84">
        <f>Demand[[#This Row],[Load]]+Demand[[#This Row],[Load]]*-0.3</f>
        <v>12924.1</v>
      </c>
      <c r="X84">
        <f>Demand[[#This Row],[Load]]+Demand[[#This Row],[Load]]*-0.29</f>
        <v>13108.73</v>
      </c>
      <c r="Y84">
        <f>Demand[[#This Row],[Load]]+Demand[[#This Row],[Load]]*-0.28</f>
        <v>13293.36</v>
      </c>
      <c r="Z84">
        <f>Demand[[#This Row],[Load]]+Demand[[#This Row],[Load]]*-0.27</f>
        <v>13477.99</v>
      </c>
      <c r="AA84">
        <f>Demand[[#This Row],[Load]]+Demand[[#This Row],[Load]]*-0.26</f>
        <v>13662.619999999999</v>
      </c>
      <c r="AB84">
        <f>Demand[[#This Row],[Load]]+Demand[[#This Row],[Load]]*-0.25</f>
        <v>13847.25</v>
      </c>
      <c r="AC84">
        <f>Demand[[#This Row],[Load]]+Demand[[#This Row],[Load]]*-0.24</f>
        <v>14031.880000000001</v>
      </c>
      <c r="AD84">
        <f>Demand[[#This Row],[Load]]+Demand[[#This Row],[Load]]*-0.23</f>
        <v>14216.51</v>
      </c>
      <c r="AE84">
        <f>Demand[[#This Row],[Load]]+Demand[[#This Row],[Load]]*-0.22</f>
        <v>14401.14</v>
      </c>
      <c r="AF84">
        <f>Demand[[#This Row],[Load]]+Demand[[#This Row],[Load]]*-0.21</f>
        <v>14585.77</v>
      </c>
      <c r="AG84">
        <f>Demand[[#This Row],[Load]]+Demand[[#This Row],[Load]]*-0.2</f>
        <v>14770.4</v>
      </c>
      <c r="AH84">
        <f>Demand[[#This Row],[Load]]+Demand[[#This Row],[Load]]*-0.19</f>
        <v>14955.029999999999</v>
      </c>
      <c r="AI84">
        <f>Demand[[#This Row],[Load]]+Demand[[#This Row],[Load]]*-0.18</f>
        <v>15139.66</v>
      </c>
      <c r="AJ84">
        <f>Demand[[#This Row],[Load]]+Demand[[#This Row],[Load]]*-0.17</f>
        <v>15324.29</v>
      </c>
      <c r="AK84">
        <f>Demand[[#This Row],[Load]]+Demand[[#This Row],[Load]]*-0.16</f>
        <v>15508.92</v>
      </c>
      <c r="AL84">
        <f>Demand[[#This Row],[Load]]+Demand[[#This Row],[Load]]*-0.15</f>
        <v>15693.55</v>
      </c>
      <c r="AM84">
        <f>Demand[[#This Row],[Load]]+Demand[[#This Row],[Load]]*-0.14</f>
        <v>15878.18</v>
      </c>
      <c r="AN84">
        <f>Demand[[#This Row],[Load]]+Demand[[#This Row],[Load]]*-0.13</f>
        <v>16062.81</v>
      </c>
      <c r="AO84">
        <f>Demand[[#This Row],[Load]]+Demand[[#This Row],[Load]]*-0.12</f>
        <v>16247.44</v>
      </c>
      <c r="AP84">
        <f>Demand[[#This Row],[Load]]+Demand[[#This Row],[Load]]*-0.11</f>
        <v>16432.07</v>
      </c>
      <c r="AQ84">
        <f>Demand[[#This Row],[Load]]+Demand[[#This Row],[Load]]*-0.1</f>
        <v>16616.7</v>
      </c>
      <c r="AR84">
        <f>Demand[[#This Row],[Load]]+Demand[[#This Row],[Load]]*-0.09</f>
        <v>16801.330000000002</v>
      </c>
      <c r="AS84">
        <f>Demand[[#This Row],[Load]]+Demand[[#This Row],[Load]]*-0.08</f>
        <v>16985.96</v>
      </c>
      <c r="AT84">
        <f>Demand[[#This Row],[Load]]+Demand[[#This Row],[Load]]*-0.07</f>
        <v>17170.59</v>
      </c>
      <c r="AU84">
        <f>Demand[[#This Row],[Load]]+Demand[[#This Row],[Load]]*-0.06</f>
        <v>17355.22</v>
      </c>
      <c r="AV84">
        <f>Demand[[#This Row],[Load]]+Demand[[#This Row],[Load]]*-0.05</f>
        <v>17539.849999999999</v>
      </c>
      <c r="AW84">
        <f>Demand[[#This Row],[Load]]+Demand[[#This Row],[Load]]*-0.04</f>
        <v>17724.48</v>
      </c>
      <c r="AX84">
        <f>Demand[[#This Row],[Load]]+Demand[[#This Row],[Load]]*-0.03</f>
        <v>17909.11</v>
      </c>
      <c r="AY84">
        <f>Demand[[#This Row],[Load]]+Demand[[#This Row],[Load]]*-0.02</f>
        <v>18093.740000000002</v>
      </c>
      <c r="AZ84">
        <f>Demand[[#This Row],[Load]]+Demand[[#This Row],[Load]]*-0.01</f>
        <v>18278.37</v>
      </c>
      <c r="BA84">
        <f>Demand[[#This Row],[Load]]+Demand[[#This Row],[Load]]*0</f>
        <v>18463</v>
      </c>
      <c r="BB84">
        <f>Demand[[#This Row],[Load]]+Demand[[#This Row],[Load]]*0.01</f>
        <v>18647.63</v>
      </c>
      <c r="BC84">
        <f>Demand[[#This Row],[Load]]+Demand[[#This Row],[Load]]*0.02</f>
        <v>18832.259999999998</v>
      </c>
      <c r="BD84">
        <f>Demand[[#This Row],[Load]]+Demand[[#This Row],[Load]]*0.03</f>
        <v>19016.89</v>
      </c>
      <c r="BE84">
        <f>Demand[[#This Row],[Load]]+Demand[[#This Row],[Load]]*0.04</f>
        <v>19201.52</v>
      </c>
      <c r="BF84">
        <f>Demand[[#This Row],[Load]]+Demand[[#This Row],[Load]]*0.05</f>
        <v>19386.150000000001</v>
      </c>
      <c r="BG84">
        <f>Demand[[#This Row],[Load]]+Demand[[#This Row],[Load]]*0.06</f>
        <v>19570.78</v>
      </c>
      <c r="BH84">
        <f>Demand[[#This Row],[Load]]+Demand[[#This Row],[Load]]*0.07</f>
        <v>19755.41</v>
      </c>
      <c r="BI84">
        <f>Demand[[#This Row],[Load]]+Demand[[#This Row],[Load]]*0.08</f>
        <v>19940.04</v>
      </c>
      <c r="BJ84">
        <f>Demand[[#This Row],[Load]]+Demand[[#This Row],[Load]]*0.09</f>
        <v>20124.669999999998</v>
      </c>
      <c r="BK84">
        <f>Demand[[#This Row],[Load]]+Demand[[#This Row],[Load]]*0.1</f>
        <v>20309.3</v>
      </c>
      <c r="BL84">
        <f>Demand[[#This Row],[Load]]+Demand[[#This Row],[Load]]*0.11</f>
        <v>20493.93</v>
      </c>
      <c r="BM84">
        <f>Demand[[#This Row],[Load]]+Demand[[#This Row],[Load]]*0.12</f>
        <v>20678.560000000001</v>
      </c>
      <c r="BN84">
        <f>Demand[[#This Row],[Load]]+Demand[[#This Row],[Load]]*0.13</f>
        <v>20863.189999999999</v>
      </c>
      <c r="BO84">
        <f>Demand[[#This Row],[Load]]+Demand[[#This Row],[Load]]*0.14</f>
        <v>21047.82</v>
      </c>
      <c r="BP84">
        <f>Demand[[#This Row],[Load]]+Demand[[#This Row],[Load]]*0.15</f>
        <v>21232.45</v>
      </c>
      <c r="BQ84">
        <f>Demand[[#This Row],[Load]]+Demand[[#This Row],[Load]]*0.16</f>
        <v>21417.08</v>
      </c>
      <c r="BR84">
        <f>Demand[[#This Row],[Load]]+Demand[[#This Row],[Load]]*0.17</f>
        <v>21601.71</v>
      </c>
      <c r="BS84">
        <f>Demand[[#This Row],[Load]]+Demand[[#This Row],[Load]]*0.18</f>
        <v>21786.34</v>
      </c>
      <c r="BT84">
        <f>Demand[[#This Row],[Load]]+Demand[[#This Row],[Load]]*0.19</f>
        <v>21970.97</v>
      </c>
      <c r="BU84">
        <f>Demand[[#This Row],[Load]]+Demand[[#This Row],[Load]]*0.2</f>
        <v>22155.599999999999</v>
      </c>
      <c r="BV84">
        <f>Demand[[#This Row],[Load]]+Demand[[#This Row],[Load]]*0.21</f>
        <v>22340.23</v>
      </c>
      <c r="BW84">
        <f>Demand[[#This Row],[Load]]+Demand[[#This Row],[Load]]*0.22</f>
        <v>22524.86</v>
      </c>
      <c r="BX84">
        <f>Demand[[#This Row],[Load]]+Demand[[#This Row],[Load]]*0.23</f>
        <v>22709.489999999998</v>
      </c>
      <c r="BY84">
        <f>Demand[[#This Row],[Load]]+Demand[[#This Row],[Load]]*0.24</f>
        <v>22894.12</v>
      </c>
      <c r="BZ84">
        <f>Demand[[#This Row],[Load]]+Demand[[#This Row],[Load]]*0.25</f>
        <v>23078.75</v>
      </c>
      <c r="CA84">
        <f>Demand[[#This Row],[Load]]+Demand[[#This Row],[Load]]*0.26</f>
        <v>23263.38</v>
      </c>
      <c r="CB84">
        <f>Demand[[#This Row],[Load]]+Demand[[#This Row],[Load]]*0.27</f>
        <v>23448.010000000002</v>
      </c>
      <c r="CC84">
        <f>Demand[[#This Row],[Load]]+Demand[[#This Row],[Load]]*0.28</f>
        <v>23632.639999999999</v>
      </c>
      <c r="CD84">
        <f>Demand[[#This Row],[Load]]+Demand[[#This Row],[Load]]*0.29</f>
        <v>23817.27</v>
      </c>
      <c r="CE84">
        <f>Demand[[#This Row],[Load]]+Demand[[#This Row],[Load]]*0.3</f>
        <v>24001.9</v>
      </c>
      <c r="CF84">
        <f>Demand[[#This Row],[Load]]+Demand[[#This Row],[Load]]*0.31</f>
        <v>24186.53</v>
      </c>
      <c r="CG84">
        <f>Demand[[#This Row],[Load]]+Demand[[#This Row],[Load]]*0.32</f>
        <v>24371.16</v>
      </c>
      <c r="CH84">
        <f>Demand[[#This Row],[Load]]+Demand[[#This Row],[Load]]*0.33</f>
        <v>24555.79</v>
      </c>
      <c r="CI84">
        <f>Demand[[#This Row],[Load]]+Demand[[#This Row],[Load]]*0.34</f>
        <v>24740.42</v>
      </c>
      <c r="CJ84">
        <f>Demand[[#This Row],[Load]]+Demand[[#This Row],[Load]]*0.35</f>
        <v>24925.05</v>
      </c>
      <c r="CK84">
        <f>Demand[[#This Row],[Load]]+Demand[[#This Row],[Load]]*0.36</f>
        <v>25109.68</v>
      </c>
      <c r="CL84">
        <f>Demand[[#This Row],[Load]]+Demand[[#This Row],[Load]]*0.37</f>
        <v>25294.309999999998</v>
      </c>
      <c r="CM84">
        <f>Demand[[#This Row],[Load]]+Demand[[#This Row],[Load]]*0.38</f>
        <v>25478.940000000002</v>
      </c>
      <c r="CN84">
        <f>Demand[[#This Row],[Load]]+Demand[[#This Row],[Load]]*0.39</f>
        <v>25663.57</v>
      </c>
      <c r="CO84">
        <f>Demand[[#This Row],[Load]]+Demand[[#This Row],[Load]]*0.4</f>
        <v>25848.2</v>
      </c>
      <c r="CP84">
        <f>Demand[[#This Row],[Load]]+Demand[[#This Row],[Load]]*0.41</f>
        <v>26032.83</v>
      </c>
      <c r="CQ84">
        <f>Demand[[#This Row],[Load]]+Demand[[#This Row],[Load]]*0.42</f>
        <v>26217.46</v>
      </c>
      <c r="CR84">
        <f>Demand[[#This Row],[Load]]+Demand[[#This Row],[Load]]*0.43</f>
        <v>26402.09</v>
      </c>
      <c r="CS84">
        <f>Demand[[#This Row],[Load]]+Demand[[#This Row],[Load]]*0.44</f>
        <v>26586.720000000001</v>
      </c>
      <c r="CT84">
        <f>Demand[[#This Row],[Load]]+Demand[[#This Row],[Load]]*0.45</f>
        <v>26771.35</v>
      </c>
      <c r="CU84">
        <f>Demand[[#This Row],[Load]]+Demand[[#This Row],[Load]]*0.46</f>
        <v>26955.98</v>
      </c>
      <c r="CV84">
        <f>Demand[[#This Row],[Load]]+Demand[[#This Row],[Load]]*47</f>
        <v>886224</v>
      </c>
      <c r="CW84">
        <f>Demand[[#This Row],[Load]]+Demand[[#This Row],[Load]]*0.48</f>
        <v>27325.239999999998</v>
      </c>
      <c r="CX84">
        <f>Demand[[#This Row],[Load]]+Demand[[#This Row],[Load]]*0.49</f>
        <v>27509.87</v>
      </c>
      <c r="CY84">
        <f>Demand[[#This Row],[Load]]+Demand[[#This Row],[Load]]*0.5</f>
        <v>27694.5</v>
      </c>
    </row>
    <row r="85" spans="1:103">
      <c r="A85">
        <v>83</v>
      </c>
      <c r="B85">
        <v>18413</v>
      </c>
      <c r="C85">
        <f>Demand[[#This Row],[Load]]-Demand[[#This Row],[Load]]*0.5</f>
        <v>9206.5</v>
      </c>
      <c r="D85">
        <f>Demand[[#This Row],[Load]]-Demand[[#This Row],[Load]]*0.49</f>
        <v>9390.630000000001</v>
      </c>
      <c r="E85">
        <f>Demand[[#This Row],[Load]]-Demand[[#This Row],[Load]]*0.48</f>
        <v>9574.76</v>
      </c>
      <c r="F85">
        <f>Demand[[#This Row],[Load]]-Demand[[#This Row],[Load]]*0.47</f>
        <v>9758.8900000000012</v>
      </c>
      <c r="G85">
        <f>Demand[[#This Row],[Load]]-Demand[[#This Row],[Load]]*0.46</f>
        <v>9943.02</v>
      </c>
      <c r="H85">
        <f>Demand[[#This Row],[Load]]-Demand[[#This Row],[Load]]*0.45</f>
        <v>10127.15</v>
      </c>
      <c r="I85">
        <f>Demand[[#This Row],[Load]]-Demand[[#This Row],[Load]]*0.44</f>
        <v>10311.279999999999</v>
      </c>
      <c r="J85">
        <f>Demand[[#This Row],[Load]]-Demand[[#This Row],[Load]]*0.43</f>
        <v>10495.41</v>
      </c>
      <c r="K85">
        <f>Demand[[#This Row],[Load]]+Demand[[#This Row],[Load]]*$K$1</f>
        <v>10679.54</v>
      </c>
      <c r="L85">
        <f>Demand[[#This Row],[Load]]+Demand[[#This Row],[Load]]*-0.41</f>
        <v>10863.67</v>
      </c>
      <c r="M85">
        <f>Demand[[#This Row],[Load]]+Demand[[#This Row],[Load]]*-0.4</f>
        <v>11047.8</v>
      </c>
      <c r="N85">
        <f>Demand[[#This Row],[Load]]+Demand[[#This Row],[Load]]*-0.39</f>
        <v>11231.93</v>
      </c>
      <c r="O85">
        <f>Demand[[#This Row],[Load]]+Demand[[#This Row],[Load]]*-0.38</f>
        <v>11416.06</v>
      </c>
      <c r="P85">
        <f>Demand[[#This Row],[Load]]+Demand[[#This Row],[Load]]*-0.37</f>
        <v>11600.19</v>
      </c>
      <c r="Q85">
        <f>Demand[[#This Row],[Load]]+Demand[[#This Row],[Load]]*-0.36</f>
        <v>11784.32</v>
      </c>
      <c r="R85">
        <f>Demand[[#This Row],[Load]]+Demand[[#This Row],[Load]]*-0.35</f>
        <v>11968.45</v>
      </c>
      <c r="S85">
        <f>Demand[[#This Row],[Load]]+Demand[[#This Row],[Load]]*-0.34</f>
        <v>12152.58</v>
      </c>
      <c r="T85">
        <f>Demand[[#This Row],[Load]]+Demand[[#This Row],[Load]]*-0.33</f>
        <v>12336.71</v>
      </c>
      <c r="U85">
        <f>Demand[[#This Row],[Load]]+Demand[[#This Row],[Load]]*-0.32</f>
        <v>12520.84</v>
      </c>
      <c r="V85">
        <f>Demand[[#This Row],[Load]]+Demand[[#This Row],[Load]]*-0.31</f>
        <v>12704.970000000001</v>
      </c>
      <c r="W85">
        <f>Demand[[#This Row],[Load]]+Demand[[#This Row],[Load]]*-0.3</f>
        <v>12889.1</v>
      </c>
      <c r="X85">
        <f>Demand[[#This Row],[Load]]+Demand[[#This Row],[Load]]*-0.29</f>
        <v>13073.23</v>
      </c>
      <c r="Y85">
        <f>Demand[[#This Row],[Load]]+Demand[[#This Row],[Load]]*-0.28</f>
        <v>13257.36</v>
      </c>
      <c r="Z85">
        <f>Demand[[#This Row],[Load]]+Demand[[#This Row],[Load]]*-0.27</f>
        <v>13441.49</v>
      </c>
      <c r="AA85">
        <f>Demand[[#This Row],[Load]]+Demand[[#This Row],[Load]]*-0.26</f>
        <v>13625.619999999999</v>
      </c>
      <c r="AB85">
        <f>Demand[[#This Row],[Load]]+Demand[[#This Row],[Load]]*-0.25</f>
        <v>13809.75</v>
      </c>
      <c r="AC85">
        <f>Demand[[#This Row],[Load]]+Demand[[#This Row],[Load]]*-0.24</f>
        <v>13993.880000000001</v>
      </c>
      <c r="AD85">
        <f>Demand[[#This Row],[Load]]+Demand[[#This Row],[Load]]*-0.23</f>
        <v>14178.01</v>
      </c>
      <c r="AE85">
        <f>Demand[[#This Row],[Load]]+Demand[[#This Row],[Load]]*-0.22</f>
        <v>14362.14</v>
      </c>
      <c r="AF85">
        <f>Demand[[#This Row],[Load]]+Demand[[#This Row],[Load]]*-0.21</f>
        <v>14546.27</v>
      </c>
      <c r="AG85">
        <f>Demand[[#This Row],[Load]]+Demand[[#This Row],[Load]]*-0.2</f>
        <v>14730.4</v>
      </c>
      <c r="AH85">
        <f>Demand[[#This Row],[Load]]+Demand[[#This Row],[Load]]*-0.19</f>
        <v>14914.529999999999</v>
      </c>
      <c r="AI85">
        <f>Demand[[#This Row],[Load]]+Demand[[#This Row],[Load]]*-0.18</f>
        <v>15098.66</v>
      </c>
      <c r="AJ85">
        <f>Demand[[#This Row],[Load]]+Demand[[#This Row],[Load]]*-0.17</f>
        <v>15282.79</v>
      </c>
      <c r="AK85">
        <f>Demand[[#This Row],[Load]]+Demand[[#This Row],[Load]]*-0.16</f>
        <v>15466.92</v>
      </c>
      <c r="AL85">
        <f>Demand[[#This Row],[Load]]+Demand[[#This Row],[Load]]*-0.15</f>
        <v>15651.05</v>
      </c>
      <c r="AM85">
        <f>Demand[[#This Row],[Load]]+Demand[[#This Row],[Load]]*-0.14</f>
        <v>15835.18</v>
      </c>
      <c r="AN85">
        <f>Demand[[#This Row],[Load]]+Demand[[#This Row],[Load]]*-0.13</f>
        <v>16019.31</v>
      </c>
      <c r="AO85">
        <f>Demand[[#This Row],[Load]]+Demand[[#This Row],[Load]]*-0.12</f>
        <v>16203.44</v>
      </c>
      <c r="AP85">
        <f>Demand[[#This Row],[Load]]+Demand[[#This Row],[Load]]*-0.11</f>
        <v>16387.57</v>
      </c>
      <c r="AQ85">
        <f>Demand[[#This Row],[Load]]+Demand[[#This Row],[Load]]*-0.1</f>
        <v>16571.7</v>
      </c>
      <c r="AR85">
        <f>Demand[[#This Row],[Load]]+Demand[[#This Row],[Load]]*-0.09</f>
        <v>16755.830000000002</v>
      </c>
      <c r="AS85">
        <f>Demand[[#This Row],[Load]]+Demand[[#This Row],[Load]]*-0.08</f>
        <v>16939.96</v>
      </c>
      <c r="AT85">
        <f>Demand[[#This Row],[Load]]+Demand[[#This Row],[Load]]*-0.07</f>
        <v>17124.09</v>
      </c>
      <c r="AU85">
        <f>Demand[[#This Row],[Load]]+Demand[[#This Row],[Load]]*-0.06</f>
        <v>17308.22</v>
      </c>
      <c r="AV85">
        <f>Demand[[#This Row],[Load]]+Demand[[#This Row],[Load]]*-0.05</f>
        <v>17492.349999999999</v>
      </c>
      <c r="AW85">
        <f>Demand[[#This Row],[Load]]+Demand[[#This Row],[Load]]*-0.04</f>
        <v>17676.48</v>
      </c>
      <c r="AX85">
        <f>Demand[[#This Row],[Load]]+Demand[[#This Row],[Load]]*-0.03</f>
        <v>17860.61</v>
      </c>
      <c r="AY85">
        <f>Demand[[#This Row],[Load]]+Demand[[#This Row],[Load]]*-0.02</f>
        <v>18044.740000000002</v>
      </c>
      <c r="AZ85">
        <f>Demand[[#This Row],[Load]]+Demand[[#This Row],[Load]]*-0.01</f>
        <v>18228.87</v>
      </c>
      <c r="BA85">
        <f>Demand[[#This Row],[Load]]+Demand[[#This Row],[Load]]*0</f>
        <v>18413</v>
      </c>
      <c r="BB85">
        <f>Demand[[#This Row],[Load]]+Demand[[#This Row],[Load]]*0.01</f>
        <v>18597.13</v>
      </c>
      <c r="BC85">
        <f>Demand[[#This Row],[Load]]+Demand[[#This Row],[Load]]*0.02</f>
        <v>18781.259999999998</v>
      </c>
      <c r="BD85">
        <f>Demand[[#This Row],[Load]]+Demand[[#This Row],[Load]]*0.03</f>
        <v>18965.39</v>
      </c>
      <c r="BE85">
        <f>Demand[[#This Row],[Load]]+Demand[[#This Row],[Load]]*0.04</f>
        <v>19149.52</v>
      </c>
      <c r="BF85">
        <f>Demand[[#This Row],[Load]]+Demand[[#This Row],[Load]]*0.05</f>
        <v>19333.650000000001</v>
      </c>
      <c r="BG85">
        <f>Demand[[#This Row],[Load]]+Demand[[#This Row],[Load]]*0.06</f>
        <v>19517.78</v>
      </c>
      <c r="BH85">
        <f>Demand[[#This Row],[Load]]+Demand[[#This Row],[Load]]*0.07</f>
        <v>19701.91</v>
      </c>
      <c r="BI85">
        <f>Demand[[#This Row],[Load]]+Demand[[#This Row],[Load]]*0.08</f>
        <v>19886.04</v>
      </c>
      <c r="BJ85">
        <f>Demand[[#This Row],[Load]]+Demand[[#This Row],[Load]]*0.09</f>
        <v>20070.169999999998</v>
      </c>
      <c r="BK85">
        <f>Demand[[#This Row],[Load]]+Demand[[#This Row],[Load]]*0.1</f>
        <v>20254.3</v>
      </c>
      <c r="BL85">
        <f>Demand[[#This Row],[Load]]+Demand[[#This Row],[Load]]*0.11</f>
        <v>20438.43</v>
      </c>
      <c r="BM85">
        <f>Demand[[#This Row],[Load]]+Demand[[#This Row],[Load]]*0.12</f>
        <v>20622.560000000001</v>
      </c>
      <c r="BN85">
        <f>Demand[[#This Row],[Load]]+Demand[[#This Row],[Load]]*0.13</f>
        <v>20806.689999999999</v>
      </c>
      <c r="BO85">
        <f>Demand[[#This Row],[Load]]+Demand[[#This Row],[Load]]*0.14</f>
        <v>20990.82</v>
      </c>
      <c r="BP85">
        <f>Demand[[#This Row],[Load]]+Demand[[#This Row],[Load]]*0.15</f>
        <v>21174.95</v>
      </c>
      <c r="BQ85">
        <f>Demand[[#This Row],[Load]]+Demand[[#This Row],[Load]]*0.16</f>
        <v>21359.08</v>
      </c>
      <c r="BR85">
        <f>Demand[[#This Row],[Load]]+Demand[[#This Row],[Load]]*0.17</f>
        <v>21543.21</v>
      </c>
      <c r="BS85">
        <f>Demand[[#This Row],[Load]]+Demand[[#This Row],[Load]]*0.18</f>
        <v>21727.34</v>
      </c>
      <c r="BT85">
        <f>Demand[[#This Row],[Load]]+Demand[[#This Row],[Load]]*0.19</f>
        <v>21911.47</v>
      </c>
      <c r="BU85">
        <f>Demand[[#This Row],[Load]]+Demand[[#This Row],[Load]]*0.2</f>
        <v>22095.599999999999</v>
      </c>
      <c r="BV85">
        <f>Demand[[#This Row],[Load]]+Demand[[#This Row],[Load]]*0.21</f>
        <v>22279.73</v>
      </c>
      <c r="BW85">
        <f>Demand[[#This Row],[Load]]+Demand[[#This Row],[Load]]*0.22</f>
        <v>22463.86</v>
      </c>
      <c r="BX85">
        <f>Demand[[#This Row],[Load]]+Demand[[#This Row],[Load]]*0.23</f>
        <v>22647.989999999998</v>
      </c>
      <c r="BY85">
        <f>Demand[[#This Row],[Load]]+Demand[[#This Row],[Load]]*0.24</f>
        <v>22832.12</v>
      </c>
      <c r="BZ85">
        <f>Demand[[#This Row],[Load]]+Demand[[#This Row],[Load]]*0.25</f>
        <v>23016.25</v>
      </c>
      <c r="CA85">
        <f>Demand[[#This Row],[Load]]+Demand[[#This Row],[Load]]*0.26</f>
        <v>23200.38</v>
      </c>
      <c r="CB85">
        <f>Demand[[#This Row],[Load]]+Demand[[#This Row],[Load]]*0.27</f>
        <v>23384.510000000002</v>
      </c>
      <c r="CC85">
        <f>Demand[[#This Row],[Load]]+Demand[[#This Row],[Load]]*0.28</f>
        <v>23568.639999999999</v>
      </c>
      <c r="CD85">
        <f>Demand[[#This Row],[Load]]+Demand[[#This Row],[Load]]*0.29</f>
        <v>23752.77</v>
      </c>
      <c r="CE85">
        <f>Demand[[#This Row],[Load]]+Demand[[#This Row],[Load]]*0.3</f>
        <v>23936.9</v>
      </c>
      <c r="CF85">
        <f>Demand[[#This Row],[Load]]+Demand[[#This Row],[Load]]*0.31</f>
        <v>24121.03</v>
      </c>
      <c r="CG85">
        <f>Demand[[#This Row],[Load]]+Demand[[#This Row],[Load]]*0.32</f>
        <v>24305.16</v>
      </c>
      <c r="CH85">
        <f>Demand[[#This Row],[Load]]+Demand[[#This Row],[Load]]*0.33</f>
        <v>24489.29</v>
      </c>
      <c r="CI85">
        <f>Demand[[#This Row],[Load]]+Demand[[#This Row],[Load]]*0.34</f>
        <v>24673.42</v>
      </c>
      <c r="CJ85">
        <f>Demand[[#This Row],[Load]]+Demand[[#This Row],[Load]]*0.35</f>
        <v>24857.55</v>
      </c>
      <c r="CK85">
        <f>Demand[[#This Row],[Load]]+Demand[[#This Row],[Load]]*0.36</f>
        <v>25041.68</v>
      </c>
      <c r="CL85">
        <f>Demand[[#This Row],[Load]]+Demand[[#This Row],[Load]]*0.37</f>
        <v>25225.809999999998</v>
      </c>
      <c r="CM85">
        <f>Demand[[#This Row],[Load]]+Demand[[#This Row],[Load]]*0.38</f>
        <v>25409.940000000002</v>
      </c>
      <c r="CN85">
        <f>Demand[[#This Row],[Load]]+Demand[[#This Row],[Load]]*0.39</f>
        <v>25594.07</v>
      </c>
      <c r="CO85">
        <f>Demand[[#This Row],[Load]]+Demand[[#This Row],[Load]]*0.4</f>
        <v>25778.2</v>
      </c>
      <c r="CP85">
        <f>Demand[[#This Row],[Load]]+Demand[[#This Row],[Load]]*0.41</f>
        <v>25962.33</v>
      </c>
      <c r="CQ85">
        <f>Demand[[#This Row],[Load]]+Demand[[#This Row],[Load]]*0.42</f>
        <v>26146.46</v>
      </c>
      <c r="CR85">
        <f>Demand[[#This Row],[Load]]+Demand[[#This Row],[Load]]*0.43</f>
        <v>26330.59</v>
      </c>
      <c r="CS85">
        <f>Demand[[#This Row],[Load]]+Demand[[#This Row],[Load]]*0.44</f>
        <v>26514.720000000001</v>
      </c>
      <c r="CT85">
        <f>Demand[[#This Row],[Load]]+Demand[[#This Row],[Load]]*0.45</f>
        <v>26698.85</v>
      </c>
      <c r="CU85">
        <f>Demand[[#This Row],[Load]]+Demand[[#This Row],[Load]]*0.46</f>
        <v>26882.98</v>
      </c>
      <c r="CV85">
        <f>Demand[[#This Row],[Load]]+Demand[[#This Row],[Load]]*47</f>
        <v>883824</v>
      </c>
      <c r="CW85">
        <f>Demand[[#This Row],[Load]]+Demand[[#This Row],[Load]]*0.48</f>
        <v>27251.239999999998</v>
      </c>
      <c r="CX85">
        <f>Demand[[#This Row],[Load]]+Demand[[#This Row],[Load]]*0.49</f>
        <v>27435.37</v>
      </c>
      <c r="CY85">
        <f>Demand[[#This Row],[Load]]+Demand[[#This Row],[Load]]*0.5</f>
        <v>27619.5</v>
      </c>
    </row>
    <row r="86" spans="1:103">
      <c r="A86">
        <v>84</v>
      </c>
      <c r="B86">
        <v>18368</v>
      </c>
      <c r="C86">
        <f>Demand[[#This Row],[Load]]-Demand[[#This Row],[Load]]*0.5</f>
        <v>9184</v>
      </c>
      <c r="D86">
        <f>Demand[[#This Row],[Load]]-Demand[[#This Row],[Load]]*0.49</f>
        <v>9367.68</v>
      </c>
      <c r="E86">
        <f>Demand[[#This Row],[Load]]-Demand[[#This Row],[Load]]*0.48</f>
        <v>9551.36</v>
      </c>
      <c r="F86">
        <f>Demand[[#This Row],[Load]]-Demand[[#This Row],[Load]]*0.47</f>
        <v>9735.0400000000009</v>
      </c>
      <c r="G86">
        <f>Demand[[#This Row],[Load]]-Demand[[#This Row],[Load]]*0.46</f>
        <v>9918.7199999999993</v>
      </c>
      <c r="H86">
        <f>Demand[[#This Row],[Load]]-Demand[[#This Row],[Load]]*0.45</f>
        <v>10102.4</v>
      </c>
      <c r="I86">
        <f>Demand[[#This Row],[Load]]-Demand[[#This Row],[Load]]*0.44</f>
        <v>10286.08</v>
      </c>
      <c r="J86">
        <f>Demand[[#This Row],[Load]]-Demand[[#This Row],[Load]]*0.43</f>
        <v>10469.76</v>
      </c>
      <c r="K86">
        <f>Demand[[#This Row],[Load]]+Demand[[#This Row],[Load]]*$K$1</f>
        <v>10653.44</v>
      </c>
      <c r="L86">
        <f>Demand[[#This Row],[Load]]+Demand[[#This Row],[Load]]*-0.41</f>
        <v>10837.12</v>
      </c>
      <c r="M86">
        <f>Demand[[#This Row],[Load]]+Demand[[#This Row],[Load]]*-0.4</f>
        <v>11020.8</v>
      </c>
      <c r="N86">
        <f>Demand[[#This Row],[Load]]+Demand[[#This Row],[Load]]*-0.39</f>
        <v>11204.48</v>
      </c>
      <c r="O86">
        <f>Demand[[#This Row],[Load]]+Demand[[#This Row],[Load]]*-0.38</f>
        <v>11388.16</v>
      </c>
      <c r="P86">
        <f>Demand[[#This Row],[Load]]+Demand[[#This Row],[Load]]*-0.37</f>
        <v>11571.84</v>
      </c>
      <c r="Q86">
        <f>Demand[[#This Row],[Load]]+Demand[[#This Row],[Load]]*-0.36</f>
        <v>11755.52</v>
      </c>
      <c r="R86">
        <f>Demand[[#This Row],[Load]]+Demand[[#This Row],[Load]]*-0.35</f>
        <v>11939.2</v>
      </c>
      <c r="S86">
        <f>Demand[[#This Row],[Load]]+Demand[[#This Row],[Load]]*-0.34</f>
        <v>12122.88</v>
      </c>
      <c r="T86">
        <f>Demand[[#This Row],[Load]]+Demand[[#This Row],[Load]]*-0.33</f>
        <v>12306.56</v>
      </c>
      <c r="U86">
        <f>Demand[[#This Row],[Load]]+Demand[[#This Row],[Load]]*-0.32</f>
        <v>12490.24</v>
      </c>
      <c r="V86">
        <f>Demand[[#This Row],[Load]]+Demand[[#This Row],[Load]]*-0.31</f>
        <v>12673.92</v>
      </c>
      <c r="W86">
        <f>Demand[[#This Row],[Load]]+Demand[[#This Row],[Load]]*-0.3</f>
        <v>12857.6</v>
      </c>
      <c r="X86">
        <f>Demand[[#This Row],[Load]]+Demand[[#This Row],[Load]]*-0.29</f>
        <v>13041.28</v>
      </c>
      <c r="Y86">
        <f>Demand[[#This Row],[Load]]+Demand[[#This Row],[Load]]*-0.28</f>
        <v>13224.96</v>
      </c>
      <c r="Z86">
        <f>Demand[[#This Row],[Load]]+Demand[[#This Row],[Load]]*-0.27</f>
        <v>13408.64</v>
      </c>
      <c r="AA86">
        <f>Demand[[#This Row],[Load]]+Demand[[#This Row],[Load]]*-0.26</f>
        <v>13592.32</v>
      </c>
      <c r="AB86">
        <f>Demand[[#This Row],[Load]]+Demand[[#This Row],[Load]]*-0.25</f>
        <v>13776</v>
      </c>
      <c r="AC86">
        <f>Demand[[#This Row],[Load]]+Demand[[#This Row],[Load]]*-0.24</f>
        <v>13959.68</v>
      </c>
      <c r="AD86">
        <f>Demand[[#This Row],[Load]]+Demand[[#This Row],[Load]]*-0.23</f>
        <v>14143.36</v>
      </c>
      <c r="AE86">
        <f>Demand[[#This Row],[Load]]+Demand[[#This Row],[Load]]*-0.22</f>
        <v>14327.04</v>
      </c>
      <c r="AF86">
        <f>Demand[[#This Row],[Load]]+Demand[[#This Row],[Load]]*-0.21</f>
        <v>14510.720000000001</v>
      </c>
      <c r="AG86">
        <f>Demand[[#This Row],[Load]]+Demand[[#This Row],[Load]]*-0.2</f>
        <v>14694.4</v>
      </c>
      <c r="AH86">
        <f>Demand[[#This Row],[Load]]+Demand[[#This Row],[Load]]*-0.19</f>
        <v>14878.08</v>
      </c>
      <c r="AI86">
        <f>Demand[[#This Row],[Load]]+Demand[[#This Row],[Load]]*-0.18</f>
        <v>15061.76</v>
      </c>
      <c r="AJ86">
        <f>Demand[[#This Row],[Load]]+Demand[[#This Row],[Load]]*-0.17</f>
        <v>15245.439999999999</v>
      </c>
      <c r="AK86">
        <f>Demand[[#This Row],[Load]]+Demand[[#This Row],[Load]]*-0.16</f>
        <v>15429.119999999999</v>
      </c>
      <c r="AL86">
        <f>Demand[[#This Row],[Load]]+Demand[[#This Row],[Load]]*-0.15</f>
        <v>15612.8</v>
      </c>
      <c r="AM86">
        <f>Demand[[#This Row],[Load]]+Demand[[#This Row],[Load]]*-0.14</f>
        <v>15796.48</v>
      </c>
      <c r="AN86">
        <f>Demand[[#This Row],[Load]]+Demand[[#This Row],[Load]]*-0.13</f>
        <v>15980.16</v>
      </c>
      <c r="AO86">
        <f>Demand[[#This Row],[Load]]+Demand[[#This Row],[Load]]*-0.12</f>
        <v>16163.84</v>
      </c>
      <c r="AP86">
        <f>Demand[[#This Row],[Load]]+Demand[[#This Row],[Load]]*-0.11</f>
        <v>16347.52</v>
      </c>
      <c r="AQ86">
        <f>Demand[[#This Row],[Load]]+Demand[[#This Row],[Load]]*-0.1</f>
        <v>16531.2</v>
      </c>
      <c r="AR86">
        <f>Demand[[#This Row],[Load]]+Demand[[#This Row],[Load]]*-0.09</f>
        <v>16714.88</v>
      </c>
      <c r="AS86">
        <f>Demand[[#This Row],[Load]]+Demand[[#This Row],[Load]]*-0.08</f>
        <v>16898.560000000001</v>
      </c>
      <c r="AT86">
        <f>Demand[[#This Row],[Load]]+Demand[[#This Row],[Load]]*-0.07</f>
        <v>17082.239999999998</v>
      </c>
      <c r="AU86">
        <f>Demand[[#This Row],[Load]]+Demand[[#This Row],[Load]]*-0.06</f>
        <v>17265.919999999998</v>
      </c>
      <c r="AV86">
        <f>Demand[[#This Row],[Load]]+Demand[[#This Row],[Load]]*-0.05</f>
        <v>17449.599999999999</v>
      </c>
      <c r="AW86">
        <f>Demand[[#This Row],[Load]]+Demand[[#This Row],[Load]]*-0.04</f>
        <v>17633.28</v>
      </c>
      <c r="AX86">
        <f>Demand[[#This Row],[Load]]+Demand[[#This Row],[Load]]*-0.03</f>
        <v>17816.96</v>
      </c>
      <c r="AY86">
        <f>Demand[[#This Row],[Load]]+Demand[[#This Row],[Load]]*-0.02</f>
        <v>18000.64</v>
      </c>
      <c r="AZ86">
        <f>Demand[[#This Row],[Load]]+Demand[[#This Row],[Load]]*-0.01</f>
        <v>18184.32</v>
      </c>
      <c r="BA86">
        <f>Demand[[#This Row],[Load]]+Demand[[#This Row],[Load]]*0</f>
        <v>18368</v>
      </c>
      <c r="BB86">
        <f>Demand[[#This Row],[Load]]+Demand[[#This Row],[Load]]*0.01</f>
        <v>18551.68</v>
      </c>
      <c r="BC86">
        <f>Demand[[#This Row],[Load]]+Demand[[#This Row],[Load]]*0.02</f>
        <v>18735.36</v>
      </c>
      <c r="BD86">
        <f>Demand[[#This Row],[Load]]+Demand[[#This Row],[Load]]*0.03</f>
        <v>18919.04</v>
      </c>
      <c r="BE86">
        <f>Demand[[#This Row],[Load]]+Demand[[#This Row],[Load]]*0.04</f>
        <v>19102.72</v>
      </c>
      <c r="BF86">
        <f>Demand[[#This Row],[Load]]+Demand[[#This Row],[Load]]*0.05</f>
        <v>19286.400000000001</v>
      </c>
      <c r="BG86">
        <f>Demand[[#This Row],[Load]]+Demand[[#This Row],[Load]]*0.06</f>
        <v>19470.080000000002</v>
      </c>
      <c r="BH86">
        <f>Demand[[#This Row],[Load]]+Demand[[#This Row],[Load]]*0.07</f>
        <v>19653.760000000002</v>
      </c>
      <c r="BI86">
        <f>Demand[[#This Row],[Load]]+Demand[[#This Row],[Load]]*0.08</f>
        <v>19837.439999999999</v>
      </c>
      <c r="BJ86">
        <f>Demand[[#This Row],[Load]]+Demand[[#This Row],[Load]]*0.09</f>
        <v>20021.12</v>
      </c>
      <c r="BK86">
        <f>Demand[[#This Row],[Load]]+Demand[[#This Row],[Load]]*0.1</f>
        <v>20204.8</v>
      </c>
      <c r="BL86">
        <f>Demand[[#This Row],[Load]]+Demand[[#This Row],[Load]]*0.11</f>
        <v>20388.48</v>
      </c>
      <c r="BM86">
        <f>Demand[[#This Row],[Load]]+Demand[[#This Row],[Load]]*0.12</f>
        <v>20572.16</v>
      </c>
      <c r="BN86">
        <f>Demand[[#This Row],[Load]]+Demand[[#This Row],[Load]]*0.13</f>
        <v>20755.84</v>
      </c>
      <c r="BO86">
        <f>Demand[[#This Row],[Load]]+Demand[[#This Row],[Load]]*0.14</f>
        <v>20939.52</v>
      </c>
      <c r="BP86">
        <f>Demand[[#This Row],[Load]]+Demand[[#This Row],[Load]]*0.15</f>
        <v>21123.200000000001</v>
      </c>
      <c r="BQ86">
        <f>Demand[[#This Row],[Load]]+Demand[[#This Row],[Load]]*0.16</f>
        <v>21306.880000000001</v>
      </c>
      <c r="BR86">
        <f>Demand[[#This Row],[Load]]+Demand[[#This Row],[Load]]*0.17</f>
        <v>21490.560000000001</v>
      </c>
      <c r="BS86">
        <f>Demand[[#This Row],[Load]]+Demand[[#This Row],[Load]]*0.18</f>
        <v>21674.239999999998</v>
      </c>
      <c r="BT86">
        <f>Demand[[#This Row],[Load]]+Demand[[#This Row],[Load]]*0.19</f>
        <v>21857.919999999998</v>
      </c>
      <c r="BU86">
        <f>Demand[[#This Row],[Load]]+Demand[[#This Row],[Load]]*0.2</f>
        <v>22041.599999999999</v>
      </c>
      <c r="BV86">
        <f>Demand[[#This Row],[Load]]+Demand[[#This Row],[Load]]*0.21</f>
        <v>22225.279999999999</v>
      </c>
      <c r="BW86">
        <f>Demand[[#This Row],[Load]]+Demand[[#This Row],[Load]]*0.22</f>
        <v>22408.959999999999</v>
      </c>
      <c r="BX86">
        <f>Demand[[#This Row],[Load]]+Demand[[#This Row],[Load]]*0.23</f>
        <v>22592.639999999999</v>
      </c>
      <c r="BY86">
        <f>Demand[[#This Row],[Load]]+Demand[[#This Row],[Load]]*0.24</f>
        <v>22776.32</v>
      </c>
      <c r="BZ86">
        <f>Demand[[#This Row],[Load]]+Demand[[#This Row],[Load]]*0.25</f>
        <v>22960</v>
      </c>
      <c r="CA86">
        <f>Demand[[#This Row],[Load]]+Demand[[#This Row],[Load]]*0.26</f>
        <v>23143.68</v>
      </c>
      <c r="CB86">
        <f>Demand[[#This Row],[Load]]+Demand[[#This Row],[Load]]*0.27</f>
        <v>23327.360000000001</v>
      </c>
      <c r="CC86">
        <f>Demand[[#This Row],[Load]]+Demand[[#This Row],[Load]]*0.28</f>
        <v>23511.040000000001</v>
      </c>
      <c r="CD86">
        <f>Demand[[#This Row],[Load]]+Demand[[#This Row],[Load]]*0.29</f>
        <v>23694.720000000001</v>
      </c>
      <c r="CE86">
        <f>Demand[[#This Row],[Load]]+Demand[[#This Row],[Load]]*0.3</f>
        <v>23878.400000000001</v>
      </c>
      <c r="CF86">
        <f>Demand[[#This Row],[Load]]+Demand[[#This Row],[Load]]*0.31</f>
        <v>24062.080000000002</v>
      </c>
      <c r="CG86">
        <f>Demand[[#This Row],[Load]]+Demand[[#This Row],[Load]]*0.32</f>
        <v>24245.760000000002</v>
      </c>
      <c r="CH86">
        <f>Demand[[#This Row],[Load]]+Demand[[#This Row],[Load]]*0.33</f>
        <v>24429.440000000002</v>
      </c>
      <c r="CI86">
        <f>Demand[[#This Row],[Load]]+Demand[[#This Row],[Load]]*0.34</f>
        <v>24613.120000000003</v>
      </c>
      <c r="CJ86">
        <f>Demand[[#This Row],[Load]]+Demand[[#This Row],[Load]]*0.35</f>
        <v>24796.799999999999</v>
      </c>
      <c r="CK86">
        <f>Demand[[#This Row],[Load]]+Demand[[#This Row],[Load]]*0.36</f>
        <v>24980.48</v>
      </c>
      <c r="CL86">
        <f>Demand[[#This Row],[Load]]+Demand[[#This Row],[Load]]*0.37</f>
        <v>25164.16</v>
      </c>
      <c r="CM86">
        <f>Demand[[#This Row],[Load]]+Demand[[#This Row],[Load]]*0.38</f>
        <v>25347.84</v>
      </c>
      <c r="CN86">
        <f>Demand[[#This Row],[Load]]+Demand[[#This Row],[Load]]*0.39</f>
        <v>25531.52</v>
      </c>
      <c r="CO86">
        <f>Demand[[#This Row],[Load]]+Demand[[#This Row],[Load]]*0.4</f>
        <v>25715.200000000001</v>
      </c>
      <c r="CP86">
        <f>Demand[[#This Row],[Load]]+Demand[[#This Row],[Load]]*0.41</f>
        <v>25898.879999999997</v>
      </c>
      <c r="CQ86">
        <f>Demand[[#This Row],[Load]]+Demand[[#This Row],[Load]]*0.42</f>
        <v>26082.559999999998</v>
      </c>
      <c r="CR86">
        <f>Demand[[#This Row],[Load]]+Demand[[#This Row],[Load]]*0.43</f>
        <v>26266.239999999998</v>
      </c>
      <c r="CS86">
        <f>Demand[[#This Row],[Load]]+Demand[[#This Row],[Load]]*0.44</f>
        <v>26449.919999999998</v>
      </c>
      <c r="CT86">
        <f>Demand[[#This Row],[Load]]+Demand[[#This Row],[Load]]*0.45</f>
        <v>26633.599999999999</v>
      </c>
      <c r="CU86">
        <f>Demand[[#This Row],[Load]]+Demand[[#This Row],[Load]]*0.46</f>
        <v>26817.279999999999</v>
      </c>
      <c r="CV86">
        <f>Demand[[#This Row],[Load]]+Demand[[#This Row],[Load]]*47</f>
        <v>881664</v>
      </c>
      <c r="CW86">
        <f>Demand[[#This Row],[Load]]+Demand[[#This Row],[Load]]*0.48</f>
        <v>27184.639999999999</v>
      </c>
      <c r="CX86">
        <f>Demand[[#This Row],[Load]]+Demand[[#This Row],[Load]]*0.49</f>
        <v>27368.32</v>
      </c>
      <c r="CY86">
        <f>Demand[[#This Row],[Load]]+Demand[[#This Row],[Load]]*0.5</f>
        <v>27552</v>
      </c>
    </row>
    <row r="87" spans="1:103">
      <c r="A87">
        <v>85</v>
      </c>
      <c r="B87">
        <v>18206</v>
      </c>
      <c r="C87">
        <f>Demand[[#This Row],[Load]]-Demand[[#This Row],[Load]]*0.5</f>
        <v>9103</v>
      </c>
      <c r="D87">
        <f>Demand[[#This Row],[Load]]-Demand[[#This Row],[Load]]*0.49</f>
        <v>9285.06</v>
      </c>
      <c r="E87">
        <f>Demand[[#This Row],[Load]]-Demand[[#This Row],[Load]]*0.48</f>
        <v>9467.1200000000008</v>
      </c>
      <c r="F87">
        <f>Demand[[#This Row],[Load]]-Demand[[#This Row],[Load]]*0.47</f>
        <v>9649.18</v>
      </c>
      <c r="G87">
        <f>Demand[[#This Row],[Load]]-Demand[[#This Row],[Load]]*0.46</f>
        <v>9831.24</v>
      </c>
      <c r="H87">
        <f>Demand[[#This Row],[Load]]-Demand[[#This Row],[Load]]*0.45</f>
        <v>10013.299999999999</v>
      </c>
      <c r="I87">
        <f>Demand[[#This Row],[Load]]-Demand[[#This Row],[Load]]*0.44</f>
        <v>10195.36</v>
      </c>
      <c r="J87">
        <f>Demand[[#This Row],[Load]]-Demand[[#This Row],[Load]]*0.43</f>
        <v>10377.42</v>
      </c>
      <c r="K87">
        <f>Demand[[#This Row],[Load]]+Demand[[#This Row],[Load]]*$K$1</f>
        <v>10559.48</v>
      </c>
      <c r="L87">
        <f>Demand[[#This Row],[Load]]+Demand[[#This Row],[Load]]*-0.41</f>
        <v>10741.54</v>
      </c>
      <c r="M87">
        <f>Demand[[#This Row],[Load]]+Demand[[#This Row],[Load]]*-0.4</f>
        <v>10923.599999999999</v>
      </c>
      <c r="N87">
        <f>Demand[[#This Row],[Load]]+Demand[[#This Row],[Load]]*-0.39</f>
        <v>11105.66</v>
      </c>
      <c r="O87">
        <f>Demand[[#This Row],[Load]]+Demand[[#This Row],[Load]]*-0.38</f>
        <v>11287.720000000001</v>
      </c>
      <c r="P87">
        <f>Demand[[#This Row],[Load]]+Demand[[#This Row],[Load]]*-0.37</f>
        <v>11469.779999999999</v>
      </c>
      <c r="Q87">
        <f>Demand[[#This Row],[Load]]+Demand[[#This Row],[Load]]*-0.36</f>
        <v>11651.84</v>
      </c>
      <c r="R87">
        <f>Demand[[#This Row],[Load]]+Demand[[#This Row],[Load]]*-0.35</f>
        <v>11833.900000000001</v>
      </c>
      <c r="S87">
        <f>Demand[[#This Row],[Load]]+Demand[[#This Row],[Load]]*-0.34</f>
        <v>12015.96</v>
      </c>
      <c r="T87">
        <f>Demand[[#This Row],[Load]]+Demand[[#This Row],[Load]]*-0.33</f>
        <v>12198.02</v>
      </c>
      <c r="U87">
        <f>Demand[[#This Row],[Load]]+Demand[[#This Row],[Load]]*-0.32</f>
        <v>12380.08</v>
      </c>
      <c r="V87">
        <f>Demand[[#This Row],[Load]]+Demand[[#This Row],[Load]]*-0.31</f>
        <v>12562.14</v>
      </c>
      <c r="W87">
        <f>Demand[[#This Row],[Load]]+Demand[[#This Row],[Load]]*-0.3</f>
        <v>12744.2</v>
      </c>
      <c r="X87">
        <f>Demand[[#This Row],[Load]]+Demand[[#This Row],[Load]]*-0.29</f>
        <v>12926.26</v>
      </c>
      <c r="Y87">
        <f>Demand[[#This Row],[Load]]+Demand[[#This Row],[Load]]*-0.28</f>
        <v>13108.32</v>
      </c>
      <c r="Z87">
        <f>Demand[[#This Row],[Load]]+Demand[[#This Row],[Load]]*-0.27</f>
        <v>13290.380000000001</v>
      </c>
      <c r="AA87">
        <f>Demand[[#This Row],[Load]]+Demand[[#This Row],[Load]]*-0.26</f>
        <v>13472.439999999999</v>
      </c>
      <c r="AB87">
        <f>Demand[[#This Row],[Load]]+Demand[[#This Row],[Load]]*-0.25</f>
        <v>13654.5</v>
      </c>
      <c r="AC87">
        <f>Demand[[#This Row],[Load]]+Demand[[#This Row],[Load]]*-0.24</f>
        <v>13836.560000000001</v>
      </c>
      <c r="AD87">
        <f>Demand[[#This Row],[Load]]+Demand[[#This Row],[Load]]*-0.23</f>
        <v>14018.619999999999</v>
      </c>
      <c r="AE87">
        <f>Demand[[#This Row],[Load]]+Demand[[#This Row],[Load]]*-0.22</f>
        <v>14200.68</v>
      </c>
      <c r="AF87">
        <f>Demand[[#This Row],[Load]]+Demand[[#This Row],[Load]]*-0.21</f>
        <v>14382.74</v>
      </c>
      <c r="AG87">
        <f>Demand[[#This Row],[Load]]+Demand[[#This Row],[Load]]*-0.2</f>
        <v>14564.8</v>
      </c>
      <c r="AH87">
        <f>Demand[[#This Row],[Load]]+Demand[[#This Row],[Load]]*-0.19</f>
        <v>14746.86</v>
      </c>
      <c r="AI87">
        <f>Demand[[#This Row],[Load]]+Demand[[#This Row],[Load]]*-0.18</f>
        <v>14928.92</v>
      </c>
      <c r="AJ87">
        <f>Demand[[#This Row],[Load]]+Demand[[#This Row],[Load]]*-0.17</f>
        <v>15110.98</v>
      </c>
      <c r="AK87">
        <f>Demand[[#This Row],[Load]]+Demand[[#This Row],[Load]]*-0.16</f>
        <v>15293.04</v>
      </c>
      <c r="AL87">
        <f>Demand[[#This Row],[Load]]+Demand[[#This Row],[Load]]*-0.15</f>
        <v>15475.1</v>
      </c>
      <c r="AM87">
        <f>Demand[[#This Row],[Load]]+Demand[[#This Row],[Load]]*-0.14</f>
        <v>15657.16</v>
      </c>
      <c r="AN87">
        <f>Demand[[#This Row],[Load]]+Demand[[#This Row],[Load]]*-0.13</f>
        <v>15839.22</v>
      </c>
      <c r="AO87">
        <f>Demand[[#This Row],[Load]]+Demand[[#This Row],[Load]]*-0.12</f>
        <v>16021.28</v>
      </c>
      <c r="AP87">
        <f>Demand[[#This Row],[Load]]+Demand[[#This Row],[Load]]*-0.11</f>
        <v>16203.34</v>
      </c>
      <c r="AQ87">
        <f>Demand[[#This Row],[Load]]+Demand[[#This Row],[Load]]*-0.1</f>
        <v>16385.400000000001</v>
      </c>
      <c r="AR87">
        <f>Demand[[#This Row],[Load]]+Demand[[#This Row],[Load]]*-0.09</f>
        <v>16567.46</v>
      </c>
      <c r="AS87">
        <f>Demand[[#This Row],[Load]]+Demand[[#This Row],[Load]]*-0.08</f>
        <v>16749.52</v>
      </c>
      <c r="AT87">
        <f>Demand[[#This Row],[Load]]+Demand[[#This Row],[Load]]*-0.07</f>
        <v>16931.580000000002</v>
      </c>
      <c r="AU87">
        <f>Demand[[#This Row],[Load]]+Demand[[#This Row],[Load]]*-0.06</f>
        <v>17113.64</v>
      </c>
      <c r="AV87">
        <f>Demand[[#This Row],[Load]]+Demand[[#This Row],[Load]]*-0.05</f>
        <v>17295.7</v>
      </c>
      <c r="AW87">
        <f>Demand[[#This Row],[Load]]+Demand[[#This Row],[Load]]*-0.04</f>
        <v>17477.759999999998</v>
      </c>
      <c r="AX87">
        <f>Demand[[#This Row],[Load]]+Demand[[#This Row],[Load]]*-0.03</f>
        <v>17659.82</v>
      </c>
      <c r="AY87">
        <f>Demand[[#This Row],[Load]]+Demand[[#This Row],[Load]]*-0.02</f>
        <v>17841.88</v>
      </c>
      <c r="AZ87">
        <f>Demand[[#This Row],[Load]]+Demand[[#This Row],[Load]]*-0.01</f>
        <v>18023.939999999999</v>
      </c>
      <c r="BA87">
        <f>Demand[[#This Row],[Load]]+Demand[[#This Row],[Load]]*0</f>
        <v>18206</v>
      </c>
      <c r="BB87">
        <f>Demand[[#This Row],[Load]]+Demand[[#This Row],[Load]]*0.01</f>
        <v>18388.060000000001</v>
      </c>
      <c r="BC87">
        <f>Demand[[#This Row],[Load]]+Demand[[#This Row],[Load]]*0.02</f>
        <v>18570.12</v>
      </c>
      <c r="BD87">
        <f>Demand[[#This Row],[Load]]+Demand[[#This Row],[Load]]*0.03</f>
        <v>18752.18</v>
      </c>
      <c r="BE87">
        <f>Demand[[#This Row],[Load]]+Demand[[#This Row],[Load]]*0.04</f>
        <v>18934.240000000002</v>
      </c>
      <c r="BF87">
        <f>Demand[[#This Row],[Load]]+Demand[[#This Row],[Load]]*0.05</f>
        <v>19116.3</v>
      </c>
      <c r="BG87">
        <f>Demand[[#This Row],[Load]]+Demand[[#This Row],[Load]]*0.06</f>
        <v>19298.36</v>
      </c>
      <c r="BH87">
        <f>Demand[[#This Row],[Load]]+Demand[[#This Row],[Load]]*0.07</f>
        <v>19480.419999999998</v>
      </c>
      <c r="BI87">
        <f>Demand[[#This Row],[Load]]+Demand[[#This Row],[Load]]*0.08</f>
        <v>19662.48</v>
      </c>
      <c r="BJ87">
        <f>Demand[[#This Row],[Load]]+Demand[[#This Row],[Load]]*0.09</f>
        <v>19844.54</v>
      </c>
      <c r="BK87">
        <f>Demand[[#This Row],[Load]]+Demand[[#This Row],[Load]]*0.1</f>
        <v>20026.599999999999</v>
      </c>
      <c r="BL87">
        <f>Demand[[#This Row],[Load]]+Demand[[#This Row],[Load]]*0.11</f>
        <v>20208.66</v>
      </c>
      <c r="BM87">
        <f>Demand[[#This Row],[Load]]+Demand[[#This Row],[Load]]*0.12</f>
        <v>20390.72</v>
      </c>
      <c r="BN87">
        <f>Demand[[#This Row],[Load]]+Demand[[#This Row],[Load]]*0.13</f>
        <v>20572.78</v>
      </c>
      <c r="BO87">
        <f>Demand[[#This Row],[Load]]+Demand[[#This Row],[Load]]*0.14</f>
        <v>20754.84</v>
      </c>
      <c r="BP87">
        <f>Demand[[#This Row],[Load]]+Demand[[#This Row],[Load]]*0.15</f>
        <v>20936.900000000001</v>
      </c>
      <c r="BQ87">
        <f>Demand[[#This Row],[Load]]+Demand[[#This Row],[Load]]*0.16</f>
        <v>21118.959999999999</v>
      </c>
      <c r="BR87">
        <f>Demand[[#This Row],[Load]]+Demand[[#This Row],[Load]]*0.17</f>
        <v>21301.02</v>
      </c>
      <c r="BS87">
        <f>Demand[[#This Row],[Load]]+Demand[[#This Row],[Load]]*0.18</f>
        <v>21483.08</v>
      </c>
      <c r="BT87">
        <f>Demand[[#This Row],[Load]]+Demand[[#This Row],[Load]]*0.19</f>
        <v>21665.14</v>
      </c>
      <c r="BU87">
        <f>Demand[[#This Row],[Load]]+Demand[[#This Row],[Load]]*0.2</f>
        <v>21847.200000000001</v>
      </c>
      <c r="BV87">
        <f>Demand[[#This Row],[Load]]+Demand[[#This Row],[Load]]*0.21</f>
        <v>22029.26</v>
      </c>
      <c r="BW87">
        <f>Demand[[#This Row],[Load]]+Demand[[#This Row],[Load]]*0.22</f>
        <v>22211.32</v>
      </c>
      <c r="BX87">
        <f>Demand[[#This Row],[Load]]+Demand[[#This Row],[Load]]*0.23</f>
        <v>22393.38</v>
      </c>
      <c r="BY87">
        <f>Demand[[#This Row],[Load]]+Demand[[#This Row],[Load]]*0.24</f>
        <v>22575.439999999999</v>
      </c>
      <c r="BZ87">
        <f>Demand[[#This Row],[Load]]+Demand[[#This Row],[Load]]*0.25</f>
        <v>22757.5</v>
      </c>
      <c r="CA87">
        <f>Demand[[#This Row],[Load]]+Demand[[#This Row],[Load]]*0.26</f>
        <v>22939.56</v>
      </c>
      <c r="CB87">
        <f>Demand[[#This Row],[Load]]+Demand[[#This Row],[Load]]*0.27</f>
        <v>23121.62</v>
      </c>
      <c r="CC87">
        <f>Demand[[#This Row],[Load]]+Demand[[#This Row],[Load]]*0.28</f>
        <v>23303.68</v>
      </c>
      <c r="CD87">
        <f>Demand[[#This Row],[Load]]+Demand[[#This Row],[Load]]*0.29</f>
        <v>23485.739999999998</v>
      </c>
      <c r="CE87">
        <f>Demand[[#This Row],[Load]]+Demand[[#This Row],[Load]]*0.3</f>
        <v>23667.8</v>
      </c>
      <c r="CF87">
        <f>Demand[[#This Row],[Load]]+Demand[[#This Row],[Load]]*0.31</f>
        <v>23849.86</v>
      </c>
      <c r="CG87">
        <f>Demand[[#This Row],[Load]]+Demand[[#This Row],[Load]]*0.32</f>
        <v>24031.919999999998</v>
      </c>
      <c r="CH87">
        <f>Demand[[#This Row],[Load]]+Demand[[#This Row],[Load]]*0.33</f>
        <v>24213.98</v>
      </c>
      <c r="CI87">
        <f>Demand[[#This Row],[Load]]+Demand[[#This Row],[Load]]*0.34</f>
        <v>24396.04</v>
      </c>
      <c r="CJ87">
        <f>Demand[[#This Row],[Load]]+Demand[[#This Row],[Load]]*0.35</f>
        <v>24578.1</v>
      </c>
      <c r="CK87">
        <f>Demand[[#This Row],[Load]]+Demand[[#This Row],[Load]]*0.36</f>
        <v>24760.16</v>
      </c>
      <c r="CL87">
        <f>Demand[[#This Row],[Load]]+Demand[[#This Row],[Load]]*0.37</f>
        <v>24942.22</v>
      </c>
      <c r="CM87">
        <f>Demand[[#This Row],[Load]]+Demand[[#This Row],[Load]]*0.38</f>
        <v>25124.28</v>
      </c>
      <c r="CN87">
        <f>Demand[[#This Row],[Load]]+Demand[[#This Row],[Load]]*0.39</f>
        <v>25306.34</v>
      </c>
      <c r="CO87">
        <f>Demand[[#This Row],[Load]]+Demand[[#This Row],[Load]]*0.4</f>
        <v>25488.400000000001</v>
      </c>
      <c r="CP87">
        <f>Demand[[#This Row],[Load]]+Demand[[#This Row],[Load]]*0.41</f>
        <v>25670.46</v>
      </c>
      <c r="CQ87">
        <f>Demand[[#This Row],[Load]]+Demand[[#This Row],[Load]]*0.42</f>
        <v>25852.52</v>
      </c>
      <c r="CR87">
        <f>Demand[[#This Row],[Load]]+Demand[[#This Row],[Load]]*0.43</f>
        <v>26034.58</v>
      </c>
      <c r="CS87">
        <f>Demand[[#This Row],[Load]]+Demand[[#This Row],[Load]]*0.44</f>
        <v>26216.639999999999</v>
      </c>
      <c r="CT87">
        <f>Demand[[#This Row],[Load]]+Demand[[#This Row],[Load]]*0.45</f>
        <v>26398.7</v>
      </c>
      <c r="CU87">
        <f>Demand[[#This Row],[Load]]+Demand[[#This Row],[Load]]*0.46</f>
        <v>26580.760000000002</v>
      </c>
      <c r="CV87">
        <f>Demand[[#This Row],[Load]]+Demand[[#This Row],[Load]]*47</f>
        <v>873888</v>
      </c>
      <c r="CW87">
        <f>Demand[[#This Row],[Load]]+Demand[[#This Row],[Load]]*0.48</f>
        <v>26944.879999999997</v>
      </c>
      <c r="CX87">
        <f>Demand[[#This Row],[Load]]+Demand[[#This Row],[Load]]*0.49</f>
        <v>27126.940000000002</v>
      </c>
      <c r="CY87">
        <f>Demand[[#This Row],[Load]]+Demand[[#This Row],[Load]]*0.5</f>
        <v>27309</v>
      </c>
    </row>
    <row r="88" spans="1:103">
      <c r="A88">
        <v>86</v>
      </c>
      <c r="B88">
        <v>17954</v>
      </c>
      <c r="C88">
        <f>Demand[[#This Row],[Load]]-Demand[[#This Row],[Load]]*0.5</f>
        <v>8977</v>
      </c>
      <c r="D88">
        <f>Demand[[#This Row],[Load]]-Demand[[#This Row],[Load]]*0.49</f>
        <v>9156.5400000000009</v>
      </c>
      <c r="E88">
        <f>Demand[[#This Row],[Load]]-Demand[[#This Row],[Load]]*0.48</f>
        <v>9336.08</v>
      </c>
      <c r="F88">
        <f>Demand[[#This Row],[Load]]-Demand[[#This Row],[Load]]*0.47</f>
        <v>9515.6200000000008</v>
      </c>
      <c r="G88">
        <f>Demand[[#This Row],[Load]]-Demand[[#This Row],[Load]]*0.46</f>
        <v>9695.16</v>
      </c>
      <c r="H88">
        <f>Demand[[#This Row],[Load]]-Demand[[#This Row],[Load]]*0.45</f>
        <v>9874.7000000000007</v>
      </c>
      <c r="I88">
        <f>Demand[[#This Row],[Load]]-Demand[[#This Row],[Load]]*0.44</f>
        <v>10054.24</v>
      </c>
      <c r="J88">
        <f>Demand[[#This Row],[Load]]-Demand[[#This Row],[Load]]*0.43</f>
        <v>10233.779999999999</v>
      </c>
      <c r="K88">
        <f>Demand[[#This Row],[Load]]+Demand[[#This Row],[Load]]*$K$1</f>
        <v>10413.32</v>
      </c>
      <c r="L88">
        <f>Demand[[#This Row],[Load]]+Demand[[#This Row],[Load]]*-0.41</f>
        <v>10592.86</v>
      </c>
      <c r="M88">
        <f>Demand[[#This Row],[Load]]+Demand[[#This Row],[Load]]*-0.4</f>
        <v>10772.4</v>
      </c>
      <c r="N88">
        <f>Demand[[#This Row],[Load]]+Demand[[#This Row],[Load]]*-0.39</f>
        <v>10951.939999999999</v>
      </c>
      <c r="O88">
        <f>Demand[[#This Row],[Load]]+Demand[[#This Row],[Load]]*-0.38</f>
        <v>11131.48</v>
      </c>
      <c r="P88">
        <f>Demand[[#This Row],[Load]]+Demand[[#This Row],[Load]]*-0.37</f>
        <v>11311.02</v>
      </c>
      <c r="Q88">
        <f>Demand[[#This Row],[Load]]+Demand[[#This Row],[Load]]*-0.36</f>
        <v>11490.560000000001</v>
      </c>
      <c r="R88">
        <f>Demand[[#This Row],[Load]]+Demand[[#This Row],[Load]]*-0.35</f>
        <v>11670.1</v>
      </c>
      <c r="S88">
        <f>Demand[[#This Row],[Load]]+Demand[[#This Row],[Load]]*-0.34</f>
        <v>11849.64</v>
      </c>
      <c r="T88">
        <f>Demand[[#This Row],[Load]]+Demand[[#This Row],[Load]]*-0.33</f>
        <v>12029.18</v>
      </c>
      <c r="U88">
        <f>Demand[[#This Row],[Load]]+Demand[[#This Row],[Load]]*-0.32</f>
        <v>12208.720000000001</v>
      </c>
      <c r="V88">
        <f>Demand[[#This Row],[Load]]+Demand[[#This Row],[Load]]*-0.31</f>
        <v>12388.26</v>
      </c>
      <c r="W88">
        <f>Demand[[#This Row],[Load]]+Demand[[#This Row],[Load]]*-0.3</f>
        <v>12567.8</v>
      </c>
      <c r="X88">
        <f>Demand[[#This Row],[Load]]+Demand[[#This Row],[Load]]*-0.29</f>
        <v>12747.34</v>
      </c>
      <c r="Y88">
        <f>Demand[[#This Row],[Load]]+Demand[[#This Row],[Load]]*-0.28</f>
        <v>12926.88</v>
      </c>
      <c r="Z88">
        <f>Demand[[#This Row],[Load]]+Demand[[#This Row],[Load]]*-0.27</f>
        <v>13106.42</v>
      </c>
      <c r="AA88">
        <f>Demand[[#This Row],[Load]]+Demand[[#This Row],[Load]]*-0.26</f>
        <v>13285.96</v>
      </c>
      <c r="AB88">
        <f>Demand[[#This Row],[Load]]+Demand[[#This Row],[Load]]*-0.25</f>
        <v>13465.5</v>
      </c>
      <c r="AC88">
        <f>Demand[[#This Row],[Load]]+Demand[[#This Row],[Load]]*-0.24</f>
        <v>13645.04</v>
      </c>
      <c r="AD88">
        <f>Demand[[#This Row],[Load]]+Demand[[#This Row],[Load]]*-0.23</f>
        <v>13824.58</v>
      </c>
      <c r="AE88">
        <f>Demand[[#This Row],[Load]]+Demand[[#This Row],[Load]]*-0.22</f>
        <v>14004.119999999999</v>
      </c>
      <c r="AF88">
        <f>Demand[[#This Row],[Load]]+Demand[[#This Row],[Load]]*-0.21</f>
        <v>14183.66</v>
      </c>
      <c r="AG88">
        <f>Demand[[#This Row],[Load]]+Demand[[#This Row],[Load]]*-0.2</f>
        <v>14363.2</v>
      </c>
      <c r="AH88">
        <f>Demand[[#This Row],[Load]]+Demand[[#This Row],[Load]]*-0.19</f>
        <v>14542.74</v>
      </c>
      <c r="AI88">
        <f>Demand[[#This Row],[Load]]+Demand[[#This Row],[Load]]*-0.18</f>
        <v>14722.28</v>
      </c>
      <c r="AJ88">
        <f>Demand[[#This Row],[Load]]+Demand[[#This Row],[Load]]*-0.17</f>
        <v>14901.82</v>
      </c>
      <c r="AK88">
        <f>Demand[[#This Row],[Load]]+Demand[[#This Row],[Load]]*-0.16</f>
        <v>15081.36</v>
      </c>
      <c r="AL88">
        <f>Demand[[#This Row],[Load]]+Demand[[#This Row],[Load]]*-0.15</f>
        <v>15260.9</v>
      </c>
      <c r="AM88">
        <f>Demand[[#This Row],[Load]]+Demand[[#This Row],[Load]]*-0.14</f>
        <v>15440.439999999999</v>
      </c>
      <c r="AN88">
        <f>Demand[[#This Row],[Load]]+Demand[[#This Row],[Load]]*-0.13</f>
        <v>15619.98</v>
      </c>
      <c r="AO88">
        <f>Demand[[#This Row],[Load]]+Demand[[#This Row],[Load]]*-0.12</f>
        <v>15799.52</v>
      </c>
      <c r="AP88">
        <f>Demand[[#This Row],[Load]]+Demand[[#This Row],[Load]]*-0.11</f>
        <v>15979.06</v>
      </c>
      <c r="AQ88">
        <f>Demand[[#This Row],[Load]]+Demand[[#This Row],[Load]]*-0.1</f>
        <v>16158.6</v>
      </c>
      <c r="AR88">
        <f>Demand[[#This Row],[Load]]+Demand[[#This Row],[Load]]*-0.09</f>
        <v>16338.14</v>
      </c>
      <c r="AS88">
        <f>Demand[[#This Row],[Load]]+Demand[[#This Row],[Load]]*-0.08</f>
        <v>16517.68</v>
      </c>
      <c r="AT88">
        <f>Demand[[#This Row],[Load]]+Demand[[#This Row],[Load]]*-0.07</f>
        <v>16697.22</v>
      </c>
      <c r="AU88">
        <f>Demand[[#This Row],[Load]]+Demand[[#This Row],[Load]]*-0.06</f>
        <v>16876.759999999998</v>
      </c>
      <c r="AV88">
        <f>Demand[[#This Row],[Load]]+Demand[[#This Row],[Load]]*-0.05</f>
        <v>17056.3</v>
      </c>
      <c r="AW88">
        <f>Demand[[#This Row],[Load]]+Demand[[#This Row],[Load]]*-0.04</f>
        <v>17235.84</v>
      </c>
      <c r="AX88">
        <f>Demand[[#This Row],[Load]]+Demand[[#This Row],[Load]]*-0.03</f>
        <v>17415.38</v>
      </c>
      <c r="AY88">
        <f>Demand[[#This Row],[Load]]+Demand[[#This Row],[Load]]*-0.02</f>
        <v>17594.919999999998</v>
      </c>
      <c r="AZ88">
        <f>Demand[[#This Row],[Load]]+Demand[[#This Row],[Load]]*-0.01</f>
        <v>17774.46</v>
      </c>
      <c r="BA88">
        <f>Demand[[#This Row],[Load]]+Demand[[#This Row],[Load]]*0</f>
        <v>17954</v>
      </c>
      <c r="BB88">
        <f>Demand[[#This Row],[Load]]+Demand[[#This Row],[Load]]*0.01</f>
        <v>18133.54</v>
      </c>
      <c r="BC88">
        <f>Demand[[#This Row],[Load]]+Demand[[#This Row],[Load]]*0.02</f>
        <v>18313.080000000002</v>
      </c>
      <c r="BD88">
        <f>Demand[[#This Row],[Load]]+Demand[[#This Row],[Load]]*0.03</f>
        <v>18492.62</v>
      </c>
      <c r="BE88">
        <f>Demand[[#This Row],[Load]]+Demand[[#This Row],[Load]]*0.04</f>
        <v>18672.16</v>
      </c>
      <c r="BF88">
        <f>Demand[[#This Row],[Load]]+Demand[[#This Row],[Load]]*0.05</f>
        <v>18851.7</v>
      </c>
      <c r="BG88">
        <f>Demand[[#This Row],[Load]]+Demand[[#This Row],[Load]]*0.06</f>
        <v>19031.240000000002</v>
      </c>
      <c r="BH88">
        <f>Demand[[#This Row],[Load]]+Demand[[#This Row],[Load]]*0.07</f>
        <v>19210.78</v>
      </c>
      <c r="BI88">
        <f>Demand[[#This Row],[Load]]+Demand[[#This Row],[Load]]*0.08</f>
        <v>19390.32</v>
      </c>
      <c r="BJ88">
        <f>Demand[[#This Row],[Load]]+Demand[[#This Row],[Load]]*0.09</f>
        <v>19569.86</v>
      </c>
      <c r="BK88">
        <f>Demand[[#This Row],[Load]]+Demand[[#This Row],[Load]]*0.1</f>
        <v>19749.400000000001</v>
      </c>
      <c r="BL88">
        <f>Demand[[#This Row],[Load]]+Demand[[#This Row],[Load]]*0.11</f>
        <v>19928.939999999999</v>
      </c>
      <c r="BM88">
        <f>Demand[[#This Row],[Load]]+Demand[[#This Row],[Load]]*0.12</f>
        <v>20108.48</v>
      </c>
      <c r="BN88">
        <f>Demand[[#This Row],[Load]]+Demand[[#This Row],[Load]]*0.13</f>
        <v>20288.02</v>
      </c>
      <c r="BO88">
        <f>Demand[[#This Row],[Load]]+Demand[[#This Row],[Load]]*0.14</f>
        <v>20467.560000000001</v>
      </c>
      <c r="BP88">
        <f>Demand[[#This Row],[Load]]+Demand[[#This Row],[Load]]*0.15</f>
        <v>20647.099999999999</v>
      </c>
      <c r="BQ88">
        <f>Demand[[#This Row],[Load]]+Demand[[#This Row],[Load]]*0.16</f>
        <v>20826.64</v>
      </c>
      <c r="BR88">
        <f>Demand[[#This Row],[Load]]+Demand[[#This Row],[Load]]*0.17</f>
        <v>21006.18</v>
      </c>
      <c r="BS88">
        <f>Demand[[#This Row],[Load]]+Demand[[#This Row],[Load]]*0.18</f>
        <v>21185.72</v>
      </c>
      <c r="BT88">
        <f>Demand[[#This Row],[Load]]+Demand[[#This Row],[Load]]*0.19</f>
        <v>21365.260000000002</v>
      </c>
      <c r="BU88">
        <f>Demand[[#This Row],[Load]]+Demand[[#This Row],[Load]]*0.2</f>
        <v>21544.799999999999</v>
      </c>
      <c r="BV88">
        <f>Demand[[#This Row],[Load]]+Demand[[#This Row],[Load]]*0.21</f>
        <v>21724.34</v>
      </c>
      <c r="BW88">
        <f>Demand[[#This Row],[Load]]+Demand[[#This Row],[Load]]*0.22</f>
        <v>21903.88</v>
      </c>
      <c r="BX88">
        <f>Demand[[#This Row],[Load]]+Demand[[#This Row],[Load]]*0.23</f>
        <v>22083.42</v>
      </c>
      <c r="BY88">
        <f>Demand[[#This Row],[Load]]+Demand[[#This Row],[Load]]*0.24</f>
        <v>22262.959999999999</v>
      </c>
      <c r="BZ88">
        <f>Demand[[#This Row],[Load]]+Demand[[#This Row],[Load]]*0.25</f>
        <v>22442.5</v>
      </c>
      <c r="CA88">
        <f>Demand[[#This Row],[Load]]+Demand[[#This Row],[Load]]*0.26</f>
        <v>22622.04</v>
      </c>
      <c r="CB88">
        <f>Demand[[#This Row],[Load]]+Demand[[#This Row],[Load]]*0.27</f>
        <v>22801.58</v>
      </c>
      <c r="CC88">
        <f>Demand[[#This Row],[Load]]+Demand[[#This Row],[Load]]*0.28</f>
        <v>22981.120000000003</v>
      </c>
      <c r="CD88">
        <f>Demand[[#This Row],[Load]]+Demand[[#This Row],[Load]]*0.29</f>
        <v>23160.66</v>
      </c>
      <c r="CE88">
        <f>Demand[[#This Row],[Load]]+Demand[[#This Row],[Load]]*0.3</f>
        <v>23340.2</v>
      </c>
      <c r="CF88">
        <f>Demand[[#This Row],[Load]]+Demand[[#This Row],[Load]]*0.31</f>
        <v>23519.739999999998</v>
      </c>
      <c r="CG88">
        <f>Demand[[#This Row],[Load]]+Demand[[#This Row],[Load]]*0.32</f>
        <v>23699.279999999999</v>
      </c>
      <c r="CH88">
        <f>Demand[[#This Row],[Load]]+Demand[[#This Row],[Load]]*0.33</f>
        <v>23878.82</v>
      </c>
      <c r="CI88">
        <f>Demand[[#This Row],[Load]]+Demand[[#This Row],[Load]]*0.34</f>
        <v>24058.36</v>
      </c>
      <c r="CJ88">
        <f>Demand[[#This Row],[Load]]+Demand[[#This Row],[Load]]*0.35</f>
        <v>24237.9</v>
      </c>
      <c r="CK88">
        <f>Demand[[#This Row],[Load]]+Demand[[#This Row],[Load]]*0.36</f>
        <v>24417.439999999999</v>
      </c>
      <c r="CL88">
        <f>Demand[[#This Row],[Load]]+Demand[[#This Row],[Load]]*0.37</f>
        <v>24596.98</v>
      </c>
      <c r="CM88">
        <f>Demand[[#This Row],[Load]]+Demand[[#This Row],[Load]]*0.38</f>
        <v>24776.52</v>
      </c>
      <c r="CN88">
        <f>Demand[[#This Row],[Load]]+Demand[[#This Row],[Load]]*0.39</f>
        <v>24956.06</v>
      </c>
      <c r="CO88">
        <f>Demand[[#This Row],[Load]]+Demand[[#This Row],[Load]]*0.4</f>
        <v>25135.599999999999</v>
      </c>
      <c r="CP88">
        <f>Demand[[#This Row],[Load]]+Demand[[#This Row],[Load]]*0.41</f>
        <v>25315.14</v>
      </c>
      <c r="CQ88">
        <f>Demand[[#This Row],[Load]]+Demand[[#This Row],[Load]]*0.42</f>
        <v>25494.68</v>
      </c>
      <c r="CR88">
        <f>Demand[[#This Row],[Load]]+Demand[[#This Row],[Load]]*0.43</f>
        <v>25674.22</v>
      </c>
      <c r="CS88">
        <f>Demand[[#This Row],[Load]]+Demand[[#This Row],[Load]]*0.44</f>
        <v>25853.760000000002</v>
      </c>
      <c r="CT88">
        <f>Demand[[#This Row],[Load]]+Demand[[#This Row],[Load]]*0.45</f>
        <v>26033.3</v>
      </c>
      <c r="CU88">
        <f>Demand[[#This Row],[Load]]+Demand[[#This Row],[Load]]*0.46</f>
        <v>26212.84</v>
      </c>
      <c r="CV88">
        <f>Demand[[#This Row],[Load]]+Demand[[#This Row],[Load]]*47</f>
        <v>861792</v>
      </c>
      <c r="CW88">
        <f>Demand[[#This Row],[Load]]+Demand[[#This Row],[Load]]*0.48</f>
        <v>26571.919999999998</v>
      </c>
      <c r="CX88">
        <f>Demand[[#This Row],[Load]]+Demand[[#This Row],[Load]]*0.49</f>
        <v>26751.46</v>
      </c>
      <c r="CY88">
        <f>Demand[[#This Row],[Load]]+Demand[[#This Row],[Load]]*0.5</f>
        <v>26931</v>
      </c>
    </row>
    <row r="89" spans="1:103">
      <c r="A89">
        <v>87</v>
      </c>
      <c r="B89">
        <v>17810</v>
      </c>
      <c r="C89">
        <f>Demand[[#This Row],[Load]]-Demand[[#This Row],[Load]]*0.5</f>
        <v>8905</v>
      </c>
      <c r="D89">
        <f>Demand[[#This Row],[Load]]-Demand[[#This Row],[Load]]*0.49</f>
        <v>9083.1</v>
      </c>
      <c r="E89">
        <f>Demand[[#This Row],[Load]]-Demand[[#This Row],[Load]]*0.48</f>
        <v>9261.2000000000007</v>
      </c>
      <c r="F89">
        <f>Demand[[#This Row],[Load]]-Demand[[#This Row],[Load]]*0.47</f>
        <v>9439.3000000000011</v>
      </c>
      <c r="G89">
        <f>Demand[[#This Row],[Load]]-Demand[[#This Row],[Load]]*0.46</f>
        <v>9617.4</v>
      </c>
      <c r="H89">
        <f>Demand[[#This Row],[Load]]-Demand[[#This Row],[Load]]*0.45</f>
        <v>9795.5</v>
      </c>
      <c r="I89">
        <f>Demand[[#This Row],[Load]]-Demand[[#This Row],[Load]]*0.44</f>
        <v>9973.6</v>
      </c>
      <c r="J89">
        <f>Demand[[#This Row],[Load]]-Demand[[#This Row],[Load]]*0.43</f>
        <v>10151.700000000001</v>
      </c>
      <c r="K89">
        <f>Demand[[#This Row],[Load]]+Demand[[#This Row],[Load]]*$K$1</f>
        <v>10329.799999999999</v>
      </c>
      <c r="L89">
        <f>Demand[[#This Row],[Load]]+Demand[[#This Row],[Load]]*-0.41</f>
        <v>10507.900000000001</v>
      </c>
      <c r="M89">
        <f>Demand[[#This Row],[Load]]+Demand[[#This Row],[Load]]*-0.4</f>
        <v>10686</v>
      </c>
      <c r="N89">
        <f>Demand[[#This Row],[Load]]+Demand[[#This Row],[Load]]*-0.39</f>
        <v>10864.099999999999</v>
      </c>
      <c r="O89">
        <f>Demand[[#This Row],[Load]]+Demand[[#This Row],[Load]]*-0.38</f>
        <v>11042.2</v>
      </c>
      <c r="P89">
        <f>Demand[[#This Row],[Load]]+Demand[[#This Row],[Load]]*-0.37</f>
        <v>11220.3</v>
      </c>
      <c r="Q89">
        <f>Demand[[#This Row],[Load]]+Demand[[#This Row],[Load]]*-0.36</f>
        <v>11398.400000000001</v>
      </c>
      <c r="R89">
        <f>Demand[[#This Row],[Load]]+Demand[[#This Row],[Load]]*-0.35</f>
        <v>11576.5</v>
      </c>
      <c r="S89">
        <f>Demand[[#This Row],[Load]]+Demand[[#This Row],[Load]]*-0.34</f>
        <v>11754.599999999999</v>
      </c>
      <c r="T89">
        <f>Demand[[#This Row],[Load]]+Demand[[#This Row],[Load]]*-0.33</f>
        <v>11932.7</v>
      </c>
      <c r="U89">
        <f>Demand[[#This Row],[Load]]+Demand[[#This Row],[Load]]*-0.32</f>
        <v>12110.8</v>
      </c>
      <c r="V89">
        <f>Demand[[#This Row],[Load]]+Demand[[#This Row],[Load]]*-0.31</f>
        <v>12288.9</v>
      </c>
      <c r="W89">
        <f>Demand[[#This Row],[Load]]+Demand[[#This Row],[Load]]*-0.3</f>
        <v>12467</v>
      </c>
      <c r="X89">
        <f>Demand[[#This Row],[Load]]+Demand[[#This Row],[Load]]*-0.29</f>
        <v>12645.1</v>
      </c>
      <c r="Y89">
        <f>Demand[[#This Row],[Load]]+Demand[[#This Row],[Load]]*-0.28</f>
        <v>12823.2</v>
      </c>
      <c r="Z89">
        <f>Demand[[#This Row],[Load]]+Demand[[#This Row],[Load]]*-0.27</f>
        <v>13001.3</v>
      </c>
      <c r="AA89">
        <f>Demand[[#This Row],[Load]]+Demand[[#This Row],[Load]]*-0.26</f>
        <v>13179.4</v>
      </c>
      <c r="AB89">
        <f>Demand[[#This Row],[Load]]+Demand[[#This Row],[Load]]*-0.25</f>
        <v>13357.5</v>
      </c>
      <c r="AC89">
        <f>Demand[[#This Row],[Load]]+Demand[[#This Row],[Load]]*-0.24</f>
        <v>13535.6</v>
      </c>
      <c r="AD89">
        <f>Demand[[#This Row],[Load]]+Demand[[#This Row],[Load]]*-0.23</f>
        <v>13713.7</v>
      </c>
      <c r="AE89">
        <f>Demand[[#This Row],[Load]]+Demand[[#This Row],[Load]]*-0.22</f>
        <v>13891.8</v>
      </c>
      <c r="AF89">
        <f>Demand[[#This Row],[Load]]+Demand[[#This Row],[Load]]*-0.21</f>
        <v>14069.9</v>
      </c>
      <c r="AG89">
        <f>Demand[[#This Row],[Load]]+Demand[[#This Row],[Load]]*-0.2</f>
        <v>14248</v>
      </c>
      <c r="AH89">
        <f>Demand[[#This Row],[Load]]+Demand[[#This Row],[Load]]*-0.19</f>
        <v>14426.1</v>
      </c>
      <c r="AI89">
        <f>Demand[[#This Row],[Load]]+Demand[[#This Row],[Load]]*-0.18</f>
        <v>14604.2</v>
      </c>
      <c r="AJ89">
        <f>Demand[[#This Row],[Load]]+Demand[[#This Row],[Load]]*-0.17</f>
        <v>14782.3</v>
      </c>
      <c r="AK89">
        <f>Demand[[#This Row],[Load]]+Demand[[#This Row],[Load]]*-0.16</f>
        <v>14960.4</v>
      </c>
      <c r="AL89">
        <f>Demand[[#This Row],[Load]]+Demand[[#This Row],[Load]]*-0.15</f>
        <v>15138.5</v>
      </c>
      <c r="AM89">
        <f>Demand[[#This Row],[Load]]+Demand[[#This Row],[Load]]*-0.14</f>
        <v>15316.6</v>
      </c>
      <c r="AN89">
        <f>Demand[[#This Row],[Load]]+Demand[[#This Row],[Load]]*-0.13</f>
        <v>15494.7</v>
      </c>
      <c r="AO89">
        <f>Demand[[#This Row],[Load]]+Demand[[#This Row],[Load]]*-0.12</f>
        <v>15672.8</v>
      </c>
      <c r="AP89">
        <f>Demand[[#This Row],[Load]]+Demand[[#This Row],[Load]]*-0.11</f>
        <v>15850.9</v>
      </c>
      <c r="AQ89">
        <f>Demand[[#This Row],[Load]]+Demand[[#This Row],[Load]]*-0.1</f>
        <v>16029</v>
      </c>
      <c r="AR89">
        <f>Demand[[#This Row],[Load]]+Demand[[#This Row],[Load]]*-0.09</f>
        <v>16207.1</v>
      </c>
      <c r="AS89">
        <f>Demand[[#This Row],[Load]]+Demand[[#This Row],[Load]]*-0.08</f>
        <v>16385.2</v>
      </c>
      <c r="AT89">
        <f>Demand[[#This Row],[Load]]+Demand[[#This Row],[Load]]*-0.07</f>
        <v>16563.3</v>
      </c>
      <c r="AU89">
        <f>Demand[[#This Row],[Load]]+Demand[[#This Row],[Load]]*-0.06</f>
        <v>16741.400000000001</v>
      </c>
      <c r="AV89">
        <f>Demand[[#This Row],[Load]]+Demand[[#This Row],[Load]]*-0.05</f>
        <v>16919.5</v>
      </c>
      <c r="AW89">
        <f>Demand[[#This Row],[Load]]+Demand[[#This Row],[Load]]*-0.04</f>
        <v>17097.599999999999</v>
      </c>
      <c r="AX89">
        <f>Demand[[#This Row],[Load]]+Demand[[#This Row],[Load]]*-0.03</f>
        <v>17275.7</v>
      </c>
      <c r="AY89">
        <f>Demand[[#This Row],[Load]]+Demand[[#This Row],[Load]]*-0.02</f>
        <v>17453.8</v>
      </c>
      <c r="AZ89">
        <f>Demand[[#This Row],[Load]]+Demand[[#This Row],[Load]]*-0.01</f>
        <v>17631.900000000001</v>
      </c>
      <c r="BA89">
        <f>Demand[[#This Row],[Load]]+Demand[[#This Row],[Load]]*0</f>
        <v>17810</v>
      </c>
      <c r="BB89">
        <f>Demand[[#This Row],[Load]]+Demand[[#This Row],[Load]]*0.01</f>
        <v>17988.099999999999</v>
      </c>
      <c r="BC89">
        <f>Demand[[#This Row],[Load]]+Demand[[#This Row],[Load]]*0.02</f>
        <v>18166.2</v>
      </c>
      <c r="BD89">
        <f>Demand[[#This Row],[Load]]+Demand[[#This Row],[Load]]*0.03</f>
        <v>18344.3</v>
      </c>
      <c r="BE89">
        <f>Demand[[#This Row],[Load]]+Demand[[#This Row],[Load]]*0.04</f>
        <v>18522.400000000001</v>
      </c>
      <c r="BF89">
        <f>Demand[[#This Row],[Load]]+Demand[[#This Row],[Load]]*0.05</f>
        <v>18700.5</v>
      </c>
      <c r="BG89">
        <f>Demand[[#This Row],[Load]]+Demand[[#This Row],[Load]]*0.06</f>
        <v>18878.599999999999</v>
      </c>
      <c r="BH89">
        <f>Demand[[#This Row],[Load]]+Demand[[#This Row],[Load]]*0.07</f>
        <v>19056.7</v>
      </c>
      <c r="BI89">
        <f>Demand[[#This Row],[Load]]+Demand[[#This Row],[Load]]*0.08</f>
        <v>19234.8</v>
      </c>
      <c r="BJ89">
        <f>Demand[[#This Row],[Load]]+Demand[[#This Row],[Load]]*0.09</f>
        <v>19412.900000000001</v>
      </c>
      <c r="BK89">
        <f>Demand[[#This Row],[Load]]+Demand[[#This Row],[Load]]*0.1</f>
        <v>19591</v>
      </c>
      <c r="BL89">
        <f>Demand[[#This Row],[Load]]+Demand[[#This Row],[Load]]*0.11</f>
        <v>19769.099999999999</v>
      </c>
      <c r="BM89">
        <f>Demand[[#This Row],[Load]]+Demand[[#This Row],[Load]]*0.12</f>
        <v>19947.2</v>
      </c>
      <c r="BN89">
        <f>Demand[[#This Row],[Load]]+Demand[[#This Row],[Load]]*0.13</f>
        <v>20125.3</v>
      </c>
      <c r="BO89">
        <f>Demand[[#This Row],[Load]]+Demand[[#This Row],[Load]]*0.14</f>
        <v>20303.400000000001</v>
      </c>
      <c r="BP89">
        <f>Demand[[#This Row],[Load]]+Demand[[#This Row],[Load]]*0.15</f>
        <v>20481.5</v>
      </c>
      <c r="BQ89">
        <f>Demand[[#This Row],[Load]]+Demand[[#This Row],[Load]]*0.16</f>
        <v>20659.599999999999</v>
      </c>
      <c r="BR89">
        <f>Demand[[#This Row],[Load]]+Demand[[#This Row],[Load]]*0.17</f>
        <v>20837.7</v>
      </c>
      <c r="BS89">
        <f>Demand[[#This Row],[Load]]+Demand[[#This Row],[Load]]*0.18</f>
        <v>21015.8</v>
      </c>
      <c r="BT89">
        <f>Demand[[#This Row],[Load]]+Demand[[#This Row],[Load]]*0.19</f>
        <v>21193.9</v>
      </c>
      <c r="BU89">
        <f>Demand[[#This Row],[Load]]+Demand[[#This Row],[Load]]*0.2</f>
        <v>21372</v>
      </c>
      <c r="BV89">
        <f>Demand[[#This Row],[Load]]+Demand[[#This Row],[Load]]*0.21</f>
        <v>21550.1</v>
      </c>
      <c r="BW89">
        <f>Demand[[#This Row],[Load]]+Demand[[#This Row],[Load]]*0.22</f>
        <v>21728.2</v>
      </c>
      <c r="BX89">
        <f>Demand[[#This Row],[Load]]+Demand[[#This Row],[Load]]*0.23</f>
        <v>21906.3</v>
      </c>
      <c r="BY89">
        <f>Demand[[#This Row],[Load]]+Demand[[#This Row],[Load]]*0.24</f>
        <v>22084.400000000001</v>
      </c>
      <c r="BZ89">
        <f>Demand[[#This Row],[Load]]+Demand[[#This Row],[Load]]*0.25</f>
        <v>22262.5</v>
      </c>
      <c r="CA89">
        <f>Demand[[#This Row],[Load]]+Demand[[#This Row],[Load]]*0.26</f>
        <v>22440.6</v>
      </c>
      <c r="CB89">
        <f>Demand[[#This Row],[Load]]+Demand[[#This Row],[Load]]*0.27</f>
        <v>22618.7</v>
      </c>
      <c r="CC89">
        <f>Demand[[#This Row],[Load]]+Demand[[#This Row],[Load]]*0.28</f>
        <v>22796.799999999999</v>
      </c>
      <c r="CD89">
        <f>Demand[[#This Row],[Load]]+Demand[[#This Row],[Load]]*0.29</f>
        <v>22974.9</v>
      </c>
      <c r="CE89">
        <f>Demand[[#This Row],[Load]]+Demand[[#This Row],[Load]]*0.3</f>
        <v>23153</v>
      </c>
      <c r="CF89">
        <f>Demand[[#This Row],[Load]]+Demand[[#This Row],[Load]]*0.31</f>
        <v>23331.1</v>
      </c>
      <c r="CG89">
        <f>Demand[[#This Row],[Load]]+Demand[[#This Row],[Load]]*0.32</f>
        <v>23509.200000000001</v>
      </c>
      <c r="CH89">
        <f>Demand[[#This Row],[Load]]+Demand[[#This Row],[Load]]*0.33</f>
        <v>23687.3</v>
      </c>
      <c r="CI89">
        <f>Demand[[#This Row],[Load]]+Demand[[#This Row],[Load]]*0.34</f>
        <v>23865.4</v>
      </c>
      <c r="CJ89">
        <f>Demand[[#This Row],[Load]]+Demand[[#This Row],[Load]]*0.35</f>
        <v>24043.5</v>
      </c>
      <c r="CK89">
        <f>Demand[[#This Row],[Load]]+Demand[[#This Row],[Load]]*0.36</f>
        <v>24221.599999999999</v>
      </c>
      <c r="CL89">
        <f>Demand[[#This Row],[Load]]+Demand[[#This Row],[Load]]*0.37</f>
        <v>24399.7</v>
      </c>
      <c r="CM89">
        <f>Demand[[#This Row],[Load]]+Demand[[#This Row],[Load]]*0.38</f>
        <v>24577.8</v>
      </c>
      <c r="CN89">
        <f>Demand[[#This Row],[Load]]+Demand[[#This Row],[Load]]*0.39</f>
        <v>24755.9</v>
      </c>
      <c r="CO89">
        <f>Demand[[#This Row],[Load]]+Demand[[#This Row],[Load]]*0.4</f>
        <v>24934</v>
      </c>
      <c r="CP89">
        <f>Demand[[#This Row],[Load]]+Demand[[#This Row],[Load]]*0.41</f>
        <v>25112.1</v>
      </c>
      <c r="CQ89">
        <f>Demand[[#This Row],[Load]]+Demand[[#This Row],[Load]]*0.42</f>
        <v>25290.2</v>
      </c>
      <c r="CR89">
        <f>Demand[[#This Row],[Load]]+Demand[[#This Row],[Load]]*0.43</f>
        <v>25468.3</v>
      </c>
      <c r="CS89">
        <f>Demand[[#This Row],[Load]]+Demand[[#This Row],[Load]]*0.44</f>
        <v>25646.400000000001</v>
      </c>
      <c r="CT89">
        <f>Demand[[#This Row],[Load]]+Demand[[#This Row],[Load]]*0.45</f>
        <v>25824.5</v>
      </c>
      <c r="CU89">
        <f>Demand[[#This Row],[Load]]+Demand[[#This Row],[Load]]*0.46</f>
        <v>26002.6</v>
      </c>
      <c r="CV89">
        <f>Demand[[#This Row],[Load]]+Demand[[#This Row],[Load]]*47</f>
        <v>854880</v>
      </c>
      <c r="CW89">
        <f>Demand[[#This Row],[Load]]+Demand[[#This Row],[Load]]*0.48</f>
        <v>26358.799999999999</v>
      </c>
      <c r="CX89">
        <f>Demand[[#This Row],[Load]]+Demand[[#This Row],[Load]]*0.49</f>
        <v>26536.9</v>
      </c>
      <c r="CY89">
        <f>Demand[[#This Row],[Load]]+Demand[[#This Row],[Load]]*0.5</f>
        <v>26715</v>
      </c>
    </row>
    <row r="90" spans="1:103">
      <c r="A90">
        <v>88</v>
      </c>
      <c r="B90">
        <v>17690</v>
      </c>
      <c r="C90">
        <f>Demand[[#This Row],[Load]]-Demand[[#This Row],[Load]]*0.5</f>
        <v>8845</v>
      </c>
      <c r="D90">
        <f>Demand[[#This Row],[Load]]-Demand[[#This Row],[Load]]*0.49</f>
        <v>9021.9</v>
      </c>
      <c r="E90">
        <f>Demand[[#This Row],[Load]]-Demand[[#This Row],[Load]]*0.48</f>
        <v>9198.8000000000011</v>
      </c>
      <c r="F90">
        <f>Demand[[#This Row],[Load]]-Demand[[#This Row],[Load]]*0.47</f>
        <v>9375.7000000000007</v>
      </c>
      <c r="G90">
        <f>Demand[[#This Row],[Load]]-Demand[[#This Row],[Load]]*0.46</f>
        <v>9552.5999999999985</v>
      </c>
      <c r="H90">
        <f>Demand[[#This Row],[Load]]-Demand[[#This Row],[Load]]*0.45</f>
        <v>9729.5</v>
      </c>
      <c r="I90">
        <f>Demand[[#This Row],[Load]]-Demand[[#This Row],[Load]]*0.44</f>
        <v>9906.4</v>
      </c>
      <c r="J90">
        <f>Demand[[#This Row],[Load]]-Demand[[#This Row],[Load]]*0.43</f>
        <v>10083.299999999999</v>
      </c>
      <c r="K90">
        <f>Demand[[#This Row],[Load]]+Demand[[#This Row],[Load]]*$K$1</f>
        <v>10260.200000000001</v>
      </c>
      <c r="L90">
        <f>Demand[[#This Row],[Load]]+Demand[[#This Row],[Load]]*-0.41</f>
        <v>10437.1</v>
      </c>
      <c r="M90">
        <f>Demand[[#This Row],[Load]]+Demand[[#This Row],[Load]]*-0.4</f>
        <v>10614</v>
      </c>
      <c r="N90">
        <f>Demand[[#This Row],[Load]]+Demand[[#This Row],[Load]]*-0.39</f>
        <v>10790.9</v>
      </c>
      <c r="O90">
        <f>Demand[[#This Row],[Load]]+Demand[[#This Row],[Load]]*-0.38</f>
        <v>10967.8</v>
      </c>
      <c r="P90">
        <f>Demand[[#This Row],[Load]]+Demand[[#This Row],[Load]]*-0.37</f>
        <v>11144.7</v>
      </c>
      <c r="Q90">
        <f>Demand[[#This Row],[Load]]+Demand[[#This Row],[Load]]*-0.36</f>
        <v>11321.6</v>
      </c>
      <c r="R90">
        <f>Demand[[#This Row],[Load]]+Demand[[#This Row],[Load]]*-0.35</f>
        <v>11498.5</v>
      </c>
      <c r="S90">
        <f>Demand[[#This Row],[Load]]+Demand[[#This Row],[Load]]*-0.34</f>
        <v>11675.4</v>
      </c>
      <c r="T90">
        <f>Demand[[#This Row],[Load]]+Demand[[#This Row],[Load]]*-0.33</f>
        <v>11852.3</v>
      </c>
      <c r="U90">
        <f>Demand[[#This Row],[Load]]+Demand[[#This Row],[Load]]*-0.32</f>
        <v>12029.2</v>
      </c>
      <c r="V90">
        <f>Demand[[#This Row],[Load]]+Demand[[#This Row],[Load]]*-0.31</f>
        <v>12206.1</v>
      </c>
      <c r="W90">
        <f>Demand[[#This Row],[Load]]+Demand[[#This Row],[Load]]*-0.3</f>
        <v>12383</v>
      </c>
      <c r="X90">
        <f>Demand[[#This Row],[Load]]+Demand[[#This Row],[Load]]*-0.29</f>
        <v>12559.900000000001</v>
      </c>
      <c r="Y90">
        <f>Demand[[#This Row],[Load]]+Demand[[#This Row],[Load]]*-0.28</f>
        <v>12736.8</v>
      </c>
      <c r="Z90">
        <f>Demand[[#This Row],[Load]]+Demand[[#This Row],[Load]]*-0.27</f>
        <v>12913.7</v>
      </c>
      <c r="AA90">
        <f>Demand[[#This Row],[Load]]+Demand[[#This Row],[Load]]*-0.26</f>
        <v>13090.599999999999</v>
      </c>
      <c r="AB90">
        <f>Demand[[#This Row],[Load]]+Demand[[#This Row],[Load]]*-0.25</f>
        <v>13267.5</v>
      </c>
      <c r="AC90">
        <f>Demand[[#This Row],[Load]]+Demand[[#This Row],[Load]]*-0.24</f>
        <v>13444.400000000001</v>
      </c>
      <c r="AD90">
        <f>Demand[[#This Row],[Load]]+Demand[[#This Row],[Load]]*-0.23</f>
        <v>13621.3</v>
      </c>
      <c r="AE90">
        <f>Demand[[#This Row],[Load]]+Demand[[#This Row],[Load]]*-0.22</f>
        <v>13798.2</v>
      </c>
      <c r="AF90">
        <f>Demand[[#This Row],[Load]]+Demand[[#This Row],[Load]]*-0.21</f>
        <v>13975.1</v>
      </c>
      <c r="AG90">
        <f>Demand[[#This Row],[Load]]+Demand[[#This Row],[Load]]*-0.2</f>
        <v>14152</v>
      </c>
      <c r="AH90">
        <f>Demand[[#This Row],[Load]]+Demand[[#This Row],[Load]]*-0.19</f>
        <v>14328.9</v>
      </c>
      <c r="AI90">
        <f>Demand[[#This Row],[Load]]+Demand[[#This Row],[Load]]*-0.18</f>
        <v>14505.8</v>
      </c>
      <c r="AJ90">
        <f>Demand[[#This Row],[Load]]+Demand[[#This Row],[Load]]*-0.17</f>
        <v>14682.7</v>
      </c>
      <c r="AK90">
        <f>Demand[[#This Row],[Load]]+Demand[[#This Row],[Load]]*-0.16</f>
        <v>14859.6</v>
      </c>
      <c r="AL90">
        <f>Demand[[#This Row],[Load]]+Demand[[#This Row],[Load]]*-0.15</f>
        <v>15036.5</v>
      </c>
      <c r="AM90">
        <f>Demand[[#This Row],[Load]]+Demand[[#This Row],[Load]]*-0.14</f>
        <v>15213.4</v>
      </c>
      <c r="AN90">
        <f>Demand[[#This Row],[Load]]+Demand[[#This Row],[Load]]*-0.13</f>
        <v>15390.3</v>
      </c>
      <c r="AO90">
        <f>Demand[[#This Row],[Load]]+Demand[[#This Row],[Load]]*-0.12</f>
        <v>15567.2</v>
      </c>
      <c r="AP90">
        <f>Demand[[#This Row],[Load]]+Demand[[#This Row],[Load]]*-0.11</f>
        <v>15744.1</v>
      </c>
      <c r="AQ90">
        <f>Demand[[#This Row],[Load]]+Demand[[#This Row],[Load]]*-0.1</f>
        <v>15921</v>
      </c>
      <c r="AR90">
        <f>Demand[[#This Row],[Load]]+Demand[[#This Row],[Load]]*-0.09</f>
        <v>16097.9</v>
      </c>
      <c r="AS90">
        <f>Demand[[#This Row],[Load]]+Demand[[#This Row],[Load]]*-0.08</f>
        <v>16274.8</v>
      </c>
      <c r="AT90">
        <f>Demand[[#This Row],[Load]]+Demand[[#This Row],[Load]]*-0.07</f>
        <v>16451.7</v>
      </c>
      <c r="AU90">
        <f>Demand[[#This Row],[Load]]+Demand[[#This Row],[Load]]*-0.06</f>
        <v>16628.599999999999</v>
      </c>
      <c r="AV90">
        <f>Demand[[#This Row],[Load]]+Demand[[#This Row],[Load]]*-0.05</f>
        <v>16805.5</v>
      </c>
      <c r="AW90">
        <f>Demand[[#This Row],[Load]]+Demand[[#This Row],[Load]]*-0.04</f>
        <v>16982.400000000001</v>
      </c>
      <c r="AX90">
        <f>Demand[[#This Row],[Load]]+Demand[[#This Row],[Load]]*-0.03</f>
        <v>17159.3</v>
      </c>
      <c r="AY90">
        <f>Demand[[#This Row],[Load]]+Demand[[#This Row],[Load]]*-0.02</f>
        <v>17336.2</v>
      </c>
      <c r="AZ90">
        <f>Demand[[#This Row],[Load]]+Demand[[#This Row],[Load]]*-0.01</f>
        <v>17513.099999999999</v>
      </c>
      <c r="BA90">
        <f>Demand[[#This Row],[Load]]+Demand[[#This Row],[Load]]*0</f>
        <v>17690</v>
      </c>
      <c r="BB90">
        <f>Demand[[#This Row],[Load]]+Demand[[#This Row],[Load]]*0.01</f>
        <v>17866.900000000001</v>
      </c>
      <c r="BC90">
        <f>Demand[[#This Row],[Load]]+Demand[[#This Row],[Load]]*0.02</f>
        <v>18043.8</v>
      </c>
      <c r="BD90">
        <f>Demand[[#This Row],[Load]]+Demand[[#This Row],[Load]]*0.03</f>
        <v>18220.7</v>
      </c>
      <c r="BE90">
        <f>Demand[[#This Row],[Load]]+Demand[[#This Row],[Load]]*0.04</f>
        <v>18397.599999999999</v>
      </c>
      <c r="BF90">
        <f>Demand[[#This Row],[Load]]+Demand[[#This Row],[Load]]*0.05</f>
        <v>18574.5</v>
      </c>
      <c r="BG90">
        <f>Demand[[#This Row],[Load]]+Demand[[#This Row],[Load]]*0.06</f>
        <v>18751.400000000001</v>
      </c>
      <c r="BH90">
        <f>Demand[[#This Row],[Load]]+Demand[[#This Row],[Load]]*0.07</f>
        <v>18928.3</v>
      </c>
      <c r="BI90">
        <f>Demand[[#This Row],[Load]]+Demand[[#This Row],[Load]]*0.08</f>
        <v>19105.2</v>
      </c>
      <c r="BJ90">
        <f>Demand[[#This Row],[Load]]+Demand[[#This Row],[Load]]*0.09</f>
        <v>19282.099999999999</v>
      </c>
      <c r="BK90">
        <f>Demand[[#This Row],[Load]]+Demand[[#This Row],[Load]]*0.1</f>
        <v>19459</v>
      </c>
      <c r="BL90">
        <f>Demand[[#This Row],[Load]]+Demand[[#This Row],[Load]]*0.11</f>
        <v>19635.900000000001</v>
      </c>
      <c r="BM90">
        <f>Demand[[#This Row],[Load]]+Demand[[#This Row],[Load]]*0.12</f>
        <v>19812.8</v>
      </c>
      <c r="BN90">
        <f>Demand[[#This Row],[Load]]+Demand[[#This Row],[Load]]*0.13</f>
        <v>19989.7</v>
      </c>
      <c r="BO90">
        <f>Demand[[#This Row],[Load]]+Demand[[#This Row],[Load]]*0.14</f>
        <v>20166.599999999999</v>
      </c>
      <c r="BP90">
        <f>Demand[[#This Row],[Load]]+Demand[[#This Row],[Load]]*0.15</f>
        <v>20343.5</v>
      </c>
      <c r="BQ90">
        <f>Demand[[#This Row],[Load]]+Demand[[#This Row],[Load]]*0.16</f>
        <v>20520.400000000001</v>
      </c>
      <c r="BR90">
        <f>Demand[[#This Row],[Load]]+Demand[[#This Row],[Load]]*0.17</f>
        <v>20697.3</v>
      </c>
      <c r="BS90">
        <f>Demand[[#This Row],[Load]]+Demand[[#This Row],[Load]]*0.18</f>
        <v>20874.2</v>
      </c>
      <c r="BT90">
        <f>Demand[[#This Row],[Load]]+Demand[[#This Row],[Load]]*0.19</f>
        <v>21051.1</v>
      </c>
      <c r="BU90">
        <f>Demand[[#This Row],[Load]]+Demand[[#This Row],[Load]]*0.2</f>
        <v>21228</v>
      </c>
      <c r="BV90">
        <f>Demand[[#This Row],[Load]]+Demand[[#This Row],[Load]]*0.21</f>
        <v>21404.9</v>
      </c>
      <c r="BW90">
        <f>Demand[[#This Row],[Load]]+Demand[[#This Row],[Load]]*0.22</f>
        <v>21581.8</v>
      </c>
      <c r="BX90">
        <f>Demand[[#This Row],[Load]]+Demand[[#This Row],[Load]]*0.23</f>
        <v>21758.7</v>
      </c>
      <c r="BY90">
        <f>Demand[[#This Row],[Load]]+Demand[[#This Row],[Load]]*0.24</f>
        <v>21935.599999999999</v>
      </c>
      <c r="BZ90">
        <f>Demand[[#This Row],[Load]]+Demand[[#This Row],[Load]]*0.25</f>
        <v>22112.5</v>
      </c>
      <c r="CA90">
        <f>Demand[[#This Row],[Load]]+Demand[[#This Row],[Load]]*0.26</f>
        <v>22289.4</v>
      </c>
      <c r="CB90">
        <f>Demand[[#This Row],[Load]]+Demand[[#This Row],[Load]]*0.27</f>
        <v>22466.3</v>
      </c>
      <c r="CC90">
        <f>Demand[[#This Row],[Load]]+Demand[[#This Row],[Load]]*0.28</f>
        <v>22643.200000000001</v>
      </c>
      <c r="CD90">
        <f>Demand[[#This Row],[Load]]+Demand[[#This Row],[Load]]*0.29</f>
        <v>22820.1</v>
      </c>
      <c r="CE90">
        <f>Demand[[#This Row],[Load]]+Demand[[#This Row],[Load]]*0.3</f>
        <v>22997</v>
      </c>
      <c r="CF90">
        <f>Demand[[#This Row],[Load]]+Demand[[#This Row],[Load]]*0.31</f>
        <v>23173.9</v>
      </c>
      <c r="CG90">
        <f>Demand[[#This Row],[Load]]+Demand[[#This Row],[Load]]*0.32</f>
        <v>23350.799999999999</v>
      </c>
      <c r="CH90">
        <f>Demand[[#This Row],[Load]]+Demand[[#This Row],[Load]]*0.33</f>
        <v>23527.7</v>
      </c>
      <c r="CI90">
        <f>Demand[[#This Row],[Load]]+Demand[[#This Row],[Load]]*0.34</f>
        <v>23704.6</v>
      </c>
      <c r="CJ90">
        <f>Demand[[#This Row],[Load]]+Demand[[#This Row],[Load]]*0.35</f>
        <v>23881.5</v>
      </c>
      <c r="CK90">
        <f>Demand[[#This Row],[Load]]+Demand[[#This Row],[Load]]*0.36</f>
        <v>24058.400000000001</v>
      </c>
      <c r="CL90">
        <f>Demand[[#This Row],[Load]]+Demand[[#This Row],[Load]]*0.37</f>
        <v>24235.3</v>
      </c>
      <c r="CM90">
        <f>Demand[[#This Row],[Load]]+Demand[[#This Row],[Load]]*0.38</f>
        <v>24412.2</v>
      </c>
      <c r="CN90">
        <f>Demand[[#This Row],[Load]]+Demand[[#This Row],[Load]]*0.39</f>
        <v>24589.1</v>
      </c>
      <c r="CO90">
        <f>Demand[[#This Row],[Load]]+Demand[[#This Row],[Load]]*0.4</f>
        <v>24766</v>
      </c>
      <c r="CP90">
        <f>Demand[[#This Row],[Load]]+Demand[[#This Row],[Load]]*0.41</f>
        <v>24942.9</v>
      </c>
      <c r="CQ90">
        <f>Demand[[#This Row],[Load]]+Demand[[#This Row],[Load]]*0.42</f>
        <v>25119.8</v>
      </c>
      <c r="CR90">
        <f>Demand[[#This Row],[Load]]+Demand[[#This Row],[Load]]*0.43</f>
        <v>25296.7</v>
      </c>
      <c r="CS90">
        <f>Demand[[#This Row],[Load]]+Demand[[#This Row],[Load]]*0.44</f>
        <v>25473.599999999999</v>
      </c>
      <c r="CT90">
        <f>Demand[[#This Row],[Load]]+Demand[[#This Row],[Load]]*0.45</f>
        <v>25650.5</v>
      </c>
      <c r="CU90">
        <f>Demand[[#This Row],[Load]]+Demand[[#This Row],[Load]]*0.46</f>
        <v>25827.4</v>
      </c>
      <c r="CV90">
        <f>Demand[[#This Row],[Load]]+Demand[[#This Row],[Load]]*47</f>
        <v>849120</v>
      </c>
      <c r="CW90">
        <f>Demand[[#This Row],[Load]]+Demand[[#This Row],[Load]]*0.48</f>
        <v>26181.199999999997</v>
      </c>
      <c r="CX90">
        <f>Demand[[#This Row],[Load]]+Demand[[#This Row],[Load]]*0.49</f>
        <v>26358.1</v>
      </c>
      <c r="CY90">
        <f>Demand[[#This Row],[Load]]+Demand[[#This Row],[Load]]*0.5</f>
        <v>26535</v>
      </c>
    </row>
    <row r="91" spans="1:103">
      <c r="A91">
        <v>89</v>
      </c>
      <c r="B91">
        <v>17880</v>
      </c>
      <c r="C91">
        <f>Demand[[#This Row],[Load]]-Demand[[#This Row],[Load]]*0.5</f>
        <v>8940</v>
      </c>
      <c r="D91">
        <f>Demand[[#This Row],[Load]]-Demand[[#This Row],[Load]]*0.49</f>
        <v>9118.7999999999993</v>
      </c>
      <c r="E91">
        <f>Demand[[#This Row],[Load]]-Demand[[#This Row],[Load]]*0.48</f>
        <v>9297.6</v>
      </c>
      <c r="F91">
        <f>Demand[[#This Row],[Load]]-Demand[[#This Row],[Load]]*0.47</f>
        <v>9476.4</v>
      </c>
      <c r="G91">
        <f>Demand[[#This Row],[Load]]-Demand[[#This Row],[Load]]*0.46</f>
        <v>9655.1999999999989</v>
      </c>
      <c r="H91">
        <f>Demand[[#This Row],[Load]]-Demand[[#This Row],[Load]]*0.45</f>
        <v>9834</v>
      </c>
      <c r="I91">
        <f>Demand[[#This Row],[Load]]-Demand[[#This Row],[Load]]*0.44</f>
        <v>10012.799999999999</v>
      </c>
      <c r="J91">
        <f>Demand[[#This Row],[Load]]-Demand[[#This Row],[Load]]*0.43</f>
        <v>10191.6</v>
      </c>
      <c r="K91">
        <f>Demand[[#This Row],[Load]]+Demand[[#This Row],[Load]]*$K$1</f>
        <v>10370.400000000001</v>
      </c>
      <c r="L91">
        <f>Demand[[#This Row],[Load]]+Demand[[#This Row],[Load]]*-0.41</f>
        <v>10549.2</v>
      </c>
      <c r="M91">
        <f>Demand[[#This Row],[Load]]+Demand[[#This Row],[Load]]*-0.4</f>
        <v>10728</v>
      </c>
      <c r="N91">
        <f>Demand[[#This Row],[Load]]+Demand[[#This Row],[Load]]*-0.39</f>
        <v>10906.8</v>
      </c>
      <c r="O91">
        <f>Demand[[#This Row],[Load]]+Demand[[#This Row],[Load]]*-0.38</f>
        <v>11085.6</v>
      </c>
      <c r="P91">
        <f>Demand[[#This Row],[Load]]+Demand[[#This Row],[Load]]*-0.37</f>
        <v>11264.4</v>
      </c>
      <c r="Q91">
        <f>Demand[[#This Row],[Load]]+Demand[[#This Row],[Load]]*-0.36</f>
        <v>11443.2</v>
      </c>
      <c r="R91">
        <f>Demand[[#This Row],[Load]]+Demand[[#This Row],[Load]]*-0.35</f>
        <v>11622</v>
      </c>
      <c r="S91">
        <f>Demand[[#This Row],[Load]]+Demand[[#This Row],[Load]]*-0.34</f>
        <v>11800.8</v>
      </c>
      <c r="T91">
        <f>Demand[[#This Row],[Load]]+Demand[[#This Row],[Load]]*-0.33</f>
        <v>11979.599999999999</v>
      </c>
      <c r="U91">
        <f>Demand[[#This Row],[Load]]+Demand[[#This Row],[Load]]*-0.32</f>
        <v>12158.4</v>
      </c>
      <c r="V91">
        <f>Demand[[#This Row],[Load]]+Demand[[#This Row],[Load]]*-0.31</f>
        <v>12337.2</v>
      </c>
      <c r="W91">
        <f>Demand[[#This Row],[Load]]+Demand[[#This Row],[Load]]*-0.3</f>
        <v>12516</v>
      </c>
      <c r="X91">
        <f>Demand[[#This Row],[Load]]+Demand[[#This Row],[Load]]*-0.29</f>
        <v>12694.8</v>
      </c>
      <c r="Y91">
        <f>Demand[[#This Row],[Load]]+Demand[[#This Row],[Load]]*-0.28</f>
        <v>12873.599999999999</v>
      </c>
      <c r="Z91">
        <f>Demand[[#This Row],[Load]]+Demand[[#This Row],[Load]]*-0.27</f>
        <v>13052.4</v>
      </c>
      <c r="AA91">
        <f>Demand[[#This Row],[Load]]+Demand[[#This Row],[Load]]*-0.26</f>
        <v>13231.2</v>
      </c>
      <c r="AB91">
        <f>Demand[[#This Row],[Load]]+Demand[[#This Row],[Load]]*-0.25</f>
        <v>13410</v>
      </c>
      <c r="AC91">
        <f>Demand[[#This Row],[Load]]+Demand[[#This Row],[Load]]*-0.24</f>
        <v>13588.8</v>
      </c>
      <c r="AD91">
        <f>Demand[[#This Row],[Load]]+Demand[[#This Row],[Load]]*-0.23</f>
        <v>13767.599999999999</v>
      </c>
      <c r="AE91">
        <f>Demand[[#This Row],[Load]]+Demand[[#This Row],[Load]]*-0.22</f>
        <v>13946.4</v>
      </c>
      <c r="AF91">
        <f>Demand[[#This Row],[Load]]+Demand[[#This Row],[Load]]*-0.21</f>
        <v>14125.2</v>
      </c>
      <c r="AG91">
        <f>Demand[[#This Row],[Load]]+Demand[[#This Row],[Load]]*-0.2</f>
        <v>14304</v>
      </c>
      <c r="AH91">
        <f>Demand[[#This Row],[Load]]+Demand[[#This Row],[Load]]*-0.19</f>
        <v>14482.8</v>
      </c>
      <c r="AI91">
        <f>Demand[[#This Row],[Load]]+Demand[[#This Row],[Load]]*-0.18</f>
        <v>14661.6</v>
      </c>
      <c r="AJ91">
        <f>Demand[[#This Row],[Load]]+Demand[[#This Row],[Load]]*-0.17</f>
        <v>14840.4</v>
      </c>
      <c r="AK91">
        <f>Demand[[#This Row],[Load]]+Demand[[#This Row],[Load]]*-0.16</f>
        <v>15019.2</v>
      </c>
      <c r="AL91">
        <f>Demand[[#This Row],[Load]]+Demand[[#This Row],[Load]]*-0.15</f>
        <v>15198</v>
      </c>
      <c r="AM91">
        <f>Demand[[#This Row],[Load]]+Demand[[#This Row],[Load]]*-0.14</f>
        <v>15376.8</v>
      </c>
      <c r="AN91">
        <f>Demand[[#This Row],[Load]]+Demand[[#This Row],[Load]]*-0.13</f>
        <v>15555.6</v>
      </c>
      <c r="AO91">
        <f>Demand[[#This Row],[Load]]+Demand[[#This Row],[Load]]*-0.12</f>
        <v>15734.4</v>
      </c>
      <c r="AP91">
        <f>Demand[[#This Row],[Load]]+Demand[[#This Row],[Load]]*-0.11</f>
        <v>15913.2</v>
      </c>
      <c r="AQ91">
        <f>Demand[[#This Row],[Load]]+Demand[[#This Row],[Load]]*-0.1</f>
        <v>16092</v>
      </c>
      <c r="AR91">
        <f>Demand[[#This Row],[Load]]+Demand[[#This Row],[Load]]*-0.09</f>
        <v>16270.8</v>
      </c>
      <c r="AS91">
        <f>Demand[[#This Row],[Load]]+Demand[[#This Row],[Load]]*-0.08</f>
        <v>16449.599999999999</v>
      </c>
      <c r="AT91">
        <f>Demand[[#This Row],[Load]]+Demand[[#This Row],[Load]]*-0.07</f>
        <v>16628.400000000001</v>
      </c>
      <c r="AU91">
        <f>Demand[[#This Row],[Load]]+Demand[[#This Row],[Load]]*-0.06</f>
        <v>16807.2</v>
      </c>
      <c r="AV91">
        <f>Demand[[#This Row],[Load]]+Demand[[#This Row],[Load]]*-0.05</f>
        <v>16986</v>
      </c>
      <c r="AW91">
        <f>Demand[[#This Row],[Load]]+Demand[[#This Row],[Load]]*-0.04</f>
        <v>17164.8</v>
      </c>
      <c r="AX91">
        <f>Demand[[#This Row],[Load]]+Demand[[#This Row],[Load]]*-0.03</f>
        <v>17343.599999999999</v>
      </c>
      <c r="AY91">
        <f>Demand[[#This Row],[Load]]+Demand[[#This Row],[Load]]*-0.02</f>
        <v>17522.400000000001</v>
      </c>
      <c r="AZ91">
        <f>Demand[[#This Row],[Load]]+Demand[[#This Row],[Load]]*-0.01</f>
        <v>17701.2</v>
      </c>
      <c r="BA91">
        <f>Demand[[#This Row],[Load]]+Demand[[#This Row],[Load]]*0</f>
        <v>17880</v>
      </c>
      <c r="BB91">
        <f>Demand[[#This Row],[Load]]+Demand[[#This Row],[Load]]*0.01</f>
        <v>18058.8</v>
      </c>
      <c r="BC91">
        <f>Demand[[#This Row],[Load]]+Demand[[#This Row],[Load]]*0.02</f>
        <v>18237.599999999999</v>
      </c>
      <c r="BD91">
        <f>Demand[[#This Row],[Load]]+Demand[[#This Row],[Load]]*0.03</f>
        <v>18416.400000000001</v>
      </c>
      <c r="BE91">
        <f>Demand[[#This Row],[Load]]+Demand[[#This Row],[Load]]*0.04</f>
        <v>18595.2</v>
      </c>
      <c r="BF91">
        <f>Demand[[#This Row],[Load]]+Demand[[#This Row],[Load]]*0.05</f>
        <v>18774</v>
      </c>
      <c r="BG91">
        <f>Demand[[#This Row],[Load]]+Demand[[#This Row],[Load]]*0.06</f>
        <v>18952.8</v>
      </c>
      <c r="BH91">
        <f>Demand[[#This Row],[Load]]+Demand[[#This Row],[Load]]*0.07</f>
        <v>19131.599999999999</v>
      </c>
      <c r="BI91">
        <f>Demand[[#This Row],[Load]]+Demand[[#This Row],[Load]]*0.08</f>
        <v>19310.400000000001</v>
      </c>
      <c r="BJ91">
        <f>Demand[[#This Row],[Load]]+Demand[[#This Row],[Load]]*0.09</f>
        <v>19489.2</v>
      </c>
      <c r="BK91">
        <f>Demand[[#This Row],[Load]]+Demand[[#This Row],[Load]]*0.1</f>
        <v>19668</v>
      </c>
      <c r="BL91">
        <f>Demand[[#This Row],[Load]]+Demand[[#This Row],[Load]]*0.11</f>
        <v>19846.8</v>
      </c>
      <c r="BM91">
        <f>Demand[[#This Row],[Load]]+Demand[[#This Row],[Load]]*0.12</f>
        <v>20025.599999999999</v>
      </c>
      <c r="BN91">
        <f>Demand[[#This Row],[Load]]+Demand[[#This Row],[Load]]*0.13</f>
        <v>20204.400000000001</v>
      </c>
      <c r="BO91">
        <f>Demand[[#This Row],[Load]]+Demand[[#This Row],[Load]]*0.14</f>
        <v>20383.2</v>
      </c>
      <c r="BP91">
        <f>Demand[[#This Row],[Load]]+Demand[[#This Row],[Load]]*0.15</f>
        <v>20562</v>
      </c>
      <c r="BQ91">
        <f>Demand[[#This Row],[Load]]+Demand[[#This Row],[Load]]*0.16</f>
        <v>20740.8</v>
      </c>
      <c r="BR91">
        <f>Demand[[#This Row],[Load]]+Demand[[#This Row],[Load]]*0.17</f>
        <v>20919.599999999999</v>
      </c>
      <c r="BS91">
        <f>Demand[[#This Row],[Load]]+Demand[[#This Row],[Load]]*0.18</f>
        <v>21098.400000000001</v>
      </c>
      <c r="BT91">
        <f>Demand[[#This Row],[Load]]+Demand[[#This Row],[Load]]*0.19</f>
        <v>21277.200000000001</v>
      </c>
      <c r="BU91">
        <f>Demand[[#This Row],[Load]]+Demand[[#This Row],[Load]]*0.2</f>
        <v>21456</v>
      </c>
      <c r="BV91">
        <f>Demand[[#This Row],[Load]]+Demand[[#This Row],[Load]]*0.21</f>
        <v>21634.799999999999</v>
      </c>
      <c r="BW91">
        <f>Demand[[#This Row],[Load]]+Demand[[#This Row],[Load]]*0.22</f>
        <v>21813.599999999999</v>
      </c>
      <c r="BX91">
        <f>Demand[[#This Row],[Load]]+Demand[[#This Row],[Load]]*0.23</f>
        <v>21992.400000000001</v>
      </c>
      <c r="BY91">
        <f>Demand[[#This Row],[Load]]+Demand[[#This Row],[Load]]*0.24</f>
        <v>22171.200000000001</v>
      </c>
      <c r="BZ91">
        <f>Demand[[#This Row],[Load]]+Demand[[#This Row],[Load]]*0.25</f>
        <v>22350</v>
      </c>
      <c r="CA91">
        <f>Demand[[#This Row],[Load]]+Demand[[#This Row],[Load]]*0.26</f>
        <v>22528.799999999999</v>
      </c>
      <c r="CB91">
        <f>Demand[[#This Row],[Load]]+Demand[[#This Row],[Load]]*0.27</f>
        <v>22707.599999999999</v>
      </c>
      <c r="CC91">
        <f>Demand[[#This Row],[Load]]+Demand[[#This Row],[Load]]*0.28</f>
        <v>22886.400000000001</v>
      </c>
      <c r="CD91">
        <f>Demand[[#This Row],[Load]]+Demand[[#This Row],[Load]]*0.29</f>
        <v>23065.200000000001</v>
      </c>
      <c r="CE91">
        <f>Demand[[#This Row],[Load]]+Demand[[#This Row],[Load]]*0.3</f>
        <v>23244</v>
      </c>
      <c r="CF91">
        <f>Demand[[#This Row],[Load]]+Demand[[#This Row],[Load]]*0.31</f>
        <v>23422.799999999999</v>
      </c>
      <c r="CG91">
        <f>Demand[[#This Row],[Load]]+Demand[[#This Row],[Load]]*0.32</f>
        <v>23601.599999999999</v>
      </c>
      <c r="CH91">
        <f>Demand[[#This Row],[Load]]+Demand[[#This Row],[Load]]*0.33</f>
        <v>23780.400000000001</v>
      </c>
      <c r="CI91">
        <f>Demand[[#This Row],[Load]]+Demand[[#This Row],[Load]]*0.34</f>
        <v>23959.200000000001</v>
      </c>
      <c r="CJ91">
        <f>Demand[[#This Row],[Load]]+Demand[[#This Row],[Load]]*0.35</f>
        <v>24138</v>
      </c>
      <c r="CK91">
        <f>Demand[[#This Row],[Load]]+Demand[[#This Row],[Load]]*0.36</f>
        <v>24316.799999999999</v>
      </c>
      <c r="CL91">
        <f>Demand[[#This Row],[Load]]+Demand[[#This Row],[Load]]*0.37</f>
        <v>24495.599999999999</v>
      </c>
      <c r="CM91">
        <f>Demand[[#This Row],[Load]]+Demand[[#This Row],[Load]]*0.38</f>
        <v>24674.400000000001</v>
      </c>
      <c r="CN91">
        <f>Demand[[#This Row],[Load]]+Demand[[#This Row],[Load]]*0.39</f>
        <v>24853.200000000001</v>
      </c>
      <c r="CO91">
        <f>Demand[[#This Row],[Load]]+Demand[[#This Row],[Load]]*0.4</f>
        <v>25032</v>
      </c>
      <c r="CP91">
        <f>Demand[[#This Row],[Load]]+Demand[[#This Row],[Load]]*0.41</f>
        <v>25210.799999999999</v>
      </c>
      <c r="CQ91">
        <f>Demand[[#This Row],[Load]]+Demand[[#This Row],[Load]]*0.42</f>
        <v>25389.599999999999</v>
      </c>
      <c r="CR91">
        <f>Demand[[#This Row],[Load]]+Demand[[#This Row],[Load]]*0.43</f>
        <v>25568.400000000001</v>
      </c>
      <c r="CS91">
        <f>Demand[[#This Row],[Load]]+Demand[[#This Row],[Load]]*0.44</f>
        <v>25747.200000000001</v>
      </c>
      <c r="CT91">
        <f>Demand[[#This Row],[Load]]+Demand[[#This Row],[Load]]*0.45</f>
        <v>25926</v>
      </c>
      <c r="CU91">
        <f>Demand[[#This Row],[Load]]+Demand[[#This Row],[Load]]*0.46</f>
        <v>26104.800000000003</v>
      </c>
      <c r="CV91">
        <f>Demand[[#This Row],[Load]]+Demand[[#This Row],[Load]]*47</f>
        <v>858240</v>
      </c>
      <c r="CW91">
        <f>Demand[[#This Row],[Load]]+Demand[[#This Row],[Load]]*0.48</f>
        <v>26462.400000000001</v>
      </c>
      <c r="CX91">
        <f>Demand[[#This Row],[Load]]+Demand[[#This Row],[Load]]*0.49</f>
        <v>26641.200000000001</v>
      </c>
      <c r="CY91">
        <f>Demand[[#This Row],[Load]]+Demand[[#This Row],[Load]]*0.5</f>
        <v>26820</v>
      </c>
    </row>
    <row r="92" spans="1:103">
      <c r="A92">
        <v>90</v>
      </c>
      <c r="B92">
        <v>19126</v>
      </c>
      <c r="C92">
        <f>Demand[[#This Row],[Load]]-Demand[[#This Row],[Load]]*0.5</f>
        <v>9563</v>
      </c>
      <c r="D92">
        <f>Demand[[#This Row],[Load]]-Demand[[#This Row],[Load]]*0.49</f>
        <v>9754.26</v>
      </c>
      <c r="E92">
        <f>Demand[[#This Row],[Load]]-Demand[[#This Row],[Load]]*0.48</f>
        <v>9945.52</v>
      </c>
      <c r="F92">
        <f>Demand[[#This Row],[Load]]-Demand[[#This Row],[Load]]*0.47</f>
        <v>10136.780000000001</v>
      </c>
      <c r="G92">
        <f>Demand[[#This Row],[Load]]-Demand[[#This Row],[Load]]*0.46</f>
        <v>10328.039999999999</v>
      </c>
      <c r="H92">
        <f>Demand[[#This Row],[Load]]-Demand[[#This Row],[Load]]*0.45</f>
        <v>10519.3</v>
      </c>
      <c r="I92">
        <f>Demand[[#This Row],[Load]]-Demand[[#This Row],[Load]]*0.44</f>
        <v>10710.56</v>
      </c>
      <c r="J92">
        <f>Demand[[#This Row],[Load]]-Demand[[#This Row],[Load]]*0.43</f>
        <v>10901.82</v>
      </c>
      <c r="K92">
        <f>Demand[[#This Row],[Load]]+Demand[[#This Row],[Load]]*$K$1</f>
        <v>11093.08</v>
      </c>
      <c r="L92">
        <f>Demand[[#This Row],[Load]]+Demand[[#This Row],[Load]]*-0.41</f>
        <v>11284.34</v>
      </c>
      <c r="M92">
        <f>Demand[[#This Row],[Load]]+Demand[[#This Row],[Load]]*-0.4</f>
        <v>11475.599999999999</v>
      </c>
      <c r="N92">
        <f>Demand[[#This Row],[Load]]+Demand[[#This Row],[Load]]*-0.39</f>
        <v>11666.86</v>
      </c>
      <c r="O92">
        <f>Demand[[#This Row],[Load]]+Demand[[#This Row],[Load]]*-0.38</f>
        <v>11858.119999999999</v>
      </c>
      <c r="P92">
        <f>Demand[[#This Row],[Load]]+Demand[[#This Row],[Load]]*-0.37</f>
        <v>12049.380000000001</v>
      </c>
      <c r="Q92">
        <f>Demand[[#This Row],[Load]]+Demand[[#This Row],[Load]]*-0.36</f>
        <v>12240.64</v>
      </c>
      <c r="R92">
        <f>Demand[[#This Row],[Load]]+Demand[[#This Row],[Load]]*-0.35</f>
        <v>12431.900000000001</v>
      </c>
      <c r="S92">
        <f>Demand[[#This Row],[Load]]+Demand[[#This Row],[Load]]*-0.34</f>
        <v>12623.16</v>
      </c>
      <c r="T92">
        <f>Demand[[#This Row],[Load]]+Demand[[#This Row],[Load]]*-0.33</f>
        <v>12814.42</v>
      </c>
      <c r="U92">
        <f>Demand[[#This Row],[Load]]+Demand[[#This Row],[Load]]*-0.32</f>
        <v>13005.68</v>
      </c>
      <c r="V92">
        <f>Demand[[#This Row],[Load]]+Demand[[#This Row],[Load]]*-0.31</f>
        <v>13196.939999999999</v>
      </c>
      <c r="W92">
        <f>Demand[[#This Row],[Load]]+Demand[[#This Row],[Load]]*-0.3</f>
        <v>13388.2</v>
      </c>
      <c r="X92">
        <f>Demand[[#This Row],[Load]]+Demand[[#This Row],[Load]]*-0.29</f>
        <v>13579.46</v>
      </c>
      <c r="Y92">
        <f>Demand[[#This Row],[Load]]+Demand[[#This Row],[Load]]*-0.28</f>
        <v>13770.72</v>
      </c>
      <c r="Z92">
        <f>Demand[[#This Row],[Load]]+Demand[[#This Row],[Load]]*-0.27</f>
        <v>13961.98</v>
      </c>
      <c r="AA92">
        <f>Demand[[#This Row],[Load]]+Demand[[#This Row],[Load]]*-0.26</f>
        <v>14153.24</v>
      </c>
      <c r="AB92">
        <f>Demand[[#This Row],[Load]]+Demand[[#This Row],[Load]]*-0.25</f>
        <v>14344.5</v>
      </c>
      <c r="AC92">
        <f>Demand[[#This Row],[Load]]+Demand[[#This Row],[Load]]*-0.24</f>
        <v>14535.76</v>
      </c>
      <c r="AD92">
        <f>Demand[[#This Row],[Load]]+Demand[[#This Row],[Load]]*-0.23</f>
        <v>14727.02</v>
      </c>
      <c r="AE92">
        <f>Demand[[#This Row],[Load]]+Demand[[#This Row],[Load]]*-0.22</f>
        <v>14918.279999999999</v>
      </c>
      <c r="AF92">
        <f>Demand[[#This Row],[Load]]+Demand[[#This Row],[Load]]*-0.21</f>
        <v>15109.54</v>
      </c>
      <c r="AG92">
        <f>Demand[[#This Row],[Load]]+Demand[[#This Row],[Load]]*-0.2</f>
        <v>15300.8</v>
      </c>
      <c r="AH92">
        <f>Demand[[#This Row],[Load]]+Demand[[#This Row],[Load]]*-0.19</f>
        <v>15492.06</v>
      </c>
      <c r="AI92">
        <f>Demand[[#This Row],[Load]]+Demand[[#This Row],[Load]]*-0.18</f>
        <v>15683.32</v>
      </c>
      <c r="AJ92">
        <f>Demand[[#This Row],[Load]]+Demand[[#This Row],[Load]]*-0.17</f>
        <v>15874.58</v>
      </c>
      <c r="AK92">
        <f>Demand[[#This Row],[Load]]+Demand[[#This Row],[Load]]*-0.16</f>
        <v>16065.84</v>
      </c>
      <c r="AL92">
        <f>Demand[[#This Row],[Load]]+Demand[[#This Row],[Load]]*-0.15</f>
        <v>16257.1</v>
      </c>
      <c r="AM92">
        <f>Demand[[#This Row],[Load]]+Demand[[#This Row],[Load]]*-0.14</f>
        <v>16448.36</v>
      </c>
      <c r="AN92">
        <f>Demand[[#This Row],[Load]]+Demand[[#This Row],[Load]]*-0.13</f>
        <v>16639.62</v>
      </c>
      <c r="AO92">
        <f>Demand[[#This Row],[Load]]+Demand[[#This Row],[Load]]*-0.12</f>
        <v>16830.88</v>
      </c>
      <c r="AP92">
        <f>Demand[[#This Row],[Load]]+Demand[[#This Row],[Load]]*-0.11</f>
        <v>17022.14</v>
      </c>
      <c r="AQ92">
        <f>Demand[[#This Row],[Load]]+Demand[[#This Row],[Load]]*-0.1</f>
        <v>17213.400000000001</v>
      </c>
      <c r="AR92">
        <f>Demand[[#This Row],[Load]]+Demand[[#This Row],[Load]]*-0.09</f>
        <v>17404.66</v>
      </c>
      <c r="AS92">
        <f>Demand[[#This Row],[Load]]+Demand[[#This Row],[Load]]*-0.08</f>
        <v>17595.919999999998</v>
      </c>
      <c r="AT92">
        <f>Demand[[#This Row],[Load]]+Demand[[#This Row],[Load]]*-0.07</f>
        <v>17787.18</v>
      </c>
      <c r="AU92">
        <f>Demand[[#This Row],[Load]]+Demand[[#This Row],[Load]]*-0.06</f>
        <v>17978.439999999999</v>
      </c>
      <c r="AV92">
        <f>Demand[[#This Row],[Load]]+Demand[[#This Row],[Load]]*-0.05</f>
        <v>18169.7</v>
      </c>
      <c r="AW92">
        <f>Demand[[#This Row],[Load]]+Demand[[#This Row],[Load]]*-0.04</f>
        <v>18360.96</v>
      </c>
      <c r="AX92">
        <f>Demand[[#This Row],[Load]]+Demand[[#This Row],[Load]]*-0.03</f>
        <v>18552.22</v>
      </c>
      <c r="AY92">
        <f>Demand[[#This Row],[Load]]+Demand[[#This Row],[Load]]*-0.02</f>
        <v>18743.48</v>
      </c>
      <c r="AZ92">
        <f>Demand[[#This Row],[Load]]+Demand[[#This Row],[Load]]*-0.01</f>
        <v>18934.740000000002</v>
      </c>
      <c r="BA92">
        <f>Demand[[#This Row],[Load]]+Demand[[#This Row],[Load]]*0</f>
        <v>19126</v>
      </c>
      <c r="BB92">
        <f>Demand[[#This Row],[Load]]+Demand[[#This Row],[Load]]*0.01</f>
        <v>19317.259999999998</v>
      </c>
      <c r="BC92">
        <f>Demand[[#This Row],[Load]]+Demand[[#This Row],[Load]]*0.02</f>
        <v>19508.52</v>
      </c>
      <c r="BD92">
        <f>Demand[[#This Row],[Load]]+Demand[[#This Row],[Load]]*0.03</f>
        <v>19699.78</v>
      </c>
      <c r="BE92">
        <f>Demand[[#This Row],[Load]]+Demand[[#This Row],[Load]]*0.04</f>
        <v>19891.04</v>
      </c>
      <c r="BF92">
        <f>Demand[[#This Row],[Load]]+Demand[[#This Row],[Load]]*0.05</f>
        <v>20082.3</v>
      </c>
      <c r="BG92">
        <f>Demand[[#This Row],[Load]]+Demand[[#This Row],[Load]]*0.06</f>
        <v>20273.560000000001</v>
      </c>
      <c r="BH92">
        <f>Demand[[#This Row],[Load]]+Demand[[#This Row],[Load]]*0.07</f>
        <v>20464.82</v>
      </c>
      <c r="BI92">
        <f>Demand[[#This Row],[Load]]+Demand[[#This Row],[Load]]*0.08</f>
        <v>20656.080000000002</v>
      </c>
      <c r="BJ92">
        <f>Demand[[#This Row],[Load]]+Demand[[#This Row],[Load]]*0.09</f>
        <v>20847.34</v>
      </c>
      <c r="BK92">
        <f>Demand[[#This Row],[Load]]+Demand[[#This Row],[Load]]*0.1</f>
        <v>21038.6</v>
      </c>
      <c r="BL92">
        <f>Demand[[#This Row],[Load]]+Demand[[#This Row],[Load]]*0.11</f>
        <v>21229.86</v>
      </c>
      <c r="BM92">
        <f>Demand[[#This Row],[Load]]+Demand[[#This Row],[Load]]*0.12</f>
        <v>21421.119999999999</v>
      </c>
      <c r="BN92">
        <f>Demand[[#This Row],[Load]]+Demand[[#This Row],[Load]]*0.13</f>
        <v>21612.38</v>
      </c>
      <c r="BO92">
        <f>Demand[[#This Row],[Load]]+Demand[[#This Row],[Load]]*0.14</f>
        <v>21803.64</v>
      </c>
      <c r="BP92">
        <f>Demand[[#This Row],[Load]]+Demand[[#This Row],[Load]]*0.15</f>
        <v>21994.9</v>
      </c>
      <c r="BQ92">
        <f>Demand[[#This Row],[Load]]+Demand[[#This Row],[Load]]*0.16</f>
        <v>22186.16</v>
      </c>
      <c r="BR92">
        <f>Demand[[#This Row],[Load]]+Demand[[#This Row],[Load]]*0.17</f>
        <v>22377.42</v>
      </c>
      <c r="BS92">
        <f>Demand[[#This Row],[Load]]+Demand[[#This Row],[Load]]*0.18</f>
        <v>22568.68</v>
      </c>
      <c r="BT92">
        <f>Demand[[#This Row],[Load]]+Demand[[#This Row],[Load]]*0.19</f>
        <v>22759.94</v>
      </c>
      <c r="BU92">
        <f>Demand[[#This Row],[Load]]+Demand[[#This Row],[Load]]*0.2</f>
        <v>22951.200000000001</v>
      </c>
      <c r="BV92">
        <f>Demand[[#This Row],[Load]]+Demand[[#This Row],[Load]]*0.21</f>
        <v>23142.46</v>
      </c>
      <c r="BW92">
        <f>Demand[[#This Row],[Load]]+Demand[[#This Row],[Load]]*0.22</f>
        <v>23333.72</v>
      </c>
      <c r="BX92">
        <f>Demand[[#This Row],[Load]]+Demand[[#This Row],[Load]]*0.23</f>
        <v>23524.98</v>
      </c>
      <c r="BY92">
        <f>Demand[[#This Row],[Load]]+Demand[[#This Row],[Load]]*0.24</f>
        <v>23716.239999999998</v>
      </c>
      <c r="BZ92">
        <f>Demand[[#This Row],[Load]]+Demand[[#This Row],[Load]]*0.25</f>
        <v>23907.5</v>
      </c>
      <c r="CA92">
        <f>Demand[[#This Row],[Load]]+Demand[[#This Row],[Load]]*0.26</f>
        <v>24098.760000000002</v>
      </c>
      <c r="CB92">
        <f>Demand[[#This Row],[Load]]+Demand[[#This Row],[Load]]*0.27</f>
        <v>24290.02</v>
      </c>
      <c r="CC92">
        <f>Demand[[#This Row],[Load]]+Demand[[#This Row],[Load]]*0.28</f>
        <v>24481.279999999999</v>
      </c>
      <c r="CD92">
        <f>Demand[[#This Row],[Load]]+Demand[[#This Row],[Load]]*0.29</f>
        <v>24672.54</v>
      </c>
      <c r="CE92">
        <f>Demand[[#This Row],[Load]]+Demand[[#This Row],[Load]]*0.3</f>
        <v>24863.8</v>
      </c>
      <c r="CF92">
        <f>Demand[[#This Row],[Load]]+Demand[[#This Row],[Load]]*0.31</f>
        <v>25055.06</v>
      </c>
      <c r="CG92">
        <f>Demand[[#This Row],[Load]]+Demand[[#This Row],[Load]]*0.32</f>
        <v>25246.32</v>
      </c>
      <c r="CH92">
        <f>Demand[[#This Row],[Load]]+Demand[[#This Row],[Load]]*0.33</f>
        <v>25437.58</v>
      </c>
      <c r="CI92">
        <f>Demand[[#This Row],[Load]]+Demand[[#This Row],[Load]]*0.34</f>
        <v>25628.84</v>
      </c>
      <c r="CJ92">
        <f>Demand[[#This Row],[Load]]+Demand[[#This Row],[Load]]*0.35</f>
        <v>25820.1</v>
      </c>
      <c r="CK92">
        <f>Demand[[#This Row],[Load]]+Demand[[#This Row],[Load]]*0.36</f>
        <v>26011.360000000001</v>
      </c>
      <c r="CL92">
        <f>Demand[[#This Row],[Load]]+Demand[[#This Row],[Load]]*0.37</f>
        <v>26202.62</v>
      </c>
      <c r="CM92">
        <f>Demand[[#This Row],[Load]]+Demand[[#This Row],[Load]]*0.38</f>
        <v>26393.88</v>
      </c>
      <c r="CN92">
        <f>Demand[[#This Row],[Load]]+Demand[[#This Row],[Load]]*0.39</f>
        <v>26585.14</v>
      </c>
      <c r="CO92">
        <f>Demand[[#This Row],[Load]]+Demand[[#This Row],[Load]]*0.4</f>
        <v>26776.400000000001</v>
      </c>
      <c r="CP92">
        <f>Demand[[#This Row],[Load]]+Demand[[#This Row],[Load]]*0.41</f>
        <v>26967.66</v>
      </c>
      <c r="CQ92">
        <f>Demand[[#This Row],[Load]]+Demand[[#This Row],[Load]]*0.42</f>
        <v>27158.92</v>
      </c>
      <c r="CR92">
        <f>Demand[[#This Row],[Load]]+Demand[[#This Row],[Load]]*0.43</f>
        <v>27350.18</v>
      </c>
      <c r="CS92">
        <f>Demand[[#This Row],[Load]]+Demand[[#This Row],[Load]]*0.44</f>
        <v>27541.440000000002</v>
      </c>
      <c r="CT92">
        <f>Demand[[#This Row],[Load]]+Demand[[#This Row],[Load]]*0.45</f>
        <v>27732.7</v>
      </c>
      <c r="CU92">
        <f>Demand[[#This Row],[Load]]+Demand[[#This Row],[Load]]*0.46</f>
        <v>27923.96</v>
      </c>
      <c r="CV92">
        <f>Demand[[#This Row],[Load]]+Demand[[#This Row],[Load]]*47</f>
        <v>918048</v>
      </c>
      <c r="CW92">
        <f>Demand[[#This Row],[Load]]+Demand[[#This Row],[Load]]*0.48</f>
        <v>28306.48</v>
      </c>
      <c r="CX92">
        <f>Demand[[#This Row],[Load]]+Demand[[#This Row],[Load]]*0.49</f>
        <v>28497.739999999998</v>
      </c>
      <c r="CY92">
        <f>Demand[[#This Row],[Load]]+Demand[[#This Row],[Load]]*0.5</f>
        <v>28689</v>
      </c>
    </row>
    <row r="93" spans="1:103">
      <c r="A93">
        <v>91</v>
      </c>
      <c r="B93">
        <v>20123</v>
      </c>
      <c r="C93">
        <f>Demand[[#This Row],[Load]]-Demand[[#This Row],[Load]]*0.5</f>
        <v>10061.5</v>
      </c>
      <c r="D93">
        <f>Demand[[#This Row],[Load]]-Demand[[#This Row],[Load]]*0.49</f>
        <v>10262.73</v>
      </c>
      <c r="E93">
        <f>Demand[[#This Row],[Load]]-Demand[[#This Row],[Load]]*0.48</f>
        <v>10463.960000000001</v>
      </c>
      <c r="F93">
        <f>Demand[[#This Row],[Load]]-Demand[[#This Row],[Load]]*0.47</f>
        <v>10665.19</v>
      </c>
      <c r="G93">
        <f>Demand[[#This Row],[Load]]-Demand[[#This Row],[Load]]*0.46</f>
        <v>10866.42</v>
      </c>
      <c r="H93">
        <f>Demand[[#This Row],[Load]]-Demand[[#This Row],[Load]]*0.45</f>
        <v>11067.65</v>
      </c>
      <c r="I93">
        <f>Demand[[#This Row],[Load]]-Demand[[#This Row],[Load]]*0.44</f>
        <v>11268.88</v>
      </c>
      <c r="J93">
        <f>Demand[[#This Row],[Load]]-Demand[[#This Row],[Load]]*0.43</f>
        <v>11470.11</v>
      </c>
      <c r="K93">
        <f>Demand[[#This Row],[Load]]+Demand[[#This Row],[Load]]*$K$1</f>
        <v>11671.34</v>
      </c>
      <c r="L93">
        <f>Demand[[#This Row],[Load]]+Demand[[#This Row],[Load]]*-0.41</f>
        <v>11872.57</v>
      </c>
      <c r="M93">
        <f>Demand[[#This Row],[Load]]+Demand[[#This Row],[Load]]*-0.4</f>
        <v>12073.8</v>
      </c>
      <c r="N93">
        <f>Demand[[#This Row],[Load]]+Demand[[#This Row],[Load]]*-0.39</f>
        <v>12275.029999999999</v>
      </c>
      <c r="O93">
        <f>Demand[[#This Row],[Load]]+Demand[[#This Row],[Load]]*-0.38</f>
        <v>12476.26</v>
      </c>
      <c r="P93">
        <f>Demand[[#This Row],[Load]]+Demand[[#This Row],[Load]]*-0.37</f>
        <v>12677.49</v>
      </c>
      <c r="Q93">
        <f>Demand[[#This Row],[Load]]+Demand[[#This Row],[Load]]*-0.36</f>
        <v>12878.720000000001</v>
      </c>
      <c r="R93">
        <f>Demand[[#This Row],[Load]]+Demand[[#This Row],[Load]]*-0.35</f>
        <v>13079.95</v>
      </c>
      <c r="S93">
        <f>Demand[[#This Row],[Load]]+Demand[[#This Row],[Load]]*-0.34</f>
        <v>13281.18</v>
      </c>
      <c r="T93">
        <f>Demand[[#This Row],[Load]]+Demand[[#This Row],[Load]]*-0.33</f>
        <v>13482.41</v>
      </c>
      <c r="U93">
        <f>Demand[[#This Row],[Load]]+Demand[[#This Row],[Load]]*-0.32</f>
        <v>13683.64</v>
      </c>
      <c r="V93">
        <f>Demand[[#This Row],[Load]]+Demand[[#This Row],[Load]]*-0.31</f>
        <v>13884.869999999999</v>
      </c>
      <c r="W93">
        <f>Demand[[#This Row],[Load]]+Demand[[#This Row],[Load]]*-0.3</f>
        <v>14086.1</v>
      </c>
      <c r="X93">
        <f>Demand[[#This Row],[Load]]+Demand[[#This Row],[Load]]*-0.29</f>
        <v>14287.330000000002</v>
      </c>
      <c r="Y93">
        <f>Demand[[#This Row],[Load]]+Demand[[#This Row],[Load]]*-0.28</f>
        <v>14488.56</v>
      </c>
      <c r="Z93">
        <f>Demand[[#This Row],[Load]]+Demand[[#This Row],[Load]]*-0.27</f>
        <v>14689.79</v>
      </c>
      <c r="AA93">
        <f>Demand[[#This Row],[Load]]+Demand[[#This Row],[Load]]*-0.26</f>
        <v>14891.02</v>
      </c>
      <c r="AB93">
        <f>Demand[[#This Row],[Load]]+Demand[[#This Row],[Load]]*-0.25</f>
        <v>15092.25</v>
      </c>
      <c r="AC93">
        <f>Demand[[#This Row],[Load]]+Demand[[#This Row],[Load]]*-0.24</f>
        <v>15293.48</v>
      </c>
      <c r="AD93">
        <f>Demand[[#This Row],[Load]]+Demand[[#This Row],[Load]]*-0.23</f>
        <v>15494.71</v>
      </c>
      <c r="AE93">
        <f>Demand[[#This Row],[Load]]+Demand[[#This Row],[Load]]*-0.22</f>
        <v>15695.939999999999</v>
      </c>
      <c r="AF93">
        <f>Demand[[#This Row],[Load]]+Demand[[#This Row],[Load]]*-0.21</f>
        <v>15897.17</v>
      </c>
      <c r="AG93">
        <f>Demand[[#This Row],[Load]]+Demand[[#This Row],[Load]]*-0.2</f>
        <v>16098.4</v>
      </c>
      <c r="AH93">
        <f>Demand[[#This Row],[Load]]+Demand[[#This Row],[Load]]*-0.19</f>
        <v>16299.630000000001</v>
      </c>
      <c r="AI93">
        <f>Demand[[#This Row],[Load]]+Demand[[#This Row],[Load]]*-0.18</f>
        <v>16500.86</v>
      </c>
      <c r="AJ93">
        <f>Demand[[#This Row],[Load]]+Demand[[#This Row],[Load]]*-0.17</f>
        <v>16702.09</v>
      </c>
      <c r="AK93">
        <f>Demand[[#This Row],[Load]]+Demand[[#This Row],[Load]]*-0.16</f>
        <v>16903.32</v>
      </c>
      <c r="AL93">
        <f>Demand[[#This Row],[Load]]+Demand[[#This Row],[Load]]*-0.15</f>
        <v>17104.55</v>
      </c>
      <c r="AM93">
        <f>Demand[[#This Row],[Load]]+Demand[[#This Row],[Load]]*-0.14</f>
        <v>17305.78</v>
      </c>
      <c r="AN93">
        <f>Demand[[#This Row],[Load]]+Demand[[#This Row],[Load]]*-0.13</f>
        <v>17507.009999999998</v>
      </c>
      <c r="AO93">
        <f>Demand[[#This Row],[Load]]+Demand[[#This Row],[Load]]*-0.12</f>
        <v>17708.240000000002</v>
      </c>
      <c r="AP93">
        <f>Demand[[#This Row],[Load]]+Demand[[#This Row],[Load]]*-0.11</f>
        <v>17909.47</v>
      </c>
      <c r="AQ93">
        <f>Demand[[#This Row],[Load]]+Demand[[#This Row],[Load]]*-0.1</f>
        <v>18110.7</v>
      </c>
      <c r="AR93">
        <f>Demand[[#This Row],[Load]]+Demand[[#This Row],[Load]]*-0.09</f>
        <v>18311.93</v>
      </c>
      <c r="AS93">
        <f>Demand[[#This Row],[Load]]+Demand[[#This Row],[Load]]*-0.08</f>
        <v>18513.16</v>
      </c>
      <c r="AT93">
        <f>Demand[[#This Row],[Load]]+Demand[[#This Row],[Load]]*-0.07</f>
        <v>18714.39</v>
      </c>
      <c r="AU93">
        <f>Demand[[#This Row],[Load]]+Demand[[#This Row],[Load]]*-0.06</f>
        <v>18915.62</v>
      </c>
      <c r="AV93">
        <f>Demand[[#This Row],[Load]]+Demand[[#This Row],[Load]]*-0.05</f>
        <v>19116.849999999999</v>
      </c>
      <c r="AW93">
        <f>Demand[[#This Row],[Load]]+Demand[[#This Row],[Load]]*-0.04</f>
        <v>19318.080000000002</v>
      </c>
      <c r="AX93">
        <f>Demand[[#This Row],[Load]]+Demand[[#This Row],[Load]]*-0.03</f>
        <v>19519.310000000001</v>
      </c>
      <c r="AY93">
        <f>Demand[[#This Row],[Load]]+Demand[[#This Row],[Load]]*-0.02</f>
        <v>19720.54</v>
      </c>
      <c r="AZ93">
        <f>Demand[[#This Row],[Load]]+Demand[[#This Row],[Load]]*-0.01</f>
        <v>19921.77</v>
      </c>
      <c r="BA93">
        <f>Demand[[#This Row],[Load]]+Demand[[#This Row],[Load]]*0</f>
        <v>20123</v>
      </c>
      <c r="BB93">
        <f>Demand[[#This Row],[Load]]+Demand[[#This Row],[Load]]*0.01</f>
        <v>20324.23</v>
      </c>
      <c r="BC93">
        <f>Demand[[#This Row],[Load]]+Demand[[#This Row],[Load]]*0.02</f>
        <v>20525.46</v>
      </c>
      <c r="BD93">
        <f>Demand[[#This Row],[Load]]+Demand[[#This Row],[Load]]*0.03</f>
        <v>20726.689999999999</v>
      </c>
      <c r="BE93">
        <f>Demand[[#This Row],[Load]]+Demand[[#This Row],[Load]]*0.04</f>
        <v>20927.919999999998</v>
      </c>
      <c r="BF93">
        <f>Demand[[#This Row],[Load]]+Demand[[#This Row],[Load]]*0.05</f>
        <v>21129.15</v>
      </c>
      <c r="BG93">
        <f>Demand[[#This Row],[Load]]+Demand[[#This Row],[Load]]*0.06</f>
        <v>21330.38</v>
      </c>
      <c r="BH93">
        <f>Demand[[#This Row],[Load]]+Demand[[#This Row],[Load]]*0.07</f>
        <v>21531.61</v>
      </c>
      <c r="BI93">
        <f>Demand[[#This Row],[Load]]+Demand[[#This Row],[Load]]*0.08</f>
        <v>21732.84</v>
      </c>
      <c r="BJ93">
        <f>Demand[[#This Row],[Load]]+Demand[[#This Row],[Load]]*0.09</f>
        <v>21934.07</v>
      </c>
      <c r="BK93">
        <f>Demand[[#This Row],[Load]]+Demand[[#This Row],[Load]]*0.1</f>
        <v>22135.3</v>
      </c>
      <c r="BL93">
        <f>Demand[[#This Row],[Load]]+Demand[[#This Row],[Load]]*0.11</f>
        <v>22336.53</v>
      </c>
      <c r="BM93">
        <f>Demand[[#This Row],[Load]]+Demand[[#This Row],[Load]]*0.12</f>
        <v>22537.759999999998</v>
      </c>
      <c r="BN93">
        <f>Demand[[#This Row],[Load]]+Demand[[#This Row],[Load]]*0.13</f>
        <v>22738.99</v>
      </c>
      <c r="BO93">
        <f>Demand[[#This Row],[Load]]+Demand[[#This Row],[Load]]*0.14</f>
        <v>22940.22</v>
      </c>
      <c r="BP93">
        <f>Demand[[#This Row],[Load]]+Demand[[#This Row],[Load]]*0.15</f>
        <v>23141.45</v>
      </c>
      <c r="BQ93">
        <f>Demand[[#This Row],[Load]]+Demand[[#This Row],[Load]]*0.16</f>
        <v>23342.68</v>
      </c>
      <c r="BR93">
        <f>Demand[[#This Row],[Load]]+Demand[[#This Row],[Load]]*0.17</f>
        <v>23543.91</v>
      </c>
      <c r="BS93">
        <f>Demand[[#This Row],[Load]]+Demand[[#This Row],[Load]]*0.18</f>
        <v>23745.14</v>
      </c>
      <c r="BT93">
        <f>Demand[[#This Row],[Load]]+Demand[[#This Row],[Load]]*0.19</f>
        <v>23946.37</v>
      </c>
      <c r="BU93">
        <f>Demand[[#This Row],[Load]]+Demand[[#This Row],[Load]]*0.2</f>
        <v>24147.599999999999</v>
      </c>
      <c r="BV93">
        <f>Demand[[#This Row],[Load]]+Demand[[#This Row],[Load]]*0.21</f>
        <v>24348.83</v>
      </c>
      <c r="BW93">
        <f>Demand[[#This Row],[Load]]+Demand[[#This Row],[Load]]*0.22</f>
        <v>24550.06</v>
      </c>
      <c r="BX93">
        <f>Demand[[#This Row],[Load]]+Demand[[#This Row],[Load]]*0.23</f>
        <v>24751.29</v>
      </c>
      <c r="BY93">
        <f>Demand[[#This Row],[Load]]+Demand[[#This Row],[Load]]*0.24</f>
        <v>24952.52</v>
      </c>
      <c r="BZ93">
        <f>Demand[[#This Row],[Load]]+Demand[[#This Row],[Load]]*0.25</f>
        <v>25153.75</v>
      </c>
      <c r="CA93">
        <f>Demand[[#This Row],[Load]]+Demand[[#This Row],[Load]]*0.26</f>
        <v>25354.98</v>
      </c>
      <c r="CB93">
        <f>Demand[[#This Row],[Load]]+Demand[[#This Row],[Load]]*0.27</f>
        <v>25556.21</v>
      </c>
      <c r="CC93">
        <f>Demand[[#This Row],[Load]]+Demand[[#This Row],[Load]]*0.28</f>
        <v>25757.440000000002</v>
      </c>
      <c r="CD93">
        <f>Demand[[#This Row],[Load]]+Demand[[#This Row],[Load]]*0.29</f>
        <v>25958.67</v>
      </c>
      <c r="CE93">
        <f>Demand[[#This Row],[Load]]+Demand[[#This Row],[Load]]*0.3</f>
        <v>26159.9</v>
      </c>
      <c r="CF93">
        <f>Demand[[#This Row],[Load]]+Demand[[#This Row],[Load]]*0.31</f>
        <v>26361.13</v>
      </c>
      <c r="CG93">
        <f>Demand[[#This Row],[Load]]+Demand[[#This Row],[Load]]*0.32</f>
        <v>26562.36</v>
      </c>
      <c r="CH93">
        <f>Demand[[#This Row],[Load]]+Demand[[#This Row],[Load]]*0.33</f>
        <v>26763.59</v>
      </c>
      <c r="CI93">
        <f>Demand[[#This Row],[Load]]+Demand[[#This Row],[Load]]*0.34</f>
        <v>26964.82</v>
      </c>
      <c r="CJ93">
        <f>Demand[[#This Row],[Load]]+Demand[[#This Row],[Load]]*0.35</f>
        <v>27166.05</v>
      </c>
      <c r="CK93">
        <f>Demand[[#This Row],[Load]]+Demand[[#This Row],[Load]]*0.36</f>
        <v>27367.279999999999</v>
      </c>
      <c r="CL93">
        <f>Demand[[#This Row],[Load]]+Demand[[#This Row],[Load]]*0.37</f>
        <v>27568.510000000002</v>
      </c>
      <c r="CM93">
        <f>Demand[[#This Row],[Load]]+Demand[[#This Row],[Load]]*0.38</f>
        <v>27769.739999999998</v>
      </c>
      <c r="CN93">
        <f>Demand[[#This Row],[Load]]+Demand[[#This Row],[Load]]*0.39</f>
        <v>27970.97</v>
      </c>
      <c r="CO93">
        <f>Demand[[#This Row],[Load]]+Demand[[#This Row],[Load]]*0.4</f>
        <v>28172.2</v>
      </c>
      <c r="CP93">
        <f>Demand[[#This Row],[Load]]+Demand[[#This Row],[Load]]*0.41</f>
        <v>28373.43</v>
      </c>
      <c r="CQ93">
        <f>Demand[[#This Row],[Load]]+Demand[[#This Row],[Load]]*0.42</f>
        <v>28574.66</v>
      </c>
      <c r="CR93">
        <f>Demand[[#This Row],[Load]]+Demand[[#This Row],[Load]]*0.43</f>
        <v>28775.89</v>
      </c>
      <c r="CS93">
        <f>Demand[[#This Row],[Load]]+Demand[[#This Row],[Load]]*0.44</f>
        <v>28977.120000000003</v>
      </c>
      <c r="CT93">
        <f>Demand[[#This Row],[Load]]+Demand[[#This Row],[Load]]*0.45</f>
        <v>29178.35</v>
      </c>
      <c r="CU93">
        <f>Demand[[#This Row],[Load]]+Demand[[#This Row],[Load]]*0.46</f>
        <v>29379.58</v>
      </c>
      <c r="CV93">
        <f>Demand[[#This Row],[Load]]+Demand[[#This Row],[Load]]*47</f>
        <v>965904</v>
      </c>
      <c r="CW93">
        <f>Demand[[#This Row],[Load]]+Demand[[#This Row],[Load]]*0.48</f>
        <v>29782.04</v>
      </c>
      <c r="CX93">
        <f>Demand[[#This Row],[Load]]+Demand[[#This Row],[Load]]*0.49</f>
        <v>29983.27</v>
      </c>
      <c r="CY93">
        <f>Demand[[#This Row],[Load]]+Demand[[#This Row],[Load]]*0.5</f>
        <v>30184.5</v>
      </c>
    </row>
    <row r="94" spans="1:103">
      <c r="A94">
        <v>92</v>
      </c>
      <c r="B94">
        <v>19975</v>
      </c>
      <c r="C94">
        <f>Demand[[#This Row],[Load]]-Demand[[#This Row],[Load]]*0.5</f>
        <v>9987.5</v>
      </c>
      <c r="D94">
        <f>Demand[[#This Row],[Load]]-Demand[[#This Row],[Load]]*0.49</f>
        <v>10187.25</v>
      </c>
      <c r="E94">
        <f>Demand[[#This Row],[Load]]-Demand[[#This Row],[Load]]*0.48</f>
        <v>10387</v>
      </c>
      <c r="F94">
        <f>Demand[[#This Row],[Load]]-Demand[[#This Row],[Load]]*0.47</f>
        <v>10586.75</v>
      </c>
      <c r="G94">
        <f>Demand[[#This Row],[Load]]-Demand[[#This Row],[Load]]*0.46</f>
        <v>10786.5</v>
      </c>
      <c r="H94">
        <f>Demand[[#This Row],[Load]]-Demand[[#This Row],[Load]]*0.45</f>
        <v>10986.25</v>
      </c>
      <c r="I94">
        <f>Demand[[#This Row],[Load]]-Demand[[#This Row],[Load]]*0.44</f>
        <v>11186</v>
      </c>
      <c r="J94">
        <f>Demand[[#This Row],[Load]]-Demand[[#This Row],[Load]]*0.43</f>
        <v>11385.75</v>
      </c>
      <c r="K94">
        <f>Demand[[#This Row],[Load]]+Demand[[#This Row],[Load]]*$K$1</f>
        <v>11585.5</v>
      </c>
      <c r="L94">
        <f>Demand[[#This Row],[Load]]+Demand[[#This Row],[Load]]*-0.41</f>
        <v>11785.25</v>
      </c>
      <c r="M94">
        <f>Demand[[#This Row],[Load]]+Demand[[#This Row],[Load]]*-0.4</f>
        <v>11985</v>
      </c>
      <c r="N94">
        <f>Demand[[#This Row],[Load]]+Demand[[#This Row],[Load]]*-0.39</f>
        <v>12184.75</v>
      </c>
      <c r="O94">
        <f>Demand[[#This Row],[Load]]+Demand[[#This Row],[Load]]*-0.38</f>
        <v>12384.5</v>
      </c>
      <c r="P94">
        <f>Demand[[#This Row],[Load]]+Demand[[#This Row],[Load]]*-0.37</f>
        <v>12584.25</v>
      </c>
      <c r="Q94">
        <f>Demand[[#This Row],[Load]]+Demand[[#This Row],[Load]]*-0.36</f>
        <v>12784</v>
      </c>
      <c r="R94">
        <f>Demand[[#This Row],[Load]]+Demand[[#This Row],[Load]]*-0.35</f>
        <v>12983.75</v>
      </c>
      <c r="S94">
        <f>Demand[[#This Row],[Load]]+Demand[[#This Row],[Load]]*-0.34</f>
        <v>13183.5</v>
      </c>
      <c r="T94">
        <f>Demand[[#This Row],[Load]]+Demand[[#This Row],[Load]]*-0.33</f>
        <v>13383.25</v>
      </c>
      <c r="U94">
        <f>Demand[[#This Row],[Load]]+Demand[[#This Row],[Load]]*-0.32</f>
        <v>13583</v>
      </c>
      <c r="V94">
        <f>Demand[[#This Row],[Load]]+Demand[[#This Row],[Load]]*-0.31</f>
        <v>13782.75</v>
      </c>
      <c r="W94">
        <f>Demand[[#This Row],[Load]]+Demand[[#This Row],[Load]]*-0.3</f>
        <v>13982.5</v>
      </c>
      <c r="X94">
        <f>Demand[[#This Row],[Load]]+Demand[[#This Row],[Load]]*-0.29</f>
        <v>14182.25</v>
      </c>
      <c r="Y94">
        <f>Demand[[#This Row],[Load]]+Demand[[#This Row],[Load]]*-0.28</f>
        <v>14382</v>
      </c>
      <c r="Z94">
        <f>Demand[[#This Row],[Load]]+Demand[[#This Row],[Load]]*-0.27</f>
        <v>14581.75</v>
      </c>
      <c r="AA94">
        <f>Demand[[#This Row],[Load]]+Demand[[#This Row],[Load]]*-0.26</f>
        <v>14781.5</v>
      </c>
      <c r="AB94">
        <f>Demand[[#This Row],[Load]]+Demand[[#This Row],[Load]]*-0.25</f>
        <v>14981.25</v>
      </c>
      <c r="AC94">
        <f>Demand[[#This Row],[Load]]+Demand[[#This Row],[Load]]*-0.24</f>
        <v>15181</v>
      </c>
      <c r="AD94">
        <f>Demand[[#This Row],[Load]]+Demand[[#This Row],[Load]]*-0.23</f>
        <v>15380.75</v>
      </c>
      <c r="AE94">
        <f>Demand[[#This Row],[Load]]+Demand[[#This Row],[Load]]*-0.22</f>
        <v>15580.5</v>
      </c>
      <c r="AF94">
        <f>Demand[[#This Row],[Load]]+Demand[[#This Row],[Load]]*-0.21</f>
        <v>15780.25</v>
      </c>
      <c r="AG94">
        <f>Demand[[#This Row],[Load]]+Demand[[#This Row],[Load]]*-0.2</f>
        <v>15980</v>
      </c>
      <c r="AH94">
        <f>Demand[[#This Row],[Load]]+Demand[[#This Row],[Load]]*-0.19</f>
        <v>16179.75</v>
      </c>
      <c r="AI94">
        <f>Demand[[#This Row],[Load]]+Demand[[#This Row],[Load]]*-0.18</f>
        <v>16379.5</v>
      </c>
      <c r="AJ94">
        <f>Demand[[#This Row],[Load]]+Demand[[#This Row],[Load]]*-0.17</f>
        <v>16579.25</v>
      </c>
      <c r="AK94">
        <f>Demand[[#This Row],[Load]]+Demand[[#This Row],[Load]]*-0.16</f>
        <v>16779</v>
      </c>
      <c r="AL94">
        <f>Demand[[#This Row],[Load]]+Demand[[#This Row],[Load]]*-0.15</f>
        <v>16978.75</v>
      </c>
      <c r="AM94">
        <f>Demand[[#This Row],[Load]]+Demand[[#This Row],[Load]]*-0.14</f>
        <v>17178.5</v>
      </c>
      <c r="AN94">
        <f>Demand[[#This Row],[Load]]+Demand[[#This Row],[Load]]*-0.13</f>
        <v>17378.25</v>
      </c>
      <c r="AO94">
        <f>Demand[[#This Row],[Load]]+Demand[[#This Row],[Load]]*-0.12</f>
        <v>17578</v>
      </c>
      <c r="AP94">
        <f>Demand[[#This Row],[Load]]+Demand[[#This Row],[Load]]*-0.11</f>
        <v>17777.75</v>
      </c>
      <c r="AQ94">
        <f>Demand[[#This Row],[Load]]+Demand[[#This Row],[Load]]*-0.1</f>
        <v>17977.5</v>
      </c>
      <c r="AR94">
        <f>Demand[[#This Row],[Load]]+Demand[[#This Row],[Load]]*-0.09</f>
        <v>18177.25</v>
      </c>
      <c r="AS94">
        <f>Demand[[#This Row],[Load]]+Demand[[#This Row],[Load]]*-0.08</f>
        <v>18377</v>
      </c>
      <c r="AT94">
        <f>Demand[[#This Row],[Load]]+Demand[[#This Row],[Load]]*-0.07</f>
        <v>18576.75</v>
      </c>
      <c r="AU94">
        <f>Demand[[#This Row],[Load]]+Demand[[#This Row],[Load]]*-0.06</f>
        <v>18776.5</v>
      </c>
      <c r="AV94">
        <f>Demand[[#This Row],[Load]]+Demand[[#This Row],[Load]]*-0.05</f>
        <v>18976.25</v>
      </c>
      <c r="AW94">
        <f>Demand[[#This Row],[Load]]+Demand[[#This Row],[Load]]*-0.04</f>
        <v>19176</v>
      </c>
      <c r="AX94">
        <f>Demand[[#This Row],[Load]]+Demand[[#This Row],[Load]]*-0.03</f>
        <v>19375.75</v>
      </c>
      <c r="AY94">
        <f>Demand[[#This Row],[Load]]+Demand[[#This Row],[Load]]*-0.02</f>
        <v>19575.5</v>
      </c>
      <c r="AZ94">
        <f>Demand[[#This Row],[Load]]+Demand[[#This Row],[Load]]*-0.01</f>
        <v>19775.25</v>
      </c>
      <c r="BA94">
        <f>Demand[[#This Row],[Load]]+Demand[[#This Row],[Load]]*0</f>
        <v>19975</v>
      </c>
      <c r="BB94">
        <f>Demand[[#This Row],[Load]]+Demand[[#This Row],[Load]]*0.01</f>
        <v>20174.75</v>
      </c>
      <c r="BC94">
        <f>Demand[[#This Row],[Load]]+Demand[[#This Row],[Load]]*0.02</f>
        <v>20374.5</v>
      </c>
      <c r="BD94">
        <f>Demand[[#This Row],[Load]]+Demand[[#This Row],[Load]]*0.03</f>
        <v>20574.25</v>
      </c>
      <c r="BE94">
        <f>Demand[[#This Row],[Load]]+Demand[[#This Row],[Load]]*0.04</f>
        <v>20774</v>
      </c>
      <c r="BF94">
        <f>Demand[[#This Row],[Load]]+Demand[[#This Row],[Load]]*0.05</f>
        <v>20973.75</v>
      </c>
      <c r="BG94">
        <f>Demand[[#This Row],[Load]]+Demand[[#This Row],[Load]]*0.06</f>
        <v>21173.5</v>
      </c>
      <c r="BH94">
        <f>Demand[[#This Row],[Load]]+Demand[[#This Row],[Load]]*0.07</f>
        <v>21373.25</v>
      </c>
      <c r="BI94">
        <f>Demand[[#This Row],[Load]]+Demand[[#This Row],[Load]]*0.08</f>
        <v>21573</v>
      </c>
      <c r="BJ94">
        <f>Demand[[#This Row],[Load]]+Demand[[#This Row],[Load]]*0.09</f>
        <v>21772.75</v>
      </c>
      <c r="BK94">
        <f>Demand[[#This Row],[Load]]+Demand[[#This Row],[Load]]*0.1</f>
        <v>21972.5</v>
      </c>
      <c r="BL94">
        <f>Demand[[#This Row],[Load]]+Demand[[#This Row],[Load]]*0.11</f>
        <v>22172.25</v>
      </c>
      <c r="BM94">
        <f>Demand[[#This Row],[Load]]+Demand[[#This Row],[Load]]*0.12</f>
        <v>22372</v>
      </c>
      <c r="BN94">
        <f>Demand[[#This Row],[Load]]+Demand[[#This Row],[Load]]*0.13</f>
        <v>22571.75</v>
      </c>
      <c r="BO94">
        <f>Demand[[#This Row],[Load]]+Demand[[#This Row],[Load]]*0.14</f>
        <v>22771.5</v>
      </c>
      <c r="BP94">
        <f>Demand[[#This Row],[Load]]+Demand[[#This Row],[Load]]*0.15</f>
        <v>22971.25</v>
      </c>
      <c r="BQ94">
        <f>Demand[[#This Row],[Load]]+Demand[[#This Row],[Load]]*0.16</f>
        <v>23171</v>
      </c>
      <c r="BR94">
        <f>Demand[[#This Row],[Load]]+Demand[[#This Row],[Load]]*0.17</f>
        <v>23370.75</v>
      </c>
      <c r="BS94">
        <f>Demand[[#This Row],[Load]]+Demand[[#This Row],[Load]]*0.18</f>
        <v>23570.5</v>
      </c>
      <c r="BT94">
        <f>Demand[[#This Row],[Load]]+Demand[[#This Row],[Load]]*0.19</f>
        <v>23770.25</v>
      </c>
      <c r="BU94">
        <f>Demand[[#This Row],[Load]]+Demand[[#This Row],[Load]]*0.2</f>
        <v>23970</v>
      </c>
      <c r="BV94">
        <f>Demand[[#This Row],[Load]]+Demand[[#This Row],[Load]]*0.21</f>
        <v>24169.75</v>
      </c>
      <c r="BW94">
        <f>Demand[[#This Row],[Load]]+Demand[[#This Row],[Load]]*0.22</f>
        <v>24369.5</v>
      </c>
      <c r="BX94">
        <f>Demand[[#This Row],[Load]]+Demand[[#This Row],[Load]]*0.23</f>
        <v>24569.25</v>
      </c>
      <c r="BY94">
        <f>Demand[[#This Row],[Load]]+Demand[[#This Row],[Load]]*0.24</f>
        <v>24769</v>
      </c>
      <c r="BZ94">
        <f>Demand[[#This Row],[Load]]+Demand[[#This Row],[Load]]*0.25</f>
        <v>24968.75</v>
      </c>
      <c r="CA94">
        <f>Demand[[#This Row],[Load]]+Demand[[#This Row],[Load]]*0.26</f>
        <v>25168.5</v>
      </c>
      <c r="CB94">
        <f>Demand[[#This Row],[Load]]+Demand[[#This Row],[Load]]*0.27</f>
        <v>25368.25</v>
      </c>
      <c r="CC94">
        <f>Demand[[#This Row],[Load]]+Demand[[#This Row],[Load]]*0.28</f>
        <v>25568</v>
      </c>
      <c r="CD94">
        <f>Demand[[#This Row],[Load]]+Demand[[#This Row],[Load]]*0.29</f>
        <v>25767.75</v>
      </c>
      <c r="CE94">
        <f>Demand[[#This Row],[Load]]+Demand[[#This Row],[Load]]*0.3</f>
        <v>25967.5</v>
      </c>
      <c r="CF94">
        <f>Demand[[#This Row],[Load]]+Demand[[#This Row],[Load]]*0.31</f>
        <v>26167.25</v>
      </c>
      <c r="CG94">
        <f>Demand[[#This Row],[Load]]+Demand[[#This Row],[Load]]*0.32</f>
        <v>26367</v>
      </c>
      <c r="CH94">
        <f>Demand[[#This Row],[Load]]+Demand[[#This Row],[Load]]*0.33</f>
        <v>26566.75</v>
      </c>
      <c r="CI94">
        <f>Demand[[#This Row],[Load]]+Demand[[#This Row],[Load]]*0.34</f>
        <v>26766.5</v>
      </c>
      <c r="CJ94">
        <f>Demand[[#This Row],[Load]]+Demand[[#This Row],[Load]]*0.35</f>
        <v>26966.25</v>
      </c>
      <c r="CK94">
        <f>Demand[[#This Row],[Load]]+Demand[[#This Row],[Load]]*0.36</f>
        <v>27166</v>
      </c>
      <c r="CL94">
        <f>Demand[[#This Row],[Load]]+Demand[[#This Row],[Load]]*0.37</f>
        <v>27365.75</v>
      </c>
      <c r="CM94">
        <f>Demand[[#This Row],[Load]]+Demand[[#This Row],[Load]]*0.38</f>
        <v>27565.5</v>
      </c>
      <c r="CN94">
        <f>Demand[[#This Row],[Load]]+Demand[[#This Row],[Load]]*0.39</f>
        <v>27765.25</v>
      </c>
      <c r="CO94">
        <f>Demand[[#This Row],[Load]]+Demand[[#This Row],[Load]]*0.4</f>
        <v>27965</v>
      </c>
      <c r="CP94">
        <f>Demand[[#This Row],[Load]]+Demand[[#This Row],[Load]]*0.41</f>
        <v>28164.75</v>
      </c>
      <c r="CQ94">
        <f>Demand[[#This Row],[Load]]+Demand[[#This Row],[Load]]*0.42</f>
        <v>28364.5</v>
      </c>
      <c r="CR94">
        <f>Demand[[#This Row],[Load]]+Demand[[#This Row],[Load]]*0.43</f>
        <v>28564.25</v>
      </c>
      <c r="CS94">
        <f>Demand[[#This Row],[Load]]+Demand[[#This Row],[Load]]*0.44</f>
        <v>28764</v>
      </c>
      <c r="CT94">
        <f>Demand[[#This Row],[Load]]+Demand[[#This Row],[Load]]*0.45</f>
        <v>28963.75</v>
      </c>
      <c r="CU94">
        <f>Demand[[#This Row],[Load]]+Demand[[#This Row],[Load]]*0.46</f>
        <v>29163.5</v>
      </c>
      <c r="CV94">
        <f>Demand[[#This Row],[Load]]+Demand[[#This Row],[Load]]*47</f>
        <v>958800</v>
      </c>
      <c r="CW94">
        <f>Demand[[#This Row],[Load]]+Demand[[#This Row],[Load]]*0.48</f>
        <v>29563</v>
      </c>
      <c r="CX94">
        <f>Demand[[#This Row],[Load]]+Demand[[#This Row],[Load]]*0.49</f>
        <v>29762.75</v>
      </c>
      <c r="CY94">
        <f>Demand[[#This Row],[Load]]+Demand[[#This Row],[Load]]*0.5</f>
        <v>29962.5</v>
      </c>
    </row>
    <row r="95" spans="1:103">
      <c r="A95">
        <v>93</v>
      </c>
      <c r="B95">
        <v>19497</v>
      </c>
      <c r="C95">
        <f>Demand[[#This Row],[Load]]-Demand[[#This Row],[Load]]*0.5</f>
        <v>9748.5</v>
      </c>
      <c r="D95">
        <f>Demand[[#This Row],[Load]]-Demand[[#This Row],[Load]]*0.49</f>
        <v>9943.4699999999993</v>
      </c>
      <c r="E95">
        <f>Demand[[#This Row],[Load]]-Demand[[#This Row],[Load]]*0.48</f>
        <v>10138.44</v>
      </c>
      <c r="F95">
        <f>Demand[[#This Row],[Load]]-Demand[[#This Row],[Load]]*0.47</f>
        <v>10333.41</v>
      </c>
      <c r="G95">
        <f>Demand[[#This Row],[Load]]-Demand[[#This Row],[Load]]*0.46</f>
        <v>10528.38</v>
      </c>
      <c r="H95">
        <f>Demand[[#This Row],[Load]]-Demand[[#This Row],[Load]]*0.45</f>
        <v>10723.35</v>
      </c>
      <c r="I95">
        <f>Demand[[#This Row],[Load]]-Demand[[#This Row],[Load]]*0.44</f>
        <v>10918.32</v>
      </c>
      <c r="J95">
        <f>Demand[[#This Row],[Load]]-Demand[[#This Row],[Load]]*0.43</f>
        <v>11113.29</v>
      </c>
      <c r="K95">
        <f>Demand[[#This Row],[Load]]+Demand[[#This Row],[Load]]*$K$1</f>
        <v>11308.26</v>
      </c>
      <c r="L95">
        <f>Demand[[#This Row],[Load]]+Demand[[#This Row],[Load]]*-0.41</f>
        <v>11503.23</v>
      </c>
      <c r="M95">
        <f>Demand[[#This Row],[Load]]+Demand[[#This Row],[Load]]*-0.4</f>
        <v>11698.2</v>
      </c>
      <c r="N95">
        <f>Demand[[#This Row],[Load]]+Demand[[#This Row],[Load]]*-0.39</f>
        <v>11893.17</v>
      </c>
      <c r="O95">
        <f>Demand[[#This Row],[Load]]+Demand[[#This Row],[Load]]*-0.38</f>
        <v>12088.14</v>
      </c>
      <c r="P95">
        <f>Demand[[#This Row],[Load]]+Demand[[#This Row],[Load]]*-0.37</f>
        <v>12283.11</v>
      </c>
      <c r="Q95">
        <f>Demand[[#This Row],[Load]]+Demand[[#This Row],[Load]]*-0.36</f>
        <v>12478.08</v>
      </c>
      <c r="R95">
        <f>Demand[[#This Row],[Load]]+Demand[[#This Row],[Load]]*-0.35</f>
        <v>12673.05</v>
      </c>
      <c r="S95">
        <f>Demand[[#This Row],[Load]]+Demand[[#This Row],[Load]]*-0.34</f>
        <v>12868.02</v>
      </c>
      <c r="T95">
        <f>Demand[[#This Row],[Load]]+Demand[[#This Row],[Load]]*-0.33</f>
        <v>13062.99</v>
      </c>
      <c r="U95">
        <f>Demand[[#This Row],[Load]]+Demand[[#This Row],[Load]]*-0.32</f>
        <v>13257.96</v>
      </c>
      <c r="V95">
        <f>Demand[[#This Row],[Load]]+Demand[[#This Row],[Load]]*-0.31</f>
        <v>13452.93</v>
      </c>
      <c r="W95">
        <f>Demand[[#This Row],[Load]]+Demand[[#This Row],[Load]]*-0.3</f>
        <v>13647.900000000001</v>
      </c>
      <c r="X95">
        <f>Demand[[#This Row],[Load]]+Demand[[#This Row],[Load]]*-0.29</f>
        <v>13842.87</v>
      </c>
      <c r="Y95">
        <f>Demand[[#This Row],[Load]]+Demand[[#This Row],[Load]]*-0.28</f>
        <v>14037.84</v>
      </c>
      <c r="Z95">
        <f>Demand[[#This Row],[Load]]+Demand[[#This Row],[Load]]*-0.27</f>
        <v>14232.81</v>
      </c>
      <c r="AA95">
        <f>Demand[[#This Row],[Load]]+Demand[[#This Row],[Load]]*-0.26</f>
        <v>14427.779999999999</v>
      </c>
      <c r="AB95">
        <f>Demand[[#This Row],[Load]]+Demand[[#This Row],[Load]]*-0.25</f>
        <v>14622.75</v>
      </c>
      <c r="AC95">
        <f>Demand[[#This Row],[Load]]+Demand[[#This Row],[Load]]*-0.24</f>
        <v>14817.720000000001</v>
      </c>
      <c r="AD95">
        <f>Demand[[#This Row],[Load]]+Demand[[#This Row],[Load]]*-0.23</f>
        <v>15012.689999999999</v>
      </c>
      <c r="AE95">
        <f>Demand[[#This Row],[Load]]+Demand[[#This Row],[Load]]*-0.22</f>
        <v>15207.66</v>
      </c>
      <c r="AF95">
        <f>Demand[[#This Row],[Load]]+Demand[[#This Row],[Load]]*-0.21</f>
        <v>15402.630000000001</v>
      </c>
      <c r="AG95">
        <f>Demand[[#This Row],[Load]]+Demand[[#This Row],[Load]]*-0.2</f>
        <v>15597.6</v>
      </c>
      <c r="AH95">
        <f>Demand[[#This Row],[Load]]+Demand[[#This Row],[Load]]*-0.19</f>
        <v>15792.57</v>
      </c>
      <c r="AI95">
        <f>Demand[[#This Row],[Load]]+Demand[[#This Row],[Load]]*-0.18</f>
        <v>15987.54</v>
      </c>
      <c r="AJ95">
        <f>Demand[[#This Row],[Load]]+Demand[[#This Row],[Load]]*-0.17</f>
        <v>16182.51</v>
      </c>
      <c r="AK95">
        <f>Demand[[#This Row],[Load]]+Demand[[#This Row],[Load]]*-0.16</f>
        <v>16377.48</v>
      </c>
      <c r="AL95">
        <f>Demand[[#This Row],[Load]]+Demand[[#This Row],[Load]]*-0.15</f>
        <v>16572.45</v>
      </c>
      <c r="AM95">
        <f>Demand[[#This Row],[Load]]+Demand[[#This Row],[Load]]*-0.14</f>
        <v>16767.419999999998</v>
      </c>
      <c r="AN95">
        <f>Demand[[#This Row],[Load]]+Demand[[#This Row],[Load]]*-0.13</f>
        <v>16962.39</v>
      </c>
      <c r="AO95">
        <f>Demand[[#This Row],[Load]]+Demand[[#This Row],[Load]]*-0.12</f>
        <v>17157.36</v>
      </c>
      <c r="AP95">
        <f>Demand[[#This Row],[Load]]+Demand[[#This Row],[Load]]*-0.11</f>
        <v>17352.330000000002</v>
      </c>
      <c r="AQ95">
        <f>Demand[[#This Row],[Load]]+Demand[[#This Row],[Load]]*-0.1</f>
        <v>17547.3</v>
      </c>
      <c r="AR95">
        <f>Demand[[#This Row],[Load]]+Demand[[#This Row],[Load]]*-0.09</f>
        <v>17742.27</v>
      </c>
      <c r="AS95">
        <f>Demand[[#This Row],[Load]]+Demand[[#This Row],[Load]]*-0.08</f>
        <v>17937.240000000002</v>
      </c>
      <c r="AT95">
        <f>Demand[[#This Row],[Load]]+Demand[[#This Row],[Load]]*-0.07</f>
        <v>18132.21</v>
      </c>
      <c r="AU95">
        <f>Demand[[#This Row],[Load]]+Demand[[#This Row],[Load]]*-0.06</f>
        <v>18327.18</v>
      </c>
      <c r="AV95">
        <f>Demand[[#This Row],[Load]]+Demand[[#This Row],[Load]]*-0.05</f>
        <v>18522.150000000001</v>
      </c>
      <c r="AW95">
        <f>Demand[[#This Row],[Load]]+Demand[[#This Row],[Load]]*-0.04</f>
        <v>18717.12</v>
      </c>
      <c r="AX95">
        <f>Demand[[#This Row],[Load]]+Demand[[#This Row],[Load]]*-0.03</f>
        <v>18912.09</v>
      </c>
      <c r="AY95">
        <f>Demand[[#This Row],[Load]]+Demand[[#This Row],[Load]]*-0.02</f>
        <v>19107.060000000001</v>
      </c>
      <c r="AZ95">
        <f>Demand[[#This Row],[Load]]+Demand[[#This Row],[Load]]*-0.01</f>
        <v>19302.03</v>
      </c>
      <c r="BA95">
        <f>Demand[[#This Row],[Load]]+Demand[[#This Row],[Load]]*0</f>
        <v>19497</v>
      </c>
      <c r="BB95">
        <f>Demand[[#This Row],[Load]]+Demand[[#This Row],[Load]]*0.01</f>
        <v>19691.97</v>
      </c>
      <c r="BC95">
        <f>Demand[[#This Row],[Load]]+Demand[[#This Row],[Load]]*0.02</f>
        <v>19886.939999999999</v>
      </c>
      <c r="BD95">
        <f>Demand[[#This Row],[Load]]+Demand[[#This Row],[Load]]*0.03</f>
        <v>20081.91</v>
      </c>
      <c r="BE95">
        <f>Demand[[#This Row],[Load]]+Demand[[#This Row],[Load]]*0.04</f>
        <v>20276.88</v>
      </c>
      <c r="BF95">
        <f>Demand[[#This Row],[Load]]+Demand[[#This Row],[Load]]*0.05</f>
        <v>20471.849999999999</v>
      </c>
      <c r="BG95">
        <f>Demand[[#This Row],[Load]]+Demand[[#This Row],[Load]]*0.06</f>
        <v>20666.82</v>
      </c>
      <c r="BH95">
        <f>Demand[[#This Row],[Load]]+Demand[[#This Row],[Load]]*0.07</f>
        <v>20861.79</v>
      </c>
      <c r="BI95">
        <f>Demand[[#This Row],[Load]]+Demand[[#This Row],[Load]]*0.08</f>
        <v>21056.76</v>
      </c>
      <c r="BJ95">
        <f>Demand[[#This Row],[Load]]+Demand[[#This Row],[Load]]*0.09</f>
        <v>21251.73</v>
      </c>
      <c r="BK95">
        <f>Demand[[#This Row],[Load]]+Demand[[#This Row],[Load]]*0.1</f>
        <v>21446.7</v>
      </c>
      <c r="BL95">
        <f>Demand[[#This Row],[Load]]+Demand[[#This Row],[Load]]*0.11</f>
        <v>21641.67</v>
      </c>
      <c r="BM95">
        <f>Demand[[#This Row],[Load]]+Demand[[#This Row],[Load]]*0.12</f>
        <v>21836.639999999999</v>
      </c>
      <c r="BN95">
        <f>Demand[[#This Row],[Load]]+Demand[[#This Row],[Load]]*0.13</f>
        <v>22031.61</v>
      </c>
      <c r="BO95">
        <f>Demand[[#This Row],[Load]]+Demand[[#This Row],[Load]]*0.14</f>
        <v>22226.58</v>
      </c>
      <c r="BP95">
        <f>Demand[[#This Row],[Load]]+Demand[[#This Row],[Load]]*0.15</f>
        <v>22421.55</v>
      </c>
      <c r="BQ95">
        <f>Demand[[#This Row],[Load]]+Demand[[#This Row],[Load]]*0.16</f>
        <v>22616.52</v>
      </c>
      <c r="BR95">
        <f>Demand[[#This Row],[Load]]+Demand[[#This Row],[Load]]*0.17</f>
        <v>22811.49</v>
      </c>
      <c r="BS95">
        <f>Demand[[#This Row],[Load]]+Demand[[#This Row],[Load]]*0.18</f>
        <v>23006.46</v>
      </c>
      <c r="BT95">
        <f>Demand[[#This Row],[Load]]+Demand[[#This Row],[Load]]*0.19</f>
        <v>23201.43</v>
      </c>
      <c r="BU95">
        <f>Demand[[#This Row],[Load]]+Demand[[#This Row],[Load]]*0.2</f>
        <v>23396.400000000001</v>
      </c>
      <c r="BV95">
        <f>Demand[[#This Row],[Load]]+Demand[[#This Row],[Load]]*0.21</f>
        <v>23591.37</v>
      </c>
      <c r="BW95">
        <f>Demand[[#This Row],[Load]]+Demand[[#This Row],[Load]]*0.22</f>
        <v>23786.34</v>
      </c>
      <c r="BX95">
        <f>Demand[[#This Row],[Load]]+Demand[[#This Row],[Load]]*0.23</f>
        <v>23981.31</v>
      </c>
      <c r="BY95">
        <f>Demand[[#This Row],[Load]]+Demand[[#This Row],[Load]]*0.24</f>
        <v>24176.28</v>
      </c>
      <c r="BZ95">
        <f>Demand[[#This Row],[Load]]+Demand[[#This Row],[Load]]*0.25</f>
        <v>24371.25</v>
      </c>
      <c r="CA95">
        <f>Demand[[#This Row],[Load]]+Demand[[#This Row],[Load]]*0.26</f>
        <v>24566.22</v>
      </c>
      <c r="CB95">
        <f>Demand[[#This Row],[Load]]+Demand[[#This Row],[Load]]*0.27</f>
        <v>24761.190000000002</v>
      </c>
      <c r="CC95">
        <f>Demand[[#This Row],[Load]]+Demand[[#This Row],[Load]]*0.28</f>
        <v>24956.16</v>
      </c>
      <c r="CD95">
        <f>Demand[[#This Row],[Load]]+Demand[[#This Row],[Load]]*0.29</f>
        <v>25151.129999999997</v>
      </c>
      <c r="CE95">
        <f>Demand[[#This Row],[Load]]+Demand[[#This Row],[Load]]*0.3</f>
        <v>25346.1</v>
      </c>
      <c r="CF95">
        <f>Demand[[#This Row],[Load]]+Demand[[#This Row],[Load]]*0.31</f>
        <v>25541.07</v>
      </c>
      <c r="CG95">
        <f>Demand[[#This Row],[Load]]+Demand[[#This Row],[Load]]*0.32</f>
        <v>25736.04</v>
      </c>
      <c r="CH95">
        <f>Demand[[#This Row],[Load]]+Demand[[#This Row],[Load]]*0.33</f>
        <v>25931.010000000002</v>
      </c>
      <c r="CI95">
        <f>Demand[[#This Row],[Load]]+Demand[[#This Row],[Load]]*0.34</f>
        <v>26125.98</v>
      </c>
      <c r="CJ95">
        <f>Demand[[#This Row],[Load]]+Demand[[#This Row],[Load]]*0.35</f>
        <v>26320.95</v>
      </c>
      <c r="CK95">
        <f>Demand[[#This Row],[Load]]+Demand[[#This Row],[Load]]*0.36</f>
        <v>26515.919999999998</v>
      </c>
      <c r="CL95">
        <f>Demand[[#This Row],[Load]]+Demand[[#This Row],[Load]]*0.37</f>
        <v>26710.89</v>
      </c>
      <c r="CM95">
        <f>Demand[[#This Row],[Load]]+Demand[[#This Row],[Load]]*0.38</f>
        <v>26905.86</v>
      </c>
      <c r="CN95">
        <f>Demand[[#This Row],[Load]]+Demand[[#This Row],[Load]]*0.39</f>
        <v>27100.83</v>
      </c>
      <c r="CO95">
        <f>Demand[[#This Row],[Load]]+Demand[[#This Row],[Load]]*0.4</f>
        <v>27295.8</v>
      </c>
      <c r="CP95">
        <f>Demand[[#This Row],[Load]]+Demand[[#This Row],[Load]]*0.41</f>
        <v>27490.77</v>
      </c>
      <c r="CQ95">
        <f>Demand[[#This Row],[Load]]+Demand[[#This Row],[Load]]*0.42</f>
        <v>27685.739999999998</v>
      </c>
      <c r="CR95">
        <f>Demand[[#This Row],[Load]]+Demand[[#This Row],[Load]]*0.43</f>
        <v>27880.71</v>
      </c>
      <c r="CS95">
        <f>Demand[[#This Row],[Load]]+Demand[[#This Row],[Load]]*0.44</f>
        <v>28075.68</v>
      </c>
      <c r="CT95">
        <f>Demand[[#This Row],[Load]]+Demand[[#This Row],[Load]]*0.45</f>
        <v>28270.65</v>
      </c>
      <c r="CU95">
        <f>Demand[[#This Row],[Load]]+Demand[[#This Row],[Load]]*0.46</f>
        <v>28465.620000000003</v>
      </c>
      <c r="CV95">
        <f>Demand[[#This Row],[Load]]+Demand[[#This Row],[Load]]*47</f>
        <v>935856</v>
      </c>
      <c r="CW95">
        <f>Demand[[#This Row],[Load]]+Demand[[#This Row],[Load]]*0.48</f>
        <v>28855.559999999998</v>
      </c>
      <c r="CX95">
        <f>Demand[[#This Row],[Load]]+Demand[[#This Row],[Load]]*0.49</f>
        <v>29050.53</v>
      </c>
      <c r="CY95">
        <f>Demand[[#This Row],[Load]]+Demand[[#This Row],[Load]]*0.5</f>
        <v>29245.5</v>
      </c>
    </row>
    <row r="96" spans="1:103">
      <c r="A96">
        <v>94</v>
      </c>
      <c r="B96">
        <v>18739</v>
      </c>
      <c r="C96">
        <f>Demand[[#This Row],[Load]]-Demand[[#This Row],[Load]]*0.5</f>
        <v>9369.5</v>
      </c>
      <c r="D96">
        <f>Demand[[#This Row],[Load]]-Demand[[#This Row],[Load]]*0.49</f>
        <v>9556.89</v>
      </c>
      <c r="E96">
        <f>Demand[[#This Row],[Load]]-Demand[[#This Row],[Load]]*0.48</f>
        <v>9744.2800000000007</v>
      </c>
      <c r="F96">
        <f>Demand[[#This Row],[Load]]-Demand[[#This Row],[Load]]*0.47</f>
        <v>9931.67</v>
      </c>
      <c r="G96">
        <f>Demand[[#This Row],[Load]]-Demand[[#This Row],[Load]]*0.46</f>
        <v>10119.06</v>
      </c>
      <c r="H96">
        <f>Demand[[#This Row],[Load]]-Demand[[#This Row],[Load]]*0.45</f>
        <v>10306.449999999999</v>
      </c>
      <c r="I96">
        <f>Demand[[#This Row],[Load]]-Demand[[#This Row],[Load]]*0.44</f>
        <v>10493.84</v>
      </c>
      <c r="J96">
        <f>Demand[[#This Row],[Load]]-Demand[[#This Row],[Load]]*0.43</f>
        <v>10681.23</v>
      </c>
      <c r="K96">
        <f>Demand[[#This Row],[Load]]+Demand[[#This Row],[Load]]*$K$1</f>
        <v>10868.619999999999</v>
      </c>
      <c r="L96">
        <f>Demand[[#This Row],[Load]]+Demand[[#This Row],[Load]]*-0.41</f>
        <v>11056.01</v>
      </c>
      <c r="M96">
        <f>Demand[[#This Row],[Load]]+Demand[[#This Row],[Load]]*-0.4</f>
        <v>11243.4</v>
      </c>
      <c r="N96">
        <f>Demand[[#This Row],[Load]]+Demand[[#This Row],[Load]]*-0.39</f>
        <v>11430.79</v>
      </c>
      <c r="O96">
        <f>Demand[[#This Row],[Load]]+Demand[[#This Row],[Load]]*-0.38</f>
        <v>11618.18</v>
      </c>
      <c r="P96">
        <f>Demand[[#This Row],[Load]]+Demand[[#This Row],[Load]]*-0.37</f>
        <v>11805.57</v>
      </c>
      <c r="Q96">
        <f>Demand[[#This Row],[Load]]+Demand[[#This Row],[Load]]*-0.36</f>
        <v>11992.96</v>
      </c>
      <c r="R96">
        <f>Demand[[#This Row],[Load]]+Demand[[#This Row],[Load]]*-0.35</f>
        <v>12180.35</v>
      </c>
      <c r="S96">
        <f>Demand[[#This Row],[Load]]+Demand[[#This Row],[Load]]*-0.34</f>
        <v>12367.74</v>
      </c>
      <c r="T96">
        <f>Demand[[#This Row],[Load]]+Demand[[#This Row],[Load]]*-0.33</f>
        <v>12555.130000000001</v>
      </c>
      <c r="U96">
        <f>Demand[[#This Row],[Load]]+Demand[[#This Row],[Load]]*-0.32</f>
        <v>12742.52</v>
      </c>
      <c r="V96">
        <f>Demand[[#This Row],[Load]]+Demand[[#This Row],[Load]]*-0.31</f>
        <v>12929.91</v>
      </c>
      <c r="W96">
        <f>Demand[[#This Row],[Load]]+Demand[[#This Row],[Load]]*-0.3</f>
        <v>13117.3</v>
      </c>
      <c r="X96">
        <f>Demand[[#This Row],[Load]]+Demand[[#This Row],[Load]]*-0.29</f>
        <v>13304.69</v>
      </c>
      <c r="Y96">
        <f>Demand[[#This Row],[Load]]+Demand[[#This Row],[Load]]*-0.28</f>
        <v>13492.08</v>
      </c>
      <c r="Z96">
        <f>Demand[[#This Row],[Load]]+Demand[[#This Row],[Load]]*-0.27</f>
        <v>13679.47</v>
      </c>
      <c r="AA96">
        <f>Demand[[#This Row],[Load]]+Demand[[#This Row],[Load]]*-0.26</f>
        <v>13866.86</v>
      </c>
      <c r="AB96">
        <f>Demand[[#This Row],[Load]]+Demand[[#This Row],[Load]]*-0.25</f>
        <v>14054.25</v>
      </c>
      <c r="AC96">
        <f>Demand[[#This Row],[Load]]+Demand[[#This Row],[Load]]*-0.24</f>
        <v>14241.64</v>
      </c>
      <c r="AD96">
        <f>Demand[[#This Row],[Load]]+Demand[[#This Row],[Load]]*-0.23</f>
        <v>14429.029999999999</v>
      </c>
      <c r="AE96">
        <f>Demand[[#This Row],[Load]]+Demand[[#This Row],[Load]]*-0.22</f>
        <v>14616.42</v>
      </c>
      <c r="AF96">
        <f>Demand[[#This Row],[Load]]+Demand[[#This Row],[Load]]*-0.21</f>
        <v>14803.81</v>
      </c>
      <c r="AG96">
        <f>Demand[[#This Row],[Load]]+Demand[[#This Row],[Load]]*-0.2</f>
        <v>14991.2</v>
      </c>
      <c r="AH96">
        <f>Demand[[#This Row],[Load]]+Demand[[#This Row],[Load]]*-0.19</f>
        <v>15178.59</v>
      </c>
      <c r="AI96">
        <f>Demand[[#This Row],[Load]]+Demand[[#This Row],[Load]]*-0.18</f>
        <v>15365.98</v>
      </c>
      <c r="AJ96">
        <f>Demand[[#This Row],[Load]]+Demand[[#This Row],[Load]]*-0.17</f>
        <v>15553.369999999999</v>
      </c>
      <c r="AK96">
        <f>Demand[[#This Row],[Load]]+Demand[[#This Row],[Load]]*-0.16</f>
        <v>15740.76</v>
      </c>
      <c r="AL96">
        <f>Demand[[#This Row],[Load]]+Demand[[#This Row],[Load]]*-0.15</f>
        <v>15928.15</v>
      </c>
      <c r="AM96">
        <f>Demand[[#This Row],[Load]]+Demand[[#This Row],[Load]]*-0.14</f>
        <v>16115.54</v>
      </c>
      <c r="AN96">
        <f>Demand[[#This Row],[Load]]+Demand[[#This Row],[Load]]*-0.13</f>
        <v>16302.93</v>
      </c>
      <c r="AO96">
        <f>Demand[[#This Row],[Load]]+Demand[[#This Row],[Load]]*-0.12</f>
        <v>16490.32</v>
      </c>
      <c r="AP96">
        <f>Demand[[#This Row],[Load]]+Demand[[#This Row],[Load]]*-0.11</f>
        <v>16677.71</v>
      </c>
      <c r="AQ96">
        <f>Demand[[#This Row],[Load]]+Demand[[#This Row],[Load]]*-0.1</f>
        <v>16865.099999999999</v>
      </c>
      <c r="AR96">
        <f>Demand[[#This Row],[Load]]+Demand[[#This Row],[Load]]*-0.09</f>
        <v>17052.490000000002</v>
      </c>
      <c r="AS96">
        <f>Demand[[#This Row],[Load]]+Demand[[#This Row],[Load]]*-0.08</f>
        <v>17239.88</v>
      </c>
      <c r="AT96">
        <f>Demand[[#This Row],[Load]]+Demand[[#This Row],[Load]]*-0.07</f>
        <v>17427.27</v>
      </c>
      <c r="AU96">
        <f>Demand[[#This Row],[Load]]+Demand[[#This Row],[Load]]*-0.06</f>
        <v>17614.66</v>
      </c>
      <c r="AV96">
        <f>Demand[[#This Row],[Load]]+Demand[[#This Row],[Load]]*-0.05</f>
        <v>17802.05</v>
      </c>
      <c r="AW96">
        <f>Demand[[#This Row],[Load]]+Demand[[#This Row],[Load]]*-0.04</f>
        <v>17989.439999999999</v>
      </c>
      <c r="AX96">
        <f>Demand[[#This Row],[Load]]+Demand[[#This Row],[Load]]*-0.03</f>
        <v>18176.830000000002</v>
      </c>
      <c r="AY96">
        <f>Demand[[#This Row],[Load]]+Demand[[#This Row],[Load]]*-0.02</f>
        <v>18364.22</v>
      </c>
      <c r="AZ96">
        <f>Demand[[#This Row],[Load]]+Demand[[#This Row],[Load]]*-0.01</f>
        <v>18551.61</v>
      </c>
      <c r="BA96">
        <f>Demand[[#This Row],[Load]]+Demand[[#This Row],[Load]]*0</f>
        <v>18739</v>
      </c>
      <c r="BB96">
        <f>Demand[[#This Row],[Load]]+Demand[[#This Row],[Load]]*0.01</f>
        <v>18926.39</v>
      </c>
      <c r="BC96">
        <f>Demand[[#This Row],[Load]]+Demand[[#This Row],[Load]]*0.02</f>
        <v>19113.78</v>
      </c>
      <c r="BD96">
        <f>Demand[[#This Row],[Load]]+Demand[[#This Row],[Load]]*0.03</f>
        <v>19301.169999999998</v>
      </c>
      <c r="BE96">
        <f>Demand[[#This Row],[Load]]+Demand[[#This Row],[Load]]*0.04</f>
        <v>19488.560000000001</v>
      </c>
      <c r="BF96">
        <f>Demand[[#This Row],[Load]]+Demand[[#This Row],[Load]]*0.05</f>
        <v>19675.95</v>
      </c>
      <c r="BG96">
        <f>Demand[[#This Row],[Load]]+Demand[[#This Row],[Load]]*0.06</f>
        <v>19863.34</v>
      </c>
      <c r="BH96">
        <f>Demand[[#This Row],[Load]]+Demand[[#This Row],[Load]]*0.07</f>
        <v>20050.73</v>
      </c>
      <c r="BI96">
        <f>Demand[[#This Row],[Load]]+Demand[[#This Row],[Load]]*0.08</f>
        <v>20238.12</v>
      </c>
      <c r="BJ96">
        <f>Demand[[#This Row],[Load]]+Demand[[#This Row],[Load]]*0.09</f>
        <v>20425.509999999998</v>
      </c>
      <c r="BK96">
        <f>Demand[[#This Row],[Load]]+Demand[[#This Row],[Load]]*0.1</f>
        <v>20612.900000000001</v>
      </c>
      <c r="BL96">
        <f>Demand[[#This Row],[Load]]+Demand[[#This Row],[Load]]*0.11</f>
        <v>20800.29</v>
      </c>
      <c r="BM96">
        <f>Demand[[#This Row],[Load]]+Demand[[#This Row],[Load]]*0.12</f>
        <v>20987.68</v>
      </c>
      <c r="BN96">
        <f>Demand[[#This Row],[Load]]+Demand[[#This Row],[Load]]*0.13</f>
        <v>21175.07</v>
      </c>
      <c r="BO96">
        <f>Demand[[#This Row],[Load]]+Demand[[#This Row],[Load]]*0.14</f>
        <v>21362.46</v>
      </c>
      <c r="BP96">
        <f>Demand[[#This Row],[Load]]+Demand[[#This Row],[Load]]*0.15</f>
        <v>21549.85</v>
      </c>
      <c r="BQ96">
        <f>Demand[[#This Row],[Load]]+Demand[[#This Row],[Load]]*0.16</f>
        <v>21737.24</v>
      </c>
      <c r="BR96">
        <f>Demand[[#This Row],[Load]]+Demand[[#This Row],[Load]]*0.17</f>
        <v>21924.63</v>
      </c>
      <c r="BS96">
        <f>Demand[[#This Row],[Load]]+Demand[[#This Row],[Load]]*0.18</f>
        <v>22112.02</v>
      </c>
      <c r="BT96">
        <f>Demand[[#This Row],[Load]]+Demand[[#This Row],[Load]]*0.19</f>
        <v>22299.41</v>
      </c>
      <c r="BU96">
        <f>Demand[[#This Row],[Load]]+Demand[[#This Row],[Load]]*0.2</f>
        <v>22486.799999999999</v>
      </c>
      <c r="BV96">
        <f>Demand[[#This Row],[Load]]+Demand[[#This Row],[Load]]*0.21</f>
        <v>22674.19</v>
      </c>
      <c r="BW96">
        <f>Demand[[#This Row],[Load]]+Demand[[#This Row],[Load]]*0.22</f>
        <v>22861.58</v>
      </c>
      <c r="BX96">
        <f>Demand[[#This Row],[Load]]+Demand[[#This Row],[Load]]*0.23</f>
        <v>23048.97</v>
      </c>
      <c r="BY96">
        <f>Demand[[#This Row],[Load]]+Demand[[#This Row],[Load]]*0.24</f>
        <v>23236.36</v>
      </c>
      <c r="BZ96">
        <f>Demand[[#This Row],[Load]]+Demand[[#This Row],[Load]]*0.25</f>
        <v>23423.75</v>
      </c>
      <c r="CA96">
        <f>Demand[[#This Row],[Load]]+Demand[[#This Row],[Load]]*0.26</f>
        <v>23611.14</v>
      </c>
      <c r="CB96">
        <f>Demand[[#This Row],[Load]]+Demand[[#This Row],[Load]]*0.27</f>
        <v>23798.53</v>
      </c>
      <c r="CC96">
        <f>Demand[[#This Row],[Load]]+Demand[[#This Row],[Load]]*0.28</f>
        <v>23985.919999999998</v>
      </c>
      <c r="CD96">
        <f>Demand[[#This Row],[Load]]+Demand[[#This Row],[Load]]*0.29</f>
        <v>24173.309999999998</v>
      </c>
      <c r="CE96">
        <f>Demand[[#This Row],[Load]]+Demand[[#This Row],[Load]]*0.3</f>
        <v>24360.7</v>
      </c>
      <c r="CF96">
        <f>Demand[[#This Row],[Load]]+Demand[[#This Row],[Load]]*0.31</f>
        <v>24548.09</v>
      </c>
      <c r="CG96">
        <f>Demand[[#This Row],[Load]]+Demand[[#This Row],[Load]]*0.32</f>
        <v>24735.48</v>
      </c>
      <c r="CH96">
        <f>Demand[[#This Row],[Load]]+Demand[[#This Row],[Load]]*0.33</f>
        <v>24922.87</v>
      </c>
      <c r="CI96">
        <f>Demand[[#This Row],[Load]]+Demand[[#This Row],[Load]]*0.34</f>
        <v>25110.260000000002</v>
      </c>
      <c r="CJ96">
        <f>Demand[[#This Row],[Load]]+Demand[[#This Row],[Load]]*0.35</f>
        <v>25297.65</v>
      </c>
      <c r="CK96">
        <f>Demand[[#This Row],[Load]]+Demand[[#This Row],[Load]]*0.36</f>
        <v>25485.040000000001</v>
      </c>
      <c r="CL96">
        <f>Demand[[#This Row],[Load]]+Demand[[#This Row],[Load]]*0.37</f>
        <v>25672.43</v>
      </c>
      <c r="CM96">
        <f>Demand[[#This Row],[Load]]+Demand[[#This Row],[Load]]*0.38</f>
        <v>25859.82</v>
      </c>
      <c r="CN96">
        <f>Demand[[#This Row],[Load]]+Demand[[#This Row],[Load]]*0.39</f>
        <v>26047.21</v>
      </c>
      <c r="CO96">
        <f>Demand[[#This Row],[Load]]+Demand[[#This Row],[Load]]*0.4</f>
        <v>26234.6</v>
      </c>
      <c r="CP96">
        <f>Demand[[#This Row],[Load]]+Demand[[#This Row],[Load]]*0.41</f>
        <v>26421.989999999998</v>
      </c>
      <c r="CQ96">
        <f>Demand[[#This Row],[Load]]+Demand[[#This Row],[Load]]*0.42</f>
        <v>26609.38</v>
      </c>
      <c r="CR96">
        <f>Demand[[#This Row],[Load]]+Demand[[#This Row],[Load]]*0.43</f>
        <v>26796.77</v>
      </c>
      <c r="CS96">
        <f>Demand[[#This Row],[Load]]+Demand[[#This Row],[Load]]*0.44</f>
        <v>26984.16</v>
      </c>
      <c r="CT96">
        <f>Demand[[#This Row],[Load]]+Demand[[#This Row],[Load]]*0.45</f>
        <v>27171.550000000003</v>
      </c>
      <c r="CU96">
        <f>Demand[[#This Row],[Load]]+Demand[[#This Row],[Load]]*0.46</f>
        <v>27358.940000000002</v>
      </c>
      <c r="CV96">
        <f>Demand[[#This Row],[Load]]+Demand[[#This Row],[Load]]*47</f>
        <v>899472</v>
      </c>
      <c r="CW96">
        <f>Demand[[#This Row],[Load]]+Demand[[#This Row],[Load]]*0.48</f>
        <v>27733.72</v>
      </c>
      <c r="CX96">
        <f>Demand[[#This Row],[Load]]+Demand[[#This Row],[Load]]*0.49</f>
        <v>27921.11</v>
      </c>
      <c r="CY96">
        <f>Demand[[#This Row],[Load]]+Demand[[#This Row],[Load]]*0.5</f>
        <v>28108.5</v>
      </c>
    </row>
    <row r="97" spans="1:103">
      <c r="A97">
        <v>95</v>
      </c>
      <c r="B97">
        <v>17520</v>
      </c>
      <c r="C97">
        <f>Demand[[#This Row],[Load]]-Demand[[#This Row],[Load]]*0.5</f>
        <v>8760</v>
      </c>
      <c r="D97">
        <f>Demand[[#This Row],[Load]]-Demand[[#This Row],[Load]]*0.49</f>
        <v>8935.2000000000007</v>
      </c>
      <c r="E97">
        <f>Demand[[#This Row],[Load]]-Demand[[#This Row],[Load]]*0.48</f>
        <v>9110.4</v>
      </c>
      <c r="F97">
        <f>Demand[[#This Row],[Load]]-Demand[[#This Row],[Load]]*0.47</f>
        <v>9285.6</v>
      </c>
      <c r="G97">
        <f>Demand[[#This Row],[Load]]-Demand[[#This Row],[Load]]*0.46</f>
        <v>9460.7999999999993</v>
      </c>
      <c r="H97">
        <f>Demand[[#This Row],[Load]]-Demand[[#This Row],[Load]]*0.45</f>
        <v>9636</v>
      </c>
      <c r="I97">
        <f>Demand[[#This Row],[Load]]-Demand[[#This Row],[Load]]*0.44</f>
        <v>9811.2000000000007</v>
      </c>
      <c r="J97">
        <f>Demand[[#This Row],[Load]]-Demand[[#This Row],[Load]]*0.43</f>
        <v>9986.4000000000015</v>
      </c>
      <c r="K97">
        <f>Demand[[#This Row],[Load]]+Demand[[#This Row],[Load]]*$K$1</f>
        <v>10161.6</v>
      </c>
      <c r="L97">
        <f>Demand[[#This Row],[Load]]+Demand[[#This Row],[Load]]*-0.41</f>
        <v>10336.799999999999</v>
      </c>
      <c r="M97">
        <f>Demand[[#This Row],[Load]]+Demand[[#This Row],[Load]]*-0.4</f>
        <v>10512</v>
      </c>
      <c r="N97">
        <f>Demand[[#This Row],[Load]]+Demand[[#This Row],[Load]]*-0.39</f>
        <v>10687.2</v>
      </c>
      <c r="O97">
        <f>Demand[[#This Row],[Load]]+Demand[[#This Row],[Load]]*-0.38</f>
        <v>10862.4</v>
      </c>
      <c r="P97">
        <f>Demand[[#This Row],[Load]]+Demand[[#This Row],[Load]]*-0.37</f>
        <v>11037.6</v>
      </c>
      <c r="Q97">
        <f>Demand[[#This Row],[Load]]+Demand[[#This Row],[Load]]*-0.36</f>
        <v>11212.8</v>
      </c>
      <c r="R97">
        <f>Demand[[#This Row],[Load]]+Demand[[#This Row],[Load]]*-0.35</f>
        <v>11388</v>
      </c>
      <c r="S97">
        <f>Demand[[#This Row],[Load]]+Demand[[#This Row],[Load]]*-0.34</f>
        <v>11563.2</v>
      </c>
      <c r="T97">
        <f>Demand[[#This Row],[Load]]+Demand[[#This Row],[Load]]*-0.33</f>
        <v>11738.4</v>
      </c>
      <c r="U97">
        <f>Demand[[#This Row],[Load]]+Demand[[#This Row],[Load]]*-0.32</f>
        <v>11913.599999999999</v>
      </c>
      <c r="V97">
        <f>Demand[[#This Row],[Load]]+Demand[[#This Row],[Load]]*-0.31</f>
        <v>12088.8</v>
      </c>
      <c r="W97">
        <f>Demand[[#This Row],[Load]]+Demand[[#This Row],[Load]]*-0.3</f>
        <v>12264</v>
      </c>
      <c r="X97">
        <f>Demand[[#This Row],[Load]]+Demand[[#This Row],[Load]]*-0.29</f>
        <v>12439.2</v>
      </c>
      <c r="Y97">
        <f>Demand[[#This Row],[Load]]+Demand[[#This Row],[Load]]*-0.28</f>
        <v>12614.4</v>
      </c>
      <c r="Z97">
        <f>Demand[[#This Row],[Load]]+Demand[[#This Row],[Load]]*-0.27</f>
        <v>12789.599999999999</v>
      </c>
      <c r="AA97">
        <f>Demand[[#This Row],[Load]]+Demand[[#This Row],[Load]]*-0.26</f>
        <v>12964.8</v>
      </c>
      <c r="AB97">
        <f>Demand[[#This Row],[Load]]+Demand[[#This Row],[Load]]*-0.25</f>
        <v>13140</v>
      </c>
      <c r="AC97">
        <f>Demand[[#This Row],[Load]]+Demand[[#This Row],[Load]]*-0.24</f>
        <v>13315.2</v>
      </c>
      <c r="AD97">
        <f>Demand[[#This Row],[Load]]+Demand[[#This Row],[Load]]*-0.23</f>
        <v>13490.4</v>
      </c>
      <c r="AE97">
        <f>Demand[[#This Row],[Load]]+Demand[[#This Row],[Load]]*-0.22</f>
        <v>13665.6</v>
      </c>
      <c r="AF97">
        <f>Demand[[#This Row],[Load]]+Demand[[#This Row],[Load]]*-0.21</f>
        <v>13840.8</v>
      </c>
      <c r="AG97">
        <f>Demand[[#This Row],[Load]]+Demand[[#This Row],[Load]]*-0.2</f>
        <v>14016</v>
      </c>
      <c r="AH97">
        <f>Demand[[#This Row],[Load]]+Demand[[#This Row],[Load]]*-0.19</f>
        <v>14191.2</v>
      </c>
      <c r="AI97">
        <f>Demand[[#This Row],[Load]]+Demand[[#This Row],[Load]]*-0.18</f>
        <v>14366.4</v>
      </c>
      <c r="AJ97">
        <f>Demand[[#This Row],[Load]]+Demand[[#This Row],[Load]]*-0.17</f>
        <v>14541.6</v>
      </c>
      <c r="AK97">
        <f>Demand[[#This Row],[Load]]+Demand[[#This Row],[Load]]*-0.16</f>
        <v>14716.8</v>
      </c>
      <c r="AL97">
        <f>Demand[[#This Row],[Load]]+Demand[[#This Row],[Load]]*-0.15</f>
        <v>14892</v>
      </c>
      <c r="AM97">
        <f>Demand[[#This Row],[Load]]+Demand[[#This Row],[Load]]*-0.14</f>
        <v>15067.2</v>
      </c>
      <c r="AN97">
        <f>Demand[[#This Row],[Load]]+Demand[[#This Row],[Load]]*-0.13</f>
        <v>15242.4</v>
      </c>
      <c r="AO97">
        <f>Demand[[#This Row],[Load]]+Demand[[#This Row],[Load]]*-0.12</f>
        <v>15417.6</v>
      </c>
      <c r="AP97">
        <f>Demand[[#This Row],[Load]]+Demand[[#This Row],[Load]]*-0.11</f>
        <v>15592.8</v>
      </c>
      <c r="AQ97">
        <f>Demand[[#This Row],[Load]]+Demand[[#This Row],[Load]]*-0.1</f>
        <v>15768</v>
      </c>
      <c r="AR97">
        <f>Demand[[#This Row],[Load]]+Demand[[#This Row],[Load]]*-0.09</f>
        <v>15943.2</v>
      </c>
      <c r="AS97">
        <f>Demand[[#This Row],[Load]]+Demand[[#This Row],[Load]]*-0.08</f>
        <v>16118.4</v>
      </c>
      <c r="AT97">
        <f>Demand[[#This Row],[Load]]+Demand[[#This Row],[Load]]*-0.07</f>
        <v>16293.6</v>
      </c>
      <c r="AU97">
        <f>Demand[[#This Row],[Load]]+Demand[[#This Row],[Load]]*-0.06</f>
        <v>16468.8</v>
      </c>
      <c r="AV97">
        <f>Demand[[#This Row],[Load]]+Demand[[#This Row],[Load]]*-0.05</f>
        <v>16644</v>
      </c>
      <c r="AW97">
        <f>Demand[[#This Row],[Load]]+Demand[[#This Row],[Load]]*-0.04</f>
        <v>16819.2</v>
      </c>
      <c r="AX97">
        <f>Demand[[#This Row],[Load]]+Demand[[#This Row],[Load]]*-0.03</f>
        <v>16994.400000000001</v>
      </c>
      <c r="AY97">
        <f>Demand[[#This Row],[Load]]+Demand[[#This Row],[Load]]*-0.02</f>
        <v>17169.599999999999</v>
      </c>
      <c r="AZ97">
        <f>Demand[[#This Row],[Load]]+Demand[[#This Row],[Load]]*-0.01</f>
        <v>17344.8</v>
      </c>
      <c r="BA97">
        <f>Demand[[#This Row],[Load]]+Demand[[#This Row],[Load]]*0</f>
        <v>17520</v>
      </c>
      <c r="BB97">
        <f>Demand[[#This Row],[Load]]+Demand[[#This Row],[Load]]*0.01</f>
        <v>17695.2</v>
      </c>
      <c r="BC97">
        <f>Demand[[#This Row],[Load]]+Demand[[#This Row],[Load]]*0.02</f>
        <v>17870.400000000001</v>
      </c>
      <c r="BD97">
        <f>Demand[[#This Row],[Load]]+Demand[[#This Row],[Load]]*0.03</f>
        <v>18045.599999999999</v>
      </c>
      <c r="BE97">
        <f>Demand[[#This Row],[Load]]+Demand[[#This Row],[Load]]*0.04</f>
        <v>18220.8</v>
      </c>
      <c r="BF97">
        <f>Demand[[#This Row],[Load]]+Demand[[#This Row],[Load]]*0.05</f>
        <v>18396</v>
      </c>
      <c r="BG97">
        <f>Demand[[#This Row],[Load]]+Demand[[#This Row],[Load]]*0.06</f>
        <v>18571.2</v>
      </c>
      <c r="BH97">
        <f>Demand[[#This Row],[Load]]+Demand[[#This Row],[Load]]*0.07</f>
        <v>18746.400000000001</v>
      </c>
      <c r="BI97">
        <f>Demand[[#This Row],[Load]]+Demand[[#This Row],[Load]]*0.08</f>
        <v>18921.599999999999</v>
      </c>
      <c r="BJ97">
        <f>Demand[[#This Row],[Load]]+Demand[[#This Row],[Load]]*0.09</f>
        <v>19096.8</v>
      </c>
      <c r="BK97">
        <f>Demand[[#This Row],[Load]]+Demand[[#This Row],[Load]]*0.1</f>
        <v>19272</v>
      </c>
      <c r="BL97">
        <f>Demand[[#This Row],[Load]]+Demand[[#This Row],[Load]]*0.11</f>
        <v>19447.2</v>
      </c>
      <c r="BM97">
        <f>Demand[[#This Row],[Load]]+Demand[[#This Row],[Load]]*0.12</f>
        <v>19622.400000000001</v>
      </c>
      <c r="BN97">
        <f>Demand[[#This Row],[Load]]+Demand[[#This Row],[Load]]*0.13</f>
        <v>19797.599999999999</v>
      </c>
      <c r="BO97">
        <f>Demand[[#This Row],[Load]]+Demand[[#This Row],[Load]]*0.14</f>
        <v>19972.8</v>
      </c>
      <c r="BP97">
        <f>Demand[[#This Row],[Load]]+Demand[[#This Row],[Load]]*0.15</f>
        <v>20148</v>
      </c>
      <c r="BQ97">
        <f>Demand[[#This Row],[Load]]+Demand[[#This Row],[Load]]*0.16</f>
        <v>20323.2</v>
      </c>
      <c r="BR97">
        <f>Demand[[#This Row],[Load]]+Demand[[#This Row],[Load]]*0.17</f>
        <v>20498.400000000001</v>
      </c>
      <c r="BS97">
        <f>Demand[[#This Row],[Load]]+Demand[[#This Row],[Load]]*0.18</f>
        <v>20673.599999999999</v>
      </c>
      <c r="BT97">
        <f>Demand[[#This Row],[Load]]+Demand[[#This Row],[Load]]*0.19</f>
        <v>20848.8</v>
      </c>
      <c r="BU97">
        <f>Demand[[#This Row],[Load]]+Demand[[#This Row],[Load]]*0.2</f>
        <v>21024</v>
      </c>
      <c r="BV97">
        <f>Demand[[#This Row],[Load]]+Demand[[#This Row],[Load]]*0.21</f>
        <v>21199.200000000001</v>
      </c>
      <c r="BW97">
        <f>Demand[[#This Row],[Load]]+Demand[[#This Row],[Load]]*0.22</f>
        <v>21374.400000000001</v>
      </c>
      <c r="BX97">
        <f>Demand[[#This Row],[Load]]+Demand[[#This Row],[Load]]*0.23</f>
        <v>21549.599999999999</v>
      </c>
      <c r="BY97">
        <f>Demand[[#This Row],[Load]]+Demand[[#This Row],[Load]]*0.24</f>
        <v>21724.799999999999</v>
      </c>
      <c r="BZ97">
        <f>Demand[[#This Row],[Load]]+Demand[[#This Row],[Load]]*0.25</f>
        <v>21900</v>
      </c>
      <c r="CA97">
        <f>Demand[[#This Row],[Load]]+Demand[[#This Row],[Load]]*0.26</f>
        <v>22075.200000000001</v>
      </c>
      <c r="CB97">
        <f>Demand[[#This Row],[Load]]+Demand[[#This Row],[Load]]*0.27</f>
        <v>22250.400000000001</v>
      </c>
      <c r="CC97">
        <f>Demand[[#This Row],[Load]]+Demand[[#This Row],[Load]]*0.28</f>
        <v>22425.599999999999</v>
      </c>
      <c r="CD97">
        <f>Demand[[#This Row],[Load]]+Demand[[#This Row],[Load]]*0.29</f>
        <v>22600.799999999999</v>
      </c>
      <c r="CE97">
        <f>Demand[[#This Row],[Load]]+Demand[[#This Row],[Load]]*0.3</f>
        <v>22776</v>
      </c>
      <c r="CF97">
        <f>Demand[[#This Row],[Load]]+Demand[[#This Row],[Load]]*0.31</f>
        <v>22951.200000000001</v>
      </c>
      <c r="CG97">
        <f>Demand[[#This Row],[Load]]+Demand[[#This Row],[Load]]*0.32</f>
        <v>23126.400000000001</v>
      </c>
      <c r="CH97">
        <f>Demand[[#This Row],[Load]]+Demand[[#This Row],[Load]]*0.33</f>
        <v>23301.599999999999</v>
      </c>
      <c r="CI97">
        <f>Demand[[#This Row],[Load]]+Demand[[#This Row],[Load]]*0.34</f>
        <v>23476.799999999999</v>
      </c>
      <c r="CJ97">
        <f>Demand[[#This Row],[Load]]+Demand[[#This Row],[Load]]*0.35</f>
        <v>23652</v>
      </c>
      <c r="CK97">
        <f>Demand[[#This Row],[Load]]+Demand[[#This Row],[Load]]*0.36</f>
        <v>23827.200000000001</v>
      </c>
      <c r="CL97">
        <f>Demand[[#This Row],[Load]]+Demand[[#This Row],[Load]]*0.37</f>
        <v>24002.400000000001</v>
      </c>
      <c r="CM97">
        <f>Demand[[#This Row],[Load]]+Demand[[#This Row],[Load]]*0.38</f>
        <v>24177.599999999999</v>
      </c>
      <c r="CN97">
        <f>Demand[[#This Row],[Load]]+Demand[[#This Row],[Load]]*0.39</f>
        <v>24352.799999999999</v>
      </c>
      <c r="CO97">
        <f>Demand[[#This Row],[Load]]+Demand[[#This Row],[Load]]*0.4</f>
        <v>24528</v>
      </c>
      <c r="CP97">
        <f>Demand[[#This Row],[Load]]+Demand[[#This Row],[Load]]*0.41</f>
        <v>24703.200000000001</v>
      </c>
      <c r="CQ97">
        <f>Demand[[#This Row],[Load]]+Demand[[#This Row],[Load]]*0.42</f>
        <v>24878.400000000001</v>
      </c>
      <c r="CR97">
        <f>Demand[[#This Row],[Load]]+Demand[[#This Row],[Load]]*0.43</f>
        <v>25053.599999999999</v>
      </c>
      <c r="CS97">
        <f>Demand[[#This Row],[Load]]+Demand[[#This Row],[Load]]*0.44</f>
        <v>25228.799999999999</v>
      </c>
      <c r="CT97">
        <f>Demand[[#This Row],[Load]]+Demand[[#This Row],[Load]]*0.45</f>
        <v>25404</v>
      </c>
      <c r="CU97">
        <f>Demand[[#This Row],[Load]]+Demand[[#This Row],[Load]]*0.46</f>
        <v>25579.200000000001</v>
      </c>
      <c r="CV97">
        <f>Demand[[#This Row],[Load]]+Demand[[#This Row],[Load]]*47</f>
        <v>840960</v>
      </c>
      <c r="CW97">
        <f>Demand[[#This Row],[Load]]+Demand[[#This Row],[Load]]*0.48</f>
        <v>25929.599999999999</v>
      </c>
      <c r="CX97">
        <f>Demand[[#This Row],[Load]]+Demand[[#This Row],[Load]]*0.49</f>
        <v>26104.799999999999</v>
      </c>
      <c r="CY97">
        <f>Demand[[#This Row],[Load]]+Demand[[#This Row],[Load]]*0.5</f>
        <v>26280</v>
      </c>
    </row>
    <row r="98" spans="1:103">
      <c r="A98">
        <v>96</v>
      </c>
      <c r="B98">
        <v>15939</v>
      </c>
      <c r="C98">
        <f>Demand[[#This Row],[Load]]-Demand[[#This Row],[Load]]*0.5</f>
        <v>7969.5</v>
      </c>
      <c r="D98">
        <f>Demand[[#This Row],[Load]]-Demand[[#This Row],[Load]]*0.49</f>
        <v>8128.89</v>
      </c>
      <c r="E98">
        <f>Demand[[#This Row],[Load]]-Demand[[#This Row],[Load]]*0.48</f>
        <v>8288.2800000000007</v>
      </c>
      <c r="F98">
        <f>Demand[[#This Row],[Load]]-Demand[[#This Row],[Load]]*0.47</f>
        <v>8447.67</v>
      </c>
      <c r="G98">
        <f>Demand[[#This Row],[Load]]-Demand[[#This Row],[Load]]*0.46</f>
        <v>8607.06</v>
      </c>
      <c r="H98">
        <f>Demand[[#This Row],[Load]]-Demand[[#This Row],[Load]]*0.45</f>
        <v>8766.4500000000007</v>
      </c>
      <c r="I98">
        <f>Demand[[#This Row],[Load]]-Demand[[#This Row],[Load]]*0.44</f>
        <v>8925.84</v>
      </c>
      <c r="J98">
        <f>Demand[[#This Row],[Load]]-Demand[[#This Row],[Load]]*0.43</f>
        <v>9085.23</v>
      </c>
      <c r="K98">
        <f>Demand[[#This Row],[Load]]+Demand[[#This Row],[Load]]*$K$1</f>
        <v>9244.619999999999</v>
      </c>
      <c r="L98">
        <f>Demand[[#This Row],[Load]]+Demand[[#This Row],[Load]]*-0.41</f>
        <v>9404.01</v>
      </c>
      <c r="M98">
        <f>Demand[[#This Row],[Load]]+Demand[[#This Row],[Load]]*-0.4</f>
        <v>9563.4</v>
      </c>
      <c r="N98">
        <f>Demand[[#This Row],[Load]]+Demand[[#This Row],[Load]]*-0.39</f>
        <v>9722.7900000000009</v>
      </c>
      <c r="O98">
        <f>Demand[[#This Row],[Load]]+Demand[[#This Row],[Load]]*-0.38</f>
        <v>9882.18</v>
      </c>
      <c r="P98">
        <f>Demand[[#This Row],[Load]]+Demand[[#This Row],[Load]]*-0.37</f>
        <v>10041.57</v>
      </c>
      <c r="Q98">
        <f>Demand[[#This Row],[Load]]+Demand[[#This Row],[Load]]*-0.36</f>
        <v>10200.959999999999</v>
      </c>
      <c r="R98">
        <f>Demand[[#This Row],[Load]]+Demand[[#This Row],[Load]]*-0.35</f>
        <v>10360.35</v>
      </c>
      <c r="S98">
        <f>Demand[[#This Row],[Load]]+Demand[[#This Row],[Load]]*-0.34</f>
        <v>10519.74</v>
      </c>
      <c r="T98">
        <f>Demand[[#This Row],[Load]]+Demand[[#This Row],[Load]]*-0.33</f>
        <v>10679.130000000001</v>
      </c>
      <c r="U98">
        <f>Demand[[#This Row],[Load]]+Demand[[#This Row],[Load]]*-0.32</f>
        <v>10838.52</v>
      </c>
      <c r="V98">
        <f>Demand[[#This Row],[Load]]+Demand[[#This Row],[Load]]*-0.31</f>
        <v>10997.91</v>
      </c>
      <c r="W98">
        <f>Demand[[#This Row],[Load]]+Demand[[#This Row],[Load]]*-0.3</f>
        <v>11157.3</v>
      </c>
      <c r="X98">
        <f>Demand[[#This Row],[Load]]+Demand[[#This Row],[Load]]*-0.29</f>
        <v>11316.69</v>
      </c>
      <c r="Y98">
        <f>Demand[[#This Row],[Load]]+Demand[[#This Row],[Load]]*-0.28</f>
        <v>11476.08</v>
      </c>
      <c r="Z98">
        <f>Demand[[#This Row],[Load]]+Demand[[#This Row],[Load]]*-0.27</f>
        <v>11635.47</v>
      </c>
      <c r="AA98">
        <f>Demand[[#This Row],[Load]]+Demand[[#This Row],[Load]]*-0.26</f>
        <v>11794.86</v>
      </c>
      <c r="AB98">
        <f>Demand[[#This Row],[Load]]+Demand[[#This Row],[Load]]*-0.25</f>
        <v>11954.25</v>
      </c>
      <c r="AC98">
        <f>Demand[[#This Row],[Load]]+Demand[[#This Row],[Load]]*-0.24</f>
        <v>12113.64</v>
      </c>
      <c r="AD98">
        <f>Demand[[#This Row],[Load]]+Demand[[#This Row],[Load]]*-0.23</f>
        <v>12273.029999999999</v>
      </c>
      <c r="AE98">
        <f>Demand[[#This Row],[Load]]+Demand[[#This Row],[Load]]*-0.22</f>
        <v>12432.42</v>
      </c>
      <c r="AF98">
        <f>Demand[[#This Row],[Load]]+Demand[[#This Row],[Load]]*-0.21</f>
        <v>12591.81</v>
      </c>
      <c r="AG98">
        <f>Demand[[#This Row],[Load]]+Demand[[#This Row],[Load]]*-0.2</f>
        <v>12751.2</v>
      </c>
      <c r="AH98">
        <f>Demand[[#This Row],[Load]]+Demand[[#This Row],[Load]]*-0.19</f>
        <v>12910.59</v>
      </c>
      <c r="AI98">
        <f>Demand[[#This Row],[Load]]+Demand[[#This Row],[Load]]*-0.18</f>
        <v>13069.98</v>
      </c>
      <c r="AJ98">
        <f>Demand[[#This Row],[Load]]+Demand[[#This Row],[Load]]*-0.17</f>
        <v>13229.369999999999</v>
      </c>
      <c r="AK98">
        <f>Demand[[#This Row],[Load]]+Demand[[#This Row],[Load]]*-0.16</f>
        <v>13388.76</v>
      </c>
      <c r="AL98">
        <f>Demand[[#This Row],[Load]]+Demand[[#This Row],[Load]]*-0.15</f>
        <v>13548.15</v>
      </c>
      <c r="AM98">
        <f>Demand[[#This Row],[Load]]+Demand[[#This Row],[Load]]*-0.14</f>
        <v>13707.54</v>
      </c>
      <c r="AN98">
        <f>Demand[[#This Row],[Load]]+Demand[[#This Row],[Load]]*-0.13</f>
        <v>13866.93</v>
      </c>
      <c r="AO98">
        <f>Demand[[#This Row],[Load]]+Demand[[#This Row],[Load]]*-0.12</f>
        <v>14026.32</v>
      </c>
      <c r="AP98">
        <f>Demand[[#This Row],[Load]]+Demand[[#This Row],[Load]]*-0.11</f>
        <v>14185.71</v>
      </c>
      <c r="AQ98">
        <f>Demand[[#This Row],[Load]]+Demand[[#This Row],[Load]]*-0.1</f>
        <v>14345.1</v>
      </c>
      <c r="AR98">
        <f>Demand[[#This Row],[Load]]+Demand[[#This Row],[Load]]*-0.09</f>
        <v>14504.49</v>
      </c>
      <c r="AS98">
        <f>Demand[[#This Row],[Load]]+Demand[[#This Row],[Load]]*-0.08</f>
        <v>14663.88</v>
      </c>
      <c r="AT98">
        <f>Demand[[#This Row],[Load]]+Demand[[#This Row],[Load]]*-0.07</f>
        <v>14823.27</v>
      </c>
      <c r="AU98">
        <f>Demand[[#This Row],[Load]]+Demand[[#This Row],[Load]]*-0.06</f>
        <v>14982.66</v>
      </c>
      <c r="AV98">
        <f>Demand[[#This Row],[Load]]+Demand[[#This Row],[Load]]*-0.05</f>
        <v>15142.05</v>
      </c>
      <c r="AW98">
        <f>Demand[[#This Row],[Load]]+Demand[[#This Row],[Load]]*-0.04</f>
        <v>15301.44</v>
      </c>
      <c r="AX98">
        <f>Demand[[#This Row],[Load]]+Demand[[#This Row],[Load]]*-0.03</f>
        <v>15460.83</v>
      </c>
      <c r="AY98">
        <f>Demand[[#This Row],[Load]]+Demand[[#This Row],[Load]]*-0.02</f>
        <v>15620.22</v>
      </c>
      <c r="AZ98">
        <f>Demand[[#This Row],[Load]]+Demand[[#This Row],[Load]]*-0.01</f>
        <v>15779.61</v>
      </c>
      <c r="BA98">
        <f>Demand[[#This Row],[Load]]+Demand[[#This Row],[Load]]*0</f>
        <v>15939</v>
      </c>
      <c r="BB98">
        <f>Demand[[#This Row],[Load]]+Demand[[#This Row],[Load]]*0.01</f>
        <v>16098.39</v>
      </c>
      <c r="BC98">
        <f>Demand[[#This Row],[Load]]+Demand[[#This Row],[Load]]*0.02</f>
        <v>16257.78</v>
      </c>
      <c r="BD98">
        <f>Demand[[#This Row],[Load]]+Demand[[#This Row],[Load]]*0.03</f>
        <v>16417.169999999998</v>
      </c>
      <c r="BE98">
        <f>Demand[[#This Row],[Load]]+Demand[[#This Row],[Load]]*0.04</f>
        <v>16576.560000000001</v>
      </c>
      <c r="BF98">
        <f>Demand[[#This Row],[Load]]+Demand[[#This Row],[Load]]*0.05</f>
        <v>16735.95</v>
      </c>
      <c r="BG98">
        <f>Demand[[#This Row],[Load]]+Demand[[#This Row],[Load]]*0.06</f>
        <v>16895.34</v>
      </c>
      <c r="BH98">
        <f>Demand[[#This Row],[Load]]+Demand[[#This Row],[Load]]*0.07</f>
        <v>17054.73</v>
      </c>
      <c r="BI98">
        <f>Demand[[#This Row],[Load]]+Demand[[#This Row],[Load]]*0.08</f>
        <v>17214.12</v>
      </c>
      <c r="BJ98">
        <f>Demand[[#This Row],[Load]]+Demand[[#This Row],[Load]]*0.09</f>
        <v>17373.509999999998</v>
      </c>
      <c r="BK98">
        <f>Demand[[#This Row],[Load]]+Demand[[#This Row],[Load]]*0.1</f>
        <v>17532.900000000001</v>
      </c>
      <c r="BL98">
        <f>Demand[[#This Row],[Load]]+Demand[[#This Row],[Load]]*0.11</f>
        <v>17692.29</v>
      </c>
      <c r="BM98">
        <f>Demand[[#This Row],[Load]]+Demand[[#This Row],[Load]]*0.12</f>
        <v>17851.68</v>
      </c>
      <c r="BN98">
        <f>Demand[[#This Row],[Load]]+Demand[[#This Row],[Load]]*0.13</f>
        <v>18011.07</v>
      </c>
      <c r="BO98">
        <f>Demand[[#This Row],[Load]]+Demand[[#This Row],[Load]]*0.14</f>
        <v>18170.46</v>
      </c>
      <c r="BP98">
        <f>Demand[[#This Row],[Load]]+Demand[[#This Row],[Load]]*0.15</f>
        <v>18329.849999999999</v>
      </c>
      <c r="BQ98">
        <f>Demand[[#This Row],[Load]]+Demand[[#This Row],[Load]]*0.16</f>
        <v>18489.240000000002</v>
      </c>
      <c r="BR98">
        <f>Demand[[#This Row],[Load]]+Demand[[#This Row],[Load]]*0.17</f>
        <v>18648.63</v>
      </c>
      <c r="BS98">
        <f>Demand[[#This Row],[Load]]+Demand[[#This Row],[Load]]*0.18</f>
        <v>18808.02</v>
      </c>
      <c r="BT98">
        <f>Demand[[#This Row],[Load]]+Demand[[#This Row],[Load]]*0.19</f>
        <v>18967.41</v>
      </c>
      <c r="BU98">
        <f>Demand[[#This Row],[Load]]+Demand[[#This Row],[Load]]*0.2</f>
        <v>19126.8</v>
      </c>
      <c r="BV98">
        <f>Demand[[#This Row],[Load]]+Demand[[#This Row],[Load]]*0.21</f>
        <v>19286.189999999999</v>
      </c>
      <c r="BW98">
        <f>Demand[[#This Row],[Load]]+Demand[[#This Row],[Load]]*0.22</f>
        <v>19445.580000000002</v>
      </c>
      <c r="BX98">
        <f>Demand[[#This Row],[Load]]+Demand[[#This Row],[Load]]*0.23</f>
        <v>19604.97</v>
      </c>
      <c r="BY98">
        <f>Demand[[#This Row],[Load]]+Demand[[#This Row],[Load]]*0.24</f>
        <v>19764.36</v>
      </c>
      <c r="BZ98">
        <f>Demand[[#This Row],[Load]]+Demand[[#This Row],[Load]]*0.25</f>
        <v>19923.75</v>
      </c>
      <c r="CA98">
        <f>Demand[[#This Row],[Load]]+Demand[[#This Row],[Load]]*0.26</f>
        <v>20083.14</v>
      </c>
      <c r="CB98">
        <f>Demand[[#This Row],[Load]]+Demand[[#This Row],[Load]]*0.27</f>
        <v>20242.53</v>
      </c>
      <c r="CC98">
        <f>Demand[[#This Row],[Load]]+Demand[[#This Row],[Load]]*0.28</f>
        <v>20401.919999999998</v>
      </c>
      <c r="CD98">
        <f>Demand[[#This Row],[Load]]+Demand[[#This Row],[Load]]*0.29</f>
        <v>20561.309999999998</v>
      </c>
      <c r="CE98">
        <f>Demand[[#This Row],[Load]]+Demand[[#This Row],[Load]]*0.3</f>
        <v>20720.7</v>
      </c>
      <c r="CF98">
        <f>Demand[[#This Row],[Load]]+Demand[[#This Row],[Load]]*0.31</f>
        <v>20880.09</v>
      </c>
      <c r="CG98">
        <f>Demand[[#This Row],[Load]]+Demand[[#This Row],[Load]]*0.32</f>
        <v>21039.48</v>
      </c>
      <c r="CH98">
        <f>Demand[[#This Row],[Load]]+Demand[[#This Row],[Load]]*0.33</f>
        <v>21198.87</v>
      </c>
      <c r="CI98">
        <f>Demand[[#This Row],[Load]]+Demand[[#This Row],[Load]]*0.34</f>
        <v>21358.260000000002</v>
      </c>
      <c r="CJ98">
        <f>Demand[[#This Row],[Load]]+Demand[[#This Row],[Load]]*0.35</f>
        <v>21517.65</v>
      </c>
      <c r="CK98">
        <f>Demand[[#This Row],[Load]]+Demand[[#This Row],[Load]]*0.36</f>
        <v>21677.040000000001</v>
      </c>
      <c r="CL98">
        <f>Demand[[#This Row],[Load]]+Demand[[#This Row],[Load]]*0.37</f>
        <v>21836.43</v>
      </c>
      <c r="CM98">
        <f>Demand[[#This Row],[Load]]+Demand[[#This Row],[Load]]*0.38</f>
        <v>21995.82</v>
      </c>
      <c r="CN98">
        <f>Demand[[#This Row],[Load]]+Demand[[#This Row],[Load]]*0.39</f>
        <v>22155.21</v>
      </c>
      <c r="CO98">
        <f>Demand[[#This Row],[Load]]+Demand[[#This Row],[Load]]*0.4</f>
        <v>22314.6</v>
      </c>
      <c r="CP98">
        <f>Demand[[#This Row],[Load]]+Demand[[#This Row],[Load]]*0.41</f>
        <v>22473.989999999998</v>
      </c>
      <c r="CQ98">
        <f>Demand[[#This Row],[Load]]+Demand[[#This Row],[Load]]*0.42</f>
        <v>22633.38</v>
      </c>
      <c r="CR98">
        <f>Demand[[#This Row],[Load]]+Demand[[#This Row],[Load]]*0.43</f>
        <v>22792.77</v>
      </c>
      <c r="CS98">
        <f>Demand[[#This Row],[Load]]+Demand[[#This Row],[Load]]*0.44</f>
        <v>22952.16</v>
      </c>
      <c r="CT98">
        <f>Demand[[#This Row],[Load]]+Demand[[#This Row],[Load]]*0.45</f>
        <v>23111.55</v>
      </c>
      <c r="CU98">
        <f>Demand[[#This Row],[Load]]+Demand[[#This Row],[Load]]*0.46</f>
        <v>23270.940000000002</v>
      </c>
      <c r="CV98">
        <f>Demand[[#This Row],[Load]]+Demand[[#This Row],[Load]]*47</f>
        <v>765072</v>
      </c>
      <c r="CW98">
        <f>Demand[[#This Row],[Load]]+Demand[[#This Row],[Load]]*0.48</f>
        <v>23589.72</v>
      </c>
      <c r="CX98">
        <f>Demand[[#This Row],[Load]]+Demand[[#This Row],[Load]]*0.49</f>
        <v>23749.11</v>
      </c>
      <c r="CY98">
        <f>Demand[[#This Row],[Load]]+Demand[[#This Row],[Load]]*0.5</f>
        <v>23908.5</v>
      </c>
    </row>
    <row r="99" spans="1:103">
      <c r="A99">
        <v>97</v>
      </c>
      <c r="B99">
        <v>14464</v>
      </c>
      <c r="C99">
        <f>Demand[[#This Row],[Load]]-Demand[[#This Row],[Load]]*0.5</f>
        <v>7232</v>
      </c>
      <c r="D99">
        <f>Demand[[#This Row],[Load]]-Demand[[#This Row],[Load]]*0.49</f>
        <v>7376.64</v>
      </c>
      <c r="E99">
        <f>Demand[[#This Row],[Load]]-Demand[[#This Row],[Load]]*0.48</f>
        <v>7521.2800000000007</v>
      </c>
      <c r="F99">
        <f>Demand[[#This Row],[Load]]-Demand[[#This Row],[Load]]*0.47</f>
        <v>7665.92</v>
      </c>
      <c r="G99">
        <f>Demand[[#This Row],[Load]]-Demand[[#This Row],[Load]]*0.46</f>
        <v>7810.5599999999995</v>
      </c>
      <c r="H99">
        <f>Demand[[#This Row],[Load]]-Demand[[#This Row],[Load]]*0.45</f>
        <v>7955.2</v>
      </c>
      <c r="I99">
        <f>Demand[[#This Row],[Load]]-Demand[[#This Row],[Load]]*0.44</f>
        <v>8099.84</v>
      </c>
      <c r="J99">
        <f>Demand[[#This Row],[Load]]-Demand[[#This Row],[Load]]*0.43</f>
        <v>8244.48</v>
      </c>
      <c r="K99">
        <f>Demand[[#This Row],[Load]]+Demand[[#This Row],[Load]]*$K$1</f>
        <v>8389.119999999999</v>
      </c>
      <c r="L99">
        <f>Demand[[#This Row],[Load]]+Demand[[#This Row],[Load]]*-0.41</f>
        <v>8533.76</v>
      </c>
      <c r="M99">
        <f>Demand[[#This Row],[Load]]+Demand[[#This Row],[Load]]*-0.4</f>
        <v>8678.4</v>
      </c>
      <c r="N99">
        <f>Demand[[#This Row],[Load]]+Demand[[#This Row],[Load]]*-0.39</f>
        <v>8823.0400000000009</v>
      </c>
      <c r="O99">
        <f>Demand[[#This Row],[Load]]+Demand[[#This Row],[Load]]*-0.38</f>
        <v>8967.68</v>
      </c>
      <c r="P99">
        <f>Demand[[#This Row],[Load]]+Demand[[#This Row],[Load]]*-0.37</f>
        <v>9112.32</v>
      </c>
      <c r="Q99">
        <f>Demand[[#This Row],[Load]]+Demand[[#This Row],[Load]]*-0.36</f>
        <v>9256.9599999999991</v>
      </c>
      <c r="R99">
        <f>Demand[[#This Row],[Load]]+Demand[[#This Row],[Load]]*-0.35</f>
        <v>9401.6</v>
      </c>
      <c r="S99">
        <f>Demand[[#This Row],[Load]]+Demand[[#This Row],[Load]]*-0.34</f>
        <v>9546.24</v>
      </c>
      <c r="T99">
        <f>Demand[[#This Row],[Load]]+Demand[[#This Row],[Load]]*-0.33</f>
        <v>9690.880000000001</v>
      </c>
      <c r="U99">
        <f>Demand[[#This Row],[Load]]+Demand[[#This Row],[Load]]*-0.32</f>
        <v>9835.52</v>
      </c>
      <c r="V99">
        <f>Demand[[#This Row],[Load]]+Demand[[#This Row],[Load]]*-0.31</f>
        <v>9980.16</v>
      </c>
      <c r="W99">
        <f>Demand[[#This Row],[Load]]+Demand[[#This Row],[Load]]*-0.3</f>
        <v>10124.799999999999</v>
      </c>
      <c r="X99">
        <f>Demand[[#This Row],[Load]]+Demand[[#This Row],[Load]]*-0.29</f>
        <v>10269.44</v>
      </c>
      <c r="Y99">
        <f>Demand[[#This Row],[Load]]+Demand[[#This Row],[Load]]*-0.28</f>
        <v>10414.08</v>
      </c>
      <c r="Z99">
        <f>Demand[[#This Row],[Load]]+Demand[[#This Row],[Load]]*-0.27</f>
        <v>10558.72</v>
      </c>
      <c r="AA99">
        <f>Demand[[#This Row],[Load]]+Demand[[#This Row],[Load]]*-0.26</f>
        <v>10703.36</v>
      </c>
      <c r="AB99">
        <f>Demand[[#This Row],[Load]]+Demand[[#This Row],[Load]]*-0.25</f>
        <v>10848</v>
      </c>
      <c r="AC99">
        <f>Demand[[#This Row],[Load]]+Demand[[#This Row],[Load]]*-0.24</f>
        <v>10992.64</v>
      </c>
      <c r="AD99">
        <f>Demand[[#This Row],[Load]]+Demand[[#This Row],[Load]]*-0.23</f>
        <v>11137.279999999999</v>
      </c>
      <c r="AE99">
        <f>Demand[[#This Row],[Load]]+Demand[[#This Row],[Load]]*-0.22</f>
        <v>11281.92</v>
      </c>
      <c r="AF99">
        <f>Demand[[#This Row],[Load]]+Demand[[#This Row],[Load]]*-0.21</f>
        <v>11426.56</v>
      </c>
      <c r="AG99">
        <f>Demand[[#This Row],[Load]]+Demand[[#This Row],[Load]]*-0.2</f>
        <v>11571.2</v>
      </c>
      <c r="AH99">
        <f>Demand[[#This Row],[Load]]+Demand[[#This Row],[Load]]*-0.19</f>
        <v>11715.84</v>
      </c>
      <c r="AI99">
        <f>Demand[[#This Row],[Load]]+Demand[[#This Row],[Load]]*-0.18</f>
        <v>11860.48</v>
      </c>
      <c r="AJ99">
        <f>Demand[[#This Row],[Load]]+Demand[[#This Row],[Load]]*-0.17</f>
        <v>12005.119999999999</v>
      </c>
      <c r="AK99">
        <f>Demand[[#This Row],[Load]]+Demand[[#This Row],[Load]]*-0.16</f>
        <v>12149.76</v>
      </c>
      <c r="AL99">
        <f>Demand[[#This Row],[Load]]+Demand[[#This Row],[Load]]*-0.15</f>
        <v>12294.4</v>
      </c>
      <c r="AM99">
        <f>Demand[[#This Row],[Load]]+Demand[[#This Row],[Load]]*-0.14</f>
        <v>12439.039999999999</v>
      </c>
      <c r="AN99">
        <f>Demand[[#This Row],[Load]]+Demand[[#This Row],[Load]]*-0.13</f>
        <v>12583.68</v>
      </c>
      <c r="AO99">
        <f>Demand[[#This Row],[Load]]+Demand[[#This Row],[Load]]*-0.12</f>
        <v>12728.32</v>
      </c>
      <c r="AP99">
        <f>Demand[[#This Row],[Load]]+Demand[[#This Row],[Load]]*-0.11</f>
        <v>12872.96</v>
      </c>
      <c r="AQ99">
        <f>Demand[[#This Row],[Load]]+Demand[[#This Row],[Load]]*-0.1</f>
        <v>13017.6</v>
      </c>
      <c r="AR99">
        <f>Demand[[#This Row],[Load]]+Demand[[#This Row],[Load]]*-0.09</f>
        <v>13162.24</v>
      </c>
      <c r="AS99">
        <f>Demand[[#This Row],[Load]]+Demand[[#This Row],[Load]]*-0.08</f>
        <v>13306.88</v>
      </c>
      <c r="AT99">
        <f>Demand[[#This Row],[Load]]+Demand[[#This Row],[Load]]*-0.07</f>
        <v>13451.52</v>
      </c>
      <c r="AU99">
        <f>Demand[[#This Row],[Load]]+Demand[[#This Row],[Load]]*-0.06</f>
        <v>13596.16</v>
      </c>
      <c r="AV99">
        <f>Demand[[#This Row],[Load]]+Demand[[#This Row],[Load]]*-0.05</f>
        <v>13740.8</v>
      </c>
      <c r="AW99">
        <f>Demand[[#This Row],[Load]]+Demand[[#This Row],[Load]]*-0.04</f>
        <v>13885.44</v>
      </c>
      <c r="AX99">
        <f>Demand[[#This Row],[Load]]+Demand[[#This Row],[Load]]*-0.03</f>
        <v>14030.08</v>
      </c>
      <c r="AY99">
        <f>Demand[[#This Row],[Load]]+Demand[[#This Row],[Load]]*-0.02</f>
        <v>14174.72</v>
      </c>
      <c r="AZ99">
        <f>Demand[[#This Row],[Load]]+Demand[[#This Row],[Load]]*-0.01</f>
        <v>14319.36</v>
      </c>
      <c r="BA99">
        <f>Demand[[#This Row],[Load]]+Demand[[#This Row],[Load]]*0</f>
        <v>14464</v>
      </c>
      <c r="BB99">
        <f>Demand[[#This Row],[Load]]+Demand[[#This Row],[Load]]*0.01</f>
        <v>14608.64</v>
      </c>
      <c r="BC99">
        <f>Demand[[#This Row],[Load]]+Demand[[#This Row],[Load]]*0.02</f>
        <v>14753.28</v>
      </c>
      <c r="BD99">
        <f>Demand[[#This Row],[Load]]+Demand[[#This Row],[Load]]*0.03</f>
        <v>14897.92</v>
      </c>
      <c r="BE99">
        <f>Demand[[#This Row],[Load]]+Demand[[#This Row],[Load]]*0.04</f>
        <v>15042.56</v>
      </c>
      <c r="BF99">
        <f>Demand[[#This Row],[Load]]+Demand[[#This Row],[Load]]*0.05</f>
        <v>15187.2</v>
      </c>
      <c r="BG99">
        <f>Demand[[#This Row],[Load]]+Demand[[#This Row],[Load]]*0.06</f>
        <v>15331.84</v>
      </c>
      <c r="BH99">
        <f>Demand[[#This Row],[Load]]+Demand[[#This Row],[Load]]*0.07</f>
        <v>15476.48</v>
      </c>
      <c r="BI99">
        <f>Demand[[#This Row],[Load]]+Demand[[#This Row],[Load]]*0.08</f>
        <v>15621.12</v>
      </c>
      <c r="BJ99">
        <f>Demand[[#This Row],[Load]]+Demand[[#This Row],[Load]]*0.09</f>
        <v>15765.76</v>
      </c>
      <c r="BK99">
        <f>Demand[[#This Row],[Load]]+Demand[[#This Row],[Load]]*0.1</f>
        <v>15910.4</v>
      </c>
      <c r="BL99">
        <f>Demand[[#This Row],[Load]]+Demand[[#This Row],[Load]]*0.11</f>
        <v>16055.04</v>
      </c>
      <c r="BM99">
        <f>Demand[[#This Row],[Load]]+Demand[[#This Row],[Load]]*0.12</f>
        <v>16199.68</v>
      </c>
      <c r="BN99">
        <f>Demand[[#This Row],[Load]]+Demand[[#This Row],[Load]]*0.13</f>
        <v>16344.32</v>
      </c>
      <c r="BO99">
        <f>Demand[[#This Row],[Load]]+Demand[[#This Row],[Load]]*0.14</f>
        <v>16488.96</v>
      </c>
      <c r="BP99">
        <f>Demand[[#This Row],[Load]]+Demand[[#This Row],[Load]]*0.15</f>
        <v>16633.599999999999</v>
      </c>
      <c r="BQ99">
        <f>Demand[[#This Row],[Load]]+Demand[[#This Row],[Load]]*0.16</f>
        <v>16778.240000000002</v>
      </c>
      <c r="BR99">
        <f>Demand[[#This Row],[Load]]+Demand[[#This Row],[Load]]*0.17</f>
        <v>16922.88</v>
      </c>
      <c r="BS99">
        <f>Demand[[#This Row],[Load]]+Demand[[#This Row],[Load]]*0.18</f>
        <v>17067.52</v>
      </c>
      <c r="BT99">
        <f>Demand[[#This Row],[Load]]+Demand[[#This Row],[Load]]*0.19</f>
        <v>17212.16</v>
      </c>
      <c r="BU99">
        <f>Demand[[#This Row],[Load]]+Demand[[#This Row],[Load]]*0.2</f>
        <v>17356.8</v>
      </c>
      <c r="BV99">
        <f>Demand[[#This Row],[Load]]+Demand[[#This Row],[Load]]*0.21</f>
        <v>17501.439999999999</v>
      </c>
      <c r="BW99">
        <f>Demand[[#This Row],[Load]]+Demand[[#This Row],[Load]]*0.22</f>
        <v>17646.080000000002</v>
      </c>
      <c r="BX99">
        <f>Demand[[#This Row],[Load]]+Demand[[#This Row],[Load]]*0.23</f>
        <v>17790.72</v>
      </c>
      <c r="BY99">
        <f>Demand[[#This Row],[Load]]+Demand[[#This Row],[Load]]*0.24</f>
        <v>17935.36</v>
      </c>
      <c r="BZ99">
        <f>Demand[[#This Row],[Load]]+Demand[[#This Row],[Load]]*0.25</f>
        <v>18080</v>
      </c>
      <c r="CA99">
        <f>Demand[[#This Row],[Load]]+Demand[[#This Row],[Load]]*0.26</f>
        <v>18224.64</v>
      </c>
      <c r="CB99">
        <f>Demand[[#This Row],[Load]]+Demand[[#This Row],[Load]]*0.27</f>
        <v>18369.28</v>
      </c>
      <c r="CC99">
        <f>Demand[[#This Row],[Load]]+Demand[[#This Row],[Load]]*0.28</f>
        <v>18513.920000000002</v>
      </c>
      <c r="CD99">
        <f>Demand[[#This Row],[Load]]+Demand[[#This Row],[Load]]*0.29</f>
        <v>18658.559999999998</v>
      </c>
      <c r="CE99">
        <f>Demand[[#This Row],[Load]]+Demand[[#This Row],[Load]]*0.3</f>
        <v>18803.2</v>
      </c>
      <c r="CF99">
        <f>Demand[[#This Row],[Load]]+Demand[[#This Row],[Load]]*0.31</f>
        <v>18947.84</v>
      </c>
      <c r="CG99">
        <f>Demand[[#This Row],[Load]]+Demand[[#This Row],[Load]]*0.32</f>
        <v>19092.48</v>
      </c>
      <c r="CH99">
        <f>Demand[[#This Row],[Load]]+Demand[[#This Row],[Load]]*0.33</f>
        <v>19237.12</v>
      </c>
      <c r="CI99">
        <f>Demand[[#This Row],[Load]]+Demand[[#This Row],[Load]]*0.34</f>
        <v>19381.760000000002</v>
      </c>
      <c r="CJ99">
        <f>Demand[[#This Row],[Load]]+Demand[[#This Row],[Load]]*0.35</f>
        <v>19526.400000000001</v>
      </c>
      <c r="CK99">
        <f>Demand[[#This Row],[Load]]+Demand[[#This Row],[Load]]*0.36</f>
        <v>19671.04</v>
      </c>
      <c r="CL99">
        <f>Demand[[#This Row],[Load]]+Demand[[#This Row],[Load]]*0.37</f>
        <v>19815.68</v>
      </c>
      <c r="CM99">
        <f>Demand[[#This Row],[Load]]+Demand[[#This Row],[Load]]*0.38</f>
        <v>19960.32</v>
      </c>
      <c r="CN99">
        <f>Demand[[#This Row],[Load]]+Demand[[#This Row],[Load]]*0.39</f>
        <v>20104.96</v>
      </c>
      <c r="CO99">
        <f>Demand[[#This Row],[Load]]+Demand[[#This Row],[Load]]*0.4</f>
        <v>20249.599999999999</v>
      </c>
      <c r="CP99">
        <f>Demand[[#This Row],[Load]]+Demand[[#This Row],[Load]]*0.41</f>
        <v>20394.239999999998</v>
      </c>
      <c r="CQ99">
        <f>Demand[[#This Row],[Load]]+Demand[[#This Row],[Load]]*0.42</f>
        <v>20538.88</v>
      </c>
      <c r="CR99">
        <f>Demand[[#This Row],[Load]]+Demand[[#This Row],[Load]]*0.43</f>
        <v>20683.52</v>
      </c>
      <c r="CS99">
        <f>Demand[[#This Row],[Load]]+Demand[[#This Row],[Load]]*0.44</f>
        <v>20828.16</v>
      </c>
      <c r="CT99">
        <f>Demand[[#This Row],[Load]]+Demand[[#This Row],[Load]]*0.45</f>
        <v>20972.799999999999</v>
      </c>
      <c r="CU99">
        <f>Demand[[#This Row],[Load]]+Demand[[#This Row],[Load]]*0.46</f>
        <v>21117.440000000002</v>
      </c>
      <c r="CV99">
        <f>Demand[[#This Row],[Load]]+Demand[[#This Row],[Load]]*47</f>
        <v>694272</v>
      </c>
      <c r="CW99">
        <f>Demand[[#This Row],[Load]]+Demand[[#This Row],[Load]]*0.48</f>
        <v>21406.720000000001</v>
      </c>
      <c r="CX99">
        <f>Demand[[#This Row],[Load]]+Demand[[#This Row],[Load]]*0.49</f>
        <v>21551.360000000001</v>
      </c>
      <c r="CY99">
        <f>Demand[[#This Row],[Load]]+Demand[[#This Row],[Load]]*0.5</f>
        <v>21696</v>
      </c>
    </row>
    <row r="100" spans="1:103">
      <c r="A100">
        <v>98</v>
      </c>
      <c r="B100">
        <v>13523</v>
      </c>
      <c r="C100">
        <f>Demand[[#This Row],[Load]]-Demand[[#This Row],[Load]]*0.5</f>
        <v>6761.5</v>
      </c>
      <c r="D100">
        <f>Demand[[#This Row],[Load]]-Demand[[#This Row],[Load]]*0.49</f>
        <v>6896.7300000000005</v>
      </c>
      <c r="E100">
        <f>Demand[[#This Row],[Load]]-Demand[[#This Row],[Load]]*0.48</f>
        <v>7031.96</v>
      </c>
      <c r="F100">
        <f>Demand[[#This Row],[Load]]-Demand[[#This Row],[Load]]*0.47</f>
        <v>7167.1900000000005</v>
      </c>
      <c r="G100">
        <f>Demand[[#This Row],[Load]]-Demand[[#This Row],[Load]]*0.46</f>
        <v>7302.42</v>
      </c>
      <c r="H100">
        <f>Demand[[#This Row],[Load]]-Demand[[#This Row],[Load]]*0.45</f>
        <v>7437.65</v>
      </c>
      <c r="I100">
        <f>Demand[[#This Row],[Load]]-Demand[[#This Row],[Load]]*0.44</f>
        <v>7572.88</v>
      </c>
      <c r="J100">
        <f>Demand[[#This Row],[Load]]-Demand[[#This Row],[Load]]*0.43</f>
        <v>7708.11</v>
      </c>
      <c r="K100">
        <f>Demand[[#This Row],[Load]]+Demand[[#This Row],[Load]]*$K$1</f>
        <v>7843.34</v>
      </c>
      <c r="L100">
        <f>Demand[[#This Row],[Load]]+Demand[[#This Row],[Load]]*-0.41</f>
        <v>7978.5700000000006</v>
      </c>
      <c r="M100">
        <f>Demand[[#This Row],[Load]]+Demand[[#This Row],[Load]]*-0.4</f>
        <v>8113.7999999999993</v>
      </c>
      <c r="N100">
        <f>Demand[[#This Row],[Load]]+Demand[[#This Row],[Load]]*-0.39</f>
        <v>8249.0299999999988</v>
      </c>
      <c r="O100">
        <f>Demand[[#This Row],[Load]]+Demand[[#This Row],[Load]]*-0.38</f>
        <v>8384.26</v>
      </c>
      <c r="P100">
        <f>Demand[[#This Row],[Load]]+Demand[[#This Row],[Load]]*-0.37</f>
        <v>8519.49</v>
      </c>
      <c r="Q100">
        <f>Demand[[#This Row],[Load]]+Demand[[#This Row],[Load]]*-0.36</f>
        <v>8654.7200000000012</v>
      </c>
      <c r="R100">
        <f>Demand[[#This Row],[Load]]+Demand[[#This Row],[Load]]*-0.35</f>
        <v>8789.9500000000007</v>
      </c>
      <c r="S100">
        <f>Demand[[#This Row],[Load]]+Demand[[#This Row],[Load]]*-0.34</f>
        <v>8925.18</v>
      </c>
      <c r="T100">
        <f>Demand[[#This Row],[Load]]+Demand[[#This Row],[Load]]*-0.33</f>
        <v>9060.41</v>
      </c>
      <c r="U100">
        <f>Demand[[#This Row],[Load]]+Demand[[#This Row],[Load]]*-0.32</f>
        <v>9195.64</v>
      </c>
      <c r="V100">
        <f>Demand[[#This Row],[Load]]+Demand[[#This Row],[Load]]*-0.31</f>
        <v>9330.869999999999</v>
      </c>
      <c r="W100">
        <f>Demand[[#This Row],[Load]]+Demand[[#This Row],[Load]]*-0.3</f>
        <v>9466.1</v>
      </c>
      <c r="X100">
        <f>Demand[[#This Row],[Load]]+Demand[[#This Row],[Load]]*-0.29</f>
        <v>9601.33</v>
      </c>
      <c r="Y100">
        <f>Demand[[#This Row],[Load]]+Demand[[#This Row],[Load]]*-0.28</f>
        <v>9736.56</v>
      </c>
      <c r="Z100">
        <f>Demand[[#This Row],[Load]]+Demand[[#This Row],[Load]]*-0.27</f>
        <v>9871.7900000000009</v>
      </c>
      <c r="AA100">
        <f>Demand[[#This Row],[Load]]+Demand[[#This Row],[Load]]*-0.26</f>
        <v>10007.02</v>
      </c>
      <c r="AB100">
        <f>Demand[[#This Row],[Load]]+Demand[[#This Row],[Load]]*-0.25</f>
        <v>10142.25</v>
      </c>
      <c r="AC100">
        <f>Demand[[#This Row],[Load]]+Demand[[#This Row],[Load]]*-0.24</f>
        <v>10277.48</v>
      </c>
      <c r="AD100">
        <f>Demand[[#This Row],[Load]]+Demand[[#This Row],[Load]]*-0.23</f>
        <v>10412.709999999999</v>
      </c>
      <c r="AE100">
        <f>Demand[[#This Row],[Load]]+Demand[[#This Row],[Load]]*-0.22</f>
        <v>10547.94</v>
      </c>
      <c r="AF100">
        <f>Demand[[#This Row],[Load]]+Demand[[#This Row],[Load]]*-0.21</f>
        <v>10683.17</v>
      </c>
      <c r="AG100">
        <f>Demand[[#This Row],[Load]]+Demand[[#This Row],[Load]]*-0.2</f>
        <v>10818.4</v>
      </c>
      <c r="AH100">
        <f>Demand[[#This Row],[Load]]+Demand[[#This Row],[Load]]*-0.19</f>
        <v>10953.630000000001</v>
      </c>
      <c r="AI100">
        <f>Demand[[#This Row],[Load]]+Demand[[#This Row],[Load]]*-0.18</f>
        <v>11088.86</v>
      </c>
      <c r="AJ100">
        <f>Demand[[#This Row],[Load]]+Demand[[#This Row],[Load]]*-0.17</f>
        <v>11224.09</v>
      </c>
      <c r="AK100">
        <f>Demand[[#This Row],[Load]]+Demand[[#This Row],[Load]]*-0.16</f>
        <v>11359.32</v>
      </c>
      <c r="AL100">
        <f>Demand[[#This Row],[Load]]+Demand[[#This Row],[Load]]*-0.15</f>
        <v>11494.55</v>
      </c>
      <c r="AM100">
        <f>Demand[[#This Row],[Load]]+Demand[[#This Row],[Load]]*-0.14</f>
        <v>11629.779999999999</v>
      </c>
      <c r="AN100">
        <f>Demand[[#This Row],[Load]]+Demand[[#This Row],[Load]]*-0.13</f>
        <v>11765.01</v>
      </c>
      <c r="AO100">
        <f>Demand[[#This Row],[Load]]+Demand[[#This Row],[Load]]*-0.12</f>
        <v>11900.24</v>
      </c>
      <c r="AP100">
        <f>Demand[[#This Row],[Load]]+Demand[[#This Row],[Load]]*-0.11</f>
        <v>12035.47</v>
      </c>
      <c r="AQ100">
        <f>Demand[[#This Row],[Load]]+Demand[[#This Row],[Load]]*-0.1</f>
        <v>12170.7</v>
      </c>
      <c r="AR100">
        <f>Demand[[#This Row],[Load]]+Demand[[#This Row],[Load]]*-0.09</f>
        <v>12305.93</v>
      </c>
      <c r="AS100">
        <f>Demand[[#This Row],[Load]]+Demand[[#This Row],[Load]]*-0.08</f>
        <v>12441.16</v>
      </c>
      <c r="AT100">
        <f>Demand[[#This Row],[Load]]+Demand[[#This Row],[Load]]*-0.07</f>
        <v>12576.39</v>
      </c>
      <c r="AU100">
        <f>Demand[[#This Row],[Load]]+Demand[[#This Row],[Load]]*-0.06</f>
        <v>12711.62</v>
      </c>
      <c r="AV100">
        <f>Demand[[#This Row],[Load]]+Demand[[#This Row],[Load]]*-0.05</f>
        <v>12846.85</v>
      </c>
      <c r="AW100">
        <f>Demand[[#This Row],[Load]]+Demand[[#This Row],[Load]]*-0.04</f>
        <v>12982.08</v>
      </c>
      <c r="AX100">
        <f>Demand[[#This Row],[Load]]+Demand[[#This Row],[Load]]*-0.03</f>
        <v>13117.31</v>
      </c>
      <c r="AY100">
        <f>Demand[[#This Row],[Load]]+Demand[[#This Row],[Load]]*-0.02</f>
        <v>13252.54</v>
      </c>
      <c r="AZ100">
        <f>Demand[[#This Row],[Load]]+Demand[[#This Row],[Load]]*-0.01</f>
        <v>13387.77</v>
      </c>
      <c r="BA100">
        <f>Demand[[#This Row],[Load]]+Demand[[#This Row],[Load]]*0</f>
        <v>13523</v>
      </c>
      <c r="BB100">
        <f>Demand[[#This Row],[Load]]+Demand[[#This Row],[Load]]*0.01</f>
        <v>13658.23</v>
      </c>
      <c r="BC100">
        <f>Demand[[#This Row],[Load]]+Demand[[#This Row],[Load]]*0.02</f>
        <v>13793.46</v>
      </c>
      <c r="BD100">
        <f>Demand[[#This Row],[Load]]+Demand[[#This Row],[Load]]*0.03</f>
        <v>13928.69</v>
      </c>
      <c r="BE100">
        <f>Demand[[#This Row],[Load]]+Demand[[#This Row],[Load]]*0.04</f>
        <v>14063.92</v>
      </c>
      <c r="BF100">
        <f>Demand[[#This Row],[Load]]+Demand[[#This Row],[Load]]*0.05</f>
        <v>14199.15</v>
      </c>
      <c r="BG100">
        <f>Demand[[#This Row],[Load]]+Demand[[#This Row],[Load]]*0.06</f>
        <v>14334.38</v>
      </c>
      <c r="BH100">
        <f>Demand[[#This Row],[Load]]+Demand[[#This Row],[Load]]*0.07</f>
        <v>14469.61</v>
      </c>
      <c r="BI100">
        <f>Demand[[#This Row],[Load]]+Demand[[#This Row],[Load]]*0.08</f>
        <v>14604.84</v>
      </c>
      <c r="BJ100">
        <f>Demand[[#This Row],[Load]]+Demand[[#This Row],[Load]]*0.09</f>
        <v>14740.07</v>
      </c>
      <c r="BK100">
        <f>Demand[[#This Row],[Load]]+Demand[[#This Row],[Load]]*0.1</f>
        <v>14875.3</v>
      </c>
      <c r="BL100">
        <f>Demand[[#This Row],[Load]]+Demand[[#This Row],[Load]]*0.11</f>
        <v>15010.53</v>
      </c>
      <c r="BM100">
        <f>Demand[[#This Row],[Load]]+Demand[[#This Row],[Load]]*0.12</f>
        <v>15145.76</v>
      </c>
      <c r="BN100">
        <f>Demand[[#This Row],[Load]]+Demand[[#This Row],[Load]]*0.13</f>
        <v>15280.99</v>
      </c>
      <c r="BO100">
        <f>Demand[[#This Row],[Load]]+Demand[[#This Row],[Load]]*0.14</f>
        <v>15416.220000000001</v>
      </c>
      <c r="BP100">
        <f>Demand[[#This Row],[Load]]+Demand[[#This Row],[Load]]*0.15</f>
        <v>15551.45</v>
      </c>
      <c r="BQ100">
        <f>Demand[[#This Row],[Load]]+Demand[[#This Row],[Load]]*0.16</f>
        <v>15686.68</v>
      </c>
      <c r="BR100">
        <f>Demand[[#This Row],[Load]]+Demand[[#This Row],[Load]]*0.17</f>
        <v>15821.91</v>
      </c>
      <c r="BS100">
        <f>Demand[[#This Row],[Load]]+Demand[[#This Row],[Load]]*0.18</f>
        <v>15957.14</v>
      </c>
      <c r="BT100">
        <f>Demand[[#This Row],[Load]]+Demand[[#This Row],[Load]]*0.19</f>
        <v>16092.369999999999</v>
      </c>
      <c r="BU100">
        <f>Demand[[#This Row],[Load]]+Demand[[#This Row],[Load]]*0.2</f>
        <v>16227.6</v>
      </c>
      <c r="BV100">
        <f>Demand[[#This Row],[Load]]+Demand[[#This Row],[Load]]*0.21</f>
        <v>16362.83</v>
      </c>
      <c r="BW100">
        <f>Demand[[#This Row],[Load]]+Demand[[#This Row],[Load]]*0.22</f>
        <v>16498.060000000001</v>
      </c>
      <c r="BX100">
        <f>Demand[[#This Row],[Load]]+Demand[[#This Row],[Load]]*0.23</f>
        <v>16633.29</v>
      </c>
      <c r="BY100">
        <f>Demand[[#This Row],[Load]]+Demand[[#This Row],[Load]]*0.24</f>
        <v>16768.52</v>
      </c>
      <c r="BZ100">
        <f>Demand[[#This Row],[Load]]+Demand[[#This Row],[Load]]*0.25</f>
        <v>16903.75</v>
      </c>
      <c r="CA100">
        <f>Demand[[#This Row],[Load]]+Demand[[#This Row],[Load]]*0.26</f>
        <v>17038.98</v>
      </c>
      <c r="CB100">
        <f>Demand[[#This Row],[Load]]+Demand[[#This Row],[Load]]*0.27</f>
        <v>17174.21</v>
      </c>
      <c r="CC100">
        <f>Demand[[#This Row],[Load]]+Demand[[#This Row],[Load]]*0.28</f>
        <v>17309.440000000002</v>
      </c>
      <c r="CD100">
        <f>Demand[[#This Row],[Load]]+Demand[[#This Row],[Load]]*0.29</f>
        <v>17444.669999999998</v>
      </c>
      <c r="CE100">
        <f>Demand[[#This Row],[Load]]+Demand[[#This Row],[Load]]*0.3</f>
        <v>17579.900000000001</v>
      </c>
      <c r="CF100">
        <f>Demand[[#This Row],[Load]]+Demand[[#This Row],[Load]]*0.31</f>
        <v>17715.13</v>
      </c>
      <c r="CG100">
        <f>Demand[[#This Row],[Load]]+Demand[[#This Row],[Load]]*0.32</f>
        <v>17850.36</v>
      </c>
      <c r="CH100">
        <f>Demand[[#This Row],[Load]]+Demand[[#This Row],[Load]]*0.33</f>
        <v>17985.59</v>
      </c>
      <c r="CI100">
        <f>Demand[[#This Row],[Load]]+Demand[[#This Row],[Load]]*0.34</f>
        <v>18120.82</v>
      </c>
      <c r="CJ100">
        <f>Demand[[#This Row],[Load]]+Demand[[#This Row],[Load]]*0.35</f>
        <v>18256.05</v>
      </c>
      <c r="CK100">
        <f>Demand[[#This Row],[Load]]+Demand[[#This Row],[Load]]*0.36</f>
        <v>18391.28</v>
      </c>
      <c r="CL100">
        <f>Demand[[#This Row],[Load]]+Demand[[#This Row],[Load]]*0.37</f>
        <v>18526.510000000002</v>
      </c>
      <c r="CM100">
        <f>Demand[[#This Row],[Load]]+Demand[[#This Row],[Load]]*0.38</f>
        <v>18661.739999999998</v>
      </c>
      <c r="CN100">
        <f>Demand[[#This Row],[Load]]+Demand[[#This Row],[Load]]*0.39</f>
        <v>18796.97</v>
      </c>
      <c r="CO100">
        <f>Demand[[#This Row],[Load]]+Demand[[#This Row],[Load]]*0.4</f>
        <v>18932.2</v>
      </c>
      <c r="CP100">
        <f>Demand[[#This Row],[Load]]+Demand[[#This Row],[Load]]*0.41</f>
        <v>19067.43</v>
      </c>
      <c r="CQ100">
        <f>Demand[[#This Row],[Load]]+Demand[[#This Row],[Load]]*0.42</f>
        <v>19202.66</v>
      </c>
      <c r="CR100">
        <f>Demand[[#This Row],[Load]]+Demand[[#This Row],[Load]]*0.43</f>
        <v>19337.89</v>
      </c>
      <c r="CS100">
        <f>Demand[[#This Row],[Load]]+Demand[[#This Row],[Load]]*0.44</f>
        <v>19473.12</v>
      </c>
      <c r="CT100">
        <f>Demand[[#This Row],[Load]]+Demand[[#This Row],[Load]]*0.45</f>
        <v>19608.349999999999</v>
      </c>
      <c r="CU100">
        <f>Demand[[#This Row],[Load]]+Demand[[#This Row],[Load]]*0.46</f>
        <v>19743.580000000002</v>
      </c>
      <c r="CV100">
        <f>Demand[[#This Row],[Load]]+Demand[[#This Row],[Load]]*47</f>
        <v>649104</v>
      </c>
      <c r="CW100">
        <f>Demand[[#This Row],[Load]]+Demand[[#This Row],[Load]]*0.48</f>
        <v>20014.04</v>
      </c>
      <c r="CX100">
        <f>Demand[[#This Row],[Load]]+Demand[[#This Row],[Load]]*0.49</f>
        <v>20149.27</v>
      </c>
      <c r="CY100">
        <f>Demand[[#This Row],[Load]]+Demand[[#This Row],[Load]]*0.5</f>
        <v>20284.5</v>
      </c>
    </row>
    <row r="101" spans="1:103">
      <c r="A101">
        <v>99</v>
      </c>
      <c r="B101">
        <v>13033</v>
      </c>
      <c r="C101">
        <f>Demand[[#This Row],[Load]]-Demand[[#This Row],[Load]]*0.5</f>
        <v>6516.5</v>
      </c>
      <c r="D101">
        <f>Demand[[#This Row],[Load]]-Demand[[#This Row],[Load]]*0.49</f>
        <v>6646.83</v>
      </c>
      <c r="E101">
        <f>Demand[[#This Row],[Load]]-Demand[[#This Row],[Load]]*0.48</f>
        <v>6777.16</v>
      </c>
      <c r="F101">
        <f>Demand[[#This Row],[Load]]-Demand[[#This Row],[Load]]*0.47</f>
        <v>6907.4900000000007</v>
      </c>
      <c r="G101">
        <f>Demand[[#This Row],[Load]]-Demand[[#This Row],[Load]]*0.46</f>
        <v>7037.82</v>
      </c>
      <c r="H101">
        <f>Demand[[#This Row],[Load]]-Demand[[#This Row],[Load]]*0.45</f>
        <v>7168.15</v>
      </c>
      <c r="I101">
        <f>Demand[[#This Row],[Load]]-Demand[[#This Row],[Load]]*0.44</f>
        <v>7298.48</v>
      </c>
      <c r="J101">
        <f>Demand[[#This Row],[Load]]-Demand[[#This Row],[Load]]*0.43</f>
        <v>7428.81</v>
      </c>
      <c r="K101">
        <f>Demand[[#This Row],[Load]]+Demand[[#This Row],[Load]]*$K$1</f>
        <v>7559.14</v>
      </c>
      <c r="L101">
        <f>Demand[[#This Row],[Load]]+Demand[[#This Row],[Load]]*-0.41</f>
        <v>7689.47</v>
      </c>
      <c r="M101">
        <f>Demand[[#This Row],[Load]]+Demand[[#This Row],[Load]]*-0.4</f>
        <v>7819.7999999999993</v>
      </c>
      <c r="N101">
        <f>Demand[[#This Row],[Load]]+Demand[[#This Row],[Load]]*-0.39</f>
        <v>7950.13</v>
      </c>
      <c r="O101">
        <f>Demand[[#This Row],[Load]]+Demand[[#This Row],[Load]]*-0.38</f>
        <v>8080.46</v>
      </c>
      <c r="P101">
        <f>Demand[[#This Row],[Load]]+Demand[[#This Row],[Load]]*-0.37</f>
        <v>8210.7900000000009</v>
      </c>
      <c r="Q101">
        <f>Demand[[#This Row],[Load]]+Demand[[#This Row],[Load]]*-0.36</f>
        <v>8341.119999999999</v>
      </c>
      <c r="R101">
        <f>Demand[[#This Row],[Load]]+Demand[[#This Row],[Load]]*-0.35</f>
        <v>8471.4500000000007</v>
      </c>
      <c r="S101">
        <f>Demand[[#This Row],[Load]]+Demand[[#This Row],[Load]]*-0.34</f>
        <v>8601.7799999999988</v>
      </c>
      <c r="T101">
        <f>Demand[[#This Row],[Load]]+Demand[[#This Row],[Load]]*-0.33</f>
        <v>8732.11</v>
      </c>
      <c r="U101">
        <f>Demand[[#This Row],[Load]]+Demand[[#This Row],[Load]]*-0.32</f>
        <v>8862.4399999999987</v>
      </c>
      <c r="V101">
        <f>Demand[[#This Row],[Load]]+Demand[[#This Row],[Load]]*-0.31</f>
        <v>8992.77</v>
      </c>
      <c r="W101">
        <f>Demand[[#This Row],[Load]]+Demand[[#This Row],[Load]]*-0.3</f>
        <v>9123.1</v>
      </c>
      <c r="X101">
        <f>Demand[[#This Row],[Load]]+Demand[[#This Row],[Load]]*-0.29</f>
        <v>9253.43</v>
      </c>
      <c r="Y101">
        <f>Demand[[#This Row],[Load]]+Demand[[#This Row],[Load]]*-0.28</f>
        <v>9383.76</v>
      </c>
      <c r="Z101">
        <f>Demand[[#This Row],[Load]]+Demand[[#This Row],[Load]]*-0.27</f>
        <v>9514.09</v>
      </c>
      <c r="AA101">
        <f>Demand[[#This Row],[Load]]+Demand[[#This Row],[Load]]*-0.26</f>
        <v>9644.42</v>
      </c>
      <c r="AB101">
        <f>Demand[[#This Row],[Load]]+Demand[[#This Row],[Load]]*-0.25</f>
        <v>9774.75</v>
      </c>
      <c r="AC101">
        <f>Demand[[#This Row],[Load]]+Demand[[#This Row],[Load]]*-0.24</f>
        <v>9905.08</v>
      </c>
      <c r="AD101">
        <f>Demand[[#This Row],[Load]]+Demand[[#This Row],[Load]]*-0.23</f>
        <v>10035.41</v>
      </c>
      <c r="AE101">
        <f>Demand[[#This Row],[Load]]+Demand[[#This Row],[Load]]*-0.22</f>
        <v>10165.74</v>
      </c>
      <c r="AF101">
        <f>Demand[[#This Row],[Load]]+Demand[[#This Row],[Load]]*-0.21</f>
        <v>10296.07</v>
      </c>
      <c r="AG101">
        <f>Demand[[#This Row],[Load]]+Demand[[#This Row],[Load]]*-0.2</f>
        <v>10426.4</v>
      </c>
      <c r="AH101">
        <f>Demand[[#This Row],[Load]]+Demand[[#This Row],[Load]]*-0.19</f>
        <v>10556.73</v>
      </c>
      <c r="AI101">
        <f>Demand[[#This Row],[Load]]+Demand[[#This Row],[Load]]*-0.18</f>
        <v>10687.06</v>
      </c>
      <c r="AJ101">
        <f>Demand[[#This Row],[Load]]+Demand[[#This Row],[Load]]*-0.17</f>
        <v>10817.39</v>
      </c>
      <c r="AK101">
        <f>Demand[[#This Row],[Load]]+Demand[[#This Row],[Load]]*-0.16</f>
        <v>10947.72</v>
      </c>
      <c r="AL101">
        <f>Demand[[#This Row],[Load]]+Demand[[#This Row],[Load]]*-0.15</f>
        <v>11078.05</v>
      </c>
      <c r="AM101">
        <f>Demand[[#This Row],[Load]]+Demand[[#This Row],[Load]]*-0.14</f>
        <v>11208.38</v>
      </c>
      <c r="AN101">
        <f>Demand[[#This Row],[Load]]+Demand[[#This Row],[Load]]*-0.13</f>
        <v>11338.71</v>
      </c>
      <c r="AO101">
        <f>Demand[[#This Row],[Load]]+Demand[[#This Row],[Load]]*-0.12</f>
        <v>11469.04</v>
      </c>
      <c r="AP101">
        <f>Demand[[#This Row],[Load]]+Demand[[#This Row],[Load]]*-0.11</f>
        <v>11599.369999999999</v>
      </c>
      <c r="AQ101">
        <f>Demand[[#This Row],[Load]]+Demand[[#This Row],[Load]]*-0.1</f>
        <v>11729.7</v>
      </c>
      <c r="AR101">
        <f>Demand[[#This Row],[Load]]+Demand[[#This Row],[Load]]*-0.09</f>
        <v>11860.03</v>
      </c>
      <c r="AS101">
        <f>Demand[[#This Row],[Load]]+Demand[[#This Row],[Load]]*-0.08</f>
        <v>11990.36</v>
      </c>
      <c r="AT101">
        <f>Demand[[#This Row],[Load]]+Demand[[#This Row],[Load]]*-0.07</f>
        <v>12120.69</v>
      </c>
      <c r="AU101">
        <f>Demand[[#This Row],[Load]]+Demand[[#This Row],[Load]]*-0.06</f>
        <v>12251.02</v>
      </c>
      <c r="AV101">
        <f>Demand[[#This Row],[Load]]+Demand[[#This Row],[Load]]*-0.05</f>
        <v>12381.35</v>
      </c>
      <c r="AW101">
        <f>Demand[[#This Row],[Load]]+Demand[[#This Row],[Load]]*-0.04</f>
        <v>12511.68</v>
      </c>
      <c r="AX101">
        <f>Demand[[#This Row],[Load]]+Demand[[#This Row],[Load]]*-0.03</f>
        <v>12642.01</v>
      </c>
      <c r="AY101">
        <f>Demand[[#This Row],[Load]]+Demand[[#This Row],[Load]]*-0.02</f>
        <v>12772.34</v>
      </c>
      <c r="AZ101">
        <f>Demand[[#This Row],[Load]]+Demand[[#This Row],[Load]]*-0.01</f>
        <v>12902.67</v>
      </c>
      <c r="BA101">
        <f>Demand[[#This Row],[Load]]+Demand[[#This Row],[Load]]*0</f>
        <v>13033</v>
      </c>
      <c r="BB101">
        <f>Demand[[#This Row],[Load]]+Demand[[#This Row],[Load]]*0.01</f>
        <v>13163.33</v>
      </c>
      <c r="BC101">
        <f>Demand[[#This Row],[Load]]+Demand[[#This Row],[Load]]*0.02</f>
        <v>13293.66</v>
      </c>
      <c r="BD101">
        <f>Demand[[#This Row],[Load]]+Demand[[#This Row],[Load]]*0.03</f>
        <v>13423.99</v>
      </c>
      <c r="BE101">
        <f>Demand[[#This Row],[Load]]+Demand[[#This Row],[Load]]*0.04</f>
        <v>13554.32</v>
      </c>
      <c r="BF101">
        <f>Demand[[#This Row],[Load]]+Demand[[#This Row],[Load]]*0.05</f>
        <v>13684.65</v>
      </c>
      <c r="BG101">
        <f>Demand[[#This Row],[Load]]+Demand[[#This Row],[Load]]*0.06</f>
        <v>13814.98</v>
      </c>
      <c r="BH101">
        <f>Demand[[#This Row],[Load]]+Demand[[#This Row],[Load]]*0.07</f>
        <v>13945.31</v>
      </c>
      <c r="BI101">
        <f>Demand[[#This Row],[Load]]+Demand[[#This Row],[Load]]*0.08</f>
        <v>14075.64</v>
      </c>
      <c r="BJ101">
        <f>Demand[[#This Row],[Load]]+Demand[[#This Row],[Load]]*0.09</f>
        <v>14205.97</v>
      </c>
      <c r="BK101">
        <f>Demand[[#This Row],[Load]]+Demand[[#This Row],[Load]]*0.1</f>
        <v>14336.3</v>
      </c>
      <c r="BL101">
        <f>Demand[[#This Row],[Load]]+Demand[[#This Row],[Load]]*0.11</f>
        <v>14466.630000000001</v>
      </c>
      <c r="BM101">
        <f>Demand[[#This Row],[Load]]+Demand[[#This Row],[Load]]*0.12</f>
        <v>14596.96</v>
      </c>
      <c r="BN101">
        <f>Demand[[#This Row],[Load]]+Demand[[#This Row],[Load]]*0.13</f>
        <v>14727.29</v>
      </c>
      <c r="BO101">
        <f>Demand[[#This Row],[Load]]+Demand[[#This Row],[Load]]*0.14</f>
        <v>14857.62</v>
      </c>
      <c r="BP101">
        <f>Demand[[#This Row],[Load]]+Demand[[#This Row],[Load]]*0.15</f>
        <v>14987.95</v>
      </c>
      <c r="BQ101">
        <f>Demand[[#This Row],[Load]]+Demand[[#This Row],[Load]]*0.16</f>
        <v>15118.28</v>
      </c>
      <c r="BR101">
        <f>Demand[[#This Row],[Load]]+Demand[[#This Row],[Load]]*0.17</f>
        <v>15248.61</v>
      </c>
      <c r="BS101">
        <f>Demand[[#This Row],[Load]]+Demand[[#This Row],[Load]]*0.18</f>
        <v>15378.94</v>
      </c>
      <c r="BT101">
        <f>Demand[[#This Row],[Load]]+Demand[[#This Row],[Load]]*0.19</f>
        <v>15509.27</v>
      </c>
      <c r="BU101">
        <f>Demand[[#This Row],[Load]]+Demand[[#This Row],[Load]]*0.2</f>
        <v>15639.6</v>
      </c>
      <c r="BV101">
        <f>Demand[[#This Row],[Load]]+Demand[[#This Row],[Load]]*0.21</f>
        <v>15769.93</v>
      </c>
      <c r="BW101">
        <f>Demand[[#This Row],[Load]]+Demand[[#This Row],[Load]]*0.22</f>
        <v>15900.26</v>
      </c>
      <c r="BX101">
        <f>Demand[[#This Row],[Load]]+Demand[[#This Row],[Load]]*0.23</f>
        <v>16030.59</v>
      </c>
      <c r="BY101">
        <f>Demand[[#This Row],[Load]]+Demand[[#This Row],[Load]]*0.24</f>
        <v>16160.92</v>
      </c>
      <c r="BZ101">
        <f>Demand[[#This Row],[Load]]+Demand[[#This Row],[Load]]*0.25</f>
        <v>16291.25</v>
      </c>
      <c r="CA101">
        <f>Demand[[#This Row],[Load]]+Demand[[#This Row],[Load]]*0.26</f>
        <v>16421.580000000002</v>
      </c>
      <c r="CB101">
        <f>Demand[[#This Row],[Load]]+Demand[[#This Row],[Load]]*0.27</f>
        <v>16551.91</v>
      </c>
      <c r="CC101">
        <f>Demand[[#This Row],[Load]]+Demand[[#This Row],[Load]]*0.28</f>
        <v>16682.240000000002</v>
      </c>
      <c r="CD101">
        <f>Demand[[#This Row],[Load]]+Demand[[#This Row],[Load]]*0.29</f>
        <v>16812.57</v>
      </c>
      <c r="CE101">
        <f>Demand[[#This Row],[Load]]+Demand[[#This Row],[Load]]*0.3</f>
        <v>16942.900000000001</v>
      </c>
      <c r="CF101">
        <f>Demand[[#This Row],[Load]]+Demand[[#This Row],[Load]]*0.31</f>
        <v>17073.23</v>
      </c>
      <c r="CG101">
        <f>Demand[[#This Row],[Load]]+Demand[[#This Row],[Load]]*0.32</f>
        <v>17203.560000000001</v>
      </c>
      <c r="CH101">
        <f>Demand[[#This Row],[Load]]+Demand[[#This Row],[Load]]*0.33</f>
        <v>17333.89</v>
      </c>
      <c r="CI101">
        <f>Demand[[#This Row],[Load]]+Demand[[#This Row],[Load]]*0.34</f>
        <v>17464.22</v>
      </c>
      <c r="CJ101">
        <f>Demand[[#This Row],[Load]]+Demand[[#This Row],[Load]]*0.35</f>
        <v>17594.55</v>
      </c>
      <c r="CK101">
        <f>Demand[[#This Row],[Load]]+Demand[[#This Row],[Load]]*0.36</f>
        <v>17724.88</v>
      </c>
      <c r="CL101">
        <f>Demand[[#This Row],[Load]]+Demand[[#This Row],[Load]]*0.37</f>
        <v>17855.21</v>
      </c>
      <c r="CM101">
        <f>Demand[[#This Row],[Load]]+Demand[[#This Row],[Load]]*0.38</f>
        <v>17985.54</v>
      </c>
      <c r="CN101">
        <f>Demand[[#This Row],[Load]]+Demand[[#This Row],[Load]]*0.39</f>
        <v>18115.87</v>
      </c>
      <c r="CO101">
        <f>Demand[[#This Row],[Load]]+Demand[[#This Row],[Load]]*0.4</f>
        <v>18246.2</v>
      </c>
      <c r="CP101">
        <f>Demand[[#This Row],[Load]]+Demand[[#This Row],[Load]]*0.41</f>
        <v>18376.53</v>
      </c>
      <c r="CQ101">
        <f>Demand[[#This Row],[Load]]+Demand[[#This Row],[Load]]*0.42</f>
        <v>18506.86</v>
      </c>
      <c r="CR101">
        <f>Demand[[#This Row],[Load]]+Demand[[#This Row],[Load]]*0.43</f>
        <v>18637.189999999999</v>
      </c>
      <c r="CS101">
        <f>Demand[[#This Row],[Load]]+Demand[[#This Row],[Load]]*0.44</f>
        <v>18767.52</v>
      </c>
      <c r="CT101">
        <f>Demand[[#This Row],[Load]]+Demand[[#This Row],[Load]]*0.45</f>
        <v>18897.849999999999</v>
      </c>
      <c r="CU101">
        <f>Demand[[#This Row],[Load]]+Demand[[#This Row],[Load]]*0.46</f>
        <v>19028.18</v>
      </c>
      <c r="CV101">
        <f>Demand[[#This Row],[Load]]+Demand[[#This Row],[Load]]*47</f>
        <v>625584</v>
      </c>
      <c r="CW101">
        <f>Demand[[#This Row],[Load]]+Demand[[#This Row],[Load]]*0.48</f>
        <v>19288.84</v>
      </c>
      <c r="CX101">
        <f>Demand[[#This Row],[Load]]+Demand[[#This Row],[Load]]*0.49</f>
        <v>19419.169999999998</v>
      </c>
      <c r="CY101">
        <f>Demand[[#This Row],[Load]]+Demand[[#This Row],[Load]]*0.5</f>
        <v>19549.5</v>
      </c>
    </row>
    <row r="102" spans="1:103">
      <c r="A102">
        <v>100</v>
      </c>
      <c r="B102">
        <v>12790</v>
      </c>
      <c r="C102">
        <f>Demand[[#This Row],[Load]]-Demand[[#This Row],[Load]]*0.5</f>
        <v>6395</v>
      </c>
      <c r="D102">
        <f>Demand[[#This Row],[Load]]-Demand[[#This Row],[Load]]*0.49</f>
        <v>6522.9000000000005</v>
      </c>
      <c r="E102">
        <f>Demand[[#This Row],[Load]]-Demand[[#This Row],[Load]]*0.48</f>
        <v>6650.8</v>
      </c>
      <c r="F102">
        <f>Demand[[#This Row],[Load]]-Demand[[#This Row],[Load]]*0.47</f>
        <v>6778.7000000000007</v>
      </c>
      <c r="G102">
        <f>Demand[[#This Row],[Load]]-Demand[[#This Row],[Load]]*0.46</f>
        <v>6906.5999999999995</v>
      </c>
      <c r="H102">
        <f>Demand[[#This Row],[Load]]-Demand[[#This Row],[Load]]*0.45</f>
        <v>7034.5</v>
      </c>
      <c r="I102">
        <f>Demand[[#This Row],[Load]]-Demand[[#This Row],[Load]]*0.44</f>
        <v>7162.4</v>
      </c>
      <c r="J102">
        <f>Demand[[#This Row],[Load]]-Demand[[#This Row],[Load]]*0.43</f>
        <v>7290.3</v>
      </c>
      <c r="K102">
        <f>Demand[[#This Row],[Load]]+Demand[[#This Row],[Load]]*$K$1</f>
        <v>7418.2</v>
      </c>
      <c r="L102">
        <f>Demand[[#This Row],[Load]]+Demand[[#This Row],[Load]]*-0.41</f>
        <v>7546.1</v>
      </c>
      <c r="M102">
        <f>Demand[[#This Row],[Load]]+Demand[[#This Row],[Load]]*-0.4</f>
        <v>7674</v>
      </c>
      <c r="N102">
        <f>Demand[[#This Row],[Load]]+Demand[[#This Row],[Load]]*-0.39</f>
        <v>7801.9</v>
      </c>
      <c r="O102">
        <f>Demand[[#This Row],[Load]]+Demand[[#This Row],[Load]]*-0.38</f>
        <v>7929.8</v>
      </c>
      <c r="P102">
        <f>Demand[[#This Row],[Load]]+Demand[[#This Row],[Load]]*-0.37</f>
        <v>8057.7</v>
      </c>
      <c r="Q102">
        <f>Demand[[#This Row],[Load]]+Demand[[#This Row],[Load]]*-0.36</f>
        <v>8185.6</v>
      </c>
      <c r="R102">
        <f>Demand[[#This Row],[Load]]+Demand[[#This Row],[Load]]*-0.35</f>
        <v>8313.5</v>
      </c>
      <c r="S102">
        <f>Demand[[#This Row],[Load]]+Demand[[#This Row],[Load]]*-0.34</f>
        <v>8441.4</v>
      </c>
      <c r="T102">
        <f>Demand[[#This Row],[Load]]+Demand[[#This Row],[Load]]*-0.33</f>
        <v>8569.2999999999993</v>
      </c>
      <c r="U102">
        <f>Demand[[#This Row],[Load]]+Demand[[#This Row],[Load]]*-0.32</f>
        <v>8697.2000000000007</v>
      </c>
      <c r="V102">
        <f>Demand[[#This Row],[Load]]+Demand[[#This Row],[Load]]*-0.31</f>
        <v>8825.1</v>
      </c>
      <c r="W102">
        <f>Demand[[#This Row],[Load]]+Demand[[#This Row],[Load]]*-0.3</f>
        <v>8953</v>
      </c>
      <c r="X102">
        <f>Demand[[#This Row],[Load]]+Demand[[#This Row],[Load]]*-0.29</f>
        <v>9080.9</v>
      </c>
      <c r="Y102">
        <f>Demand[[#This Row],[Load]]+Demand[[#This Row],[Load]]*-0.28</f>
        <v>9208.7999999999993</v>
      </c>
      <c r="Z102">
        <f>Demand[[#This Row],[Load]]+Demand[[#This Row],[Load]]*-0.27</f>
        <v>9336.7000000000007</v>
      </c>
      <c r="AA102">
        <f>Demand[[#This Row],[Load]]+Demand[[#This Row],[Load]]*-0.26</f>
        <v>9464.6</v>
      </c>
      <c r="AB102">
        <f>Demand[[#This Row],[Load]]+Demand[[#This Row],[Load]]*-0.25</f>
        <v>9592.5</v>
      </c>
      <c r="AC102">
        <f>Demand[[#This Row],[Load]]+Demand[[#This Row],[Load]]*-0.24</f>
        <v>9720.4</v>
      </c>
      <c r="AD102">
        <f>Demand[[#This Row],[Load]]+Demand[[#This Row],[Load]]*-0.23</f>
        <v>9848.2999999999993</v>
      </c>
      <c r="AE102">
        <f>Demand[[#This Row],[Load]]+Demand[[#This Row],[Load]]*-0.22</f>
        <v>9976.2000000000007</v>
      </c>
      <c r="AF102">
        <f>Demand[[#This Row],[Load]]+Demand[[#This Row],[Load]]*-0.21</f>
        <v>10104.1</v>
      </c>
      <c r="AG102">
        <f>Demand[[#This Row],[Load]]+Demand[[#This Row],[Load]]*-0.2</f>
        <v>10232</v>
      </c>
      <c r="AH102">
        <f>Demand[[#This Row],[Load]]+Demand[[#This Row],[Load]]*-0.19</f>
        <v>10359.9</v>
      </c>
      <c r="AI102">
        <f>Demand[[#This Row],[Load]]+Demand[[#This Row],[Load]]*-0.18</f>
        <v>10487.8</v>
      </c>
      <c r="AJ102">
        <f>Demand[[#This Row],[Load]]+Demand[[#This Row],[Load]]*-0.17</f>
        <v>10615.7</v>
      </c>
      <c r="AK102">
        <f>Demand[[#This Row],[Load]]+Demand[[#This Row],[Load]]*-0.16</f>
        <v>10743.6</v>
      </c>
      <c r="AL102">
        <f>Demand[[#This Row],[Load]]+Demand[[#This Row],[Load]]*-0.15</f>
        <v>10871.5</v>
      </c>
      <c r="AM102">
        <f>Demand[[#This Row],[Load]]+Demand[[#This Row],[Load]]*-0.14</f>
        <v>10999.4</v>
      </c>
      <c r="AN102">
        <f>Demand[[#This Row],[Load]]+Demand[[#This Row],[Load]]*-0.13</f>
        <v>11127.3</v>
      </c>
      <c r="AO102">
        <f>Demand[[#This Row],[Load]]+Demand[[#This Row],[Load]]*-0.12</f>
        <v>11255.2</v>
      </c>
      <c r="AP102">
        <f>Demand[[#This Row],[Load]]+Demand[[#This Row],[Load]]*-0.11</f>
        <v>11383.1</v>
      </c>
      <c r="AQ102">
        <f>Demand[[#This Row],[Load]]+Demand[[#This Row],[Load]]*-0.1</f>
        <v>11511</v>
      </c>
      <c r="AR102">
        <f>Demand[[#This Row],[Load]]+Demand[[#This Row],[Load]]*-0.09</f>
        <v>11638.9</v>
      </c>
      <c r="AS102">
        <f>Demand[[#This Row],[Load]]+Demand[[#This Row],[Load]]*-0.08</f>
        <v>11766.8</v>
      </c>
      <c r="AT102">
        <f>Demand[[#This Row],[Load]]+Demand[[#This Row],[Load]]*-0.07</f>
        <v>11894.7</v>
      </c>
      <c r="AU102">
        <f>Demand[[#This Row],[Load]]+Demand[[#This Row],[Load]]*-0.06</f>
        <v>12022.6</v>
      </c>
      <c r="AV102">
        <f>Demand[[#This Row],[Load]]+Demand[[#This Row],[Load]]*-0.05</f>
        <v>12150.5</v>
      </c>
      <c r="AW102">
        <f>Demand[[#This Row],[Load]]+Demand[[#This Row],[Load]]*-0.04</f>
        <v>12278.4</v>
      </c>
      <c r="AX102">
        <f>Demand[[#This Row],[Load]]+Demand[[#This Row],[Load]]*-0.03</f>
        <v>12406.3</v>
      </c>
      <c r="AY102">
        <f>Demand[[#This Row],[Load]]+Demand[[#This Row],[Load]]*-0.02</f>
        <v>12534.2</v>
      </c>
      <c r="AZ102">
        <f>Demand[[#This Row],[Load]]+Demand[[#This Row],[Load]]*-0.01</f>
        <v>12662.1</v>
      </c>
      <c r="BA102">
        <f>Demand[[#This Row],[Load]]+Demand[[#This Row],[Load]]*0</f>
        <v>12790</v>
      </c>
      <c r="BB102">
        <f>Demand[[#This Row],[Load]]+Demand[[#This Row],[Load]]*0.01</f>
        <v>12917.9</v>
      </c>
      <c r="BC102">
        <f>Demand[[#This Row],[Load]]+Demand[[#This Row],[Load]]*0.02</f>
        <v>13045.8</v>
      </c>
      <c r="BD102">
        <f>Demand[[#This Row],[Load]]+Demand[[#This Row],[Load]]*0.03</f>
        <v>13173.7</v>
      </c>
      <c r="BE102">
        <f>Demand[[#This Row],[Load]]+Demand[[#This Row],[Load]]*0.04</f>
        <v>13301.6</v>
      </c>
      <c r="BF102">
        <f>Demand[[#This Row],[Load]]+Demand[[#This Row],[Load]]*0.05</f>
        <v>13429.5</v>
      </c>
      <c r="BG102">
        <f>Demand[[#This Row],[Load]]+Demand[[#This Row],[Load]]*0.06</f>
        <v>13557.4</v>
      </c>
      <c r="BH102">
        <f>Demand[[#This Row],[Load]]+Demand[[#This Row],[Load]]*0.07</f>
        <v>13685.3</v>
      </c>
      <c r="BI102">
        <f>Demand[[#This Row],[Load]]+Demand[[#This Row],[Load]]*0.08</f>
        <v>13813.2</v>
      </c>
      <c r="BJ102">
        <f>Demand[[#This Row],[Load]]+Demand[[#This Row],[Load]]*0.09</f>
        <v>13941.1</v>
      </c>
      <c r="BK102">
        <f>Demand[[#This Row],[Load]]+Demand[[#This Row],[Load]]*0.1</f>
        <v>14069</v>
      </c>
      <c r="BL102">
        <f>Demand[[#This Row],[Load]]+Demand[[#This Row],[Load]]*0.11</f>
        <v>14196.9</v>
      </c>
      <c r="BM102">
        <f>Demand[[#This Row],[Load]]+Demand[[#This Row],[Load]]*0.12</f>
        <v>14324.8</v>
      </c>
      <c r="BN102">
        <f>Demand[[#This Row],[Load]]+Demand[[#This Row],[Load]]*0.13</f>
        <v>14452.7</v>
      </c>
      <c r="BO102">
        <f>Demand[[#This Row],[Load]]+Demand[[#This Row],[Load]]*0.14</f>
        <v>14580.6</v>
      </c>
      <c r="BP102">
        <f>Demand[[#This Row],[Load]]+Demand[[#This Row],[Load]]*0.15</f>
        <v>14708.5</v>
      </c>
      <c r="BQ102">
        <f>Demand[[#This Row],[Load]]+Demand[[#This Row],[Load]]*0.16</f>
        <v>14836.4</v>
      </c>
      <c r="BR102">
        <f>Demand[[#This Row],[Load]]+Demand[[#This Row],[Load]]*0.17</f>
        <v>14964.3</v>
      </c>
      <c r="BS102">
        <f>Demand[[#This Row],[Load]]+Demand[[#This Row],[Load]]*0.18</f>
        <v>15092.2</v>
      </c>
      <c r="BT102">
        <f>Demand[[#This Row],[Load]]+Demand[[#This Row],[Load]]*0.19</f>
        <v>15220.1</v>
      </c>
      <c r="BU102">
        <f>Demand[[#This Row],[Load]]+Demand[[#This Row],[Load]]*0.2</f>
        <v>15348</v>
      </c>
      <c r="BV102">
        <f>Demand[[#This Row],[Load]]+Demand[[#This Row],[Load]]*0.21</f>
        <v>15475.9</v>
      </c>
      <c r="BW102">
        <f>Demand[[#This Row],[Load]]+Demand[[#This Row],[Load]]*0.22</f>
        <v>15603.8</v>
      </c>
      <c r="BX102">
        <f>Demand[[#This Row],[Load]]+Demand[[#This Row],[Load]]*0.23</f>
        <v>15731.7</v>
      </c>
      <c r="BY102">
        <f>Demand[[#This Row],[Load]]+Demand[[#This Row],[Load]]*0.24</f>
        <v>15859.6</v>
      </c>
      <c r="BZ102">
        <f>Demand[[#This Row],[Load]]+Demand[[#This Row],[Load]]*0.25</f>
        <v>15987.5</v>
      </c>
      <c r="CA102">
        <f>Demand[[#This Row],[Load]]+Demand[[#This Row],[Load]]*0.26</f>
        <v>16115.4</v>
      </c>
      <c r="CB102">
        <f>Demand[[#This Row],[Load]]+Demand[[#This Row],[Load]]*0.27</f>
        <v>16243.3</v>
      </c>
      <c r="CC102">
        <f>Demand[[#This Row],[Load]]+Demand[[#This Row],[Load]]*0.28</f>
        <v>16371.2</v>
      </c>
      <c r="CD102">
        <f>Demand[[#This Row],[Load]]+Demand[[#This Row],[Load]]*0.29</f>
        <v>16499.099999999999</v>
      </c>
      <c r="CE102">
        <f>Demand[[#This Row],[Load]]+Demand[[#This Row],[Load]]*0.3</f>
        <v>16627</v>
      </c>
      <c r="CF102">
        <f>Demand[[#This Row],[Load]]+Demand[[#This Row],[Load]]*0.31</f>
        <v>16754.900000000001</v>
      </c>
      <c r="CG102">
        <f>Demand[[#This Row],[Load]]+Demand[[#This Row],[Load]]*0.32</f>
        <v>16882.8</v>
      </c>
      <c r="CH102">
        <f>Demand[[#This Row],[Load]]+Demand[[#This Row],[Load]]*0.33</f>
        <v>17010.7</v>
      </c>
      <c r="CI102">
        <f>Demand[[#This Row],[Load]]+Demand[[#This Row],[Load]]*0.34</f>
        <v>17138.599999999999</v>
      </c>
      <c r="CJ102">
        <f>Demand[[#This Row],[Load]]+Demand[[#This Row],[Load]]*0.35</f>
        <v>17266.5</v>
      </c>
      <c r="CK102">
        <f>Demand[[#This Row],[Load]]+Demand[[#This Row],[Load]]*0.36</f>
        <v>17394.400000000001</v>
      </c>
      <c r="CL102">
        <f>Demand[[#This Row],[Load]]+Demand[[#This Row],[Load]]*0.37</f>
        <v>17522.3</v>
      </c>
      <c r="CM102">
        <f>Demand[[#This Row],[Load]]+Demand[[#This Row],[Load]]*0.38</f>
        <v>17650.2</v>
      </c>
      <c r="CN102">
        <f>Demand[[#This Row],[Load]]+Demand[[#This Row],[Load]]*0.39</f>
        <v>17778.099999999999</v>
      </c>
      <c r="CO102">
        <f>Demand[[#This Row],[Load]]+Demand[[#This Row],[Load]]*0.4</f>
        <v>17906</v>
      </c>
      <c r="CP102">
        <f>Demand[[#This Row],[Load]]+Demand[[#This Row],[Load]]*0.41</f>
        <v>18033.900000000001</v>
      </c>
      <c r="CQ102">
        <f>Demand[[#This Row],[Load]]+Demand[[#This Row],[Load]]*0.42</f>
        <v>18161.8</v>
      </c>
      <c r="CR102">
        <f>Demand[[#This Row],[Load]]+Demand[[#This Row],[Load]]*0.43</f>
        <v>18289.7</v>
      </c>
      <c r="CS102">
        <f>Demand[[#This Row],[Load]]+Demand[[#This Row],[Load]]*0.44</f>
        <v>18417.599999999999</v>
      </c>
      <c r="CT102">
        <f>Demand[[#This Row],[Load]]+Demand[[#This Row],[Load]]*0.45</f>
        <v>18545.5</v>
      </c>
      <c r="CU102">
        <f>Demand[[#This Row],[Load]]+Demand[[#This Row],[Load]]*0.46</f>
        <v>18673.400000000001</v>
      </c>
      <c r="CV102">
        <f>Demand[[#This Row],[Load]]+Demand[[#This Row],[Load]]*47</f>
        <v>613920</v>
      </c>
      <c r="CW102">
        <f>Demand[[#This Row],[Load]]+Demand[[#This Row],[Load]]*0.48</f>
        <v>18929.2</v>
      </c>
      <c r="CX102">
        <f>Demand[[#This Row],[Load]]+Demand[[#This Row],[Load]]*0.49</f>
        <v>19057.099999999999</v>
      </c>
      <c r="CY102">
        <f>Demand[[#This Row],[Load]]+Demand[[#This Row],[Load]]*0.5</f>
        <v>19185</v>
      </c>
    </row>
    <row r="103" spans="1:103">
      <c r="A103">
        <v>101</v>
      </c>
      <c r="B103">
        <v>12743</v>
      </c>
      <c r="C103">
        <f>Demand[[#This Row],[Load]]-Demand[[#This Row],[Load]]*0.5</f>
        <v>6371.5</v>
      </c>
      <c r="D103">
        <f>Demand[[#This Row],[Load]]-Demand[[#This Row],[Load]]*0.49</f>
        <v>6498.93</v>
      </c>
      <c r="E103">
        <f>Demand[[#This Row],[Load]]-Demand[[#This Row],[Load]]*0.48</f>
        <v>6626.3600000000006</v>
      </c>
      <c r="F103">
        <f>Demand[[#This Row],[Load]]-Demand[[#This Row],[Load]]*0.47</f>
        <v>6753.79</v>
      </c>
      <c r="G103">
        <f>Demand[[#This Row],[Load]]-Demand[[#This Row],[Load]]*0.46</f>
        <v>6881.2199999999993</v>
      </c>
      <c r="H103">
        <f>Demand[[#This Row],[Load]]-Demand[[#This Row],[Load]]*0.45</f>
        <v>7008.65</v>
      </c>
      <c r="I103">
        <f>Demand[[#This Row],[Load]]-Demand[[#This Row],[Load]]*0.44</f>
        <v>7136.08</v>
      </c>
      <c r="J103">
        <f>Demand[[#This Row],[Load]]-Demand[[#This Row],[Load]]*0.43</f>
        <v>7263.51</v>
      </c>
      <c r="K103">
        <f>Demand[[#This Row],[Load]]+Demand[[#This Row],[Load]]*$K$1</f>
        <v>7390.9400000000005</v>
      </c>
      <c r="L103">
        <f>Demand[[#This Row],[Load]]+Demand[[#This Row],[Load]]*-0.41</f>
        <v>7518.37</v>
      </c>
      <c r="M103">
        <f>Demand[[#This Row],[Load]]+Demand[[#This Row],[Load]]*-0.4</f>
        <v>7645.7999999999993</v>
      </c>
      <c r="N103">
        <f>Demand[[#This Row],[Load]]+Demand[[#This Row],[Load]]*-0.39</f>
        <v>7773.23</v>
      </c>
      <c r="O103">
        <f>Demand[[#This Row],[Load]]+Demand[[#This Row],[Load]]*-0.38</f>
        <v>7900.66</v>
      </c>
      <c r="P103">
        <f>Demand[[#This Row],[Load]]+Demand[[#This Row],[Load]]*-0.37</f>
        <v>8028.09</v>
      </c>
      <c r="Q103">
        <f>Demand[[#This Row],[Load]]+Demand[[#This Row],[Load]]*-0.36</f>
        <v>8155.52</v>
      </c>
      <c r="R103">
        <f>Demand[[#This Row],[Load]]+Demand[[#This Row],[Load]]*-0.35</f>
        <v>8282.9500000000007</v>
      </c>
      <c r="S103">
        <f>Demand[[#This Row],[Load]]+Demand[[#This Row],[Load]]*-0.34</f>
        <v>8410.380000000001</v>
      </c>
      <c r="T103">
        <f>Demand[[#This Row],[Load]]+Demand[[#This Row],[Load]]*-0.33</f>
        <v>8537.81</v>
      </c>
      <c r="U103">
        <f>Demand[[#This Row],[Load]]+Demand[[#This Row],[Load]]*-0.32</f>
        <v>8665.24</v>
      </c>
      <c r="V103">
        <f>Demand[[#This Row],[Load]]+Demand[[#This Row],[Load]]*-0.31</f>
        <v>8792.67</v>
      </c>
      <c r="W103">
        <f>Demand[[#This Row],[Load]]+Demand[[#This Row],[Load]]*-0.3</f>
        <v>8920.1</v>
      </c>
      <c r="X103">
        <f>Demand[[#This Row],[Load]]+Demand[[#This Row],[Load]]*-0.29</f>
        <v>9047.5300000000007</v>
      </c>
      <c r="Y103">
        <f>Demand[[#This Row],[Load]]+Demand[[#This Row],[Load]]*-0.28</f>
        <v>9174.9599999999991</v>
      </c>
      <c r="Z103">
        <f>Demand[[#This Row],[Load]]+Demand[[#This Row],[Load]]*-0.27</f>
        <v>9302.39</v>
      </c>
      <c r="AA103">
        <f>Demand[[#This Row],[Load]]+Demand[[#This Row],[Load]]*-0.26</f>
        <v>9429.82</v>
      </c>
      <c r="AB103">
        <f>Demand[[#This Row],[Load]]+Demand[[#This Row],[Load]]*-0.25</f>
        <v>9557.25</v>
      </c>
      <c r="AC103">
        <f>Demand[[#This Row],[Load]]+Demand[[#This Row],[Load]]*-0.24</f>
        <v>9684.68</v>
      </c>
      <c r="AD103">
        <f>Demand[[#This Row],[Load]]+Demand[[#This Row],[Load]]*-0.23</f>
        <v>9812.11</v>
      </c>
      <c r="AE103">
        <f>Demand[[#This Row],[Load]]+Demand[[#This Row],[Load]]*-0.22</f>
        <v>9939.5400000000009</v>
      </c>
      <c r="AF103">
        <f>Demand[[#This Row],[Load]]+Demand[[#This Row],[Load]]*-0.21</f>
        <v>10066.970000000001</v>
      </c>
      <c r="AG103">
        <f>Demand[[#This Row],[Load]]+Demand[[#This Row],[Load]]*-0.2</f>
        <v>10194.4</v>
      </c>
      <c r="AH103">
        <f>Demand[[#This Row],[Load]]+Demand[[#This Row],[Load]]*-0.19</f>
        <v>10321.83</v>
      </c>
      <c r="AI103">
        <f>Demand[[#This Row],[Load]]+Demand[[#This Row],[Load]]*-0.18</f>
        <v>10449.26</v>
      </c>
      <c r="AJ103">
        <f>Demand[[#This Row],[Load]]+Demand[[#This Row],[Load]]*-0.17</f>
        <v>10576.69</v>
      </c>
      <c r="AK103">
        <f>Demand[[#This Row],[Load]]+Demand[[#This Row],[Load]]*-0.16</f>
        <v>10704.119999999999</v>
      </c>
      <c r="AL103">
        <f>Demand[[#This Row],[Load]]+Demand[[#This Row],[Load]]*-0.15</f>
        <v>10831.55</v>
      </c>
      <c r="AM103">
        <f>Demand[[#This Row],[Load]]+Demand[[#This Row],[Load]]*-0.14</f>
        <v>10958.98</v>
      </c>
      <c r="AN103">
        <f>Demand[[#This Row],[Load]]+Demand[[#This Row],[Load]]*-0.13</f>
        <v>11086.41</v>
      </c>
      <c r="AO103">
        <f>Demand[[#This Row],[Load]]+Demand[[#This Row],[Load]]*-0.12</f>
        <v>11213.84</v>
      </c>
      <c r="AP103">
        <f>Demand[[#This Row],[Load]]+Demand[[#This Row],[Load]]*-0.11</f>
        <v>11341.27</v>
      </c>
      <c r="AQ103">
        <f>Demand[[#This Row],[Load]]+Demand[[#This Row],[Load]]*-0.1</f>
        <v>11468.7</v>
      </c>
      <c r="AR103">
        <f>Demand[[#This Row],[Load]]+Demand[[#This Row],[Load]]*-0.09</f>
        <v>11596.130000000001</v>
      </c>
      <c r="AS103">
        <f>Demand[[#This Row],[Load]]+Demand[[#This Row],[Load]]*-0.08</f>
        <v>11723.56</v>
      </c>
      <c r="AT103">
        <f>Demand[[#This Row],[Load]]+Demand[[#This Row],[Load]]*-0.07</f>
        <v>11850.99</v>
      </c>
      <c r="AU103">
        <f>Demand[[#This Row],[Load]]+Demand[[#This Row],[Load]]*-0.06</f>
        <v>11978.42</v>
      </c>
      <c r="AV103">
        <f>Demand[[#This Row],[Load]]+Demand[[#This Row],[Load]]*-0.05</f>
        <v>12105.85</v>
      </c>
      <c r="AW103">
        <f>Demand[[#This Row],[Load]]+Demand[[#This Row],[Load]]*-0.04</f>
        <v>12233.28</v>
      </c>
      <c r="AX103">
        <f>Demand[[#This Row],[Load]]+Demand[[#This Row],[Load]]*-0.03</f>
        <v>12360.71</v>
      </c>
      <c r="AY103">
        <f>Demand[[#This Row],[Load]]+Demand[[#This Row],[Load]]*-0.02</f>
        <v>12488.14</v>
      </c>
      <c r="AZ103">
        <f>Demand[[#This Row],[Load]]+Demand[[#This Row],[Load]]*-0.01</f>
        <v>12615.57</v>
      </c>
      <c r="BA103">
        <f>Demand[[#This Row],[Load]]+Demand[[#This Row],[Load]]*0</f>
        <v>12743</v>
      </c>
      <c r="BB103">
        <f>Demand[[#This Row],[Load]]+Demand[[#This Row],[Load]]*0.01</f>
        <v>12870.43</v>
      </c>
      <c r="BC103">
        <f>Demand[[#This Row],[Load]]+Demand[[#This Row],[Load]]*0.02</f>
        <v>12997.86</v>
      </c>
      <c r="BD103">
        <f>Demand[[#This Row],[Load]]+Demand[[#This Row],[Load]]*0.03</f>
        <v>13125.29</v>
      </c>
      <c r="BE103">
        <f>Demand[[#This Row],[Load]]+Demand[[#This Row],[Load]]*0.04</f>
        <v>13252.72</v>
      </c>
      <c r="BF103">
        <f>Demand[[#This Row],[Load]]+Demand[[#This Row],[Load]]*0.05</f>
        <v>13380.15</v>
      </c>
      <c r="BG103">
        <f>Demand[[#This Row],[Load]]+Demand[[#This Row],[Load]]*0.06</f>
        <v>13507.58</v>
      </c>
      <c r="BH103">
        <f>Demand[[#This Row],[Load]]+Demand[[#This Row],[Load]]*0.07</f>
        <v>13635.01</v>
      </c>
      <c r="BI103">
        <f>Demand[[#This Row],[Load]]+Demand[[#This Row],[Load]]*0.08</f>
        <v>13762.44</v>
      </c>
      <c r="BJ103">
        <f>Demand[[#This Row],[Load]]+Demand[[#This Row],[Load]]*0.09</f>
        <v>13889.869999999999</v>
      </c>
      <c r="BK103">
        <f>Demand[[#This Row],[Load]]+Demand[[#This Row],[Load]]*0.1</f>
        <v>14017.3</v>
      </c>
      <c r="BL103">
        <f>Demand[[#This Row],[Load]]+Demand[[#This Row],[Load]]*0.11</f>
        <v>14144.73</v>
      </c>
      <c r="BM103">
        <f>Demand[[#This Row],[Load]]+Demand[[#This Row],[Load]]*0.12</f>
        <v>14272.16</v>
      </c>
      <c r="BN103">
        <f>Demand[[#This Row],[Load]]+Demand[[#This Row],[Load]]*0.13</f>
        <v>14399.59</v>
      </c>
      <c r="BO103">
        <f>Demand[[#This Row],[Load]]+Demand[[#This Row],[Load]]*0.14</f>
        <v>14527.02</v>
      </c>
      <c r="BP103">
        <f>Demand[[#This Row],[Load]]+Demand[[#This Row],[Load]]*0.15</f>
        <v>14654.45</v>
      </c>
      <c r="BQ103">
        <f>Demand[[#This Row],[Load]]+Demand[[#This Row],[Load]]*0.16</f>
        <v>14781.880000000001</v>
      </c>
      <c r="BR103">
        <f>Demand[[#This Row],[Load]]+Demand[[#This Row],[Load]]*0.17</f>
        <v>14909.31</v>
      </c>
      <c r="BS103">
        <f>Demand[[#This Row],[Load]]+Demand[[#This Row],[Load]]*0.18</f>
        <v>15036.74</v>
      </c>
      <c r="BT103">
        <f>Demand[[#This Row],[Load]]+Demand[[#This Row],[Load]]*0.19</f>
        <v>15164.17</v>
      </c>
      <c r="BU103">
        <f>Demand[[#This Row],[Load]]+Demand[[#This Row],[Load]]*0.2</f>
        <v>15291.6</v>
      </c>
      <c r="BV103">
        <f>Demand[[#This Row],[Load]]+Demand[[#This Row],[Load]]*0.21</f>
        <v>15419.029999999999</v>
      </c>
      <c r="BW103">
        <f>Demand[[#This Row],[Load]]+Demand[[#This Row],[Load]]*0.22</f>
        <v>15546.46</v>
      </c>
      <c r="BX103">
        <f>Demand[[#This Row],[Load]]+Demand[[#This Row],[Load]]*0.23</f>
        <v>15673.89</v>
      </c>
      <c r="BY103">
        <f>Demand[[#This Row],[Load]]+Demand[[#This Row],[Load]]*0.24</f>
        <v>15801.32</v>
      </c>
      <c r="BZ103">
        <f>Demand[[#This Row],[Load]]+Demand[[#This Row],[Load]]*0.25</f>
        <v>15928.75</v>
      </c>
      <c r="CA103">
        <f>Demand[[#This Row],[Load]]+Demand[[#This Row],[Load]]*0.26</f>
        <v>16056.18</v>
      </c>
      <c r="CB103">
        <f>Demand[[#This Row],[Load]]+Demand[[#This Row],[Load]]*0.27</f>
        <v>16183.61</v>
      </c>
      <c r="CC103">
        <f>Demand[[#This Row],[Load]]+Demand[[#This Row],[Load]]*0.28</f>
        <v>16311.04</v>
      </c>
      <c r="CD103">
        <f>Demand[[#This Row],[Load]]+Demand[[#This Row],[Load]]*0.29</f>
        <v>16438.47</v>
      </c>
      <c r="CE103">
        <f>Demand[[#This Row],[Load]]+Demand[[#This Row],[Load]]*0.3</f>
        <v>16565.900000000001</v>
      </c>
      <c r="CF103">
        <f>Demand[[#This Row],[Load]]+Demand[[#This Row],[Load]]*0.31</f>
        <v>16693.330000000002</v>
      </c>
      <c r="CG103">
        <f>Demand[[#This Row],[Load]]+Demand[[#This Row],[Load]]*0.32</f>
        <v>16820.760000000002</v>
      </c>
      <c r="CH103">
        <f>Demand[[#This Row],[Load]]+Demand[[#This Row],[Load]]*0.33</f>
        <v>16948.190000000002</v>
      </c>
      <c r="CI103">
        <f>Demand[[#This Row],[Load]]+Demand[[#This Row],[Load]]*0.34</f>
        <v>17075.62</v>
      </c>
      <c r="CJ103">
        <f>Demand[[#This Row],[Load]]+Demand[[#This Row],[Load]]*0.35</f>
        <v>17203.05</v>
      </c>
      <c r="CK103">
        <f>Demand[[#This Row],[Load]]+Demand[[#This Row],[Load]]*0.36</f>
        <v>17330.48</v>
      </c>
      <c r="CL103">
        <f>Demand[[#This Row],[Load]]+Demand[[#This Row],[Load]]*0.37</f>
        <v>17457.91</v>
      </c>
      <c r="CM103">
        <f>Demand[[#This Row],[Load]]+Demand[[#This Row],[Load]]*0.38</f>
        <v>17585.34</v>
      </c>
      <c r="CN103">
        <f>Demand[[#This Row],[Load]]+Demand[[#This Row],[Load]]*0.39</f>
        <v>17712.77</v>
      </c>
      <c r="CO103">
        <f>Demand[[#This Row],[Load]]+Demand[[#This Row],[Load]]*0.4</f>
        <v>17840.2</v>
      </c>
      <c r="CP103">
        <f>Demand[[#This Row],[Load]]+Demand[[#This Row],[Load]]*0.41</f>
        <v>17967.63</v>
      </c>
      <c r="CQ103">
        <f>Demand[[#This Row],[Load]]+Demand[[#This Row],[Load]]*0.42</f>
        <v>18095.059999999998</v>
      </c>
      <c r="CR103">
        <f>Demand[[#This Row],[Load]]+Demand[[#This Row],[Load]]*0.43</f>
        <v>18222.489999999998</v>
      </c>
      <c r="CS103">
        <f>Demand[[#This Row],[Load]]+Demand[[#This Row],[Load]]*0.44</f>
        <v>18349.919999999998</v>
      </c>
      <c r="CT103">
        <f>Demand[[#This Row],[Load]]+Demand[[#This Row],[Load]]*0.45</f>
        <v>18477.349999999999</v>
      </c>
      <c r="CU103">
        <f>Demand[[#This Row],[Load]]+Demand[[#This Row],[Load]]*0.46</f>
        <v>18604.78</v>
      </c>
      <c r="CV103">
        <f>Demand[[#This Row],[Load]]+Demand[[#This Row],[Load]]*47</f>
        <v>611664</v>
      </c>
      <c r="CW103">
        <f>Demand[[#This Row],[Load]]+Demand[[#This Row],[Load]]*0.48</f>
        <v>18859.64</v>
      </c>
      <c r="CX103">
        <f>Demand[[#This Row],[Load]]+Demand[[#This Row],[Load]]*0.49</f>
        <v>18987.07</v>
      </c>
      <c r="CY103">
        <f>Demand[[#This Row],[Load]]+Demand[[#This Row],[Load]]*0.5</f>
        <v>19114.5</v>
      </c>
    </row>
    <row r="104" spans="1:103">
      <c r="A104">
        <v>102</v>
      </c>
      <c r="B104">
        <v>13071</v>
      </c>
      <c r="C104">
        <f>Demand[[#This Row],[Load]]-Demand[[#This Row],[Load]]*0.5</f>
        <v>6535.5</v>
      </c>
      <c r="D104">
        <f>Demand[[#This Row],[Load]]-Demand[[#This Row],[Load]]*0.49</f>
        <v>6666.21</v>
      </c>
      <c r="E104">
        <f>Demand[[#This Row],[Load]]-Demand[[#This Row],[Load]]*0.48</f>
        <v>6796.92</v>
      </c>
      <c r="F104">
        <f>Demand[[#This Row],[Load]]-Demand[[#This Row],[Load]]*0.47</f>
        <v>6927.63</v>
      </c>
      <c r="G104">
        <f>Demand[[#This Row],[Load]]-Demand[[#This Row],[Load]]*0.46</f>
        <v>7058.34</v>
      </c>
      <c r="H104">
        <f>Demand[[#This Row],[Load]]-Demand[[#This Row],[Load]]*0.45</f>
        <v>7189.05</v>
      </c>
      <c r="I104">
        <f>Demand[[#This Row],[Load]]-Demand[[#This Row],[Load]]*0.44</f>
        <v>7319.76</v>
      </c>
      <c r="J104">
        <f>Demand[[#This Row],[Load]]-Demand[[#This Row],[Load]]*0.43</f>
        <v>7450.47</v>
      </c>
      <c r="K104">
        <f>Demand[[#This Row],[Load]]+Demand[[#This Row],[Load]]*$K$1</f>
        <v>7581.18</v>
      </c>
      <c r="L104">
        <f>Demand[[#This Row],[Load]]+Demand[[#This Row],[Load]]*-0.41</f>
        <v>7711.89</v>
      </c>
      <c r="M104">
        <f>Demand[[#This Row],[Load]]+Demand[[#This Row],[Load]]*-0.4</f>
        <v>7842.5999999999995</v>
      </c>
      <c r="N104">
        <f>Demand[[#This Row],[Load]]+Demand[[#This Row],[Load]]*-0.39</f>
        <v>7973.3099999999995</v>
      </c>
      <c r="O104">
        <f>Demand[[#This Row],[Load]]+Demand[[#This Row],[Load]]*-0.38</f>
        <v>8104.0199999999995</v>
      </c>
      <c r="P104">
        <f>Demand[[#This Row],[Load]]+Demand[[#This Row],[Load]]*-0.37</f>
        <v>8234.73</v>
      </c>
      <c r="Q104">
        <f>Demand[[#This Row],[Load]]+Demand[[#This Row],[Load]]*-0.36</f>
        <v>8365.44</v>
      </c>
      <c r="R104">
        <f>Demand[[#This Row],[Load]]+Demand[[#This Row],[Load]]*-0.35</f>
        <v>8496.1500000000015</v>
      </c>
      <c r="S104">
        <f>Demand[[#This Row],[Load]]+Demand[[#This Row],[Load]]*-0.34</f>
        <v>8626.86</v>
      </c>
      <c r="T104">
        <f>Demand[[#This Row],[Load]]+Demand[[#This Row],[Load]]*-0.33</f>
        <v>8757.57</v>
      </c>
      <c r="U104">
        <f>Demand[[#This Row],[Load]]+Demand[[#This Row],[Load]]*-0.32</f>
        <v>8888.2799999999988</v>
      </c>
      <c r="V104">
        <f>Demand[[#This Row],[Load]]+Demand[[#This Row],[Load]]*-0.31</f>
        <v>9018.99</v>
      </c>
      <c r="W104">
        <f>Demand[[#This Row],[Load]]+Demand[[#This Row],[Load]]*-0.3</f>
        <v>9149.7000000000007</v>
      </c>
      <c r="X104">
        <f>Demand[[#This Row],[Load]]+Demand[[#This Row],[Load]]*-0.29</f>
        <v>9280.41</v>
      </c>
      <c r="Y104">
        <f>Demand[[#This Row],[Load]]+Demand[[#This Row],[Load]]*-0.28</f>
        <v>9411.119999999999</v>
      </c>
      <c r="Z104">
        <f>Demand[[#This Row],[Load]]+Demand[[#This Row],[Load]]*-0.27</f>
        <v>9541.83</v>
      </c>
      <c r="AA104">
        <f>Demand[[#This Row],[Load]]+Demand[[#This Row],[Load]]*-0.26</f>
        <v>9672.5400000000009</v>
      </c>
      <c r="AB104">
        <f>Demand[[#This Row],[Load]]+Demand[[#This Row],[Load]]*-0.25</f>
        <v>9803.25</v>
      </c>
      <c r="AC104">
        <f>Demand[[#This Row],[Load]]+Demand[[#This Row],[Load]]*-0.24</f>
        <v>9933.9599999999991</v>
      </c>
      <c r="AD104">
        <f>Demand[[#This Row],[Load]]+Demand[[#This Row],[Load]]*-0.23</f>
        <v>10064.67</v>
      </c>
      <c r="AE104">
        <f>Demand[[#This Row],[Load]]+Demand[[#This Row],[Load]]*-0.22</f>
        <v>10195.380000000001</v>
      </c>
      <c r="AF104">
        <f>Demand[[#This Row],[Load]]+Demand[[#This Row],[Load]]*-0.21</f>
        <v>10326.09</v>
      </c>
      <c r="AG104">
        <f>Demand[[#This Row],[Load]]+Demand[[#This Row],[Load]]*-0.2</f>
        <v>10456.799999999999</v>
      </c>
      <c r="AH104">
        <f>Demand[[#This Row],[Load]]+Demand[[#This Row],[Load]]*-0.19</f>
        <v>10587.51</v>
      </c>
      <c r="AI104">
        <f>Demand[[#This Row],[Load]]+Demand[[#This Row],[Load]]*-0.18</f>
        <v>10718.220000000001</v>
      </c>
      <c r="AJ104">
        <f>Demand[[#This Row],[Load]]+Demand[[#This Row],[Load]]*-0.17</f>
        <v>10848.93</v>
      </c>
      <c r="AK104">
        <f>Demand[[#This Row],[Load]]+Demand[[#This Row],[Load]]*-0.16</f>
        <v>10979.64</v>
      </c>
      <c r="AL104">
        <f>Demand[[#This Row],[Load]]+Demand[[#This Row],[Load]]*-0.15</f>
        <v>11110.35</v>
      </c>
      <c r="AM104">
        <f>Demand[[#This Row],[Load]]+Demand[[#This Row],[Load]]*-0.14</f>
        <v>11241.06</v>
      </c>
      <c r="AN104">
        <f>Demand[[#This Row],[Load]]+Demand[[#This Row],[Load]]*-0.13</f>
        <v>11371.77</v>
      </c>
      <c r="AO104">
        <f>Demand[[#This Row],[Load]]+Demand[[#This Row],[Load]]*-0.12</f>
        <v>11502.48</v>
      </c>
      <c r="AP104">
        <f>Demand[[#This Row],[Load]]+Demand[[#This Row],[Load]]*-0.11</f>
        <v>11633.19</v>
      </c>
      <c r="AQ104">
        <f>Demand[[#This Row],[Load]]+Demand[[#This Row],[Load]]*-0.1</f>
        <v>11763.9</v>
      </c>
      <c r="AR104">
        <f>Demand[[#This Row],[Load]]+Demand[[#This Row],[Load]]*-0.09</f>
        <v>11894.61</v>
      </c>
      <c r="AS104">
        <f>Demand[[#This Row],[Load]]+Demand[[#This Row],[Load]]*-0.08</f>
        <v>12025.32</v>
      </c>
      <c r="AT104">
        <f>Demand[[#This Row],[Load]]+Demand[[#This Row],[Load]]*-0.07</f>
        <v>12156.03</v>
      </c>
      <c r="AU104">
        <f>Demand[[#This Row],[Load]]+Demand[[#This Row],[Load]]*-0.06</f>
        <v>12286.74</v>
      </c>
      <c r="AV104">
        <f>Demand[[#This Row],[Load]]+Demand[[#This Row],[Load]]*-0.05</f>
        <v>12417.45</v>
      </c>
      <c r="AW104">
        <f>Demand[[#This Row],[Load]]+Demand[[#This Row],[Load]]*-0.04</f>
        <v>12548.16</v>
      </c>
      <c r="AX104">
        <f>Demand[[#This Row],[Load]]+Demand[[#This Row],[Load]]*-0.03</f>
        <v>12678.87</v>
      </c>
      <c r="AY104">
        <f>Demand[[#This Row],[Load]]+Demand[[#This Row],[Load]]*-0.02</f>
        <v>12809.58</v>
      </c>
      <c r="AZ104">
        <f>Demand[[#This Row],[Load]]+Demand[[#This Row],[Load]]*-0.01</f>
        <v>12940.29</v>
      </c>
      <c r="BA104">
        <f>Demand[[#This Row],[Load]]+Demand[[#This Row],[Load]]*0</f>
        <v>13071</v>
      </c>
      <c r="BB104">
        <f>Demand[[#This Row],[Load]]+Demand[[#This Row],[Load]]*0.01</f>
        <v>13201.71</v>
      </c>
      <c r="BC104">
        <f>Demand[[#This Row],[Load]]+Demand[[#This Row],[Load]]*0.02</f>
        <v>13332.42</v>
      </c>
      <c r="BD104">
        <f>Demand[[#This Row],[Load]]+Demand[[#This Row],[Load]]*0.03</f>
        <v>13463.13</v>
      </c>
      <c r="BE104">
        <f>Demand[[#This Row],[Load]]+Demand[[#This Row],[Load]]*0.04</f>
        <v>13593.84</v>
      </c>
      <c r="BF104">
        <f>Demand[[#This Row],[Load]]+Demand[[#This Row],[Load]]*0.05</f>
        <v>13724.55</v>
      </c>
      <c r="BG104">
        <f>Demand[[#This Row],[Load]]+Demand[[#This Row],[Load]]*0.06</f>
        <v>13855.26</v>
      </c>
      <c r="BH104">
        <f>Demand[[#This Row],[Load]]+Demand[[#This Row],[Load]]*0.07</f>
        <v>13985.97</v>
      </c>
      <c r="BI104">
        <f>Demand[[#This Row],[Load]]+Demand[[#This Row],[Load]]*0.08</f>
        <v>14116.68</v>
      </c>
      <c r="BJ104">
        <f>Demand[[#This Row],[Load]]+Demand[[#This Row],[Load]]*0.09</f>
        <v>14247.39</v>
      </c>
      <c r="BK104">
        <f>Demand[[#This Row],[Load]]+Demand[[#This Row],[Load]]*0.1</f>
        <v>14378.1</v>
      </c>
      <c r="BL104">
        <f>Demand[[#This Row],[Load]]+Demand[[#This Row],[Load]]*0.11</f>
        <v>14508.81</v>
      </c>
      <c r="BM104">
        <f>Demand[[#This Row],[Load]]+Demand[[#This Row],[Load]]*0.12</f>
        <v>14639.52</v>
      </c>
      <c r="BN104">
        <f>Demand[[#This Row],[Load]]+Demand[[#This Row],[Load]]*0.13</f>
        <v>14770.23</v>
      </c>
      <c r="BO104">
        <f>Demand[[#This Row],[Load]]+Demand[[#This Row],[Load]]*0.14</f>
        <v>14900.94</v>
      </c>
      <c r="BP104">
        <f>Demand[[#This Row],[Load]]+Demand[[#This Row],[Load]]*0.15</f>
        <v>15031.65</v>
      </c>
      <c r="BQ104">
        <f>Demand[[#This Row],[Load]]+Demand[[#This Row],[Load]]*0.16</f>
        <v>15162.36</v>
      </c>
      <c r="BR104">
        <f>Demand[[#This Row],[Load]]+Demand[[#This Row],[Load]]*0.17</f>
        <v>15293.07</v>
      </c>
      <c r="BS104">
        <f>Demand[[#This Row],[Load]]+Demand[[#This Row],[Load]]*0.18</f>
        <v>15423.779999999999</v>
      </c>
      <c r="BT104">
        <f>Demand[[#This Row],[Load]]+Demand[[#This Row],[Load]]*0.19</f>
        <v>15554.49</v>
      </c>
      <c r="BU104">
        <f>Demand[[#This Row],[Load]]+Demand[[#This Row],[Load]]*0.2</f>
        <v>15685.2</v>
      </c>
      <c r="BV104">
        <f>Demand[[#This Row],[Load]]+Demand[[#This Row],[Load]]*0.21</f>
        <v>15815.91</v>
      </c>
      <c r="BW104">
        <f>Demand[[#This Row],[Load]]+Demand[[#This Row],[Load]]*0.22</f>
        <v>15946.619999999999</v>
      </c>
      <c r="BX104">
        <f>Demand[[#This Row],[Load]]+Demand[[#This Row],[Load]]*0.23</f>
        <v>16077.33</v>
      </c>
      <c r="BY104">
        <f>Demand[[#This Row],[Load]]+Demand[[#This Row],[Load]]*0.24</f>
        <v>16208.04</v>
      </c>
      <c r="BZ104">
        <f>Demand[[#This Row],[Load]]+Demand[[#This Row],[Load]]*0.25</f>
        <v>16338.75</v>
      </c>
      <c r="CA104">
        <f>Demand[[#This Row],[Load]]+Demand[[#This Row],[Load]]*0.26</f>
        <v>16469.46</v>
      </c>
      <c r="CB104">
        <f>Demand[[#This Row],[Load]]+Demand[[#This Row],[Load]]*0.27</f>
        <v>16600.169999999998</v>
      </c>
      <c r="CC104">
        <f>Demand[[#This Row],[Load]]+Demand[[#This Row],[Load]]*0.28</f>
        <v>16730.88</v>
      </c>
      <c r="CD104">
        <f>Demand[[#This Row],[Load]]+Demand[[#This Row],[Load]]*0.29</f>
        <v>16861.59</v>
      </c>
      <c r="CE104">
        <f>Demand[[#This Row],[Load]]+Demand[[#This Row],[Load]]*0.3</f>
        <v>16992.3</v>
      </c>
      <c r="CF104">
        <f>Demand[[#This Row],[Load]]+Demand[[#This Row],[Load]]*0.31</f>
        <v>17123.009999999998</v>
      </c>
      <c r="CG104">
        <f>Demand[[#This Row],[Load]]+Demand[[#This Row],[Load]]*0.32</f>
        <v>17253.72</v>
      </c>
      <c r="CH104">
        <f>Demand[[#This Row],[Load]]+Demand[[#This Row],[Load]]*0.33</f>
        <v>17384.43</v>
      </c>
      <c r="CI104">
        <f>Demand[[#This Row],[Load]]+Demand[[#This Row],[Load]]*0.34</f>
        <v>17515.14</v>
      </c>
      <c r="CJ104">
        <f>Demand[[#This Row],[Load]]+Demand[[#This Row],[Load]]*0.35</f>
        <v>17645.849999999999</v>
      </c>
      <c r="CK104">
        <f>Demand[[#This Row],[Load]]+Demand[[#This Row],[Load]]*0.36</f>
        <v>17776.559999999998</v>
      </c>
      <c r="CL104">
        <f>Demand[[#This Row],[Load]]+Demand[[#This Row],[Load]]*0.37</f>
        <v>17907.27</v>
      </c>
      <c r="CM104">
        <f>Demand[[#This Row],[Load]]+Demand[[#This Row],[Load]]*0.38</f>
        <v>18037.98</v>
      </c>
      <c r="CN104">
        <f>Demand[[#This Row],[Load]]+Demand[[#This Row],[Load]]*0.39</f>
        <v>18168.690000000002</v>
      </c>
      <c r="CO104">
        <f>Demand[[#This Row],[Load]]+Demand[[#This Row],[Load]]*0.4</f>
        <v>18299.400000000001</v>
      </c>
      <c r="CP104">
        <f>Demand[[#This Row],[Load]]+Demand[[#This Row],[Load]]*0.41</f>
        <v>18430.11</v>
      </c>
      <c r="CQ104">
        <f>Demand[[#This Row],[Load]]+Demand[[#This Row],[Load]]*0.42</f>
        <v>18560.82</v>
      </c>
      <c r="CR104">
        <f>Demand[[#This Row],[Load]]+Demand[[#This Row],[Load]]*0.43</f>
        <v>18691.53</v>
      </c>
      <c r="CS104">
        <f>Demand[[#This Row],[Load]]+Demand[[#This Row],[Load]]*0.44</f>
        <v>18822.239999999998</v>
      </c>
      <c r="CT104">
        <f>Demand[[#This Row],[Load]]+Demand[[#This Row],[Load]]*0.45</f>
        <v>18952.95</v>
      </c>
      <c r="CU104">
        <f>Demand[[#This Row],[Load]]+Demand[[#This Row],[Load]]*0.46</f>
        <v>19083.66</v>
      </c>
      <c r="CV104">
        <f>Demand[[#This Row],[Load]]+Demand[[#This Row],[Load]]*47</f>
        <v>627408</v>
      </c>
      <c r="CW104">
        <f>Demand[[#This Row],[Load]]+Demand[[#This Row],[Load]]*0.48</f>
        <v>19345.080000000002</v>
      </c>
      <c r="CX104">
        <f>Demand[[#This Row],[Load]]+Demand[[#This Row],[Load]]*0.49</f>
        <v>19475.79</v>
      </c>
      <c r="CY104">
        <f>Demand[[#This Row],[Load]]+Demand[[#This Row],[Load]]*0.5</f>
        <v>19606.5</v>
      </c>
    </row>
    <row r="105" spans="1:103">
      <c r="A105">
        <v>103</v>
      </c>
      <c r="B105">
        <v>14148</v>
      </c>
      <c r="C105">
        <f>Demand[[#This Row],[Load]]-Demand[[#This Row],[Load]]*0.5</f>
        <v>7074</v>
      </c>
      <c r="D105">
        <f>Demand[[#This Row],[Load]]-Demand[[#This Row],[Load]]*0.49</f>
        <v>7215.4800000000005</v>
      </c>
      <c r="E105">
        <f>Demand[[#This Row],[Load]]-Demand[[#This Row],[Load]]*0.48</f>
        <v>7356.96</v>
      </c>
      <c r="F105">
        <f>Demand[[#This Row],[Load]]-Demand[[#This Row],[Load]]*0.47</f>
        <v>7498.4400000000005</v>
      </c>
      <c r="G105">
        <f>Demand[[#This Row],[Load]]-Demand[[#This Row],[Load]]*0.46</f>
        <v>7639.92</v>
      </c>
      <c r="H105">
        <f>Demand[[#This Row],[Load]]-Demand[[#This Row],[Load]]*0.45</f>
        <v>7781.4</v>
      </c>
      <c r="I105">
        <f>Demand[[#This Row],[Load]]-Demand[[#This Row],[Load]]*0.44</f>
        <v>7922.88</v>
      </c>
      <c r="J105">
        <f>Demand[[#This Row],[Load]]-Demand[[#This Row],[Load]]*0.43</f>
        <v>8064.36</v>
      </c>
      <c r="K105">
        <f>Demand[[#This Row],[Load]]+Demand[[#This Row],[Load]]*$K$1</f>
        <v>8205.84</v>
      </c>
      <c r="L105">
        <f>Demand[[#This Row],[Load]]+Demand[[#This Row],[Load]]*-0.41</f>
        <v>8347.32</v>
      </c>
      <c r="M105">
        <f>Demand[[#This Row],[Load]]+Demand[[#This Row],[Load]]*-0.4</f>
        <v>8488.7999999999993</v>
      </c>
      <c r="N105">
        <f>Demand[[#This Row],[Load]]+Demand[[#This Row],[Load]]*-0.39</f>
        <v>8630.2799999999988</v>
      </c>
      <c r="O105">
        <f>Demand[[#This Row],[Load]]+Demand[[#This Row],[Load]]*-0.38</f>
        <v>8771.76</v>
      </c>
      <c r="P105">
        <f>Demand[[#This Row],[Load]]+Demand[[#This Row],[Load]]*-0.37</f>
        <v>8913.24</v>
      </c>
      <c r="Q105">
        <f>Demand[[#This Row],[Load]]+Demand[[#This Row],[Load]]*-0.36</f>
        <v>9054.7200000000012</v>
      </c>
      <c r="R105">
        <f>Demand[[#This Row],[Load]]+Demand[[#This Row],[Load]]*-0.35</f>
        <v>9196.2000000000007</v>
      </c>
      <c r="S105">
        <f>Demand[[#This Row],[Load]]+Demand[[#This Row],[Load]]*-0.34</f>
        <v>9337.68</v>
      </c>
      <c r="T105">
        <f>Demand[[#This Row],[Load]]+Demand[[#This Row],[Load]]*-0.33</f>
        <v>9479.16</v>
      </c>
      <c r="U105">
        <f>Demand[[#This Row],[Load]]+Demand[[#This Row],[Load]]*-0.32</f>
        <v>9620.64</v>
      </c>
      <c r="V105">
        <f>Demand[[#This Row],[Load]]+Demand[[#This Row],[Load]]*-0.31</f>
        <v>9762.119999999999</v>
      </c>
      <c r="W105">
        <f>Demand[[#This Row],[Load]]+Demand[[#This Row],[Load]]*-0.3</f>
        <v>9903.6</v>
      </c>
      <c r="X105">
        <f>Demand[[#This Row],[Load]]+Demand[[#This Row],[Load]]*-0.29</f>
        <v>10045.08</v>
      </c>
      <c r="Y105">
        <f>Demand[[#This Row],[Load]]+Demand[[#This Row],[Load]]*-0.28</f>
        <v>10186.56</v>
      </c>
      <c r="Z105">
        <f>Demand[[#This Row],[Load]]+Demand[[#This Row],[Load]]*-0.27</f>
        <v>10328.040000000001</v>
      </c>
      <c r="AA105">
        <f>Demand[[#This Row],[Load]]+Demand[[#This Row],[Load]]*-0.26</f>
        <v>10469.52</v>
      </c>
      <c r="AB105">
        <f>Demand[[#This Row],[Load]]+Demand[[#This Row],[Load]]*-0.25</f>
        <v>10611</v>
      </c>
      <c r="AC105">
        <f>Demand[[#This Row],[Load]]+Demand[[#This Row],[Load]]*-0.24</f>
        <v>10752.48</v>
      </c>
      <c r="AD105">
        <f>Demand[[#This Row],[Load]]+Demand[[#This Row],[Load]]*-0.23</f>
        <v>10893.96</v>
      </c>
      <c r="AE105">
        <f>Demand[[#This Row],[Load]]+Demand[[#This Row],[Load]]*-0.22</f>
        <v>11035.44</v>
      </c>
      <c r="AF105">
        <f>Demand[[#This Row],[Load]]+Demand[[#This Row],[Load]]*-0.21</f>
        <v>11176.92</v>
      </c>
      <c r="AG105">
        <f>Demand[[#This Row],[Load]]+Demand[[#This Row],[Load]]*-0.2</f>
        <v>11318.4</v>
      </c>
      <c r="AH105">
        <f>Demand[[#This Row],[Load]]+Demand[[#This Row],[Load]]*-0.19</f>
        <v>11459.880000000001</v>
      </c>
      <c r="AI105">
        <f>Demand[[#This Row],[Load]]+Demand[[#This Row],[Load]]*-0.18</f>
        <v>11601.36</v>
      </c>
      <c r="AJ105">
        <f>Demand[[#This Row],[Load]]+Demand[[#This Row],[Load]]*-0.17</f>
        <v>11742.84</v>
      </c>
      <c r="AK105">
        <f>Demand[[#This Row],[Load]]+Demand[[#This Row],[Load]]*-0.16</f>
        <v>11884.32</v>
      </c>
      <c r="AL105">
        <f>Demand[[#This Row],[Load]]+Demand[[#This Row],[Load]]*-0.15</f>
        <v>12025.8</v>
      </c>
      <c r="AM105">
        <f>Demand[[#This Row],[Load]]+Demand[[#This Row],[Load]]*-0.14</f>
        <v>12167.279999999999</v>
      </c>
      <c r="AN105">
        <f>Demand[[#This Row],[Load]]+Demand[[#This Row],[Load]]*-0.13</f>
        <v>12308.76</v>
      </c>
      <c r="AO105">
        <f>Demand[[#This Row],[Load]]+Demand[[#This Row],[Load]]*-0.12</f>
        <v>12450.24</v>
      </c>
      <c r="AP105">
        <f>Demand[[#This Row],[Load]]+Demand[[#This Row],[Load]]*-0.11</f>
        <v>12591.72</v>
      </c>
      <c r="AQ105">
        <f>Demand[[#This Row],[Load]]+Demand[[#This Row],[Load]]*-0.1</f>
        <v>12733.2</v>
      </c>
      <c r="AR105">
        <f>Demand[[#This Row],[Load]]+Demand[[#This Row],[Load]]*-0.09</f>
        <v>12874.68</v>
      </c>
      <c r="AS105">
        <f>Demand[[#This Row],[Load]]+Demand[[#This Row],[Load]]*-0.08</f>
        <v>13016.16</v>
      </c>
      <c r="AT105">
        <f>Demand[[#This Row],[Load]]+Demand[[#This Row],[Load]]*-0.07</f>
        <v>13157.64</v>
      </c>
      <c r="AU105">
        <f>Demand[[#This Row],[Load]]+Demand[[#This Row],[Load]]*-0.06</f>
        <v>13299.12</v>
      </c>
      <c r="AV105">
        <f>Demand[[#This Row],[Load]]+Demand[[#This Row],[Load]]*-0.05</f>
        <v>13440.6</v>
      </c>
      <c r="AW105">
        <f>Demand[[#This Row],[Load]]+Demand[[#This Row],[Load]]*-0.04</f>
        <v>13582.08</v>
      </c>
      <c r="AX105">
        <f>Demand[[#This Row],[Load]]+Demand[[#This Row],[Load]]*-0.03</f>
        <v>13723.56</v>
      </c>
      <c r="AY105">
        <f>Demand[[#This Row],[Load]]+Demand[[#This Row],[Load]]*-0.02</f>
        <v>13865.04</v>
      </c>
      <c r="AZ105">
        <f>Demand[[#This Row],[Load]]+Demand[[#This Row],[Load]]*-0.01</f>
        <v>14006.52</v>
      </c>
      <c r="BA105">
        <f>Demand[[#This Row],[Load]]+Demand[[#This Row],[Load]]*0</f>
        <v>14148</v>
      </c>
      <c r="BB105">
        <f>Demand[[#This Row],[Load]]+Demand[[#This Row],[Load]]*0.01</f>
        <v>14289.48</v>
      </c>
      <c r="BC105">
        <f>Demand[[#This Row],[Load]]+Demand[[#This Row],[Load]]*0.02</f>
        <v>14430.96</v>
      </c>
      <c r="BD105">
        <f>Demand[[#This Row],[Load]]+Demand[[#This Row],[Load]]*0.03</f>
        <v>14572.44</v>
      </c>
      <c r="BE105">
        <f>Demand[[#This Row],[Load]]+Demand[[#This Row],[Load]]*0.04</f>
        <v>14713.92</v>
      </c>
      <c r="BF105">
        <f>Demand[[#This Row],[Load]]+Demand[[#This Row],[Load]]*0.05</f>
        <v>14855.4</v>
      </c>
      <c r="BG105">
        <f>Demand[[#This Row],[Load]]+Demand[[#This Row],[Load]]*0.06</f>
        <v>14996.88</v>
      </c>
      <c r="BH105">
        <f>Demand[[#This Row],[Load]]+Demand[[#This Row],[Load]]*0.07</f>
        <v>15138.36</v>
      </c>
      <c r="BI105">
        <f>Demand[[#This Row],[Load]]+Demand[[#This Row],[Load]]*0.08</f>
        <v>15279.84</v>
      </c>
      <c r="BJ105">
        <f>Demand[[#This Row],[Load]]+Demand[[#This Row],[Load]]*0.09</f>
        <v>15421.32</v>
      </c>
      <c r="BK105">
        <f>Demand[[#This Row],[Load]]+Demand[[#This Row],[Load]]*0.1</f>
        <v>15562.8</v>
      </c>
      <c r="BL105">
        <f>Demand[[#This Row],[Load]]+Demand[[#This Row],[Load]]*0.11</f>
        <v>15704.28</v>
      </c>
      <c r="BM105">
        <f>Demand[[#This Row],[Load]]+Demand[[#This Row],[Load]]*0.12</f>
        <v>15845.76</v>
      </c>
      <c r="BN105">
        <f>Demand[[#This Row],[Load]]+Demand[[#This Row],[Load]]*0.13</f>
        <v>15987.24</v>
      </c>
      <c r="BO105">
        <f>Demand[[#This Row],[Load]]+Demand[[#This Row],[Load]]*0.14</f>
        <v>16128.720000000001</v>
      </c>
      <c r="BP105">
        <f>Demand[[#This Row],[Load]]+Demand[[#This Row],[Load]]*0.15</f>
        <v>16270.2</v>
      </c>
      <c r="BQ105">
        <f>Demand[[#This Row],[Load]]+Demand[[#This Row],[Load]]*0.16</f>
        <v>16411.68</v>
      </c>
      <c r="BR105">
        <f>Demand[[#This Row],[Load]]+Demand[[#This Row],[Load]]*0.17</f>
        <v>16553.16</v>
      </c>
      <c r="BS105">
        <f>Demand[[#This Row],[Load]]+Demand[[#This Row],[Load]]*0.18</f>
        <v>16694.64</v>
      </c>
      <c r="BT105">
        <f>Demand[[#This Row],[Load]]+Demand[[#This Row],[Load]]*0.19</f>
        <v>16836.12</v>
      </c>
      <c r="BU105">
        <f>Demand[[#This Row],[Load]]+Demand[[#This Row],[Load]]*0.2</f>
        <v>16977.599999999999</v>
      </c>
      <c r="BV105">
        <f>Demand[[#This Row],[Load]]+Demand[[#This Row],[Load]]*0.21</f>
        <v>17119.080000000002</v>
      </c>
      <c r="BW105">
        <f>Demand[[#This Row],[Load]]+Demand[[#This Row],[Load]]*0.22</f>
        <v>17260.560000000001</v>
      </c>
      <c r="BX105">
        <f>Demand[[#This Row],[Load]]+Demand[[#This Row],[Load]]*0.23</f>
        <v>17402.04</v>
      </c>
      <c r="BY105">
        <f>Demand[[#This Row],[Load]]+Demand[[#This Row],[Load]]*0.24</f>
        <v>17543.52</v>
      </c>
      <c r="BZ105">
        <f>Demand[[#This Row],[Load]]+Demand[[#This Row],[Load]]*0.25</f>
        <v>17685</v>
      </c>
      <c r="CA105">
        <f>Demand[[#This Row],[Load]]+Demand[[#This Row],[Load]]*0.26</f>
        <v>17826.48</v>
      </c>
      <c r="CB105">
        <f>Demand[[#This Row],[Load]]+Demand[[#This Row],[Load]]*0.27</f>
        <v>17967.96</v>
      </c>
      <c r="CC105">
        <f>Demand[[#This Row],[Load]]+Demand[[#This Row],[Load]]*0.28</f>
        <v>18109.440000000002</v>
      </c>
      <c r="CD105">
        <f>Demand[[#This Row],[Load]]+Demand[[#This Row],[Load]]*0.29</f>
        <v>18250.919999999998</v>
      </c>
      <c r="CE105">
        <f>Demand[[#This Row],[Load]]+Demand[[#This Row],[Load]]*0.3</f>
        <v>18392.400000000001</v>
      </c>
      <c r="CF105">
        <f>Demand[[#This Row],[Load]]+Demand[[#This Row],[Load]]*0.31</f>
        <v>18533.88</v>
      </c>
      <c r="CG105">
        <f>Demand[[#This Row],[Load]]+Demand[[#This Row],[Load]]*0.32</f>
        <v>18675.36</v>
      </c>
      <c r="CH105">
        <f>Demand[[#This Row],[Load]]+Demand[[#This Row],[Load]]*0.33</f>
        <v>18816.84</v>
      </c>
      <c r="CI105">
        <f>Demand[[#This Row],[Load]]+Demand[[#This Row],[Load]]*0.34</f>
        <v>18958.32</v>
      </c>
      <c r="CJ105">
        <f>Demand[[#This Row],[Load]]+Demand[[#This Row],[Load]]*0.35</f>
        <v>19099.8</v>
      </c>
      <c r="CK105">
        <f>Demand[[#This Row],[Load]]+Demand[[#This Row],[Load]]*0.36</f>
        <v>19241.28</v>
      </c>
      <c r="CL105">
        <f>Demand[[#This Row],[Load]]+Demand[[#This Row],[Load]]*0.37</f>
        <v>19382.760000000002</v>
      </c>
      <c r="CM105">
        <f>Demand[[#This Row],[Load]]+Demand[[#This Row],[Load]]*0.38</f>
        <v>19524.239999999998</v>
      </c>
      <c r="CN105">
        <f>Demand[[#This Row],[Load]]+Demand[[#This Row],[Load]]*0.39</f>
        <v>19665.72</v>
      </c>
      <c r="CO105">
        <f>Demand[[#This Row],[Load]]+Demand[[#This Row],[Load]]*0.4</f>
        <v>19807.2</v>
      </c>
      <c r="CP105">
        <f>Demand[[#This Row],[Load]]+Demand[[#This Row],[Load]]*0.41</f>
        <v>19948.68</v>
      </c>
      <c r="CQ105">
        <f>Demand[[#This Row],[Load]]+Demand[[#This Row],[Load]]*0.42</f>
        <v>20090.16</v>
      </c>
      <c r="CR105">
        <f>Demand[[#This Row],[Load]]+Demand[[#This Row],[Load]]*0.43</f>
        <v>20231.64</v>
      </c>
      <c r="CS105">
        <f>Demand[[#This Row],[Load]]+Demand[[#This Row],[Load]]*0.44</f>
        <v>20373.12</v>
      </c>
      <c r="CT105">
        <f>Demand[[#This Row],[Load]]+Demand[[#This Row],[Load]]*0.45</f>
        <v>20514.599999999999</v>
      </c>
      <c r="CU105">
        <f>Demand[[#This Row],[Load]]+Demand[[#This Row],[Load]]*0.46</f>
        <v>20656.080000000002</v>
      </c>
      <c r="CV105">
        <f>Demand[[#This Row],[Load]]+Demand[[#This Row],[Load]]*47</f>
        <v>679104</v>
      </c>
      <c r="CW105">
        <f>Demand[[#This Row],[Load]]+Demand[[#This Row],[Load]]*0.48</f>
        <v>20939.04</v>
      </c>
      <c r="CX105">
        <f>Demand[[#This Row],[Load]]+Demand[[#This Row],[Load]]*0.49</f>
        <v>21080.52</v>
      </c>
      <c r="CY105">
        <f>Demand[[#This Row],[Load]]+Demand[[#This Row],[Load]]*0.5</f>
        <v>21222</v>
      </c>
    </row>
    <row r="106" spans="1:103">
      <c r="A106">
        <v>104</v>
      </c>
      <c r="B106">
        <v>16185</v>
      </c>
      <c r="C106">
        <f>Demand[[#This Row],[Load]]-Demand[[#This Row],[Load]]*0.5</f>
        <v>8092.5</v>
      </c>
      <c r="D106">
        <f>Demand[[#This Row],[Load]]-Demand[[#This Row],[Load]]*0.49</f>
        <v>8254.35</v>
      </c>
      <c r="E106">
        <f>Demand[[#This Row],[Load]]-Demand[[#This Row],[Load]]*0.48</f>
        <v>8416.2000000000007</v>
      </c>
      <c r="F106">
        <f>Demand[[#This Row],[Load]]-Demand[[#This Row],[Load]]*0.47</f>
        <v>8578.0499999999993</v>
      </c>
      <c r="G106">
        <f>Demand[[#This Row],[Load]]-Demand[[#This Row],[Load]]*0.46</f>
        <v>8739.9</v>
      </c>
      <c r="H106">
        <f>Demand[[#This Row],[Load]]-Demand[[#This Row],[Load]]*0.45</f>
        <v>8901.75</v>
      </c>
      <c r="I106">
        <f>Demand[[#This Row],[Load]]-Demand[[#This Row],[Load]]*0.44</f>
        <v>9063.6</v>
      </c>
      <c r="J106">
        <f>Demand[[#This Row],[Load]]-Demand[[#This Row],[Load]]*0.43</f>
        <v>9225.4500000000007</v>
      </c>
      <c r="K106">
        <f>Demand[[#This Row],[Load]]+Demand[[#This Row],[Load]]*$K$1</f>
        <v>9387.2999999999993</v>
      </c>
      <c r="L106">
        <f>Demand[[#This Row],[Load]]+Demand[[#This Row],[Load]]*-0.41</f>
        <v>9549.1500000000015</v>
      </c>
      <c r="M106">
        <f>Demand[[#This Row],[Load]]+Demand[[#This Row],[Load]]*-0.4</f>
        <v>9711</v>
      </c>
      <c r="N106">
        <f>Demand[[#This Row],[Load]]+Demand[[#This Row],[Load]]*-0.39</f>
        <v>9872.8499999999985</v>
      </c>
      <c r="O106">
        <f>Demand[[#This Row],[Load]]+Demand[[#This Row],[Load]]*-0.38</f>
        <v>10034.700000000001</v>
      </c>
      <c r="P106">
        <f>Demand[[#This Row],[Load]]+Demand[[#This Row],[Load]]*-0.37</f>
        <v>10196.549999999999</v>
      </c>
      <c r="Q106">
        <f>Demand[[#This Row],[Load]]+Demand[[#This Row],[Load]]*-0.36</f>
        <v>10358.400000000001</v>
      </c>
      <c r="R106">
        <f>Demand[[#This Row],[Load]]+Demand[[#This Row],[Load]]*-0.35</f>
        <v>10520.25</v>
      </c>
      <c r="S106">
        <f>Demand[[#This Row],[Load]]+Demand[[#This Row],[Load]]*-0.34</f>
        <v>10682.099999999999</v>
      </c>
      <c r="T106">
        <f>Demand[[#This Row],[Load]]+Demand[[#This Row],[Load]]*-0.33</f>
        <v>10843.95</v>
      </c>
      <c r="U106">
        <f>Demand[[#This Row],[Load]]+Demand[[#This Row],[Load]]*-0.32</f>
        <v>11005.8</v>
      </c>
      <c r="V106">
        <f>Demand[[#This Row],[Load]]+Demand[[#This Row],[Load]]*-0.31</f>
        <v>11167.65</v>
      </c>
      <c r="W106">
        <f>Demand[[#This Row],[Load]]+Demand[[#This Row],[Load]]*-0.3</f>
        <v>11329.5</v>
      </c>
      <c r="X106">
        <f>Demand[[#This Row],[Load]]+Demand[[#This Row],[Load]]*-0.29</f>
        <v>11491.35</v>
      </c>
      <c r="Y106">
        <f>Demand[[#This Row],[Load]]+Demand[[#This Row],[Load]]*-0.28</f>
        <v>11653.2</v>
      </c>
      <c r="Z106">
        <f>Demand[[#This Row],[Load]]+Demand[[#This Row],[Load]]*-0.27</f>
        <v>11815.05</v>
      </c>
      <c r="AA106">
        <f>Demand[[#This Row],[Load]]+Demand[[#This Row],[Load]]*-0.26</f>
        <v>11976.9</v>
      </c>
      <c r="AB106">
        <f>Demand[[#This Row],[Load]]+Demand[[#This Row],[Load]]*-0.25</f>
        <v>12138.75</v>
      </c>
      <c r="AC106">
        <f>Demand[[#This Row],[Load]]+Demand[[#This Row],[Load]]*-0.24</f>
        <v>12300.6</v>
      </c>
      <c r="AD106">
        <f>Demand[[#This Row],[Load]]+Demand[[#This Row],[Load]]*-0.23</f>
        <v>12462.45</v>
      </c>
      <c r="AE106">
        <f>Demand[[#This Row],[Load]]+Demand[[#This Row],[Load]]*-0.22</f>
        <v>12624.3</v>
      </c>
      <c r="AF106">
        <f>Demand[[#This Row],[Load]]+Demand[[#This Row],[Load]]*-0.21</f>
        <v>12786.15</v>
      </c>
      <c r="AG106">
        <f>Demand[[#This Row],[Load]]+Demand[[#This Row],[Load]]*-0.2</f>
        <v>12948</v>
      </c>
      <c r="AH106">
        <f>Demand[[#This Row],[Load]]+Demand[[#This Row],[Load]]*-0.19</f>
        <v>13109.85</v>
      </c>
      <c r="AI106">
        <f>Demand[[#This Row],[Load]]+Demand[[#This Row],[Load]]*-0.18</f>
        <v>13271.7</v>
      </c>
      <c r="AJ106">
        <f>Demand[[#This Row],[Load]]+Demand[[#This Row],[Load]]*-0.17</f>
        <v>13433.55</v>
      </c>
      <c r="AK106">
        <f>Demand[[#This Row],[Load]]+Demand[[#This Row],[Load]]*-0.16</f>
        <v>13595.4</v>
      </c>
      <c r="AL106">
        <f>Demand[[#This Row],[Load]]+Demand[[#This Row],[Load]]*-0.15</f>
        <v>13757.25</v>
      </c>
      <c r="AM106">
        <f>Demand[[#This Row],[Load]]+Demand[[#This Row],[Load]]*-0.14</f>
        <v>13919.1</v>
      </c>
      <c r="AN106">
        <f>Demand[[#This Row],[Load]]+Demand[[#This Row],[Load]]*-0.13</f>
        <v>14080.95</v>
      </c>
      <c r="AO106">
        <f>Demand[[#This Row],[Load]]+Demand[[#This Row],[Load]]*-0.12</f>
        <v>14242.8</v>
      </c>
      <c r="AP106">
        <f>Demand[[#This Row],[Load]]+Demand[[#This Row],[Load]]*-0.11</f>
        <v>14404.65</v>
      </c>
      <c r="AQ106">
        <f>Demand[[#This Row],[Load]]+Demand[[#This Row],[Load]]*-0.1</f>
        <v>14566.5</v>
      </c>
      <c r="AR106">
        <f>Demand[[#This Row],[Load]]+Demand[[#This Row],[Load]]*-0.09</f>
        <v>14728.35</v>
      </c>
      <c r="AS106">
        <f>Demand[[#This Row],[Load]]+Demand[[#This Row],[Load]]*-0.08</f>
        <v>14890.2</v>
      </c>
      <c r="AT106">
        <f>Demand[[#This Row],[Load]]+Demand[[#This Row],[Load]]*-0.07</f>
        <v>15052.05</v>
      </c>
      <c r="AU106">
        <f>Demand[[#This Row],[Load]]+Demand[[#This Row],[Load]]*-0.06</f>
        <v>15213.9</v>
      </c>
      <c r="AV106">
        <f>Demand[[#This Row],[Load]]+Demand[[#This Row],[Load]]*-0.05</f>
        <v>15375.75</v>
      </c>
      <c r="AW106">
        <f>Demand[[#This Row],[Load]]+Demand[[#This Row],[Load]]*-0.04</f>
        <v>15537.6</v>
      </c>
      <c r="AX106">
        <f>Demand[[#This Row],[Load]]+Demand[[#This Row],[Load]]*-0.03</f>
        <v>15699.45</v>
      </c>
      <c r="AY106">
        <f>Demand[[#This Row],[Load]]+Demand[[#This Row],[Load]]*-0.02</f>
        <v>15861.3</v>
      </c>
      <c r="AZ106">
        <f>Demand[[#This Row],[Load]]+Demand[[#This Row],[Load]]*-0.01</f>
        <v>16023.15</v>
      </c>
      <c r="BA106">
        <f>Demand[[#This Row],[Load]]+Demand[[#This Row],[Load]]*0</f>
        <v>16185</v>
      </c>
      <c r="BB106">
        <f>Demand[[#This Row],[Load]]+Demand[[#This Row],[Load]]*0.01</f>
        <v>16346.85</v>
      </c>
      <c r="BC106">
        <f>Demand[[#This Row],[Load]]+Demand[[#This Row],[Load]]*0.02</f>
        <v>16508.7</v>
      </c>
      <c r="BD106">
        <f>Demand[[#This Row],[Load]]+Demand[[#This Row],[Load]]*0.03</f>
        <v>16670.55</v>
      </c>
      <c r="BE106">
        <f>Demand[[#This Row],[Load]]+Demand[[#This Row],[Load]]*0.04</f>
        <v>16832.400000000001</v>
      </c>
      <c r="BF106">
        <f>Demand[[#This Row],[Load]]+Demand[[#This Row],[Load]]*0.05</f>
        <v>16994.25</v>
      </c>
      <c r="BG106">
        <f>Demand[[#This Row],[Load]]+Demand[[#This Row],[Load]]*0.06</f>
        <v>17156.099999999999</v>
      </c>
      <c r="BH106">
        <f>Demand[[#This Row],[Load]]+Demand[[#This Row],[Load]]*0.07</f>
        <v>17317.95</v>
      </c>
      <c r="BI106">
        <f>Demand[[#This Row],[Load]]+Demand[[#This Row],[Load]]*0.08</f>
        <v>17479.8</v>
      </c>
      <c r="BJ106">
        <f>Demand[[#This Row],[Load]]+Demand[[#This Row],[Load]]*0.09</f>
        <v>17641.650000000001</v>
      </c>
      <c r="BK106">
        <f>Demand[[#This Row],[Load]]+Demand[[#This Row],[Load]]*0.1</f>
        <v>17803.5</v>
      </c>
      <c r="BL106">
        <f>Demand[[#This Row],[Load]]+Demand[[#This Row],[Load]]*0.11</f>
        <v>17965.349999999999</v>
      </c>
      <c r="BM106">
        <f>Demand[[#This Row],[Load]]+Demand[[#This Row],[Load]]*0.12</f>
        <v>18127.2</v>
      </c>
      <c r="BN106">
        <f>Demand[[#This Row],[Load]]+Demand[[#This Row],[Load]]*0.13</f>
        <v>18289.05</v>
      </c>
      <c r="BO106">
        <f>Demand[[#This Row],[Load]]+Demand[[#This Row],[Load]]*0.14</f>
        <v>18450.900000000001</v>
      </c>
      <c r="BP106">
        <f>Demand[[#This Row],[Load]]+Demand[[#This Row],[Load]]*0.15</f>
        <v>18612.75</v>
      </c>
      <c r="BQ106">
        <f>Demand[[#This Row],[Load]]+Demand[[#This Row],[Load]]*0.16</f>
        <v>18774.599999999999</v>
      </c>
      <c r="BR106">
        <f>Demand[[#This Row],[Load]]+Demand[[#This Row],[Load]]*0.17</f>
        <v>18936.45</v>
      </c>
      <c r="BS106">
        <f>Demand[[#This Row],[Load]]+Demand[[#This Row],[Load]]*0.18</f>
        <v>19098.3</v>
      </c>
      <c r="BT106">
        <f>Demand[[#This Row],[Load]]+Demand[[#This Row],[Load]]*0.19</f>
        <v>19260.150000000001</v>
      </c>
      <c r="BU106">
        <f>Demand[[#This Row],[Load]]+Demand[[#This Row],[Load]]*0.2</f>
        <v>19422</v>
      </c>
      <c r="BV106">
        <f>Demand[[#This Row],[Load]]+Demand[[#This Row],[Load]]*0.21</f>
        <v>19583.849999999999</v>
      </c>
      <c r="BW106">
        <f>Demand[[#This Row],[Load]]+Demand[[#This Row],[Load]]*0.22</f>
        <v>19745.7</v>
      </c>
      <c r="BX106">
        <f>Demand[[#This Row],[Load]]+Demand[[#This Row],[Load]]*0.23</f>
        <v>19907.55</v>
      </c>
      <c r="BY106">
        <f>Demand[[#This Row],[Load]]+Demand[[#This Row],[Load]]*0.24</f>
        <v>20069.400000000001</v>
      </c>
      <c r="BZ106">
        <f>Demand[[#This Row],[Load]]+Demand[[#This Row],[Load]]*0.25</f>
        <v>20231.25</v>
      </c>
      <c r="CA106">
        <f>Demand[[#This Row],[Load]]+Demand[[#This Row],[Load]]*0.26</f>
        <v>20393.099999999999</v>
      </c>
      <c r="CB106">
        <f>Demand[[#This Row],[Load]]+Demand[[#This Row],[Load]]*0.27</f>
        <v>20554.95</v>
      </c>
      <c r="CC106">
        <f>Demand[[#This Row],[Load]]+Demand[[#This Row],[Load]]*0.28</f>
        <v>20716.8</v>
      </c>
      <c r="CD106">
        <f>Demand[[#This Row],[Load]]+Demand[[#This Row],[Load]]*0.29</f>
        <v>20878.650000000001</v>
      </c>
      <c r="CE106">
        <f>Demand[[#This Row],[Load]]+Demand[[#This Row],[Load]]*0.3</f>
        <v>21040.5</v>
      </c>
      <c r="CF106">
        <f>Demand[[#This Row],[Load]]+Demand[[#This Row],[Load]]*0.31</f>
        <v>21202.35</v>
      </c>
      <c r="CG106">
        <f>Demand[[#This Row],[Load]]+Demand[[#This Row],[Load]]*0.32</f>
        <v>21364.2</v>
      </c>
      <c r="CH106">
        <f>Demand[[#This Row],[Load]]+Demand[[#This Row],[Load]]*0.33</f>
        <v>21526.05</v>
      </c>
      <c r="CI106">
        <f>Demand[[#This Row],[Load]]+Demand[[#This Row],[Load]]*0.34</f>
        <v>21687.9</v>
      </c>
      <c r="CJ106">
        <f>Demand[[#This Row],[Load]]+Demand[[#This Row],[Load]]*0.35</f>
        <v>21849.75</v>
      </c>
      <c r="CK106">
        <f>Demand[[#This Row],[Load]]+Demand[[#This Row],[Load]]*0.36</f>
        <v>22011.599999999999</v>
      </c>
      <c r="CL106">
        <f>Demand[[#This Row],[Load]]+Demand[[#This Row],[Load]]*0.37</f>
        <v>22173.45</v>
      </c>
      <c r="CM106">
        <f>Demand[[#This Row],[Load]]+Demand[[#This Row],[Load]]*0.38</f>
        <v>22335.3</v>
      </c>
      <c r="CN106">
        <f>Demand[[#This Row],[Load]]+Demand[[#This Row],[Load]]*0.39</f>
        <v>22497.15</v>
      </c>
      <c r="CO106">
        <f>Demand[[#This Row],[Load]]+Demand[[#This Row],[Load]]*0.4</f>
        <v>22659</v>
      </c>
      <c r="CP106">
        <f>Demand[[#This Row],[Load]]+Demand[[#This Row],[Load]]*0.41</f>
        <v>22820.85</v>
      </c>
      <c r="CQ106">
        <f>Demand[[#This Row],[Load]]+Demand[[#This Row],[Load]]*0.42</f>
        <v>22982.7</v>
      </c>
      <c r="CR106">
        <f>Demand[[#This Row],[Load]]+Demand[[#This Row],[Load]]*0.43</f>
        <v>23144.55</v>
      </c>
      <c r="CS106">
        <f>Demand[[#This Row],[Load]]+Demand[[#This Row],[Load]]*0.44</f>
        <v>23306.400000000001</v>
      </c>
      <c r="CT106">
        <f>Demand[[#This Row],[Load]]+Demand[[#This Row],[Load]]*0.45</f>
        <v>23468.25</v>
      </c>
      <c r="CU106">
        <f>Demand[[#This Row],[Load]]+Demand[[#This Row],[Load]]*0.46</f>
        <v>23630.1</v>
      </c>
      <c r="CV106">
        <f>Demand[[#This Row],[Load]]+Demand[[#This Row],[Load]]*47</f>
        <v>776880</v>
      </c>
      <c r="CW106">
        <f>Demand[[#This Row],[Load]]+Demand[[#This Row],[Load]]*0.48</f>
        <v>23953.8</v>
      </c>
      <c r="CX106">
        <f>Demand[[#This Row],[Load]]+Demand[[#This Row],[Load]]*0.49</f>
        <v>24115.65</v>
      </c>
      <c r="CY106">
        <f>Demand[[#This Row],[Load]]+Demand[[#This Row],[Load]]*0.5</f>
        <v>24277.5</v>
      </c>
    </row>
    <row r="107" spans="1:103">
      <c r="A107">
        <v>105</v>
      </c>
      <c r="B107">
        <v>17367</v>
      </c>
      <c r="C107">
        <f>Demand[[#This Row],[Load]]-Demand[[#This Row],[Load]]*0.5</f>
        <v>8683.5</v>
      </c>
      <c r="D107">
        <f>Demand[[#This Row],[Load]]-Demand[[#This Row],[Load]]*0.49</f>
        <v>8857.17</v>
      </c>
      <c r="E107">
        <f>Demand[[#This Row],[Load]]-Demand[[#This Row],[Load]]*0.48</f>
        <v>9030.84</v>
      </c>
      <c r="F107">
        <f>Demand[[#This Row],[Load]]-Demand[[#This Row],[Load]]*0.47</f>
        <v>9204.51</v>
      </c>
      <c r="G107">
        <f>Demand[[#This Row],[Load]]-Demand[[#This Row],[Load]]*0.46</f>
        <v>9378.18</v>
      </c>
      <c r="H107">
        <f>Demand[[#This Row],[Load]]-Demand[[#This Row],[Load]]*0.45</f>
        <v>9551.8499999999985</v>
      </c>
      <c r="I107">
        <f>Demand[[#This Row],[Load]]-Demand[[#This Row],[Load]]*0.44</f>
        <v>9725.52</v>
      </c>
      <c r="J107">
        <f>Demand[[#This Row],[Load]]-Demand[[#This Row],[Load]]*0.43</f>
        <v>9899.19</v>
      </c>
      <c r="K107">
        <f>Demand[[#This Row],[Load]]+Demand[[#This Row],[Load]]*$K$1</f>
        <v>10072.86</v>
      </c>
      <c r="L107">
        <f>Demand[[#This Row],[Load]]+Demand[[#This Row],[Load]]*-0.41</f>
        <v>10246.530000000001</v>
      </c>
      <c r="M107">
        <f>Demand[[#This Row],[Load]]+Demand[[#This Row],[Load]]*-0.4</f>
        <v>10420.200000000001</v>
      </c>
      <c r="N107">
        <f>Demand[[#This Row],[Load]]+Demand[[#This Row],[Load]]*-0.39</f>
        <v>10593.869999999999</v>
      </c>
      <c r="O107">
        <f>Demand[[#This Row],[Load]]+Demand[[#This Row],[Load]]*-0.38</f>
        <v>10767.54</v>
      </c>
      <c r="P107">
        <f>Demand[[#This Row],[Load]]+Demand[[#This Row],[Load]]*-0.37</f>
        <v>10941.21</v>
      </c>
      <c r="Q107">
        <f>Demand[[#This Row],[Load]]+Demand[[#This Row],[Load]]*-0.36</f>
        <v>11114.880000000001</v>
      </c>
      <c r="R107">
        <f>Demand[[#This Row],[Load]]+Demand[[#This Row],[Load]]*-0.35</f>
        <v>11288.55</v>
      </c>
      <c r="S107">
        <f>Demand[[#This Row],[Load]]+Demand[[#This Row],[Load]]*-0.34</f>
        <v>11462.22</v>
      </c>
      <c r="T107">
        <f>Demand[[#This Row],[Load]]+Demand[[#This Row],[Load]]*-0.33</f>
        <v>11635.89</v>
      </c>
      <c r="U107">
        <f>Demand[[#This Row],[Load]]+Demand[[#This Row],[Load]]*-0.32</f>
        <v>11809.56</v>
      </c>
      <c r="V107">
        <f>Demand[[#This Row],[Load]]+Demand[[#This Row],[Load]]*-0.31</f>
        <v>11983.23</v>
      </c>
      <c r="W107">
        <f>Demand[[#This Row],[Load]]+Demand[[#This Row],[Load]]*-0.3</f>
        <v>12156.900000000001</v>
      </c>
      <c r="X107">
        <f>Demand[[#This Row],[Load]]+Demand[[#This Row],[Load]]*-0.29</f>
        <v>12330.57</v>
      </c>
      <c r="Y107">
        <f>Demand[[#This Row],[Load]]+Demand[[#This Row],[Load]]*-0.28</f>
        <v>12504.24</v>
      </c>
      <c r="Z107">
        <f>Demand[[#This Row],[Load]]+Demand[[#This Row],[Load]]*-0.27</f>
        <v>12677.91</v>
      </c>
      <c r="AA107">
        <f>Demand[[#This Row],[Load]]+Demand[[#This Row],[Load]]*-0.26</f>
        <v>12851.58</v>
      </c>
      <c r="AB107">
        <f>Demand[[#This Row],[Load]]+Demand[[#This Row],[Load]]*-0.25</f>
        <v>13025.25</v>
      </c>
      <c r="AC107">
        <f>Demand[[#This Row],[Load]]+Demand[[#This Row],[Load]]*-0.24</f>
        <v>13198.92</v>
      </c>
      <c r="AD107">
        <f>Demand[[#This Row],[Load]]+Demand[[#This Row],[Load]]*-0.23</f>
        <v>13372.59</v>
      </c>
      <c r="AE107">
        <f>Demand[[#This Row],[Load]]+Demand[[#This Row],[Load]]*-0.22</f>
        <v>13546.26</v>
      </c>
      <c r="AF107">
        <f>Demand[[#This Row],[Load]]+Demand[[#This Row],[Load]]*-0.21</f>
        <v>13719.93</v>
      </c>
      <c r="AG107">
        <f>Demand[[#This Row],[Load]]+Demand[[#This Row],[Load]]*-0.2</f>
        <v>13893.6</v>
      </c>
      <c r="AH107">
        <f>Demand[[#This Row],[Load]]+Demand[[#This Row],[Load]]*-0.19</f>
        <v>14067.27</v>
      </c>
      <c r="AI107">
        <f>Demand[[#This Row],[Load]]+Demand[[#This Row],[Load]]*-0.18</f>
        <v>14240.94</v>
      </c>
      <c r="AJ107">
        <f>Demand[[#This Row],[Load]]+Demand[[#This Row],[Load]]*-0.17</f>
        <v>14414.61</v>
      </c>
      <c r="AK107">
        <f>Demand[[#This Row],[Load]]+Demand[[#This Row],[Load]]*-0.16</f>
        <v>14588.279999999999</v>
      </c>
      <c r="AL107">
        <f>Demand[[#This Row],[Load]]+Demand[[#This Row],[Load]]*-0.15</f>
        <v>14761.95</v>
      </c>
      <c r="AM107">
        <f>Demand[[#This Row],[Load]]+Demand[[#This Row],[Load]]*-0.14</f>
        <v>14935.619999999999</v>
      </c>
      <c r="AN107">
        <f>Demand[[#This Row],[Load]]+Demand[[#This Row],[Load]]*-0.13</f>
        <v>15109.29</v>
      </c>
      <c r="AO107">
        <f>Demand[[#This Row],[Load]]+Demand[[#This Row],[Load]]*-0.12</f>
        <v>15282.96</v>
      </c>
      <c r="AP107">
        <f>Demand[[#This Row],[Load]]+Demand[[#This Row],[Load]]*-0.11</f>
        <v>15456.63</v>
      </c>
      <c r="AQ107">
        <f>Demand[[#This Row],[Load]]+Demand[[#This Row],[Load]]*-0.1</f>
        <v>15630.3</v>
      </c>
      <c r="AR107">
        <f>Demand[[#This Row],[Load]]+Demand[[#This Row],[Load]]*-0.09</f>
        <v>15803.97</v>
      </c>
      <c r="AS107">
        <f>Demand[[#This Row],[Load]]+Demand[[#This Row],[Load]]*-0.08</f>
        <v>15977.64</v>
      </c>
      <c r="AT107">
        <f>Demand[[#This Row],[Load]]+Demand[[#This Row],[Load]]*-0.07</f>
        <v>16151.31</v>
      </c>
      <c r="AU107">
        <f>Demand[[#This Row],[Load]]+Demand[[#This Row],[Load]]*-0.06</f>
        <v>16324.98</v>
      </c>
      <c r="AV107">
        <f>Demand[[#This Row],[Load]]+Demand[[#This Row],[Load]]*-0.05</f>
        <v>16498.650000000001</v>
      </c>
      <c r="AW107">
        <f>Demand[[#This Row],[Load]]+Demand[[#This Row],[Load]]*-0.04</f>
        <v>16672.32</v>
      </c>
      <c r="AX107">
        <f>Demand[[#This Row],[Load]]+Demand[[#This Row],[Load]]*-0.03</f>
        <v>16845.990000000002</v>
      </c>
      <c r="AY107">
        <f>Demand[[#This Row],[Load]]+Demand[[#This Row],[Load]]*-0.02</f>
        <v>17019.66</v>
      </c>
      <c r="AZ107">
        <f>Demand[[#This Row],[Load]]+Demand[[#This Row],[Load]]*-0.01</f>
        <v>17193.330000000002</v>
      </c>
      <c r="BA107">
        <f>Demand[[#This Row],[Load]]+Demand[[#This Row],[Load]]*0</f>
        <v>17367</v>
      </c>
      <c r="BB107">
        <f>Demand[[#This Row],[Load]]+Demand[[#This Row],[Load]]*0.01</f>
        <v>17540.669999999998</v>
      </c>
      <c r="BC107">
        <f>Demand[[#This Row],[Load]]+Demand[[#This Row],[Load]]*0.02</f>
        <v>17714.34</v>
      </c>
      <c r="BD107">
        <f>Demand[[#This Row],[Load]]+Demand[[#This Row],[Load]]*0.03</f>
        <v>17888.009999999998</v>
      </c>
      <c r="BE107">
        <f>Demand[[#This Row],[Load]]+Demand[[#This Row],[Load]]*0.04</f>
        <v>18061.68</v>
      </c>
      <c r="BF107">
        <f>Demand[[#This Row],[Load]]+Demand[[#This Row],[Load]]*0.05</f>
        <v>18235.349999999999</v>
      </c>
      <c r="BG107">
        <f>Demand[[#This Row],[Load]]+Demand[[#This Row],[Load]]*0.06</f>
        <v>18409.02</v>
      </c>
      <c r="BH107">
        <f>Demand[[#This Row],[Load]]+Demand[[#This Row],[Load]]*0.07</f>
        <v>18582.689999999999</v>
      </c>
      <c r="BI107">
        <f>Demand[[#This Row],[Load]]+Demand[[#This Row],[Load]]*0.08</f>
        <v>18756.36</v>
      </c>
      <c r="BJ107">
        <f>Demand[[#This Row],[Load]]+Demand[[#This Row],[Load]]*0.09</f>
        <v>18930.03</v>
      </c>
      <c r="BK107">
        <f>Demand[[#This Row],[Load]]+Demand[[#This Row],[Load]]*0.1</f>
        <v>19103.7</v>
      </c>
      <c r="BL107">
        <f>Demand[[#This Row],[Load]]+Demand[[#This Row],[Load]]*0.11</f>
        <v>19277.37</v>
      </c>
      <c r="BM107">
        <f>Demand[[#This Row],[Load]]+Demand[[#This Row],[Load]]*0.12</f>
        <v>19451.04</v>
      </c>
      <c r="BN107">
        <f>Demand[[#This Row],[Load]]+Demand[[#This Row],[Load]]*0.13</f>
        <v>19624.71</v>
      </c>
      <c r="BO107">
        <f>Demand[[#This Row],[Load]]+Demand[[#This Row],[Load]]*0.14</f>
        <v>19798.38</v>
      </c>
      <c r="BP107">
        <f>Demand[[#This Row],[Load]]+Demand[[#This Row],[Load]]*0.15</f>
        <v>19972.05</v>
      </c>
      <c r="BQ107">
        <f>Demand[[#This Row],[Load]]+Demand[[#This Row],[Load]]*0.16</f>
        <v>20145.72</v>
      </c>
      <c r="BR107">
        <f>Demand[[#This Row],[Load]]+Demand[[#This Row],[Load]]*0.17</f>
        <v>20319.39</v>
      </c>
      <c r="BS107">
        <f>Demand[[#This Row],[Load]]+Demand[[#This Row],[Load]]*0.18</f>
        <v>20493.060000000001</v>
      </c>
      <c r="BT107">
        <f>Demand[[#This Row],[Load]]+Demand[[#This Row],[Load]]*0.19</f>
        <v>20666.73</v>
      </c>
      <c r="BU107">
        <f>Demand[[#This Row],[Load]]+Demand[[#This Row],[Load]]*0.2</f>
        <v>20840.400000000001</v>
      </c>
      <c r="BV107">
        <f>Demand[[#This Row],[Load]]+Demand[[#This Row],[Load]]*0.21</f>
        <v>21014.07</v>
      </c>
      <c r="BW107">
        <f>Demand[[#This Row],[Load]]+Demand[[#This Row],[Load]]*0.22</f>
        <v>21187.74</v>
      </c>
      <c r="BX107">
        <f>Demand[[#This Row],[Load]]+Demand[[#This Row],[Load]]*0.23</f>
        <v>21361.41</v>
      </c>
      <c r="BY107">
        <f>Demand[[#This Row],[Load]]+Demand[[#This Row],[Load]]*0.24</f>
        <v>21535.08</v>
      </c>
      <c r="BZ107">
        <f>Demand[[#This Row],[Load]]+Demand[[#This Row],[Load]]*0.25</f>
        <v>21708.75</v>
      </c>
      <c r="CA107">
        <f>Demand[[#This Row],[Load]]+Demand[[#This Row],[Load]]*0.26</f>
        <v>21882.42</v>
      </c>
      <c r="CB107">
        <f>Demand[[#This Row],[Load]]+Demand[[#This Row],[Load]]*0.27</f>
        <v>22056.09</v>
      </c>
      <c r="CC107">
        <f>Demand[[#This Row],[Load]]+Demand[[#This Row],[Load]]*0.28</f>
        <v>22229.760000000002</v>
      </c>
      <c r="CD107">
        <f>Demand[[#This Row],[Load]]+Demand[[#This Row],[Load]]*0.29</f>
        <v>22403.43</v>
      </c>
      <c r="CE107">
        <f>Demand[[#This Row],[Load]]+Demand[[#This Row],[Load]]*0.3</f>
        <v>22577.1</v>
      </c>
      <c r="CF107">
        <f>Demand[[#This Row],[Load]]+Demand[[#This Row],[Load]]*0.31</f>
        <v>22750.77</v>
      </c>
      <c r="CG107">
        <f>Demand[[#This Row],[Load]]+Demand[[#This Row],[Load]]*0.32</f>
        <v>22924.440000000002</v>
      </c>
      <c r="CH107">
        <f>Demand[[#This Row],[Load]]+Demand[[#This Row],[Load]]*0.33</f>
        <v>23098.11</v>
      </c>
      <c r="CI107">
        <f>Demand[[#This Row],[Load]]+Demand[[#This Row],[Load]]*0.34</f>
        <v>23271.78</v>
      </c>
      <c r="CJ107">
        <f>Demand[[#This Row],[Load]]+Demand[[#This Row],[Load]]*0.35</f>
        <v>23445.45</v>
      </c>
      <c r="CK107">
        <f>Demand[[#This Row],[Load]]+Demand[[#This Row],[Load]]*0.36</f>
        <v>23619.119999999999</v>
      </c>
      <c r="CL107">
        <f>Demand[[#This Row],[Load]]+Demand[[#This Row],[Load]]*0.37</f>
        <v>23792.79</v>
      </c>
      <c r="CM107">
        <f>Demand[[#This Row],[Load]]+Demand[[#This Row],[Load]]*0.38</f>
        <v>23966.46</v>
      </c>
      <c r="CN107">
        <f>Demand[[#This Row],[Load]]+Demand[[#This Row],[Load]]*0.39</f>
        <v>24140.13</v>
      </c>
      <c r="CO107">
        <f>Demand[[#This Row],[Load]]+Demand[[#This Row],[Load]]*0.4</f>
        <v>24313.8</v>
      </c>
      <c r="CP107">
        <f>Demand[[#This Row],[Load]]+Demand[[#This Row],[Load]]*0.41</f>
        <v>24487.47</v>
      </c>
      <c r="CQ107">
        <f>Demand[[#This Row],[Load]]+Demand[[#This Row],[Load]]*0.42</f>
        <v>24661.14</v>
      </c>
      <c r="CR107">
        <f>Demand[[#This Row],[Load]]+Demand[[#This Row],[Load]]*0.43</f>
        <v>24834.809999999998</v>
      </c>
      <c r="CS107">
        <f>Demand[[#This Row],[Load]]+Demand[[#This Row],[Load]]*0.44</f>
        <v>25008.48</v>
      </c>
      <c r="CT107">
        <f>Demand[[#This Row],[Load]]+Demand[[#This Row],[Load]]*0.45</f>
        <v>25182.15</v>
      </c>
      <c r="CU107">
        <f>Demand[[#This Row],[Load]]+Demand[[#This Row],[Load]]*0.46</f>
        <v>25355.82</v>
      </c>
      <c r="CV107">
        <f>Demand[[#This Row],[Load]]+Demand[[#This Row],[Load]]*47</f>
        <v>833616</v>
      </c>
      <c r="CW107">
        <f>Demand[[#This Row],[Load]]+Demand[[#This Row],[Load]]*0.48</f>
        <v>25703.16</v>
      </c>
      <c r="CX107">
        <f>Demand[[#This Row],[Load]]+Demand[[#This Row],[Load]]*0.49</f>
        <v>25876.83</v>
      </c>
      <c r="CY107">
        <f>Demand[[#This Row],[Load]]+Demand[[#This Row],[Load]]*0.5</f>
        <v>26050.5</v>
      </c>
    </row>
    <row r="108" spans="1:103">
      <c r="A108">
        <v>106</v>
      </c>
      <c r="B108">
        <v>17496</v>
      </c>
      <c r="C108">
        <f>Demand[[#This Row],[Load]]-Demand[[#This Row],[Load]]*0.5</f>
        <v>8748</v>
      </c>
      <c r="D108">
        <f>Demand[[#This Row],[Load]]-Demand[[#This Row],[Load]]*0.49</f>
        <v>8922.9600000000009</v>
      </c>
      <c r="E108">
        <f>Demand[[#This Row],[Load]]-Demand[[#This Row],[Load]]*0.48</f>
        <v>9097.92</v>
      </c>
      <c r="F108">
        <f>Demand[[#This Row],[Load]]-Demand[[#This Row],[Load]]*0.47</f>
        <v>9272.880000000001</v>
      </c>
      <c r="G108">
        <f>Demand[[#This Row],[Load]]-Demand[[#This Row],[Load]]*0.46</f>
        <v>9447.84</v>
      </c>
      <c r="H108">
        <f>Demand[[#This Row],[Load]]-Demand[[#This Row],[Load]]*0.45</f>
        <v>9622.7999999999993</v>
      </c>
      <c r="I108">
        <f>Demand[[#This Row],[Load]]-Demand[[#This Row],[Load]]*0.44</f>
        <v>9797.76</v>
      </c>
      <c r="J108">
        <f>Demand[[#This Row],[Load]]-Demand[[#This Row],[Load]]*0.43</f>
        <v>9972.7200000000012</v>
      </c>
      <c r="K108">
        <f>Demand[[#This Row],[Load]]+Demand[[#This Row],[Load]]*$K$1</f>
        <v>10147.68</v>
      </c>
      <c r="L108">
        <f>Demand[[#This Row],[Load]]+Demand[[#This Row],[Load]]*-0.41</f>
        <v>10322.64</v>
      </c>
      <c r="M108">
        <f>Demand[[#This Row],[Load]]+Demand[[#This Row],[Load]]*-0.4</f>
        <v>10497.599999999999</v>
      </c>
      <c r="N108">
        <f>Demand[[#This Row],[Load]]+Demand[[#This Row],[Load]]*-0.39</f>
        <v>10672.56</v>
      </c>
      <c r="O108">
        <f>Demand[[#This Row],[Load]]+Demand[[#This Row],[Load]]*-0.38</f>
        <v>10847.52</v>
      </c>
      <c r="P108">
        <f>Demand[[#This Row],[Load]]+Demand[[#This Row],[Load]]*-0.37</f>
        <v>11022.48</v>
      </c>
      <c r="Q108">
        <f>Demand[[#This Row],[Load]]+Demand[[#This Row],[Load]]*-0.36</f>
        <v>11197.44</v>
      </c>
      <c r="R108">
        <f>Demand[[#This Row],[Load]]+Demand[[#This Row],[Load]]*-0.35</f>
        <v>11372.400000000001</v>
      </c>
      <c r="S108">
        <f>Demand[[#This Row],[Load]]+Demand[[#This Row],[Load]]*-0.34</f>
        <v>11547.36</v>
      </c>
      <c r="T108">
        <f>Demand[[#This Row],[Load]]+Demand[[#This Row],[Load]]*-0.33</f>
        <v>11722.32</v>
      </c>
      <c r="U108">
        <f>Demand[[#This Row],[Load]]+Demand[[#This Row],[Load]]*-0.32</f>
        <v>11897.279999999999</v>
      </c>
      <c r="V108">
        <f>Demand[[#This Row],[Load]]+Demand[[#This Row],[Load]]*-0.31</f>
        <v>12072.24</v>
      </c>
      <c r="W108">
        <f>Demand[[#This Row],[Load]]+Demand[[#This Row],[Load]]*-0.3</f>
        <v>12247.2</v>
      </c>
      <c r="X108">
        <f>Demand[[#This Row],[Load]]+Demand[[#This Row],[Load]]*-0.29</f>
        <v>12422.16</v>
      </c>
      <c r="Y108">
        <f>Demand[[#This Row],[Load]]+Demand[[#This Row],[Load]]*-0.28</f>
        <v>12597.119999999999</v>
      </c>
      <c r="Z108">
        <f>Demand[[#This Row],[Load]]+Demand[[#This Row],[Load]]*-0.27</f>
        <v>12772.08</v>
      </c>
      <c r="AA108">
        <f>Demand[[#This Row],[Load]]+Demand[[#This Row],[Load]]*-0.26</f>
        <v>12947.04</v>
      </c>
      <c r="AB108">
        <f>Demand[[#This Row],[Load]]+Demand[[#This Row],[Load]]*-0.25</f>
        <v>13122</v>
      </c>
      <c r="AC108">
        <f>Demand[[#This Row],[Load]]+Demand[[#This Row],[Load]]*-0.24</f>
        <v>13296.96</v>
      </c>
      <c r="AD108">
        <f>Demand[[#This Row],[Load]]+Demand[[#This Row],[Load]]*-0.23</f>
        <v>13471.92</v>
      </c>
      <c r="AE108">
        <f>Demand[[#This Row],[Load]]+Demand[[#This Row],[Load]]*-0.22</f>
        <v>13646.880000000001</v>
      </c>
      <c r="AF108">
        <f>Demand[[#This Row],[Load]]+Demand[[#This Row],[Load]]*-0.21</f>
        <v>13821.84</v>
      </c>
      <c r="AG108">
        <f>Demand[[#This Row],[Load]]+Demand[[#This Row],[Load]]*-0.2</f>
        <v>13996.8</v>
      </c>
      <c r="AH108">
        <f>Demand[[#This Row],[Load]]+Demand[[#This Row],[Load]]*-0.19</f>
        <v>14171.76</v>
      </c>
      <c r="AI108">
        <f>Demand[[#This Row],[Load]]+Demand[[#This Row],[Load]]*-0.18</f>
        <v>14346.720000000001</v>
      </c>
      <c r="AJ108">
        <f>Demand[[#This Row],[Load]]+Demand[[#This Row],[Load]]*-0.17</f>
        <v>14521.68</v>
      </c>
      <c r="AK108">
        <f>Demand[[#This Row],[Load]]+Demand[[#This Row],[Load]]*-0.16</f>
        <v>14696.64</v>
      </c>
      <c r="AL108">
        <f>Demand[[#This Row],[Load]]+Demand[[#This Row],[Load]]*-0.15</f>
        <v>14871.6</v>
      </c>
      <c r="AM108">
        <f>Demand[[#This Row],[Load]]+Demand[[#This Row],[Load]]*-0.14</f>
        <v>15046.56</v>
      </c>
      <c r="AN108">
        <f>Demand[[#This Row],[Load]]+Demand[[#This Row],[Load]]*-0.13</f>
        <v>15221.52</v>
      </c>
      <c r="AO108">
        <f>Demand[[#This Row],[Load]]+Demand[[#This Row],[Load]]*-0.12</f>
        <v>15396.48</v>
      </c>
      <c r="AP108">
        <f>Demand[[#This Row],[Load]]+Demand[[#This Row],[Load]]*-0.11</f>
        <v>15571.44</v>
      </c>
      <c r="AQ108">
        <f>Demand[[#This Row],[Load]]+Demand[[#This Row],[Load]]*-0.1</f>
        <v>15746.4</v>
      </c>
      <c r="AR108">
        <f>Demand[[#This Row],[Load]]+Demand[[#This Row],[Load]]*-0.09</f>
        <v>15921.36</v>
      </c>
      <c r="AS108">
        <f>Demand[[#This Row],[Load]]+Demand[[#This Row],[Load]]*-0.08</f>
        <v>16096.32</v>
      </c>
      <c r="AT108">
        <f>Demand[[#This Row],[Load]]+Demand[[#This Row],[Load]]*-0.07</f>
        <v>16271.28</v>
      </c>
      <c r="AU108">
        <f>Demand[[#This Row],[Load]]+Demand[[#This Row],[Load]]*-0.06</f>
        <v>16446.240000000002</v>
      </c>
      <c r="AV108">
        <f>Demand[[#This Row],[Load]]+Demand[[#This Row],[Load]]*-0.05</f>
        <v>16621.2</v>
      </c>
      <c r="AW108">
        <f>Demand[[#This Row],[Load]]+Demand[[#This Row],[Load]]*-0.04</f>
        <v>16796.16</v>
      </c>
      <c r="AX108">
        <f>Demand[[#This Row],[Load]]+Demand[[#This Row],[Load]]*-0.03</f>
        <v>16971.12</v>
      </c>
      <c r="AY108">
        <f>Demand[[#This Row],[Load]]+Demand[[#This Row],[Load]]*-0.02</f>
        <v>17146.080000000002</v>
      </c>
      <c r="AZ108">
        <f>Demand[[#This Row],[Load]]+Demand[[#This Row],[Load]]*-0.01</f>
        <v>17321.04</v>
      </c>
      <c r="BA108">
        <f>Demand[[#This Row],[Load]]+Demand[[#This Row],[Load]]*0</f>
        <v>17496</v>
      </c>
      <c r="BB108">
        <f>Demand[[#This Row],[Load]]+Demand[[#This Row],[Load]]*0.01</f>
        <v>17670.96</v>
      </c>
      <c r="BC108">
        <f>Demand[[#This Row],[Load]]+Demand[[#This Row],[Load]]*0.02</f>
        <v>17845.919999999998</v>
      </c>
      <c r="BD108">
        <f>Demand[[#This Row],[Load]]+Demand[[#This Row],[Load]]*0.03</f>
        <v>18020.88</v>
      </c>
      <c r="BE108">
        <f>Demand[[#This Row],[Load]]+Demand[[#This Row],[Load]]*0.04</f>
        <v>18195.84</v>
      </c>
      <c r="BF108">
        <f>Demand[[#This Row],[Load]]+Demand[[#This Row],[Load]]*0.05</f>
        <v>18370.8</v>
      </c>
      <c r="BG108">
        <f>Demand[[#This Row],[Load]]+Demand[[#This Row],[Load]]*0.06</f>
        <v>18545.759999999998</v>
      </c>
      <c r="BH108">
        <f>Demand[[#This Row],[Load]]+Demand[[#This Row],[Load]]*0.07</f>
        <v>18720.72</v>
      </c>
      <c r="BI108">
        <f>Demand[[#This Row],[Load]]+Demand[[#This Row],[Load]]*0.08</f>
        <v>18895.68</v>
      </c>
      <c r="BJ108">
        <f>Demand[[#This Row],[Load]]+Demand[[#This Row],[Load]]*0.09</f>
        <v>19070.64</v>
      </c>
      <c r="BK108">
        <f>Demand[[#This Row],[Load]]+Demand[[#This Row],[Load]]*0.1</f>
        <v>19245.599999999999</v>
      </c>
      <c r="BL108">
        <f>Demand[[#This Row],[Load]]+Demand[[#This Row],[Load]]*0.11</f>
        <v>19420.560000000001</v>
      </c>
      <c r="BM108">
        <f>Demand[[#This Row],[Load]]+Demand[[#This Row],[Load]]*0.12</f>
        <v>19595.52</v>
      </c>
      <c r="BN108">
        <f>Demand[[#This Row],[Load]]+Demand[[#This Row],[Load]]*0.13</f>
        <v>19770.48</v>
      </c>
      <c r="BO108">
        <f>Demand[[#This Row],[Load]]+Demand[[#This Row],[Load]]*0.14</f>
        <v>19945.439999999999</v>
      </c>
      <c r="BP108">
        <f>Demand[[#This Row],[Load]]+Demand[[#This Row],[Load]]*0.15</f>
        <v>20120.400000000001</v>
      </c>
      <c r="BQ108">
        <f>Demand[[#This Row],[Load]]+Demand[[#This Row],[Load]]*0.16</f>
        <v>20295.36</v>
      </c>
      <c r="BR108">
        <f>Demand[[#This Row],[Load]]+Demand[[#This Row],[Load]]*0.17</f>
        <v>20470.32</v>
      </c>
      <c r="BS108">
        <f>Demand[[#This Row],[Load]]+Demand[[#This Row],[Load]]*0.18</f>
        <v>20645.28</v>
      </c>
      <c r="BT108">
        <f>Demand[[#This Row],[Load]]+Demand[[#This Row],[Load]]*0.19</f>
        <v>20820.240000000002</v>
      </c>
      <c r="BU108">
        <f>Demand[[#This Row],[Load]]+Demand[[#This Row],[Load]]*0.2</f>
        <v>20995.200000000001</v>
      </c>
      <c r="BV108">
        <f>Demand[[#This Row],[Load]]+Demand[[#This Row],[Load]]*0.21</f>
        <v>21170.16</v>
      </c>
      <c r="BW108">
        <f>Demand[[#This Row],[Load]]+Demand[[#This Row],[Load]]*0.22</f>
        <v>21345.119999999999</v>
      </c>
      <c r="BX108">
        <f>Demand[[#This Row],[Load]]+Demand[[#This Row],[Load]]*0.23</f>
        <v>21520.080000000002</v>
      </c>
      <c r="BY108">
        <f>Demand[[#This Row],[Load]]+Demand[[#This Row],[Load]]*0.24</f>
        <v>21695.040000000001</v>
      </c>
      <c r="BZ108">
        <f>Demand[[#This Row],[Load]]+Demand[[#This Row],[Load]]*0.25</f>
        <v>21870</v>
      </c>
      <c r="CA108">
        <f>Demand[[#This Row],[Load]]+Demand[[#This Row],[Load]]*0.26</f>
        <v>22044.959999999999</v>
      </c>
      <c r="CB108">
        <f>Demand[[#This Row],[Load]]+Demand[[#This Row],[Load]]*0.27</f>
        <v>22219.919999999998</v>
      </c>
      <c r="CC108">
        <f>Demand[[#This Row],[Load]]+Demand[[#This Row],[Load]]*0.28</f>
        <v>22394.880000000001</v>
      </c>
      <c r="CD108">
        <f>Demand[[#This Row],[Load]]+Demand[[#This Row],[Load]]*0.29</f>
        <v>22569.84</v>
      </c>
      <c r="CE108">
        <f>Demand[[#This Row],[Load]]+Demand[[#This Row],[Load]]*0.3</f>
        <v>22744.799999999999</v>
      </c>
      <c r="CF108">
        <f>Demand[[#This Row],[Load]]+Demand[[#This Row],[Load]]*0.31</f>
        <v>22919.760000000002</v>
      </c>
      <c r="CG108">
        <f>Demand[[#This Row],[Load]]+Demand[[#This Row],[Load]]*0.32</f>
        <v>23094.720000000001</v>
      </c>
      <c r="CH108">
        <f>Demand[[#This Row],[Load]]+Demand[[#This Row],[Load]]*0.33</f>
        <v>23269.68</v>
      </c>
      <c r="CI108">
        <f>Demand[[#This Row],[Load]]+Demand[[#This Row],[Load]]*0.34</f>
        <v>23444.639999999999</v>
      </c>
      <c r="CJ108">
        <f>Demand[[#This Row],[Load]]+Demand[[#This Row],[Load]]*0.35</f>
        <v>23619.599999999999</v>
      </c>
      <c r="CK108">
        <f>Demand[[#This Row],[Load]]+Demand[[#This Row],[Load]]*0.36</f>
        <v>23794.559999999998</v>
      </c>
      <c r="CL108">
        <f>Demand[[#This Row],[Load]]+Demand[[#This Row],[Load]]*0.37</f>
        <v>23969.52</v>
      </c>
      <c r="CM108">
        <f>Demand[[#This Row],[Load]]+Demand[[#This Row],[Load]]*0.38</f>
        <v>24144.48</v>
      </c>
      <c r="CN108">
        <f>Demand[[#This Row],[Load]]+Demand[[#This Row],[Load]]*0.39</f>
        <v>24319.440000000002</v>
      </c>
      <c r="CO108">
        <f>Demand[[#This Row],[Load]]+Demand[[#This Row],[Load]]*0.4</f>
        <v>24494.400000000001</v>
      </c>
      <c r="CP108">
        <f>Demand[[#This Row],[Load]]+Demand[[#This Row],[Load]]*0.41</f>
        <v>24669.360000000001</v>
      </c>
      <c r="CQ108">
        <f>Demand[[#This Row],[Load]]+Demand[[#This Row],[Load]]*0.42</f>
        <v>24844.32</v>
      </c>
      <c r="CR108">
        <f>Demand[[#This Row],[Load]]+Demand[[#This Row],[Load]]*0.43</f>
        <v>25019.279999999999</v>
      </c>
      <c r="CS108">
        <f>Demand[[#This Row],[Load]]+Demand[[#This Row],[Load]]*0.44</f>
        <v>25194.239999999998</v>
      </c>
      <c r="CT108">
        <f>Demand[[#This Row],[Load]]+Demand[[#This Row],[Load]]*0.45</f>
        <v>25369.200000000001</v>
      </c>
      <c r="CU108">
        <f>Demand[[#This Row],[Load]]+Demand[[#This Row],[Load]]*0.46</f>
        <v>25544.16</v>
      </c>
      <c r="CV108">
        <f>Demand[[#This Row],[Load]]+Demand[[#This Row],[Load]]*47</f>
        <v>839808</v>
      </c>
      <c r="CW108">
        <f>Demand[[#This Row],[Load]]+Demand[[#This Row],[Load]]*0.48</f>
        <v>25894.080000000002</v>
      </c>
      <c r="CX108">
        <f>Demand[[#This Row],[Load]]+Demand[[#This Row],[Load]]*0.49</f>
        <v>26069.040000000001</v>
      </c>
      <c r="CY108">
        <f>Demand[[#This Row],[Load]]+Demand[[#This Row],[Load]]*0.5</f>
        <v>26244</v>
      </c>
    </row>
    <row r="109" spans="1:103">
      <c r="A109">
        <v>107</v>
      </c>
      <c r="B109">
        <v>17579</v>
      </c>
      <c r="C109">
        <f>Demand[[#This Row],[Load]]-Demand[[#This Row],[Load]]*0.5</f>
        <v>8789.5</v>
      </c>
      <c r="D109">
        <f>Demand[[#This Row],[Load]]-Demand[[#This Row],[Load]]*0.49</f>
        <v>8965.2900000000009</v>
      </c>
      <c r="E109">
        <f>Demand[[#This Row],[Load]]-Demand[[#This Row],[Load]]*0.48</f>
        <v>9141.08</v>
      </c>
      <c r="F109">
        <f>Demand[[#This Row],[Load]]-Demand[[#This Row],[Load]]*0.47</f>
        <v>9316.8700000000008</v>
      </c>
      <c r="G109">
        <f>Demand[[#This Row],[Load]]-Demand[[#This Row],[Load]]*0.46</f>
        <v>9492.66</v>
      </c>
      <c r="H109">
        <f>Demand[[#This Row],[Load]]-Demand[[#This Row],[Load]]*0.45</f>
        <v>9668.4500000000007</v>
      </c>
      <c r="I109">
        <f>Demand[[#This Row],[Load]]-Demand[[#This Row],[Load]]*0.44</f>
        <v>9844.24</v>
      </c>
      <c r="J109">
        <f>Demand[[#This Row],[Load]]-Demand[[#This Row],[Load]]*0.43</f>
        <v>10020.029999999999</v>
      </c>
      <c r="K109">
        <f>Demand[[#This Row],[Load]]+Demand[[#This Row],[Load]]*$K$1</f>
        <v>10195.82</v>
      </c>
      <c r="L109">
        <f>Demand[[#This Row],[Load]]+Demand[[#This Row],[Load]]*-0.41</f>
        <v>10371.61</v>
      </c>
      <c r="M109">
        <f>Demand[[#This Row],[Load]]+Demand[[#This Row],[Load]]*-0.4</f>
        <v>10547.4</v>
      </c>
      <c r="N109">
        <f>Demand[[#This Row],[Load]]+Demand[[#This Row],[Load]]*-0.39</f>
        <v>10723.189999999999</v>
      </c>
      <c r="O109">
        <f>Demand[[#This Row],[Load]]+Demand[[#This Row],[Load]]*-0.38</f>
        <v>10898.98</v>
      </c>
      <c r="P109">
        <f>Demand[[#This Row],[Load]]+Demand[[#This Row],[Load]]*-0.37</f>
        <v>11074.77</v>
      </c>
      <c r="Q109">
        <f>Demand[[#This Row],[Load]]+Demand[[#This Row],[Load]]*-0.36</f>
        <v>11250.560000000001</v>
      </c>
      <c r="R109">
        <f>Demand[[#This Row],[Load]]+Demand[[#This Row],[Load]]*-0.35</f>
        <v>11426.35</v>
      </c>
      <c r="S109">
        <f>Demand[[#This Row],[Load]]+Demand[[#This Row],[Load]]*-0.34</f>
        <v>11602.14</v>
      </c>
      <c r="T109">
        <f>Demand[[#This Row],[Load]]+Demand[[#This Row],[Load]]*-0.33</f>
        <v>11777.93</v>
      </c>
      <c r="U109">
        <f>Demand[[#This Row],[Load]]+Demand[[#This Row],[Load]]*-0.32</f>
        <v>11953.720000000001</v>
      </c>
      <c r="V109">
        <f>Demand[[#This Row],[Load]]+Demand[[#This Row],[Load]]*-0.31</f>
        <v>12129.51</v>
      </c>
      <c r="W109">
        <f>Demand[[#This Row],[Load]]+Demand[[#This Row],[Load]]*-0.3</f>
        <v>12305.3</v>
      </c>
      <c r="X109">
        <f>Demand[[#This Row],[Load]]+Demand[[#This Row],[Load]]*-0.29</f>
        <v>12481.09</v>
      </c>
      <c r="Y109">
        <f>Demand[[#This Row],[Load]]+Demand[[#This Row],[Load]]*-0.28</f>
        <v>12656.88</v>
      </c>
      <c r="Z109">
        <f>Demand[[#This Row],[Load]]+Demand[[#This Row],[Load]]*-0.27</f>
        <v>12832.67</v>
      </c>
      <c r="AA109">
        <f>Demand[[#This Row],[Load]]+Demand[[#This Row],[Load]]*-0.26</f>
        <v>13008.46</v>
      </c>
      <c r="AB109">
        <f>Demand[[#This Row],[Load]]+Demand[[#This Row],[Load]]*-0.25</f>
        <v>13184.25</v>
      </c>
      <c r="AC109">
        <f>Demand[[#This Row],[Load]]+Demand[[#This Row],[Load]]*-0.24</f>
        <v>13360.04</v>
      </c>
      <c r="AD109">
        <f>Demand[[#This Row],[Load]]+Demand[[#This Row],[Load]]*-0.23</f>
        <v>13535.83</v>
      </c>
      <c r="AE109">
        <f>Demand[[#This Row],[Load]]+Demand[[#This Row],[Load]]*-0.22</f>
        <v>13711.619999999999</v>
      </c>
      <c r="AF109">
        <f>Demand[[#This Row],[Load]]+Demand[[#This Row],[Load]]*-0.21</f>
        <v>13887.41</v>
      </c>
      <c r="AG109">
        <f>Demand[[#This Row],[Load]]+Demand[[#This Row],[Load]]*-0.2</f>
        <v>14063.2</v>
      </c>
      <c r="AH109">
        <f>Demand[[#This Row],[Load]]+Demand[[#This Row],[Load]]*-0.19</f>
        <v>14238.99</v>
      </c>
      <c r="AI109">
        <f>Demand[[#This Row],[Load]]+Demand[[#This Row],[Load]]*-0.18</f>
        <v>14414.78</v>
      </c>
      <c r="AJ109">
        <f>Demand[[#This Row],[Load]]+Demand[[#This Row],[Load]]*-0.17</f>
        <v>14590.57</v>
      </c>
      <c r="AK109">
        <f>Demand[[#This Row],[Load]]+Demand[[#This Row],[Load]]*-0.16</f>
        <v>14766.36</v>
      </c>
      <c r="AL109">
        <f>Demand[[#This Row],[Load]]+Demand[[#This Row],[Load]]*-0.15</f>
        <v>14942.15</v>
      </c>
      <c r="AM109">
        <f>Demand[[#This Row],[Load]]+Demand[[#This Row],[Load]]*-0.14</f>
        <v>15117.939999999999</v>
      </c>
      <c r="AN109">
        <f>Demand[[#This Row],[Load]]+Demand[[#This Row],[Load]]*-0.13</f>
        <v>15293.73</v>
      </c>
      <c r="AO109">
        <f>Demand[[#This Row],[Load]]+Demand[[#This Row],[Load]]*-0.12</f>
        <v>15469.52</v>
      </c>
      <c r="AP109">
        <f>Demand[[#This Row],[Load]]+Demand[[#This Row],[Load]]*-0.11</f>
        <v>15645.31</v>
      </c>
      <c r="AQ109">
        <f>Demand[[#This Row],[Load]]+Demand[[#This Row],[Load]]*-0.1</f>
        <v>15821.1</v>
      </c>
      <c r="AR109">
        <f>Demand[[#This Row],[Load]]+Demand[[#This Row],[Load]]*-0.09</f>
        <v>15996.89</v>
      </c>
      <c r="AS109">
        <f>Demand[[#This Row],[Load]]+Demand[[#This Row],[Load]]*-0.08</f>
        <v>16172.68</v>
      </c>
      <c r="AT109">
        <f>Demand[[#This Row],[Load]]+Demand[[#This Row],[Load]]*-0.07</f>
        <v>16348.47</v>
      </c>
      <c r="AU109">
        <f>Demand[[#This Row],[Load]]+Demand[[#This Row],[Load]]*-0.06</f>
        <v>16524.259999999998</v>
      </c>
      <c r="AV109">
        <f>Demand[[#This Row],[Load]]+Demand[[#This Row],[Load]]*-0.05</f>
        <v>16700.05</v>
      </c>
      <c r="AW109">
        <f>Demand[[#This Row],[Load]]+Demand[[#This Row],[Load]]*-0.04</f>
        <v>16875.84</v>
      </c>
      <c r="AX109">
        <f>Demand[[#This Row],[Load]]+Demand[[#This Row],[Load]]*-0.03</f>
        <v>17051.63</v>
      </c>
      <c r="AY109">
        <f>Demand[[#This Row],[Load]]+Demand[[#This Row],[Load]]*-0.02</f>
        <v>17227.419999999998</v>
      </c>
      <c r="AZ109">
        <f>Demand[[#This Row],[Load]]+Demand[[#This Row],[Load]]*-0.01</f>
        <v>17403.21</v>
      </c>
      <c r="BA109">
        <f>Demand[[#This Row],[Load]]+Demand[[#This Row],[Load]]*0</f>
        <v>17579</v>
      </c>
      <c r="BB109">
        <f>Demand[[#This Row],[Load]]+Demand[[#This Row],[Load]]*0.01</f>
        <v>17754.79</v>
      </c>
      <c r="BC109">
        <f>Demand[[#This Row],[Load]]+Demand[[#This Row],[Load]]*0.02</f>
        <v>17930.580000000002</v>
      </c>
      <c r="BD109">
        <f>Demand[[#This Row],[Load]]+Demand[[#This Row],[Load]]*0.03</f>
        <v>18106.37</v>
      </c>
      <c r="BE109">
        <f>Demand[[#This Row],[Load]]+Demand[[#This Row],[Load]]*0.04</f>
        <v>18282.16</v>
      </c>
      <c r="BF109">
        <f>Demand[[#This Row],[Load]]+Demand[[#This Row],[Load]]*0.05</f>
        <v>18457.95</v>
      </c>
      <c r="BG109">
        <f>Demand[[#This Row],[Load]]+Demand[[#This Row],[Load]]*0.06</f>
        <v>18633.740000000002</v>
      </c>
      <c r="BH109">
        <f>Demand[[#This Row],[Load]]+Demand[[#This Row],[Load]]*0.07</f>
        <v>18809.53</v>
      </c>
      <c r="BI109">
        <f>Demand[[#This Row],[Load]]+Demand[[#This Row],[Load]]*0.08</f>
        <v>18985.32</v>
      </c>
      <c r="BJ109">
        <f>Demand[[#This Row],[Load]]+Demand[[#This Row],[Load]]*0.09</f>
        <v>19161.11</v>
      </c>
      <c r="BK109">
        <f>Demand[[#This Row],[Load]]+Demand[[#This Row],[Load]]*0.1</f>
        <v>19336.900000000001</v>
      </c>
      <c r="BL109">
        <f>Demand[[#This Row],[Load]]+Demand[[#This Row],[Load]]*0.11</f>
        <v>19512.689999999999</v>
      </c>
      <c r="BM109">
        <f>Demand[[#This Row],[Load]]+Demand[[#This Row],[Load]]*0.12</f>
        <v>19688.48</v>
      </c>
      <c r="BN109">
        <f>Demand[[#This Row],[Load]]+Demand[[#This Row],[Load]]*0.13</f>
        <v>19864.27</v>
      </c>
      <c r="BO109">
        <f>Demand[[#This Row],[Load]]+Demand[[#This Row],[Load]]*0.14</f>
        <v>20040.060000000001</v>
      </c>
      <c r="BP109">
        <f>Demand[[#This Row],[Load]]+Demand[[#This Row],[Load]]*0.15</f>
        <v>20215.849999999999</v>
      </c>
      <c r="BQ109">
        <f>Demand[[#This Row],[Load]]+Demand[[#This Row],[Load]]*0.16</f>
        <v>20391.64</v>
      </c>
      <c r="BR109">
        <f>Demand[[#This Row],[Load]]+Demand[[#This Row],[Load]]*0.17</f>
        <v>20567.43</v>
      </c>
      <c r="BS109">
        <f>Demand[[#This Row],[Load]]+Demand[[#This Row],[Load]]*0.18</f>
        <v>20743.22</v>
      </c>
      <c r="BT109">
        <f>Demand[[#This Row],[Load]]+Demand[[#This Row],[Load]]*0.19</f>
        <v>20919.010000000002</v>
      </c>
      <c r="BU109">
        <f>Demand[[#This Row],[Load]]+Demand[[#This Row],[Load]]*0.2</f>
        <v>21094.799999999999</v>
      </c>
      <c r="BV109">
        <f>Demand[[#This Row],[Load]]+Demand[[#This Row],[Load]]*0.21</f>
        <v>21270.59</v>
      </c>
      <c r="BW109">
        <f>Demand[[#This Row],[Load]]+Demand[[#This Row],[Load]]*0.22</f>
        <v>21446.38</v>
      </c>
      <c r="BX109">
        <f>Demand[[#This Row],[Load]]+Demand[[#This Row],[Load]]*0.23</f>
        <v>21622.17</v>
      </c>
      <c r="BY109">
        <f>Demand[[#This Row],[Load]]+Demand[[#This Row],[Load]]*0.24</f>
        <v>21797.96</v>
      </c>
      <c r="BZ109">
        <f>Demand[[#This Row],[Load]]+Demand[[#This Row],[Load]]*0.25</f>
        <v>21973.75</v>
      </c>
      <c r="CA109">
        <f>Demand[[#This Row],[Load]]+Demand[[#This Row],[Load]]*0.26</f>
        <v>22149.54</v>
      </c>
      <c r="CB109">
        <f>Demand[[#This Row],[Load]]+Demand[[#This Row],[Load]]*0.27</f>
        <v>22325.33</v>
      </c>
      <c r="CC109">
        <f>Demand[[#This Row],[Load]]+Demand[[#This Row],[Load]]*0.28</f>
        <v>22501.120000000003</v>
      </c>
      <c r="CD109">
        <f>Demand[[#This Row],[Load]]+Demand[[#This Row],[Load]]*0.29</f>
        <v>22676.91</v>
      </c>
      <c r="CE109">
        <f>Demand[[#This Row],[Load]]+Demand[[#This Row],[Load]]*0.3</f>
        <v>22852.7</v>
      </c>
      <c r="CF109">
        <f>Demand[[#This Row],[Load]]+Demand[[#This Row],[Load]]*0.31</f>
        <v>23028.489999999998</v>
      </c>
      <c r="CG109">
        <f>Demand[[#This Row],[Load]]+Demand[[#This Row],[Load]]*0.32</f>
        <v>23204.28</v>
      </c>
      <c r="CH109">
        <f>Demand[[#This Row],[Load]]+Demand[[#This Row],[Load]]*0.33</f>
        <v>23380.07</v>
      </c>
      <c r="CI109">
        <f>Demand[[#This Row],[Load]]+Demand[[#This Row],[Load]]*0.34</f>
        <v>23555.86</v>
      </c>
      <c r="CJ109">
        <f>Demand[[#This Row],[Load]]+Demand[[#This Row],[Load]]*0.35</f>
        <v>23731.65</v>
      </c>
      <c r="CK109">
        <f>Demand[[#This Row],[Load]]+Demand[[#This Row],[Load]]*0.36</f>
        <v>23907.439999999999</v>
      </c>
      <c r="CL109">
        <f>Demand[[#This Row],[Load]]+Demand[[#This Row],[Load]]*0.37</f>
        <v>24083.23</v>
      </c>
      <c r="CM109">
        <f>Demand[[#This Row],[Load]]+Demand[[#This Row],[Load]]*0.38</f>
        <v>24259.02</v>
      </c>
      <c r="CN109">
        <f>Demand[[#This Row],[Load]]+Demand[[#This Row],[Load]]*0.39</f>
        <v>24434.81</v>
      </c>
      <c r="CO109">
        <f>Demand[[#This Row],[Load]]+Demand[[#This Row],[Load]]*0.4</f>
        <v>24610.6</v>
      </c>
      <c r="CP109">
        <f>Demand[[#This Row],[Load]]+Demand[[#This Row],[Load]]*0.41</f>
        <v>24786.39</v>
      </c>
      <c r="CQ109">
        <f>Demand[[#This Row],[Load]]+Demand[[#This Row],[Load]]*0.42</f>
        <v>24962.18</v>
      </c>
      <c r="CR109">
        <f>Demand[[#This Row],[Load]]+Demand[[#This Row],[Load]]*0.43</f>
        <v>25137.97</v>
      </c>
      <c r="CS109">
        <f>Demand[[#This Row],[Load]]+Demand[[#This Row],[Load]]*0.44</f>
        <v>25313.760000000002</v>
      </c>
      <c r="CT109">
        <f>Demand[[#This Row],[Load]]+Demand[[#This Row],[Load]]*0.45</f>
        <v>25489.55</v>
      </c>
      <c r="CU109">
        <f>Demand[[#This Row],[Load]]+Demand[[#This Row],[Load]]*0.46</f>
        <v>25665.34</v>
      </c>
      <c r="CV109">
        <f>Demand[[#This Row],[Load]]+Demand[[#This Row],[Load]]*47</f>
        <v>843792</v>
      </c>
      <c r="CW109">
        <f>Demand[[#This Row],[Load]]+Demand[[#This Row],[Load]]*0.48</f>
        <v>26016.92</v>
      </c>
      <c r="CX109">
        <f>Demand[[#This Row],[Load]]+Demand[[#This Row],[Load]]*0.49</f>
        <v>26192.71</v>
      </c>
      <c r="CY109">
        <f>Demand[[#This Row],[Load]]+Demand[[#This Row],[Load]]*0.5</f>
        <v>26368.5</v>
      </c>
    </row>
    <row r="110" spans="1:103">
      <c r="A110">
        <v>108</v>
      </c>
      <c r="B110">
        <v>17506</v>
      </c>
      <c r="C110">
        <f>Demand[[#This Row],[Load]]-Demand[[#This Row],[Load]]*0.5</f>
        <v>8753</v>
      </c>
      <c r="D110">
        <f>Demand[[#This Row],[Load]]-Demand[[#This Row],[Load]]*0.49</f>
        <v>8928.06</v>
      </c>
      <c r="E110">
        <f>Demand[[#This Row],[Load]]-Demand[[#This Row],[Load]]*0.48</f>
        <v>9103.1200000000008</v>
      </c>
      <c r="F110">
        <f>Demand[[#This Row],[Load]]-Demand[[#This Row],[Load]]*0.47</f>
        <v>9278.18</v>
      </c>
      <c r="G110">
        <f>Demand[[#This Row],[Load]]-Demand[[#This Row],[Load]]*0.46</f>
        <v>9453.24</v>
      </c>
      <c r="H110">
        <f>Demand[[#This Row],[Load]]-Demand[[#This Row],[Load]]*0.45</f>
        <v>9628.2999999999993</v>
      </c>
      <c r="I110">
        <f>Demand[[#This Row],[Load]]-Demand[[#This Row],[Load]]*0.44</f>
        <v>9803.36</v>
      </c>
      <c r="J110">
        <f>Demand[[#This Row],[Load]]-Demand[[#This Row],[Load]]*0.43</f>
        <v>9978.42</v>
      </c>
      <c r="K110">
        <f>Demand[[#This Row],[Load]]+Demand[[#This Row],[Load]]*$K$1</f>
        <v>10153.48</v>
      </c>
      <c r="L110">
        <f>Demand[[#This Row],[Load]]+Demand[[#This Row],[Load]]*-0.41</f>
        <v>10328.540000000001</v>
      </c>
      <c r="M110">
        <f>Demand[[#This Row],[Load]]+Demand[[#This Row],[Load]]*-0.4</f>
        <v>10503.599999999999</v>
      </c>
      <c r="N110">
        <f>Demand[[#This Row],[Load]]+Demand[[#This Row],[Load]]*-0.39</f>
        <v>10678.66</v>
      </c>
      <c r="O110">
        <f>Demand[[#This Row],[Load]]+Demand[[#This Row],[Load]]*-0.38</f>
        <v>10853.720000000001</v>
      </c>
      <c r="P110">
        <f>Demand[[#This Row],[Load]]+Demand[[#This Row],[Load]]*-0.37</f>
        <v>11028.779999999999</v>
      </c>
      <c r="Q110">
        <f>Demand[[#This Row],[Load]]+Demand[[#This Row],[Load]]*-0.36</f>
        <v>11203.84</v>
      </c>
      <c r="R110">
        <f>Demand[[#This Row],[Load]]+Demand[[#This Row],[Load]]*-0.35</f>
        <v>11378.900000000001</v>
      </c>
      <c r="S110">
        <f>Demand[[#This Row],[Load]]+Demand[[#This Row],[Load]]*-0.34</f>
        <v>11553.96</v>
      </c>
      <c r="T110">
        <f>Demand[[#This Row],[Load]]+Demand[[#This Row],[Load]]*-0.33</f>
        <v>11729.02</v>
      </c>
      <c r="U110">
        <f>Demand[[#This Row],[Load]]+Demand[[#This Row],[Load]]*-0.32</f>
        <v>11904.08</v>
      </c>
      <c r="V110">
        <f>Demand[[#This Row],[Load]]+Demand[[#This Row],[Load]]*-0.31</f>
        <v>12079.14</v>
      </c>
      <c r="W110">
        <f>Demand[[#This Row],[Load]]+Demand[[#This Row],[Load]]*-0.3</f>
        <v>12254.2</v>
      </c>
      <c r="X110">
        <f>Demand[[#This Row],[Load]]+Demand[[#This Row],[Load]]*-0.29</f>
        <v>12429.26</v>
      </c>
      <c r="Y110">
        <f>Demand[[#This Row],[Load]]+Demand[[#This Row],[Load]]*-0.28</f>
        <v>12604.32</v>
      </c>
      <c r="Z110">
        <f>Demand[[#This Row],[Load]]+Demand[[#This Row],[Load]]*-0.27</f>
        <v>12779.380000000001</v>
      </c>
      <c r="AA110">
        <f>Demand[[#This Row],[Load]]+Demand[[#This Row],[Load]]*-0.26</f>
        <v>12954.439999999999</v>
      </c>
      <c r="AB110">
        <f>Demand[[#This Row],[Load]]+Demand[[#This Row],[Load]]*-0.25</f>
        <v>13129.5</v>
      </c>
      <c r="AC110">
        <f>Demand[[#This Row],[Load]]+Demand[[#This Row],[Load]]*-0.24</f>
        <v>13304.560000000001</v>
      </c>
      <c r="AD110">
        <f>Demand[[#This Row],[Load]]+Demand[[#This Row],[Load]]*-0.23</f>
        <v>13479.619999999999</v>
      </c>
      <c r="AE110">
        <f>Demand[[#This Row],[Load]]+Demand[[#This Row],[Load]]*-0.22</f>
        <v>13654.68</v>
      </c>
      <c r="AF110">
        <f>Demand[[#This Row],[Load]]+Demand[[#This Row],[Load]]*-0.21</f>
        <v>13829.74</v>
      </c>
      <c r="AG110">
        <f>Demand[[#This Row],[Load]]+Demand[[#This Row],[Load]]*-0.2</f>
        <v>14004.8</v>
      </c>
      <c r="AH110">
        <f>Demand[[#This Row],[Load]]+Demand[[#This Row],[Load]]*-0.19</f>
        <v>14179.86</v>
      </c>
      <c r="AI110">
        <f>Demand[[#This Row],[Load]]+Demand[[#This Row],[Load]]*-0.18</f>
        <v>14354.92</v>
      </c>
      <c r="AJ110">
        <f>Demand[[#This Row],[Load]]+Demand[[#This Row],[Load]]*-0.17</f>
        <v>14529.98</v>
      </c>
      <c r="AK110">
        <f>Demand[[#This Row],[Load]]+Demand[[#This Row],[Load]]*-0.16</f>
        <v>14705.04</v>
      </c>
      <c r="AL110">
        <f>Demand[[#This Row],[Load]]+Demand[[#This Row],[Load]]*-0.15</f>
        <v>14880.1</v>
      </c>
      <c r="AM110">
        <f>Demand[[#This Row],[Load]]+Demand[[#This Row],[Load]]*-0.14</f>
        <v>15055.16</v>
      </c>
      <c r="AN110">
        <f>Demand[[#This Row],[Load]]+Demand[[#This Row],[Load]]*-0.13</f>
        <v>15230.22</v>
      </c>
      <c r="AO110">
        <f>Demand[[#This Row],[Load]]+Demand[[#This Row],[Load]]*-0.12</f>
        <v>15405.28</v>
      </c>
      <c r="AP110">
        <f>Demand[[#This Row],[Load]]+Demand[[#This Row],[Load]]*-0.11</f>
        <v>15580.34</v>
      </c>
      <c r="AQ110">
        <f>Demand[[#This Row],[Load]]+Demand[[#This Row],[Load]]*-0.1</f>
        <v>15755.4</v>
      </c>
      <c r="AR110">
        <f>Demand[[#This Row],[Load]]+Demand[[#This Row],[Load]]*-0.09</f>
        <v>15930.46</v>
      </c>
      <c r="AS110">
        <f>Demand[[#This Row],[Load]]+Demand[[#This Row],[Load]]*-0.08</f>
        <v>16105.52</v>
      </c>
      <c r="AT110">
        <f>Demand[[#This Row],[Load]]+Demand[[#This Row],[Load]]*-0.07</f>
        <v>16280.58</v>
      </c>
      <c r="AU110">
        <f>Demand[[#This Row],[Load]]+Demand[[#This Row],[Load]]*-0.06</f>
        <v>16455.64</v>
      </c>
      <c r="AV110">
        <f>Demand[[#This Row],[Load]]+Demand[[#This Row],[Load]]*-0.05</f>
        <v>16630.7</v>
      </c>
      <c r="AW110">
        <f>Demand[[#This Row],[Load]]+Demand[[#This Row],[Load]]*-0.04</f>
        <v>16805.759999999998</v>
      </c>
      <c r="AX110">
        <f>Demand[[#This Row],[Load]]+Demand[[#This Row],[Load]]*-0.03</f>
        <v>16980.82</v>
      </c>
      <c r="AY110">
        <f>Demand[[#This Row],[Load]]+Demand[[#This Row],[Load]]*-0.02</f>
        <v>17155.88</v>
      </c>
      <c r="AZ110">
        <f>Demand[[#This Row],[Load]]+Demand[[#This Row],[Load]]*-0.01</f>
        <v>17330.939999999999</v>
      </c>
      <c r="BA110">
        <f>Demand[[#This Row],[Load]]+Demand[[#This Row],[Load]]*0</f>
        <v>17506</v>
      </c>
      <c r="BB110">
        <f>Demand[[#This Row],[Load]]+Demand[[#This Row],[Load]]*0.01</f>
        <v>17681.060000000001</v>
      </c>
      <c r="BC110">
        <f>Demand[[#This Row],[Load]]+Demand[[#This Row],[Load]]*0.02</f>
        <v>17856.12</v>
      </c>
      <c r="BD110">
        <f>Demand[[#This Row],[Load]]+Demand[[#This Row],[Load]]*0.03</f>
        <v>18031.18</v>
      </c>
      <c r="BE110">
        <f>Demand[[#This Row],[Load]]+Demand[[#This Row],[Load]]*0.04</f>
        <v>18206.240000000002</v>
      </c>
      <c r="BF110">
        <f>Demand[[#This Row],[Load]]+Demand[[#This Row],[Load]]*0.05</f>
        <v>18381.3</v>
      </c>
      <c r="BG110">
        <f>Demand[[#This Row],[Load]]+Demand[[#This Row],[Load]]*0.06</f>
        <v>18556.36</v>
      </c>
      <c r="BH110">
        <f>Demand[[#This Row],[Load]]+Demand[[#This Row],[Load]]*0.07</f>
        <v>18731.419999999998</v>
      </c>
      <c r="BI110">
        <f>Demand[[#This Row],[Load]]+Demand[[#This Row],[Load]]*0.08</f>
        <v>18906.48</v>
      </c>
      <c r="BJ110">
        <f>Demand[[#This Row],[Load]]+Demand[[#This Row],[Load]]*0.09</f>
        <v>19081.54</v>
      </c>
      <c r="BK110">
        <f>Demand[[#This Row],[Load]]+Demand[[#This Row],[Load]]*0.1</f>
        <v>19256.599999999999</v>
      </c>
      <c r="BL110">
        <f>Demand[[#This Row],[Load]]+Demand[[#This Row],[Load]]*0.11</f>
        <v>19431.66</v>
      </c>
      <c r="BM110">
        <f>Demand[[#This Row],[Load]]+Demand[[#This Row],[Load]]*0.12</f>
        <v>19606.72</v>
      </c>
      <c r="BN110">
        <f>Demand[[#This Row],[Load]]+Demand[[#This Row],[Load]]*0.13</f>
        <v>19781.78</v>
      </c>
      <c r="BO110">
        <f>Demand[[#This Row],[Load]]+Demand[[#This Row],[Load]]*0.14</f>
        <v>19956.84</v>
      </c>
      <c r="BP110">
        <f>Demand[[#This Row],[Load]]+Demand[[#This Row],[Load]]*0.15</f>
        <v>20131.900000000001</v>
      </c>
      <c r="BQ110">
        <f>Demand[[#This Row],[Load]]+Demand[[#This Row],[Load]]*0.16</f>
        <v>20306.96</v>
      </c>
      <c r="BR110">
        <f>Demand[[#This Row],[Load]]+Demand[[#This Row],[Load]]*0.17</f>
        <v>20482.02</v>
      </c>
      <c r="BS110">
        <f>Demand[[#This Row],[Load]]+Demand[[#This Row],[Load]]*0.18</f>
        <v>20657.080000000002</v>
      </c>
      <c r="BT110">
        <f>Demand[[#This Row],[Load]]+Demand[[#This Row],[Load]]*0.19</f>
        <v>20832.14</v>
      </c>
      <c r="BU110">
        <f>Demand[[#This Row],[Load]]+Demand[[#This Row],[Load]]*0.2</f>
        <v>21007.200000000001</v>
      </c>
      <c r="BV110">
        <f>Demand[[#This Row],[Load]]+Demand[[#This Row],[Load]]*0.21</f>
        <v>21182.26</v>
      </c>
      <c r="BW110">
        <f>Demand[[#This Row],[Load]]+Demand[[#This Row],[Load]]*0.22</f>
        <v>21357.32</v>
      </c>
      <c r="BX110">
        <f>Demand[[#This Row],[Load]]+Demand[[#This Row],[Load]]*0.23</f>
        <v>21532.38</v>
      </c>
      <c r="BY110">
        <f>Demand[[#This Row],[Load]]+Demand[[#This Row],[Load]]*0.24</f>
        <v>21707.439999999999</v>
      </c>
      <c r="BZ110">
        <f>Demand[[#This Row],[Load]]+Demand[[#This Row],[Load]]*0.25</f>
        <v>21882.5</v>
      </c>
      <c r="CA110">
        <f>Demand[[#This Row],[Load]]+Demand[[#This Row],[Load]]*0.26</f>
        <v>22057.56</v>
      </c>
      <c r="CB110">
        <f>Demand[[#This Row],[Load]]+Demand[[#This Row],[Load]]*0.27</f>
        <v>22232.62</v>
      </c>
      <c r="CC110">
        <f>Demand[[#This Row],[Load]]+Demand[[#This Row],[Load]]*0.28</f>
        <v>22407.68</v>
      </c>
      <c r="CD110">
        <f>Demand[[#This Row],[Load]]+Demand[[#This Row],[Load]]*0.29</f>
        <v>22582.739999999998</v>
      </c>
      <c r="CE110">
        <f>Demand[[#This Row],[Load]]+Demand[[#This Row],[Load]]*0.3</f>
        <v>22757.8</v>
      </c>
      <c r="CF110">
        <f>Demand[[#This Row],[Load]]+Demand[[#This Row],[Load]]*0.31</f>
        <v>22932.86</v>
      </c>
      <c r="CG110">
        <f>Demand[[#This Row],[Load]]+Demand[[#This Row],[Load]]*0.32</f>
        <v>23107.919999999998</v>
      </c>
      <c r="CH110">
        <f>Demand[[#This Row],[Load]]+Demand[[#This Row],[Load]]*0.33</f>
        <v>23282.98</v>
      </c>
      <c r="CI110">
        <f>Demand[[#This Row],[Load]]+Demand[[#This Row],[Load]]*0.34</f>
        <v>23458.04</v>
      </c>
      <c r="CJ110">
        <f>Demand[[#This Row],[Load]]+Demand[[#This Row],[Load]]*0.35</f>
        <v>23633.1</v>
      </c>
      <c r="CK110">
        <f>Demand[[#This Row],[Load]]+Demand[[#This Row],[Load]]*0.36</f>
        <v>23808.16</v>
      </c>
      <c r="CL110">
        <f>Demand[[#This Row],[Load]]+Demand[[#This Row],[Load]]*0.37</f>
        <v>23983.22</v>
      </c>
      <c r="CM110">
        <f>Demand[[#This Row],[Load]]+Demand[[#This Row],[Load]]*0.38</f>
        <v>24158.28</v>
      </c>
      <c r="CN110">
        <f>Demand[[#This Row],[Load]]+Demand[[#This Row],[Load]]*0.39</f>
        <v>24333.34</v>
      </c>
      <c r="CO110">
        <f>Demand[[#This Row],[Load]]+Demand[[#This Row],[Load]]*0.4</f>
        <v>24508.400000000001</v>
      </c>
      <c r="CP110">
        <f>Demand[[#This Row],[Load]]+Demand[[#This Row],[Load]]*0.41</f>
        <v>24683.46</v>
      </c>
      <c r="CQ110">
        <f>Demand[[#This Row],[Load]]+Demand[[#This Row],[Load]]*0.42</f>
        <v>24858.52</v>
      </c>
      <c r="CR110">
        <f>Demand[[#This Row],[Load]]+Demand[[#This Row],[Load]]*0.43</f>
        <v>25033.58</v>
      </c>
      <c r="CS110">
        <f>Demand[[#This Row],[Load]]+Demand[[#This Row],[Load]]*0.44</f>
        <v>25208.639999999999</v>
      </c>
      <c r="CT110">
        <f>Demand[[#This Row],[Load]]+Demand[[#This Row],[Load]]*0.45</f>
        <v>25383.7</v>
      </c>
      <c r="CU110">
        <f>Demand[[#This Row],[Load]]+Demand[[#This Row],[Load]]*0.46</f>
        <v>25558.760000000002</v>
      </c>
      <c r="CV110">
        <f>Demand[[#This Row],[Load]]+Demand[[#This Row],[Load]]*47</f>
        <v>840288</v>
      </c>
      <c r="CW110">
        <f>Demand[[#This Row],[Load]]+Demand[[#This Row],[Load]]*0.48</f>
        <v>25908.879999999997</v>
      </c>
      <c r="CX110">
        <f>Demand[[#This Row],[Load]]+Demand[[#This Row],[Load]]*0.49</f>
        <v>26083.940000000002</v>
      </c>
      <c r="CY110">
        <f>Demand[[#This Row],[Load]]+Demand[[#This Row],[Load]]*0.5</f>
        <v>26259</v>
      </c>
    </row>
    <row r="111" spans="1:103">
      <c r="A111">
        <v>109</v>
      </c>
      <c r="B111">
        <v>17252</v>
      </c>
      <c r="C111">
        <f>Demand[[#This Row],[Load]]-Demand[[#This Row],[Load]]*0.5</f>
        <v>8626</v>
      </c>
      <c r="D111">
        <f>Demand[[#This Row],[Load]]-Demand[[#This Row],[Load]]*0.49</f>
        <v>8798.52</v>
      </c>
      <c r="E111">
        <f>Demand[[#This Row],[Load]]-Demand[[#This Row],[Load]]*0.48</f>
        <v>8971.0400000000009</v>
      </c>
      <c r="F111">
        <f>Demand[[#This Row],[Load]]-Demand[[#This Row],[Load]]*0.47</f>
        <v>9143.5600000000013</v>
      </c>
      <c r="G111">
        <f>Demand[[#This Row],[Load]]-Demand[[#This Row],[Load]]*0.46</f>
        <v>9316.08</v>
      </c>
      <c r="H111">
        <f>Demand[[#This Row],[Load]]-Demand[[#This Row],[Load]]*0.45</f>
        <v>9488.5999999999985</v>
      </c>
      <c r="I111">
        <f>Demand[[#This Row],[Load]]-Demand[[#This Row],[Load]]*0.44</f>
        <v>9661.119999999999</v>
      </c>
      <c r="J111">
        <f>Demand[[#This Row],[Load]]-Demand[[#This Row],[Load]]*0.43</f>
        <v>9833.64</v>
      </c>
      <c r="K111">
        <f>Demand[[#This Row],[Load]]+Demand[[#This Row],[Load]]*$K$1</f>
        <v>10006.16</v>
      </c>
      <c r="L111">
        <f>Demand[[#This Row],[Load]]+Demand[[#This Row],[Load]]*-0.41</f>
        <v>10178.68</v>
      </c>
      <c r="M111">
        <f>Demand[[#This Row],[Load]]+Demand[[#This Row],[Load]]*-0.4</f>
        <v>10351.200000000001</v>
      </c>
      <c r="N111">
        <f>Demand[[#This Row],[Load]]+Demand[[#This Row],[Load]]*-0.39</f>
        <v>10523.72</v>
      </c>
      <c r="O111">
        <f>Demand[[#This Row],[Load]]+Demand[[#This Row],[Load]]*-0.38</f>
        <v>10696.24</v>
      </c>
      <c r="P111">
        <f>Demand[[#This Row],[Load]]+Demand[[#This Row],[Load]]*-0.37</f>
        <v>10868.76</v>
      </c>
      <c r="Q111">
        <f>Demand[[#This Row],[Load]]+Demand[[#This Row],[Load]]*-0.36</f>
        <v>11041.28</v>
      </c>
      <c r="R111">
        <f>Demand[[#This Row],[Load]]+Demand[[#This Row],[Load]]*-0.35</f>
        <v>11213.8</v>
      </c>
      <c r="S111">
        <f>Demand[[#This Row],[Load]]+Demand[[#This Row],[Load]]*-0.34</f>
        <v>11386.32</v>
      </c>
      <c r="T111">
        <f>Demand[[#This Row],[Load]]+Demand[[#This Row],[Load]]*-0.33</f>
        <v>11558.84</v>
      </c>
      <c r="U111">
        <f>Demand[[#This Row],[Load]]+Demand[[#This Row],[Load]]*-0.32</f>
        <v>11731.36</v>
      </c>
      <c r="V111">
        <f>Demand[[#This Row],[Load]]+Demand[[#This Row],[Load]]*-0.31</f>
        <v>11903.880000000001</v>
      </c>
      <c r="W111">
        <f>Demand[[#This Row],[Load]]+Demand[[#This Row],[Load]]*-0.3</f>
        <v>12076.400000000001</v>
      </c>
      <c r="X111">
        <f>Demand[[#This Row],[Load]]+Demand[[#This Row],[Load]]*-0.29</f>
        <v>12248.92</v>
      </c>
      <c r="Y111">
        <f>Demand[[#This Row],[Load]]+Demand[[#This Row],[Load]]*-0.28</f>
        <v>12421.439999999999</v>
      </c>
      <c r="Z111">
        <f>Demand[[#This Row],[Load]]+Demand[[#This Row],[Load]]*-0.27</f>
        <v>12593.96</v>
      </c>
      <c r="AA111">
        <f>Demand[[#This Row],[Load]]+Demand[[#This Row],[Load]]*-0.26</f>
        <v>12766.48</v>
      </c>
      <c r="AB111">
        <f>Demand[[#This Row],[Load]]+Demand[[#This Row],[Load]]*-0.25</f>
        <v>12939</v>
      </c>
      <c r="AC111">
        <f>Demand[[#This Row],[Load]]+Demand[[#This Row],[Load]]*-0.24</f>
        <v>13111.52</v>
      </c>
      <c r="AD111">
        <f>Demand[[#This Row],[Load]]+Demand[[#This Row],[Load]]*-0.23</f>
        <v>13284.04</v>
      </c>
      <c r="AE111">
        <f>Demand[[#This Row],[Load]]+Demand[[#This Row],[Load]]*-0.22</f>
        <v>13456.56</v>
      </c>
      <c r="AF111">
        <f>Demand[[#This Row],[Load]]+Demand[[#This Row],[Load]]*-0.21</f>
        <v>13629.08</v>
      </c>
      <c r="AG111">
        <f>Demand[[#This Row],[Load]]+Demand[[#This Row],[Load]]*-0.2</f>
        <v>13801.6</v>
      </c>
      <c r="AH111">
        <f>Demand[[#This Row],[Load]]+Demand[[#This Row],[Load]]*-0.19</f>
        <v>13974.119999999999</v>
      </c>
      <c r="AI111">
        <f>Demand[[#This Row],[Load]]+Demand[[#This Row],[Load]]*-0.18</f>
        <v>14146.64</v>
      </c>
      <c r="AJ111">
        <f>Demand[[#This Row],[Load]]+Demand[[#This Row],[Load]]*-0.17</f>
        <v>14319.16</v>
      </c>
      <c r="AK111">
        <f>Demand[[#This Row],[Load]]+Demand[[#This Row],[Load]]*-0.16</f>
        <v>14491.68</v>
      </c>
      <c r="AL111">
        <f>Demand[[#This Row],[Load]]+Demand[[#This Row],[Load]]*-0.15</f>
        <v>14664.2</v>
      </c>
      <c r="AM111">
        <f>Demand[[#This Row],[Load]]+Demand[[#This Row],[Load]]*-0.14</f>
        <v>14836.72</v>
      </c>
      <c r="AN111">
        <f>Demand[[#This Row],[Load]]+Demand[[#This Row],[Load]]*-0.13</f>
        <v>15009.24</v>
      </c>
      <c r="AO111">
        <f>Demand[[#This Row],[Load]]+Demand[[#This Row],[Load]]*-0.12</f>
        <v>15181.76</v>
      </c>
      <c r="AP111">
        <f>Demand[[#This Row],[Load]]+Demand[[#This Row],[Load]]*-0.11</f>
        <v>15354.28</v>
      </c>
      <c r="AQ111">
        <f>Demand[[#This Row],[Load]]+Demand[[#This Row],[Load]]*-0.1</f>
        <v>15526.8</v>
      </c>
      <c r="AR111">
        <f>Demand[[#This Row],[Load]]+Demand[[#This Row],[Load]]*-0.09</f>
        <v>15699.32</v>
      </c>
      <c r="AS111">
        <f>Demand[[#This Row],[Load]]+Demand[[#This Row],[Load]]*-0.08</f>
        <v>15871.84</v>
      </c>
      <c r="AT111">
        <f>Demand[[#This Row],[Load]]+Demand[[#This Row],[Load]]*-0.07</f>
        <v>16044.36</v>
      </c>
      <c r="AU111">
        <f>Demand[[#This Row],[Load]]+Demand[[#This Row],[Load]]*-0.06</f>
        <v>16216.880000000001</v>
      </c>
      <c r="AV111">
        <f>Demand[[#This Row],[Load]]+Demand[[#This Row],[Load]]*-0.05</f>
        <v>16389.400000000001</v>
      </c>
      <c r="AW111">
        <f>Demand[[#This Row],[Load]]+Demand[[#This Row],[Load]]*-0.04</f>
        <v>16561.919999999998</v>
      </c>
      <c r="AX111">
        <f>Demand[[#This Row],[Load]]+Demand[[#This Row],[Load]]*-0.03</f>
        <v>16734.439999999999</v>
      </c>
      <c r="AY111">
        <f>Demand[[#This Row],[Load]]+Demand[[#This Row],[Load]]*-0.02</f>
        <v>16906.96</v>
      </c>
      <c r="AZ111">
        <f>Demand[[#This Row],[Load]]+Demand[[#This Row],[Load]]*-0.01</f>
        <v>17079.48</v>
      </c>
      <c r="BA111">
        <f>Demand[[#This Row],[Load]]+Demand[[#This Row],[Load]]*0</f>
        <v>17252</v>
      </c>
      <c r="BB111">
        <f>Demand[[#This Row],[Load]]+Demand[[#This Row],[Load]]*0.01</f>
        <v>17424.52</v>
      </c>
      <c r="BC111">
        <f>Demand[[#This Row],[Load]]+Demand[[#This Row],[Load]]*0.02</f>
        <v>17597.04</v>
      </c>
      <c r="BD111">
        <f>Demand[[#This Row],[Load]]+Demand[[#This Row],[Load]]*0.03</f>
        <v>17769.560000000001</v>
      </c>
      <c r="BE111">
        <f>Demand[[#This Row],[Load]]+Demand[[#This Row],[Load]]*0.04</f>
        <v>17942.080000000002</v>
      </c>
      <c r="BF111">
        <f>Demand[[#This Row],[Load]]+Demand[[#This Row],[Load]]*0.05</f>
        <v>18114.599999999999</v>
      </c>
      <c r="BG111">
        <f>Demand[[#This Row],[Load]]+Demand[[#This Row],[Load]]*0.06</f>
        <v>18287.12</v>
      </c>
      <c r="BH111">
        <f>Demand[[#This Row],[Load]]+Demand[[#This Row],[Load]]*0.07</f>
        <v>18459.64</v>
      </c>
      <c r="BI111">
        <f>Demand[[#This Row],[Load]]+Demand[[#This Row],[Load]]*0.08</f>
        <v>18632.16</v>
      </c>
      <c r="BJ111">
        <f>Demand[[#This Row],[Load]]+Demand[[#This Row],[Load]]*0.09</f>
        <v>18804.68</v>
      </c>
      <c r="BK111">
        <f>Demand[[#This Row],[Load]]+Demand[[#This Row],[Load]]*0.1</f>
        <v>18977.2</v>
      </c>
      <c r="BL111">
        <f>Demand[[#This Row],[Load]]+Demand[[#This Row],[Load]]*0.11</f>
        <v>19149.72</v>
      </c>
      <c r="BM111">
        <f>Demand[[#This Row],[Load]]+Demand[[#This Row],[Load]]*0.12</f>
        <v>19322.239999999998</v>
      </c>
      <c r="BN111">
        <f>Demand[[#This Row],[Load]]+Demand[[#This Row],[Load]]*0.13</f>
        <v>19494.760000000002</v>
      </c>
      <c r="BO111">
        <f>Demand[[#This Row],[Load]]+Demand[[#This Row],[Load]]*0.14</f>
        <v>19667.28</v>
      </c>
      <c r="BP111">
        <f>Demand[[#This Row],[Load]]+Demand[[#This Row],[Load]]*0.15</f>
        <v>19839.8</v>
      </c>
      <c r="BQ111">
        <f>Demand[[#This Row],[Load]]+Demand[[#This Row],[Load]]*0.16</f>
        <v>20012.32</v>
      </c>
      <c r="BR111">
        <f>Demand[[#This Row],[Load]]+Demand[[#This Row],[Load]]*0.17</f>
        <v>20184.84</v>
      </c>
      <c r="BS111">
        <f>Demand[[#This Row],[Load]]+Demand[[#This Row],[Load]]*0.18</f>
        <v>20357.36</v>
      </c>
      <c r="BT111">
        <f>Demand[[#This Row],[Load]]+Demand[[#This Row],[Load]]*0.19</f>
        <v>20529.88</v>
      </c>
      <c r="BU111">
        <f>Demand[[#This Row],[Load]]+Demand[[#This Row],[Load]]*0.2</f>
        <v>20702.400000000001</v>
      </c>
      <c r="BV111">
        <f>Demand[[#This Row],[Load]]+Demand[[#This Row],[Load]]*0.21</f>
        <v>20874.919999999998</v>
      </c>
      <c r="BW111">
        <f>Demand[[#This Row],[Load]]+Demand[[#This Row],[Load]]*0.22</f>
        <v>21047.439999999999</v>
      </c>
      <c r="BX111">
        <f>Demand[[#This Row],[Load]]+Demand[[#This Row],[Load]]*0.23</f>
        <v>21219.96</v>
      </c>
      <c r="BY111">
        <f>Demand[[#This Row],[Load]]+Demand[[#This Row],[Load]]*0.24</f>
        <v>21392.48</v>
      </c>
      <c r="BZ111">
        <f>Demand[[#This Row],[Load]]+Demand[[#This Row],[Load]]*0.25</f>
        <v>21565</v>
      </c>
      <c r="CA111">
        <f>Demand[[#This Row],[Load]]+Demand[[#This Row],[Load]]*0.26</f>
        <v>21737.52</v>
      </c>
      <c r="CB111">
        <f>Demand[[#This Row],[Load]]+Demand[[#This Row],[Load]]*0.27</f>
        <v>21910.04</v>
      </c>
      <c r="CC111">
        <f>Demand[[#This Row],[Load]]+Demand[[#This Row],[Load]]*0.28</f>
        <v>22082.560000000001</v>
      </c>
      <c r="CD111">
        <f>Demand[[#This Row],[Load]]+Demand[[#This Row],[Load]]*0.29</f>
        <v>22255.08</v>
      </c>
      <c r="CE111">
        <f>Demand[[#This Row],[Load]]+Demand[[#This Row],[Load]]*0.3</f>
        <v>22427.599999999999</v>
      </c>
      <c r="CF111">
        <f>Demand[[#This Row],[Load]]+Demand[[#This Row],[Load]]*0.31</f>
        <v>22600.12</v>
      </c>
      <c r="CG111">
        <f>Demand[[#This Row],[Load]]+Demand[[#This Row],[Load]]*0.32</f>
        <v>22772.639999999999</v>
      </c>
      <c r="CH111">
        <f>Demand[[#This Row],[Load]]+Demand[[#This Row],[Load]]*0.33</f>
        <v>22945.16</v>
      </c>
      <c r="CI111">
        <f>Demand[[#This Row],[Load]]+Demand[[#This Row],[Load]]*0.34</f>
        <v>23117.68</v>
      </c>
      <c r="CJ111">
        <f>Demand[[#This Row],[Load]]+Demand[[#This Row],[Load]]*0.35</f>
        <v>23290.2</v>
      </c>
      <c r="CK111">
        <f>Demand[[#This Row],[Load]]+Demand[[#This Row],[Load]]*0.36</f>
        <v>23462.720000000001</v>
      </c>
      <c r="CL111">
        <f>Demand[[#This Row],[Load]]+Demand[[#This Row],[Load]]*0.37</f>
        <v>23635.239999999998</v>
      </c>
      <c r="CM111">
        <f>Demand[[#This Row],[Load]]+Demand[[#This Row],[Load]]*0.38</f>
        <v>23807.760000000002</v>
      </c>
      <c r="CN111">
        <f>Demand[[#This Row],[Load]]+Demand[[#This Row],[Load]]*0.39</f>
        <v>23980.28</v>
      </c>
      <c r="CO111">
        <f>Demand[[#This Row],[Load]]+Demand[[#This Row],[Load]]*0.4</f>
        <v>24152.799999999999</v>
      </c>
      <c r="CP111">
        <f>Demand[[#This Row],[Load]]+Demand[[#This Row],[Load]]*0.41</f>
        <v>24325.32</v>
      </c>
      <c r="CQ111">
        <f>Demand[[#This Row],[Load]]+Demand[[#This Row],[Load]]*0.42</f>
        <v>24497.84</v>
      </c>
      <c r="CR111">
        <f>Demand[[#This Row],[Load]]+Demand[[#This Row],[Load]]*0.43</f>
        <v>24670.36</v>
      </c>
      <c r="CS111">
        <f>Demand[[#This Row],[Load]]+Demand[[#This Row],[Load]]*0.44</f>
        <v>24842.880000000001</v>
      </c>
      <c r="CT111">
        <f>Demand[[#This Row],[Load]]+Demand[[#This Row],[Load]]*0.45</f>
        <v>25015.4</v>
      </c>
      <c r="CU111">
        <f>Demand[[#This Row],[Load]]+Demand[[#This Row],[Load]]*0.46</f>
        <v>25187.919999999998</v>
      </c>
      <c r="CV111">
        <f>Demand[[#This Row],[Load]]+Demand[[#This Row],[Load]]*47</f>
        <v>828096</v>
      </c>
      <c r="CW111">
        <f>Demand[[#This Row],[Load]]+Demand[[#This Row],[Load]]*0.48</f>
        <v>25532.959999999999</v>
      </c>
      <c r="CX111">
        <f>Demand[[#This Row],[Load]]+Demand[[#This Row],[Load]]*0.49</f>
        <v>25705.48</v>
      </c>
      <c r="CY111">
        <f>Demand[[#This Row],[Load]]+Demand[[#This Row],[Load]]*0.5</f>
        <v>25878</v>
      </c>
    </row>
    <row r="112" spans="1:103">
      <c r="A112">
        <v>110</v>
      </c>
      <c r="B112">
        <v>17037</v>
      </c>
      <c r="C112">
        <f>Demand[[#This Row],[Load]]-Demand[[#This Row],[Load]]*0.5</f>
        <v>8518.5</v>
      </c>
      <c r="D112">
        <f>Demand[[#This Row],[Load]]-Demand[[#This Row],[Load]]*0.49</f>
        <v>8688.8700000000008</v>
      </c>
      <c r="E112">
        <f>Demand[[#This Row],[Load]]-Demand[[#This Row],[Load]]*0.48</f>
        <v>8859.2400000000016</v>
      </c>
      <c r="F112">
        <f>Demand[[#This Row],[Load]]-Demand[[#This Row],[Load]]*0.47</f>
        <v>9029.61</v>
      </c>
      <c r="G112">
        <f>Demand[[#This Row],[Load]]-Demand[[#This Row],[Load]]*0.46</f>
        <v>9199.98</v>
      </c>
      <c r="H112">
        <f>Demand[[#This Row],[Load]]-Demand[[#This Row],[Load]]*0.45</f>
        <v>9370.3499999999985</v>
      </c>
      <c r="I112">
        <f>Demand[[#This Row],[Load]]-Demand[[#This Row],[Load]]*0.44</f>
        <v>9540.7200000000012</v>
      </c>
      <c r="J112">
        <f>Demand[[#This Row],[Load]]-Demand[[#This Row],[Load]]*0.43</f>
        <v>9711.09</v>
      </c>
      <c r="K112">
        <f>Demand[[#This Row],[Load]]+Demand[[#This Row],[Load]]*$K$1</f>
        <v>9881.4599999999991</v>
      </c>
      <c r="L112">
        <f>Demand[[#This Row],[Load]]+Demand[[#This Row],[Load]]*-0.41</f>
        <v>10051.830000000002</v>
      </c>
      <c r="M112">
        <f>Demand[[#This Row],[Load]]+Demand[[#This Row],[Load]]*-0.4</f>
        <v>10222.200000000001</v>
      </c>
      <c r="N112">
        <f>Demand[[#This Row],[Load]]+Demand[[#This Row],[Load]]*-0.39</f>
        <v>10392.57</v>
      </c>
      <c r="O112">
        <f>Demand[[#This Row],[Load]]+Demand[[#This Row],[Load]]*-0.38</f>
        <v>10562.939999999999</v>
      </c>
      <c r="P112">
        <f>Demand[[#This Row],[Load]]+Demand[[#This Row],[Load]]*-0.37</f>
        <v>10733.310000000001</v>
      </c>
      <c r="Q112">
        <f>Demand[[#This Row],[Load]]+Demand[[#This Row],[Load]]*-0.36</f>
        <v>10903.68</v>
      </c>
      <c r="R112">
        <f>Demand[[#This Row],[Load]]+Demand[[#This Row],[Load]]*-0.35</f>
        <v>11074.05</v>
      </c>
      <c r="S112">
        <f>Demand[[#This Row],[Load]]+Demand[[#This Row],[Load]]*-0.34</f>
        <v>11244.419999999998</v>
      </c>
      <c r="T112">
        <f>Demand[[#This Row],[Load]]+Demand[[#This Row],[Load]]*-0.33</f>
        <v>11414.79</v>
      </c>
      <c r="U112">
        <f>Demand[[#This Row],[Load]]+Demand[[#This Row],[Load]]*-0.32</f>
        <v>11585.16</v>
      </c>
      <c r="V112">
        <f>Demand[[#This Row],[Load]]+Demand[[#This Row],[Load]]*-0.31</f>
        <v>11755.529999999999</v>
      </c>
      <c r="W112">
        <f>Demand[[#This Row],[Load]]+Demand[[#This Row],[Load]]*-0.3</f>
        <v>11925.900000000001</v>
      </c>
      <c r="X112">
        <f>Demand[[#This Row],[Load]]+Demand[[#This Row],[Load]]*-0.29</f>
        <v>12096.27</v>
      </c>
      <c r="Y112">
        <f>Demand[[#This Row],[Load]]+Demand[[#This Row],[Load]]*-0.28</f>
        <v>12266.64</v>
      </c>
      <c r="Z112">
        <f>Demand[[#This Row],[Load]]+Demand[[#This Row],[Load]]*-0.27</f>
        <v>12437.009999999998</v>
      </c>
      <c r="AA112">
        <f>Demand[[#This Row],[Load]]+Demand[[#This Row],[Load]]*-0.26</f>
        <v>12607.380000000001</v>
      </c>
      <c r="AB112">
        <f>Demand[[#This Row],[Load]]+Demand[[#This Row],[Load]]*-0.25</f>
        <v>12777.75</v>
      </c>
      <c r="AC112">
        <f>Demand[[#This Row],[Load]]+Demand[[#This Row],[Load]]*-0.24</f>
        <v>12948.12</v>
      </c>
      <c r="AD112">
        <f>Demand[[#This Row],[Load]]+Demand[[#This Row],[Load]]*-0.23</f>
        <v>13118.49</v>
      </c>
      <c r="AE112">
        <f>Demand[[#This Row],[Load]]+Demand[[#This Row],[Load]]*-0.22</f>
        <v>13288.86</v>
      </c>
      <c r="AF112">
        <f>Demand[[#This Row],[Load]]+Demand[[#This Row],[Load]]*-0.21</f>
        <v>13459.23</v>
      </c>
      <c r="AG112">
        <f>Demand[[#This Row],[Load]]+Demand[[#This Row],[Load]]*-0.2</f>
        <v>13629.6</v>
      </c>
      <c r="AH112">
        <f>Demand[[#This Row],[Load]]+Demand[[#This Row],[Load]]*-0.19</f>
        <v>13799.97</v>
      </c>
      <c r="AI112">
        <f>Demand[[#This Row],[Load]]+Demand[[#This Row],[Load]]*-0.18</f>
        <v>13970.34</v>
      </c>
      <c r="AJ112">
        <f>Demand[[#This Row],[Load]]+Demand[[#This Row],[Load]]*-0.17</f>
        <v>14140.71</v>
      </c>
      <c r="AK112">
        <f>Demand[[#This Row],[Load]]+Demand[[#This Row],[Load]]*-0.16</f>
        <v>14311.08</v>
      </c>
      <c r="AL112">
        <f>Demand[[#This Row],[Load]]+Demand[[#This Row],[Load]]*-0.15</f>
        <v>14481.45</v>
      </c>
      <c r="AM112">
        <f>Demand[[#This Row],[Load]]+Demand[[#This Row],[Load]]*-0.14</f>
        <v>14651.82</v>
      </c>
      <c r="AN112">
        <f>Demand[[#This Row],[Load]]+Demand[[#This Row],[Load]]*-0.13</f>
        <v>14822.19</v>
      </c>
      <c r="AO112">
        <f>Demand[[#This Row],[Load]]+Demand[[#This Row],[Load]]*-0.12</f>
        <v>14992.56</v>
      </c>
      <c r="AP112">
        <f>Demand[[#This Row],[Load]]+Demand[[#This Row],[Load]]*-0.11</f>
        <v>15162.93</v>
      </c>
      <c r="AQ112">
        <f>Demand[[#This Row],[Load]]+Demand[[#This Row],[Load]]*-0.1</f>
        <v>15333.3</v>
      </c>
      <c r="AR112">
        <f>Demand[[#This Row],[Load]]+Demand[[#This Row],[Load]]*-0.09</f>
        <v>15503.67</v>
      </c>
      <c r="AS112">
        <f>Demand[[#This Row],[Load]]+Demand[[#This Row],[Load]]*-0.08</f>
        <v>15674.04</v>
      </c>
      <c r="AT112">
        <f>Demand[[#This Row],[Load]]+Demand[[#This Row],[Load]]*-0.07</f>
        <v>15844.41</v>
      </c>
      <c r="AU112">
        <f>Demand[[#This Row],[Load]]+Demand[[#This Row],[Load]]*-0.06</f>
        <v>16014.78</v>
      </c>
      <c r="AV112">
        <f>Demand[[#This Row],[Load]]+Demand[[#This Row],[Load]]*-0.05</f>
        <v>16185.15</v>
      </c>
      <c r="AW112">
        <f>Demand[[#This Row],[Load]]+Demand[[#This Row],[Load]]*-0.04</f>
        <v>16355.52</v>
      </c>
      <c r="AX112">
        <f>Demand[[#This Row],[Load]]+Demand[[#This Row],[Load]]*-0.03</f>
        <v>16525.89</v>
      </c>
      <c r="AY112">
        <f>Demand[[#This Row],[Load]]+Demand[[#This Row],[Load]]*-0.02</f>
        <v>16696.259999999998</v>
      </c>
      <c r="AZ112">
        <f>Demand[[#This Row],[Load]]+Demand[[#This Row],[Load]]*-0.01</f>
        <v>16866.63</v>
      </c>
      <c r="BA112">
        <f>Demand[[#This Row],[Load]]+Demand[[#This Row],[Load]]*0</f>
        <v>17037</v>
      </c>
      <c r="BB112">
        <f>Demand[[#This Row],[Load]]+Demand[[#This Row],[Load]]*0.01</f>
        <v>17207.37</v>
      </c>
      <c r="BC112">
        <f>Demand[[#This Row],[Load]]+Demand[[#This Row],[Load]]*0.02</f>
        <v>17377.740000000002</v>
      </c>
      <c r="BD112">
        <f>Demand[[#This Row],[Load]]+Demand[[#This Row],[Load]]*0.03</f>
        <v>17548.11</v>
      </c>
      <c r="BE112">
        <f>Demand[[#This Row],[Load]]+Demand[[#This Row],[Load]]*0.04</f>
        <v>17718.48</v>
      </c>
      <c r="BF112">
        <f>Demand[[#This Row],[Load]]+Demand[[#This Row],[Load]]*0.05</f>
        <v>17888.849999999999</v>
      </c>
      <c r="BG112">
        <f>Demand[[#This Row],[Load]]+Demand[[#This Row],[Load]]*0.06</f>
        <v>18059.22</v>
      </c>
      <c r="BH112">
        <f>Demand[[#This Row],[Load]]+Demand[[#This Row],[Load]]*0.07</f>
        <v>18229.59</v>
      </c>
      <c r="BI112">
        <f>Demand[[#This Row],[Load]]+Demand[[#This Row],[Load]]*0.08</f>
        <v>18399.96</v>
      </c>
      <c r="BJ112">
        <f>Demand[[#This Row],[Load]]+Demand[[#This Row],[Load]]*0.09</f>
        <v>18570.330000000002</v>
      </c>
      <c r="BK112">
        <f>Demand[[#This Row],[Load]]+Demand[[#This Row],[Load]]*0.1</f>
        <v>18740.7</v>
      </c>
      <c r="BL112">
        <f>Demand[[#This Row],[Load]]+Demand[[#This Row],[Load]]*0.11</f>
        <v>18911.07</v>
      </c>
      <c r="BM112">
        <f>Demand[[#This Row],[Load]]+Demand[[#This Row],[Load]]*0.12</f>
        <v>19081.439999999999</v>
      </c>
      <c r="BN112">
        <f>Demand[[#This Row],[Load]]+Demand[[#This Row],[Load]]*0.13</f>
        <v>19251.810000000001</v>
      </c>
      <c r="BO112">
        <f>Demand[[#This Row],[Load]]+Demand[[#This Row],[Load]]*0.14</f>
        <v>19422.18</v>
      </c>
      <c r="BP112">
        <f>Demand[[#This Row],[Load]]+Demand[[#This Row],[Load]]*0.15</f>
        <v>19592.55</v>
      </c>
      <c r="BQ112">
        <f>Demand[[#This Row],[Load]]+Demand[[#This Row],[Load]]*0.16</f>
        <v>19762.919999999998</v>
      </c>
      <c r="BR112">
        <f>Demand[[#This Row],[Load]]+Demand[[#This Row],[Load]]*0.17</f>
        <v>19933.29</v>
      </c>
      <c r="BS112">
        <f>Demand[[#This Row],[Load]]+Demand[[#This Row],[Load]]*0.18</f>
        <v>20103.66</v>
      </c>
      <c r="BT112">
        <f>Demand[[#This Row],[Load]]+Demand[[#This Row],[Load]]*0.19</f>
        <v>20274.03</v>
      </c>
      <c r="BU112">
        <f>Demand[[#This Row],[Load]]+Demand[[#This Row],[Load]]*0.2</f>
        <v>20444.400000000001</v>
      </c>
      <c r="BV112">
        <f>Demand[[#This Row],[Load]]+Demand[[#This Row],[Load]]*0.21</f>
        <v>20614.77</v>
      </c>
      <c r="BW112">
        <f>Demand[[#This Row],[Load]]+Demand[[#This Row],[Load]]*0.22</f>
        <v>20785.14</v>
      </c>
      <c r="BX112">
        <f>Demand[[#This Row],[Load]]+Demand[[#This Row],[Load]]*0.23</f>
        <v>20955.510000000002</v>
      </c>
      <c r="BY112">
        <f>Demand[[#This Row],[Load]]+Demand[[#This Row],[Load]]*0.24</f>
        <v>21125.88</v>
      </c>
      <c r="BZ112">
        <f>Demand[[#This Row],[Load]]+Demand[[#This Row],[Load]]*0.25</f>
        <v>21296.25</v>
      </c>
      <c r="CA112">
        <f>Demand[[#This Row],[Load]]+Demand[[#This Row],[Load]]*0.26</f>
        <v>21466.62</v>
      </c>
      <c r="CB112">
        <f>Demand[[#This Row],[Load]]+Demand[[#This Row],[Load]]*0.27</f>
        <v>21636.99</v>
      </c>
      <c r="CC112">
        <f>Demand[[#This Row],[Load]]+Demand[[#This Row],[Load]]*0.28</f>
        <v>21807.360000000001</v>
      </c>
      <c r="CD112">
        <f>Demand[[#This Row],[Load]]+Demand[[#This Row],[Load]]*0.29</f>
        <v>21977.73</v>
      </c>
      <c r="CE112">
        <f>Demand[[#This Row],[Load]]+Demand[[#This Row],[Load]]*0.3</f>
        <v>22148.1</v>
      </c>
      <c r="CF112">
        <f>Demand[[#This Row],[Load]]+Demand[[#This Row],[Load]]*0.31</f>
        <v>22318.47</v>
      </c>
      <c r="CG112">
        <f>Demand[[#This Row],[Load]]+Demand[[#This Row],[Load]]*0.32</f>
        <v>22488.84</v>
      </c>
      <c r="CH112">
        <f>Demand[[#This Row],[Load]]+Demand[[#This Row],[Load]]*0.33</f>
        <v>22659.21</v>
      </c>
      <c r="CI112">
        <f>Demand[[#This Row],[Load]]+Demand[[#This Row],[Load]]*0.34</f>
        <v>22829.58</v>
      </c>
      <c r="CJ112">
        <f>Demand[[#This Row],[Load]]+Demand[[#This Row],[Load]]*0.35</f>
        <v>22999.95</v>
      </c>
      <c r="CK112">
        <f>Demand[[#This Row],[Load]]+Demand[[#This Row],[Load]]*0.36</f>
        <v>23170.32</v>
      </c>
      <c r="CL112">
        <f>Demand[[#This Row],[Load]]+Demand[[#This Row],[Load]]*0.37</f>
        <v>23340.69</v>
      </c>
      <c r="CM112">
        <f>Demand[[#This Row],[Load]]+Demand[[#This Row],[Load]]*0.38</f>
        <v>23511.06</v>
      </c>
      <c r="CN112">
        <f>Demand[[#This Row],[Load]]+Demand[[#This Row],[Load]]*0.39</f>
        <v>23681.43</v>
      </c>
      <c r="CO112">
        <f>Demand[[#This Row],[Load]]+Demand[[#This Row],[Load]]*0.4</f>
        <v>23851.8</v>
      </c>
      <c r="CP112">
        <f>Demand[[#This Row],[Load]]+Demand[[#This Row],[Load]]*0.41</f>
        <v>24022.17</v>
      </c>
      <c r="CQ112">
        <f>Demand[[#This Row],[Load]]+Demand[[#This Row],[Load]]*0.42</f>
        <v>24192.54</v>
      </c>
      <c r="CR112">
        <f>Demand[[#This Row],[Load]]+Demand[[#This Row],[Load]]*0.43</f>
        <v>24362.91</v>
      </c>
      <c r="CS112">
        <f>Demand[[#This Row],[Load]]+Demand[[#This Row],[Load]]*0.44</f>
        <v>24533.279999999999</v>
      </c>
      <c r="CT112">
        <f>Demand[[#This Row],[Load]]+Demand[[#This Row],[Load]]*0.45</f>
        <v>24703.65</v>
      </c>
      <c r="CU112">
        <f>Demand[[#This Row],[Load]]+Demand[[#This Row],[Load]]*0.46</f>
        <v>24874.02</v>
      </c>
      <c r="CV112">
        <f>Demand[[#This Row],[Load]]+Demand[[#This Row],[Load]]*47</f>
        <v>817776</v>
      </c>
      <c r="CW112">
        <f>Demand[[#This Row],[Load]]+Demand[[#This Row],[Load]]*0.48</f>
        <v>25214.76</v>
      </c>
      <c r="CX112">
        <f>Demand[[#This Row],[Load]]+Demand[[#This Row],[Load]]*0.49</f>
        <v>25385.129999999997</v>
      </c>
      <c r="CY112">
        <f>Demand[[#This Row],[Load]]+Demand[[#This Row],[Load]]*0.5</f>
        <v>25555.5</v>
      </c>
    </row>
    <row r="113" spans="1:103">
      <c r="A113">
        <v>111</v>
      </c>
      <c r="B113">
        <v>16954</v>
      </c>
      <c r="C113">
        <f>Demand[[#This Row],[Load]]-Demand[[#This Row],[Load]]*0.5</f>
        <v>8477</v>
      </c>
      <c r="D113">
        <f>Demand[[#This Row],[Load]]-Demand[[#This Row],[Load]]*0.49</f>
        <v>8646.5400000000009</v>
      </c>
      <c r="E113">
        <f>Demand[[#This Row],[Load]]-Demand[[#This Row],[Load]]*0.48</f>
        <v>8816.08</v>
      </c>
      <c r="F113">
        <f>Demand[[#This Row],[Load]]-Demand[[#This Row],[Load]]*0.47</f>
        <v>8985.6200000000008</v>
      </c>
      <c r="G113">
        <f>Demand[[#This Row],[Load]]-Demand[[#This Row],[Load]]*0.46</f>
        <v>9155.16</v>
      </c>
      <c r="H113">
        <f>Demand[[#This Row],[Load]]-Demand[[#This Row],[Load]]*0.45</f>
        <v>9324.7000000000007</v>
      </c>
      <c r="I113">
        <f>Demand[[#This Row],[Load]]-Demand[[#This Row],[Load]]*0.44</f>
        <v>9494.24</v>
      </c>
      <c r="J113">
        <f>Demand[[#This Row],[Load]]-Demand[[#This Row],[Load]]*0.43</f>
        <v>9663.7799999999988</v>
      </c>
      <c r="K113">
        <f>Demand[[#This Row],[Load]]+Demand[[#This Row],[Load]]*$K$1</f>
        <v>9833.32</v>
      </c>
      <c r="L113">
        <f>Demand[[#This Row],[Load]]+Demand[[#This Row],[Load]]*-0.41</f>
        <v>10002.86</v>
      </c>
      <c r="M113">
        <f>Demand[[#This Row],[Load]]+Demand[[#This Row],[Load]]*-0.4</f>
        <v>10172.4</v>
      </c>
      <c r="N113">
        <f>Demand[[#This Row],[Load]]+Demand[[#This Row],[Load]]*-0.39</f>
        <v>10341.939999999999</v>
      </c>
      <c r="O113">
        <f>Demand[[#This Row],[Load]]+Demand[[#This Row],[Load]]*-0.38</f>
        <v>10511.48</v>
      </c>
      <c r="P113">
        <f>Demand[[#This Row],[Load]]+Demand[[#This Row],[Load]]*-0.37</f>
        <v>10681.02</v>
      </c>
      <c r="Q113">
        <f>Demand[[#This Row],[Load]]+Demand[[#This Row],[Load]]*-0.36</f>
        <v>10850.560000000001</v>
      </c>
      <c r="R113">
        <f>Demand[[#This Row],[Load]]+Demand[[#This Row],[Load]]*-0.35</f>
        <v>11020.1</v>
      </c>
      <c r="S113">
        <f>Demand[[#This Row],[Load]]+Demand[[#This Row],[Load]]*-0.34</f>
        <v>11189.64</v>
      </c>
      <c r="T113">
        <f>Demand[[#This Row],[Load]]+Demand[[#This Row],[Load]]*-0.33</f>
        <v>11359.18</v>
      </c>
      <c r="U113">
        <f>Demand[[#This Row],[Load]]+Demand[[#This Row],[Load]]*-0.32</f>
        <v>11528.720000000001</v>
      </c>
      <c r="V113">
        <f>Demand[[#This Row],[Load]]+Demand[[#This Row],[Load]]*-0.31</f>
        <v>11698.26</v>
      </c>
      <c r="W113">
        <f>Demand[[#This Row],[Load]]+Demand[[#This Row],[Load]]*-0.3</f>
        <v>11867.8</v>
      </c>
      <c r="X113">
        <f>Demand[[#This Row],[Load]]+Demand[[#This Row],[Load]]*-0.29</f>
        <v>12037.34</v>
      </c>
      <c r="Y113">
        <f>Demand[[#This Row],[Load]]+Demand[[#This Row],[Load]]*-0.28</f>
        <v>12206.88</v>
      </c>
      <c r="Z113">
        <f>Demand[[#This Row],[Load]]+Demand[[#This Row],[Load]]*-0.27</f>
        <v>12376.42</v>
      </c>
      <c r="AA113">
        <f>Demand[[#This Row],[Load]]+Demand[[#This Row],[Load]]*-0.26</f>
        <v>12545.96</v>
      </c>
      <c r="AB113">
        <f>Demand[[#This Row],[Load]]+Demand[[#This Row],[Load]]*-0.25</f>
        <v>12715.5</v>
      </c>
      <c r="AC113">
        <f>Demand[[#This Row],[Load]]+Demand[[#This Row],[Load]]*-0.24</f>
        <v>12885.04</v>
      </c>
      <c r="AD113">
        <f>Demand[[#This Row],[Load]]+Demand[[#This Row],[Load]]*-0.23</f>
        <v>13054.58</v>
      </c>
      <c r="AE113">
        <f>Demand[[#This Row],[Load]]+Demand[[#This Row],[Load]]*-0.22</f>
        <v>13224.119999999999</v>
      </c>
      <c r="AF113">
        <f>Demand[[#This Row],[Load]]+Demand[[#This Row],[Load]]*-0.21</f>
        <v>13393.66</v>
      </c>
      <c r="AG113">
        <f>Demand[[#This Row],[Load]]+Demand[[#This Row],[Load]]*-0.2</f>
        <v>13563.2</v>
      </c>
      <c r="AH113">
        <f>Demand[[#This Row],[Load]]+Demand[[#This Row],[Load]]*-0.19</f>
        <v>13732.74</v>
      </c>
      <c r="AI113">
        <f>Demand[[#This Row],[Load]]+Demand[[#This Row],[Load]]*-0.18</f>
        <v>13902.28</v>
      </c>
      <c r="AJ113">
        <f>Demand[[#This Row],[Load]]+Demand[[#This Row],[Load]]*-0.17</f>
        <v>14071.82</v>
      </c>
      <c r="AK113">
        <f>Demand[[#This Row],[Load]]+Demand[[#This Row],[Load]]*-0.16</f>
        <v>14241.36</v>
      </c>
      <c r="AL113">
        <f>Demand[[#This Row],[Load]]+Demand[[#This Row],[Load]]*-0.15</f>
        <v>14410.9</v>
      </c>
      <c r="AM113">
        <f>Demand[[#This Row],[Load]]+Demand[[#This Row],[Load]]*-0.14</f>
        <v>14580.439999999999</v>
      </c>
      <c r="AN113">
        <f>Demand[[#This Row],[Load]]+Demand[[#This Row],[Load]]*-0.13</f>
        <v>14749.98</v>
      </c>
      <c r="AO113">
        <f>Demand[[#This Row],[Load]]+Demand[[#This Row],[Load]]*-0.12</f>
        <v>14919.52</v>
      </c>
      <c r="AP113">
        <f>Demand[[#This Row],[Load]]+Demand[[#This Row],[Load]]*-0.11</f>
        <v>15089.06</v>
      </c>
      <c r="AQ113">
        <f>Demand[[#This Row],[Load]]+Demand[[#This Row],[Load]]*-0.1</f>
        <v>15258.6</v>
      </c>
      <c r="AR113">
        <f>Demand[[#This Row],[Load]]+Demand[[#This Row],[Load]]*-0.09</f>
        <v>15428.14</v>
      </c>
      <c r="AS113">
        <f>Demand[[#This Row],[Load]]+Demand[[#This Row],[Load]]*-0.08</f>
        <v>15597.68</v>
      </c>
      <c r="AT113">
        <f>Demand[[#This Row],[Load]]+Demand[[#This Row],[Load]]*-0.07</f>
        <v>15767.22</v>
      </c>
      <c r="AU113">
        <f>Demand[[#This Row],[Load]]+Demand[[#This Row],[Load]]*-0.06</f>
        <v>15936.76</v>
      </c>
      <c r="AV113">
        <f>Demand[[#This Row],[Load]]+Demand[[#This Row],[Load]]*-0.05</f>
        <v>16106.3</v>
      </c>
      <c r="AW113">
        <f>Demand[[#This Row],[Load]]+Demand[[#This Row],[Load]]*-0.04</f>
        <v>16275.84</v>
      </c>
      <c r="AX113">
        <f>Demand[[#This Row],[Load]]+Demand[[#This Row],[Load]]*-0.03</f>
        <v>16445.38</v>
      </c>
      <c r="AY113">
        <f>Demand[[#This Row],[Load]]+Demand[[#This Row],[Load]]*-0.02</f>
        <v>16614.919999999998</v>
      </c>
      <c r="AZ113">
        <f>Demand[[#This Row],[Load]]+Demand[[#This Row],[Load]]*-0.01</f>
        <v>16784.46</v>
      </c>
      <c r="BA113">
        <f>Demand[[#This Row],[Load]]+Demand[[#This Row],[Load]]*0</f>
        <v>16954</v>
      </c>
      <c r="BB113">
        <f>Demand[[#This Row],[Load]]+Demand[[#This Row],[Load]]*0.01</f>
        <v>17123.54</v>
      </c>
      <c r="BC113">
        <f>Demand[[#This Row],[Load]]+Demand[[#This Row],[Load]]*0.02</f>
        <v>17293.080000000002</v>
      </c>
      <c r="BD113">
        <f>Demand[[#This Row],[Load]]+Demand[[#This Row],[Load]]*0.03</f>
        <v>17462.62</v>
      </c>
      <c r="BE113">
        <f>Demand[[#This Row],[Load]]+Demand[[#This Row],[Load]]*0.04</f>
        <v>17632.16</v>
      </c>
      <c r="BF113">
        <f>Demand[[#This Row],[Load]]+Demand[[#This Row],[Load]]*0.05</f>
        <v>17801.7</v>
      </c>
      <c r="BG113">
        <f>Demand[[#This Row],[Load]]+Demand[[#This Row],[Load]]*0.06</f>
        <v>17971.240000000002</v>
      </c>
      <c r="BH113">
        <f>Demand[[#This Row],[Load]]+Demand[[#This Row],[Load]]*0.07</f>
        <v>18140.78</v>
      </c>
      <c r="BI113">
        <f>Demand[[#This Row],[Load]]+Demand[[#This Row],[Load]]*0.08</f>
        <v>18310.32</v>
      </c>
      <c r="BJ113">
        <f>Demand[[#This Row],[Load]]+Demand[[#This Row],[Load]]*0.09</f>
        <v>18479.86</v>
      </c>
      <c r="BK113">
        <f>Demand[[#This Row],[Load]]+Demand[[#This Row],[Load]]*0.1</f>
        <v>18649.400000000001</v>
      </c>
      <c r="BL113">
        <f>Demand[[#This Row],[Load]]+Demand[[#This Row],[Load]]*0.11</f>
        <v>18818.939999999999</v>
      </c>
      <c r="BM113">
        <f>Demand[[#This Row],[Load]]+Demand[[#This Row],[Load]]*0.12</f>
        <v>18988.48</v>
      </c>
      <c r="BN113">
        <f>Demand[[#This Row],[Load]]+Demand[[#This Row],[Load]]*0.13</f>
        <v>19158.02</v>
      </c>
      <c r="BO113">
        <f>Demand[[#This Row],[Load]]+Demand[[#This Row],[Load]]*0.14</f>
        <v>19327.560000000001</v>
      </c>
      <c r="BP113">
        <f>Demand[[#This Row],[Load]]+Demand[[#This Row],[Load]]*0.15</f>
        <v>19497.099999999999</v>
      </c>
      <c r="BQ113">
        <f>Demand[[#This Row],[Load]]+Demand[[#This Row],[Load]]*0.16</f>
        <v>19666.64</v>
      </c>
      <c r="BR113">
        <f>Demand[[#This Row],[Load]]+Demand[[#This Row],[Load]]*0.17</f>
        <v>19836.18</v>
      </c>
      <c r="BS113">
        <f>Demand[[#This Row],[Load]]+Demand[[#This Row],[Load]]*0.18</f>
        <v>20005.72</v>
      </c>
      <c r="BT113">
        <f>Demand[[#This Row],[Load]]+Demand[[#This Row],[Load]]*0.19</f>
        <v>20175.260000000002</v>
      </c>
      <c r="BU113">
        <f>Demand[[#This Row],[Load]]+Demand[[#This Row],[Load]]*0.2</f>
        <v>20344.8</v>
      </c>
      <c r="BV113">
        <f>Demand[[#This Row],[Load]]+Demand[[#This Row],[Load]]*0.21</f>
        <v>20514.34</v>
      </c>
      <c r="BW113">
        <f>Demand[[#This Row],[Load]]+Demand[[#This Row],[Load]]*0.22</f>
        <v>20683.88</v>
      </c>
      <c r="BX113">
        <f>Demand[[#This Row],[Load]]+Demand[[#This Row],[Load]]*0.23</f>
        <v>20853.419999999998</v>
      </c>
      <c r="BY113">
        <f>Demand[[#This Row],[Load]]+Demand[[#This Row],[Load]]*0.24</f>
        <v>21022.959999999999</v>
      </c>
      <c r="BZ113">
        <f>Demand[[#This Row],[Load]]+Demand[[#This Row],[Load]]*0.25</f>
        <v>21192.5</v>
      </c>
      <c r="CA113">
        <f>Demand[[#This Row],[Load]]+Demand[[#This Row],[Load]]*0.26</f>
        <v>21362.04</v>
      </c>
      <c r="CB113">
        <f>Demand[[#This Row],[Load]]+Demand[[#This Row],[Load]]*0.27</f>
        <v>21531.58</v>
      </c>
      <c r="CC113">
        <f>Demand[[#This Row],[Load]]+Demand[[#This Row],[Load]]*0.28</f>
        <v>21701.120000000003</v>
      </c>
      <c r="CD113">
        <f>Demand[[#This Row],[Load]]+Demand[[#This Row],[Load]]*0.29</f>
        <v>21870.66</v>
      </c>
      <c r="CE113">
        <f>Demand[[#This Row],[Load]]+Demand[[#This Row],[Load]]*0.3</f>
        <v>22040.2</v>
      </c>
      <c r="CF113">
        <f>Demand[[#This Row],[Load]]+Demand[[#This Row],[Load]]*0.31</f>
        <v>22209.739999999998</v>
      </c>
      <c r="CG113">
        <f>Demand[[#This Row],[Load]]+Demand[[#This Row],[Load]]*0.32</f>
        <v>22379.279999999999</v>
      </c>
      <c r="CH113">
        <f>Demand[[#This Row],[Load]]+Demand[[#This Row],[Load]]*0.33</f>
        <v>22548.82</v>
      </c>
      <c r="CI113">
        <f>Demand[[#This Row],[Load]]+Demand[[#This Row],[Load]]*0.34</f>
        <v>22718.36</v>
      </c>
      <c r="CJ113">
        <f>Demand[[#This Row],[Load]]+Demand[[#This Row],[Load]]*0.35</f>
        <v>22887.9</v>
      </c>
      <c r="CK113">
        <f>Demand[[#This Row],[Load]]+Demand[[#This Row],[Load]]*0.36</f>
        <v>23057.439999999999</v>
      </c>
      <c r="CL113">
        <f>Demand[[#This Row],[Load]]+Demand[[#This Row],[Load]]*0.37</f>
        <v>23226.98</v>
      </c>
      <c r="CM113">
        <f>Demand[[#This Row],[Load]]+Demand[[#This Row],[Load]]*0.38</f>
        <v>23396.52</v>
      </c>
      <c r="CN113">
        <f>Demand[[#This Row],[Load]]+Demand[[#This Row],[Load]]*0.39</f>
        <v>23566.06</v>
      </c>
      <c r="CO113">
        <f>Demand[[#This Row],[Load]]+Demand[[#This Row],[Load]]*0.4</f>
        <v>23735.599999999999</v>
      </c>
      <c r="CP113">
        <f>Demand[[#This Row],[Load]]+Demand[[#This Row],[Load]]*0.41</f>
        <v>23905.14</v>
      </c>
      <c r="CQ113">
        <f>Demand[[#This Row],[Load]]+Demand[[#This Row],[Load]]*0.42</f>
        <v>24074.68</v>
      </c>
      <c r="CR113">
        <f>Demand[[#This Row],[Load]]+Demand[[#This Row],[Load]]*0.43</f>
        <v>24244.22</v>
      </c>
      <c r="CS113">
        <f>Demand[[#This Row],[Load]]+Demand[[#This Row],[Load]]*0.44</f>
        <v>24413.760000000002</v>
      </c>
      <c r="CT113">
        <f>Demand[[#This Row],[Load]]+Demand[[#This Row],[Load]]*0.45</f>
        <v>24583.3</v>
      </c>
      <c r="CU113">
        <f>Demand[[#This Row],[Load]]+Demand[[#This Row],[Load]]*0.46</f>
        <v>24752.84</v>
      </c>
      <c r="CV113">
        <f>Demand[[#This Row],[Load]]+Demand[[#This Row],[Load]]*47</f>
        <v>813792</v>
      </c>
      <c r="CW113">
        <f>Demand[[#This Row],[Load]]+Demand[[#This Row],[Load]]*0.48</f>
        <v>25091.919999999998</v>
      </c>
      <c r="CX113">
        <f>Demand[[#This Row],[Load]]+Demand[[#This Row],[Load]]*0.49</f>
        <v>25261.46</v>
      </c>
      <c r="CY113">
        <f>Demand[[#This Row],[Load]]+Demand[[#This Row],[Load]]*0.5</f>
        <v>25431</v>
      </c>
    </row>
    <row r="114" spans="1:103">
      <c r="A114">
        <v>112</v>
      </c>
      <c r="B114">
        <v>16822</v>
      </c>
      <c r="C114">
        <f>Demand[[#This Row],[Load]]-Demand[[#This Row],[Load]]*0.5</f>
        <v>8411</v>
      </c>
      <c r="D114">
        <f>Demand[[#This Row],[Load]]-Demand[[#This Row],[Load]]*0.49</f>
        <v>8579.2199999999993</v>
      </c>
      <c r="E114">
        <f>Demand[[#This Row],[Load]]-Demand[[#This Row],[Load]]*0.48</f>
        <v>8747.44</v>
      </c>
      <c r="F114">
        <f>Demand[[#This Row],[Load]]-Demand[[#This Row],[Load]]*0.47</f>
        <v>8915.66</v>
      </c>
      <c r="G114">
        <f>Demand[[#This Row],[Load]]-Demand[[#This Row],[Load]]*0.46</f>
        <v>9083.880000000001</v>
      </c>
      <c r="H114">
        <f>Demand[[#This Row],[Load]]-Demand[[#This Row],[Load]]*0.45</f>
        <v>9252.0999999999985</v>
      </c>
      <c r="I114">
        <f>Demand[[#This Row],[Load]]-Demand[[#This Row],[Load]]*0.44</f>
        <v>9420.32</v>
      </c>
      <c r="J114">
        <f>Demand[[#This Row],[Load]]-Demand[[#This Row],[Load]]*0.43</f>
        <v>9588.5400000000009</v>
      </c>
      <c r="K114">
        <f>Demand[[#This Row],[Load]]+Demand[[#This Row],[Load]]*$K$1</f>
        <v>9756.76</v>
      </c>
      <c r="L114">
        <f>Demand[[#This Row],[Load]]+Demand[[#This Row],[Load]]*-0.41</f>
        <v>9924.98</v>
      </c>
      <c r="M114">
        <f>Demand[[#This Row],[Load]]+Demand[[#This Row],[Load]]*-0.4</f>
        <v>10093.200000000001</v>
      </c>
      <c r="N114">
        <f>Demand[[#This Row],[Load]]+Demand[[#This Row],[Load]]*-0.39</f>
        <v>10261.42</v>
      </c>
      <c r="O114">
        <f>Demand[[#This Row],[Load]]+Demand[[#This Row],[Load]]*-0.38</f>
        <v>10429.64</v>
      </c>
      <c r="P114">
        <f>Demand[[#This Row],[Load]]+Demand[[#This Row],[Load]]*-0.37</f>
        <v>10597.86</v>
      </c>
      <c r="Q114">
        <f>Demand[[#This Row],[Load]]+Demand[[#This Row],[Load]]*-0.36</f>
        <v>10766.08</v>
      </c>
      <c r="R114">
        <f>Demand[[#This Row],[Load]]+Demand[[#This Row],[Load]]*-0.35</f>
        <v>10934.3</v>
      </c>
      <c r="S114">
        <f>Demand[[#This Row],[Load]]+Demand[[#This Row],[Load]]*-0.34</f>
        <v>11102.52</v>
      </c>
      <c r="T114">
        <f>Demand[[#This Row],[Load]]+Demand[[#This Row],[Load]]*-0.33</f>
        <v>11270.74</v>
      </c>
      <c r="U114">
        <f>Demand[[#This Row],[Load]]+Demand[[#This Row],[Load]]*-0.32</f>
        <v>11438.96</v>
      </c>
      <c r="V114">
        <f>Demand[[#This Row],[Load]]+Demand[[#This Row],[Load]]*-0.31</f>
        <v>11607.18</v>
      </c>
      <c r="W114">
        <f>Demand[[#This Row],[Load]]+Demand[[#This Row],[Load]]*-0.3</f>
        <v>11775.400000000001</v>
      </c>
      <c r="X114">
        <f>Demand[[#This Row],[Load]]+Demand[[#This Row],[Load]]*-0.29</f>
        <v>11943.619999999999</v>
      </c>
      <c r="Y114">
        <f>Demand[[#This Row],[Load]]+Demand[[#This Row],[Load]]*-0.28</f>
        <v>12111.84</v>
      </c>
      <c r="Z114">
        <f>Demand[[#This Row],[Load]]+Demand[[#This Row],[Load]]*-0.27</f>
        <v>12280.06</v>
      </c>
      <c r="AA114">
        <f>Demand[[#This Row],[Load]]+Demand[[#This Row],[Load]]*-0.26</f>
        <v>12448.279999999999</v>
      </c>
      <c r="AB114">
        <f>Demand[[#This Row],[Load]]+Demand[[#This Row],[Load]]*-0.25</f>
        <v>12616.5</v>
      </c>
      <c r="AC114">
        <f>Demand[[#This Row],[Load]]+Demand[[#This Row],[Load]]*-0.24</f>
        <v>12784.720000000001</v>
      </c>
      <c r="AD114">
        <f>Demand[[#This Row],[Load]]+Demand[[#This Row],[Load]]*-0.23</f>
        <v>12952.94</v>
      </c>
      <c r="AE114">
        <f>Demand[[#This Row],[Load]]+Demand[[#This Row],[Load]]*-0.22</f>
        <v>13121.16</v>
      </c>
      <c r="AF114">
        <f>Demand[[#This Row],[Load]]+Demand[[#This Row],[Load]]*-0.21</f>
        <v>13289.380000000001</v>
      </c>
      <c r="AG114">
        <f>Demand[[#This Row],[Load]]+Demand[[#This Row],[Load]]*-0.2</f>
        <v>13457.6</v>
      </c>
      <c r="AH114">
        <f>Demand[[#This Row],[Load]]+Demand[[#This Row],[Load]]*-0.19</f>
        <v>13625.82</v>
      </c>
      <c r="AI114">
        <f>Demand[[#This Row],[Load]]+Demand[[#This Row],[Load]]*-0.18</f>
        <v>13794.04</v>
      </c>
      <c r="AJ114">
        <f>Demand[[#This Row],[Load]]+Demand[[#This Row],[Load]]*-0.17</f>
        <v>13962.26</v>
      </c>
      <c r="AK114">
        <f>Demand[[#This Row],[Load]]+Demand[[#This Row],[Load]]*-0.16</f>
        <v>14130.48</v>
      </c>
      <c r="AL114">
        <f>Demand[[#This Row],[Load]]+Demand[[#This Row],[Load]]*-0.15</f>
        <v>14298.7</v>
      </c>
      <c r="AM114">
        <f>Demand[[#This Row],[Load]]+Demand[[#This Row],[Load]]*-0.14</f>
        <v>14466.92</v>
      </c>
      <c r="AN114">
        <f>Demand[[#This Row],[Load]]+Demand[[#This Row],[Load]]*-0.13</f>
        <v>14635.14</v>
      </c>
      <c r="AO114">
        <f>Demand[[#This Row],[Load]]+Demand[[#This Row],[Load]]*-0.12</f>
        <v>14803.36</v>
      </c>
      <c r="AP114">
        <f>Demand[[#This Row],[Load]]+Demand[[#This Row],[Load]]*-0.11</f>
        <v>14971.58</v>
      </c>
      <c r="AQ114">
        <f>Demand[[#This Row],[Load]]+Demand[[#This Row],[Load]]*-0.1</f>
        <v>15139.8</v>
      </c>
      <c r="AR114">
        <f>Demand[[#This Row],[Load]]+Demand[[#This Row],[Load]]*-0.09</f>
        <v>15308.02</v>
      </c>
      <c r="AS114">
        <f>Demand[[#This Row],[Load]]+Demand[[#This Row],[Load]]*-0.08</f>
        <v>15476.24</v>
      </c>
      <c r="AT114">
        <f>Demand[[#This Row],[Load]]+Demand[[#This Row],[Load]]*-0.07</f>
        <v>15644.46</v>
      </c>
      <c r="AU114">
        <f>Demand[[#This Row],[Load]]+Demand[[#This Row],[Load]]*-0.06</f>
        <v>15812.68</v>
      </c>
      <c r="AV114">
        <f>Demand[[#This Row],[Load]]+Demand[[#This Row],[Load]]*-0.05</f>
        <v>15980.9</v>
      </c>
      <c r="AW114">
        <f>Demand[[#This Row],[Load]]+Demand[[#This Row],[Load]]*-0.04</f>
        <v>16149.12</v>
      </c>
      <c r="AX114">
        <f>Demand[[#This Row],[Load]]+Demand[[#This Row],[Load]]*-0.03</f>
        <v>16317.34</v>
      </c>
      <c r="AY114">
        <f>Demand[[#This Row],[Load]]+Demand[[#This Row],[Load]]*-0.02</f>
        <v>16485.560000000001</v>
      </c>
      <c r="AZ114">
        <f>Demand[[#This Row],[Load]]+Demand[[#This Row],[Load]]*-0.01</f>
        <v>16653.78</v>
      </c>
      <c r="BA114">
        <f>Demand[[#This Row],[Load]]+Demand[[#This Row],[Load]]*0</f>
        <v>16822</v>
      </c>
      <c r="BB114">
        <f>Demand[[#This Row],[Load]]+Demand[[#This Row],[Load]]*0.01</f>
        <v>16990.22</v>
      </c>
      <c r="BC114">
        <f>Demand[[#This Row],[Load]]+Demand[[#This Row],[Load]]*0.02</f>
        <v>17158.439999999999</v>
      </c>
      <c r="BD114">
        <f>Demand[[#This Row],[Load]]+Demand[[#This Row],[Load]]*0.03</f>
        <v>17326.66</v>
      </c>
      <c r="BE114">
        <f>Demand[[#This Row],[Load]]+Demand[[#This Row],[Load]]*0.04</f>
        <v>17494.88</v>
      </c>
      <c r="BF114">
        <f>Demand[[#This Row],[Load]]+Demand[[#This Row],[Load]]*0.05</f>
        <v>17663.099999999999</v>
      </c>
      <c r="BG114">
        <f>Demand[[#This Row],[Load]]+Demand[[#This Row],[Load]]*0.06</f>
        <v>17831.32</v>
      </c>
      <c r="BH114">
        <f>Demand[[#This Row],[Load]]+Demand[[#This Row],[Load]]*0.07</f>
        <v>17999.54</v>
      </c>
      <c r="BI114">
        <f>Demand[[#This Row],[Load]]+Demand[[#This Row],[Load]]*0.08</f>
        <v>18167.759999999998</v>
      </c>
      <c r="BJ114">
        <f>Demand[[#This Row],[Load]]+Demand[[#This Row],[Load]]*0.09</f>
        <v>18335.98</v>
      </c>
      <c r="BK114">
        <f>Demand[[#This Row],[Load]]+Demand[[#This Row],[Load]]*0.1</f>
        <v>18504.2</v>
      </c>
      <c r="BL114">
        <f>Demand[[#This Row],[Load]]+Demand[[#This Row],[Load]]*0.11</f>
        <v>18672.419999999998</v>
      </c>
      <c r="BM114">
        <f>Demand[[#This Row],[Load]]+Demand[[#This Row],[Load]]*0.12</f>
        <v>18840.64</v>
      </c>
      <c r="BN114">
        <f>Demand[[#This Row],[Load]]+Demand[[#This Row],[Load]]*0.13</f>
        <v>19008.86</v>
      </c>
      <c r="BO114">
        <f>Demand[[#This Row],[Load]]+Demand[[#This Row],[Load]]*0.14</f>
        <v>19177.080000000002</v>
      </c>
      <c r="BP114">
        <f>Demand[[#This Row],[Load]]+Demand[[#This Row],[Load]]*0.15</f>
        <v>19345.3</v>
      </c>
      <c r="BQ114">
        <f>Demand[[#This Row],[Load]]+Demand[[#This Row],[Load]]*0.16</f>
        <v>19513.52</v>
      </c>
      <c r="BR114">
        <f>Demand[[#This Row],[Load]]+Demand[[#This Row],[Load]]*0.17</f>
        <v>19681.740000000002</v>
      </c>
      <c r="BS114">
        <f>Demand[[#This Row],[Load]]+Demand[[#This Row],[Load]]*0.18</f>
        <v>19849.96</v>
      </c>
      <c r="BT114">
        <f>Demand[[#This Row],[Load]]+Demand[[#This Row],[Load]]*0.19</f>
        <v>20018.18</v>
      </c>
      <c r="BU114">
        <f>Demand[[#This Row],[Load]]+Demand[[#This Row],[Load]]*0.2</f>
        <v>20186.400000000001</v>
      </c>
      <c r="BV114">
        <f>Demand[[#This Row],[Load]]+Demand[[#This Row],[Load]]*0.21</f>
        <v>20354.62</v>
      </c>
      <c r="BW114">
        <f>Demand[[#This Row],[Load]]+Demand[[#This Row],[Load]]*0.22</f>
        <v>20522.84</v>
      </c>
      <c r="BX114">
        <f>Demand[[#This Row],[Load]]+Demand[[#This Row],[Load]]*0.23</f>
        <v>20691.060000000001</v>
      </c>
      <c r="BY114">
        <f>Demand[[#This Row],[Load]]+Demand[[#This Row],[Load]]*0.24</f>
        <v>20859.28</v>
      </c>
      <c r="BZ114">
        <f>Demand[[#This Row],[Load]]+Demand[[#This Row],[Load]]*0.25</f>
        <v>21027.5</v>
      </c>
      <c r="CA114">
        <f>Demand[[#This Row],[Load]]+Demand[[#This Row],[Load]]*0.26</f>
        <v>21195.72</v>
      </c>
      <c r="CB114">
        <f>Demand[[#This Row],[Load]]+Demand[[#This Row],[Load]]*0.27</f>
        <v>21363.940000000002</v>
      </c>
      <c r="CC114">
        <f>Demand[[#This Row],[Load]]+Demand[[#This Row],[Load]]*0.28</f>
        <v>21532.16</v>
      </c>
      <c r="CD114">
        <f>Demand[[#This Row],[Load]]+Demand[[#This Row],[Load]]*0.29</f>
        <v>21700.38</v>
      </c>
      <c r="CE114">
        <f>Demand[[#This Row],[Load]]+Demand[[#This Row],[Load]]*0.3</f>
        <v>21868.6</v>
      </c>
      <c r="CF114">
        <f>Demand[[#This Row],[Load]]+Demand[[#This Row],[Load]]*0.31</f>
        <v>22036.82</v>
      </c>
      <c r="CG114">
        <f>Demand[[#This Row],[Load]]+Demand[[#This Row],[Load]]*0.32</f>
        <v>22205.040000000001</v>
      </c>
      <c r="CH114">
        <f>Demand[[#This Row],[Load]]+Demand[[#This Row],[Load]]*0.33</f>
        <v>22373.260000000002</v>
      </c>
      <c r="CI114">
        <f>Demand[[#This Row],[Load]]+Demand[[#This Row],[Load]]*0.34</f>
        <v>22541.48</v>
      </c>
      <c r="CJ114">
        <f>Demand[[#This Row],[Load]]+Demand[[#This Row],[Load]]*0.35</f>
        <v>22709.7</v>
      </c>
      <c r="CK114">
        <f>Demand[[#This Row],[Load]]+Demand[[#This Row],[Load]]*0.36</f>
        <v>22877.919999999998</v>
      </c>
      <c r="CL114">
        <f>Demand[[#This Row],[Load]]+Demand[[#This Row],[Load]]*0.37</f>
        <v>23046.14</v>
      </c>
      <c r="CM114">
        <f>Demand[[#This Row],[Load]]+Demand[[#This Row],[Load]]*0.38</f>
        <v>23214.36</v>
      </c>
      <c r="CN114">
        <f>Demand[[#This Row],[Load]]+Demand[[#This Row],[Load]]*0.39</f>
        <v>23382.58</v>
      </c>
      <c r="CO114">
        <f>Demand[[#This Row],[Load]]+Demand[[#This Row],[Load]]*0.4</f>
        <v>23550.799999999999</v>
      </c>
      <c r="CP114">
        <f>Demand[[#This Row],[Load]]+Demand[[#This Row],[Load]]*0.41</f>
        <v>23719.02</v>
      </c>
      <c r="CQ114">
        <f>Demand[[#This Row],[Load]]+Demand[[#This Row],[Load]]*0.42</f>
        <v>23887.239999999998</v>
      </c>
      <c r="CR114">
        <f>Demand[[#This Row],[Load]]+Demand[[#This Row],[Load]]*0.43</f>
        <v>24055.46</v>
      </c>
      <c r="CS114">
        <f>Demand[[#This Row],[Load]]+Demand[[#This Row],[Load]]*0.44</f>
        <v>24223.68</v>
      </c>
      <c r="CT114">
        <f>Demand[[#This Row],[Load]]+Demand[[#This Row],[Load]]*0.45</f>
        <v>24391.9</v>
      </c>
      <c r="CU114">
        <f>Demand[[#This Row],[Load]]+Demand[[#This Row],[Load]]*0.46</f>
        <v>24560.12</v>
      </c>
      <c r="CV114">
        <f>Demand[[#This Row],[Load]]+Demand[[#This Row],[Load]]*47</f>
        <v>807456</v>
      </c>
      <c r="CW114">
        <f>Demand[[#This Row],[Load]]+Demand[[#This Row],[Load]]*0.48</f>
        <v>24896.559999999998</v>
      </c>
      <c r="CX114">
        <f>Demand[[#This Row],[Load]]+Demand[[#This Row],[Load]]*0.49</f>
        <v>25064.78</v>
      </c>
      <c r="CY114">
        <f>Demand[[#This Row],[Load]]+Demand[[#This Row],[Load]]*0.5</f>
        <v>25233</v>
      </c>
    </row>
    <row r="115" spans="1:103">
      <c r="A115">
        <v>113</v>
      </c>
      <c r="B115">
        <v>16931</v>
      </c>
      <c r="C115">
        <f>Demand[[#This Row],[Load]]-Demand[[#This Row],[Load]]*0.5</f>
        <v>8465.5</v>
      </c>
      <c r="D115">
        <f>Demand[[#This Row],[Load]]-Demand[[#This Row],[Load]]*0.49</f>
        <v>8634.81</v>
      </c>
      <c r="E115">
        <f>Demand[[#This Row],[Load]]-Demand[[#This Row],[Load]]*0.48</f>
        <v>8804.119999999999</v>
      </c>
      <c r="F115">
        <f>Demand[[#This Row],[Load]]-Demand[[#This Row],[Load]]*0.47</f>
        <v>8973.43</v>
      </c>
      <c r="G115">
        <f>Demand[[#This Row],[Load]]-Demand[[#This Row],[Load]]*0.46</f>
        <v>9142.74</v>
      </c>
      <c r="H115">
        <f>Demand[[#This Row],[Load]]-Demand[[#This Row],[Load]]*0.45</f>
        <v>9312.0499999999993</v>
      </c>
      <c r="I115">
        <f>Demand[[#This Row],[Load]]-Demand[[#This Row],[Load]]*0.44</f>
        <v>9481.36</v>
      </c>
      <c r="J115">
        <f>Demand[[#This Row],[Load]]-Demand[[#This Row],[Load]]*0.43</f>
        <v>9650.67</v>
      </c>
      <c r="K115">
        <f>Demand[[#This Row],[Load]]+Demand[[#This Row],[Load]]*$K$1</f>
        <v>9819.98</v>
      </c>
      <c r="L115">
        <f>Demand[[#This Row],[Load]]+Demand[[#This Row],[Load]]*-0.41</f>
        <v>9989.2900000000009</v>
      </c>
      <c r="M115">
        <f>Demand[[#This Row],[Load]]+Demand[[#This Row],[Load]]*-0.4</f>
        <v>10158.599999999999</v>
      </c>
      <c r="N115">
        <f>Demand[[#This Row],[Load]]+Demand[[#This Row],[Load]]*-0.39</f>
        <v>10327.91</v>
      </c>
      <c r="O115">
        <f>Demand[[#This Row],[Load]]+Demand[[#This Row],[Load]]*-0.38</f>
        <v>10497.220000000001</v>
      </c>
      <c r="P115">
        <f>Demand[[#This Row],[Load]]+Demand[[#This Row],[Load]]*-0.37</f>
        <v>10666.529999999999</v>
      </c>
      <c r="Q115">
        <f>Demand[[#This Row],[Load]]+Demand[[#This Row],[Load]]*-0.36</f>
        <v>10835.84</v>
      </c>
      <c r="R115">
        <f>Demand[[#This Row],[Load]]+Demand[[#This Row],[Load]]*-0.35</f>
        <v>11005.150000000001</v>
      </c>
      <c r="S115">
        <f>Demand[[#This Row],[Load]]+Demand[[#This Row],[Load]]*-0.34</f>
        <v>11174.46</v>
      </c>
      <c r="T115">
        <f>Demand[[#This Row],[Load]]+Demand[[#This Row],[Load]]*-0.33</f>
        <v>11343.77</v>
      </c>
      <c r="U115">
        <f>Demand[[#This Row],[Load]]+Demand[[#This Row],[Load]]*-0.32</f>
        <v>11513.08</v>
      </c>
      <c r="V115">
        <f>Demand[[#This Row],[Load]]+Demand[[#This Row],[Load]]*-0.31</f>
        <v>11682.39</v>
      </c>
      <c r="W115">
        <f>Demand[[#This Row],[Load]]+Demand[[#This Row],[Load]]*-0.3</f>
        <v>11851.7</v>
      </c>
      <c r="X115">
        <f>Demand[[#This Row],[Load]]+Demand[[#This Row],[Load]]*-0.29</f>
        <v>12021.01</v>
      </c>
      <c r="Y115">
        <f>Demand[[#This Row],[Load]]+Demand[[#This Row],[Load]]*-0.28</f>
        <v>12190.32</v>
      </c>
      <c r="Z115">
        <f>Demand[[#This Row],[Load]]+Demand[[#This Row],[Load]]*-0.27</f>
        <v>12359.630000000001</v>
      </c>
      <c r="AA115">
        <f>Demand[[#This Row],[Load]]+Demand[[#This Row],[Load]]*-0.26</f>
        <v>12528.939999999999</v>
      </c>
      <c r="AB115">
        <f>Demand[[#This Row],[Load]]+Demand[[#This Row],[Load]]*-0.25</f>
        <v>12698.25</v>
      </c>
      <c r="AC115">
        <f>Demand[[#This Row],[Load]]+Demand[[#This Row],[Load]]*-0.24</f>
        <v>12867.56</v>
      </c>
      <c r="AD115">
        <f>Demand[[#This Row],[Load]]+Demand[[#This Row],[Load]]*-0.23</f>
        <v>13036.869999999999</v>
      </c>
      <c r="AE115">
        <f>Demand[[#This Row],[Load]]+Demand[[#This Row],[Load]]*-0.22</f>
        <v>13206.18</v>
      </c>
      <c r="AF115">
        <f>Demand[[#This Row],[Load]]+Demand[[#This Row],[Load]]*-0.21</f>
        <v>13375.49</v>
      </c>
      <c r="AG115">
        <f>Demand[[#This Row],[Load]]+Demand[[#This Row],[Load]]*-0.2</f>
        <v>13544.8</v>
      </c>
      <c r="AH115">
        <f>Demand[[#This Row],[Load]]+Demand[[#This Row],[Load]]*-0.19</f>
        <v>13714.11</v>
      </c>
      <c r="AI115">
        <f>Demand[[#This Row],[Load]]+Demand[[#This Row],[Load]]*-0.18</f>
        <v>13883.42</v>
      </c>
      <c r="AJ115">
        <f>Demand[[#This Row],[Load]]+Demand[[#This Row],[Load]]*-0.17</f>
        <v>14052.73</v>
      </c>
      <c r="AK115">
        <f>Demand[[#This Row],[Load]]+Demand[[#This Row],[Load]]*-0.16</f>
        <v>14222.04</v>
      </c>
      <c r="AL115">
        <f>Demand[[#This Row],[Load]]+Demand[[#This Row],[Load]]*-0.15</f>
        <v>14391.35</v>
      </c>
      <c r="AM115">
        <f>Demand[[#This Row],[Load]]+Demand[[#This Row],[Load]]*-0.14</f>
        <v>14560.66</v>
      </c>
      <c r="AN115">
        <f>Demand[[#This Row],[Load]]+Demand[[#This Row],[Load]]*-0.13</f>
        <v>14729.97</v>
      </c>
      <c r="AO115">
        <f>Demand[[#This Row],[Load]]+Demand[[#This Row],[Load]]*-0.12</f>
        <v>14899.28</v>
      </c>
      <c r="AP115">
        <f>Demand[[#This Row],[Load]]+Demand[[#This Row],[Load]]*-0.11</f>
        <v>15068.59</v>
      </c>
      <c r="AQ115">
        <f>Demand[[#This Row],[Load]]+Demand[[#This Row],[Load]]*-0.1</f>
        <v>15237.9</v>
      </c>
      <c r="AR115">
        <f>Demand[[#This Row],[Load]]+Demand[[#This Row],[Load]]*-0.09</f>
        <v>15407.21</v>
      </c>
      <c r="AS115">
        <f>Demand[[#This Row],[Load]]+Demand[[#This Row],[Load]]*-0.08</f>
        <v>15576.52</v>
      </c>
      <c r="AT115">
        <f>Demand[[#This Row],[Load]]+Demand[[#This Row],[Load]]*-0.07</f>
        <v>15745.83</v>
      </c>
      <c r="AU115">
        <f>Demand[[#This Row],[Load]]+Demand[[#This Row],[Load]]*-0.06</f>
        <v>15915.14</v>
      </c>
      <c r="AV115">
        <f>Demand[[#This Row],[Load]]+Demand[[#This Row],[Load]]*-0.05</f>
        <v>16084.45</v>
      </c>
      <c r="AW115">
        <f>Demand[[#This Row],[Load]]+Demand[[#This Row],[Load]]*-0.04</f>
        <v>16253.76</v>
      </c>
      <c r="AX115">
        <f>Demand[[#This Row],[Load]]+Demand[[#This Row],[Load]]*-0.03</f>
        <v>16423.07</v>
      </c>
      <c r="AY115">
        <f>Demand[[#This Row],[Load]]+Demand[[#This Row],[Load]]*-0.02</f>
        <v>16592.38</v>
      </c>
      <c r="AZ115">
        <f>Demand[[#This Row],[Load]]+Demand[[#This Row],[Load]]*-0.01</f>
        <v>16761.689999999999</v>
      </c>
      <c r="BA115">
        <f>Demand[[#This Row],[Load]]+Demand[[#This Row],[Load]]*0</f>
        <v>16931</v>
      </c>
      <c r="BB115">
        <f>Demand[[#This Row],[Load]]+Demand[[#This Row],[Load]]*0.01</f>
        <v>17100.310000000001</v>
      </c>
      <c r="BC115">
        <f>Demand[[#This Row],[Load]]+Demand[[#This Row],[Load]]*0.02</f>
        <v>17269.62</v>
      </c>
      <c r="BD115">
        <f>Demand[[#This Row],[Load]]+Demand[[#This Row],[Load]]*0.03</f>
        <v>17438.93</v>
      </c>
      <c r="BE115">
        <f>Demand[[#This Row],[Load]]+Demand[[#This Row],[Load]]*0.04</f>
        <v>17608.240000000002</v>
      </c>
      <c r="BF115">
        <f>Demand[[#This Row],[Load]]+Demand[[#This Row],[Load]]*0.05</f>
        <v>17777.55</v>
      </c>
      <c r="BG115">
        <f>Demand[[#This Row],[Load]]+Demand[[#This Row],[Load]]*0.06</f>
        <v>17946.86</v>
      </c>
      <c r="BH115">
        <f>Demand[[#This Row],[Load]]+Demand[[#This Row],[Load]]*0.07</f>
        <v>18116.169999999998</v>
      </c>
      <c r="BI115">
        <f>Demand[[#This Row],[Load]]+Demand[[#This Row],[Load]]*0.08</f>
        <v>18285.48</v>
      </c>
      <c r="BJ115">
        <f>Demand[[#This Row],[Load]]+Demand[[#This Row],[Load]]*0.09</f>
        <v>18454.79</v>
      </c>
      <c r="BK115">
        <f>Demand[[#This Row],[Load]]+Demand[[#This Row],[Load]]*0.1</f>
        <v>18624.099999999999</v>
      </c>
      <c r="BL115">
        <f>Demand[[#This Row],[Load]]+Demand[[#This Row],[Load]]*0.11</f>
        <v>18793.41</v>
      </c>
      <c r="BM115">
        <f>Demand[[#This Row],[Load]]+Demand[[#This Row],[Load]]*0.12</f>
        <v>18962.72</v>
      </c>
      <c r="BN115">
        <f>Demand[[#This Row],[Load]]+Demand[[#This Row],[Load]]*0.13</f>
        <v>19132.03</v>
      </c>
      <c r="BO115">
        <f>Demand[[#This Row],[Load]]+Demand[[#This Row],[Load]]*0.14</f>
        <v>19301.34</v>
      </c>
      <c r="BP115">
        <f>Demand[[#This Row],[Load]]+Demand[[#This Row],[Load]]*0.15</f>
        <v>19470.650000000001</v>
      </c>
      <c r="BQ115">
        <f>Demand[[#This Row],[Load]]+Demand[[#This Row],[Load]]*0.16</f>
        <v>19639.96</v>
      </c>
      <c r="BR115">
        <f>Demand[[#This Row],[Load]]+Demand[[#This Row],[Load]]*0.17</f>
        <v>19809.27</v>
      </c>
      <c r="BS115">
        <f>Demand[[#This Row],[Load]]+Demand[[#This Row],[Load]]*0.18</f>
        <v>19978.580000000002</v>
      </c>
      <c r="BT115">
        <f>Demand[[#This Row],[Load]]+Demand[[#This Row],[Load]]*0.19</f>
        <v>20147.89</v>
      </c>
      <c r="BU115">
        <f>Demand[[#This Row],[Load]]+Demand[[#This Row],[Load]]*0.2</f>
        <v>20317.2</v>
      </c>
      <c r="BV115">
        <f>Demand[[#This Row],[Load]]+Demand[[#This Row],[Load]]*0.21</f>
        <v>20486.509999999998</v>
      </c>
      <c r="BW115">
        <f>Demand[[#This Row],[Load]]+Demand[[#This Row],[Load]]*0.22</f>
        <v>20655.82</v>
      </c>
      <c r="BX115">
        <f>Demand[[#This Row],[Load]]+Demand[[#This Row],[Load]]*0.23</f>
        <v>20825.13</v>
      </c>
      <c r="BY115">
        <f>Demand[[#This Row],[Load]]+Demand[[#This Row],[Load]]*0.24</f>
        <v>20994.44</v>
      </c>
      <c r="BZ115">
        <f>Demand[[#This Row],[Load]]+Demand[[#This Row],[Load]]*0.25</f>
        <v>21163.75</v>
      </c>
      <c r="CA115">
        <f>Demand[[#This Row],[Load]]+Demand[[#This Row],[Load]]*0.26</f>
        <v>21333.06</v>
      </c>
      <c r="CB115">
        <f>Demand[[#This Row],[Load]]+Demand[[#This Row],[Load]]*0.27</f>
        <v>21502.37</v>
      </c>
      <c r="CC115">
        <f>Demand[[#This Row],[Load]]+Demand[[#This Row],[Load]]*0.28</f>
        <v>21671.68</v>
      </c>
      <c r="CD115">
        <f>Demand[[#This Row],[Load]]+Demand[[#This Row],[Load]]*0.29</f>
        <v>21840.989999999998</v>
      </c>
      <c r="CE115">
        <f>Demand[[#This Row],[Load]]+Demand[[#This Row],[Load]]*0.3</f>
        <v>22010.3</v>
      </c>
      <c r="CF115">
        <f>Demand[[#This Row],[Load]]+Demand[[#This Row],[Load]]*0.31</f>
        <v>22179.61</v>
      </c>
      <c r="CG115">
        <f>Demand[[#This Row],[Load]]+Demand[[#This Row],[Load]]*0.32</f>
        <v>22348.92</v>
      </c>
      <c r="CH115">
        <f>Demand[[#This Row],[Load]]+Demand[[#This Row],[Load]]*0.33</f>
        <v>22518.23</v>
      </c>
      <c r="CI115">
        <f>Demand[[#This Row],[Load]]+Demand[[#This Row],[Load]]*0.34</f>
        <v>22687.54</v>
      </c>
      <c r="CJ115">
        <f>Demand[[#This Row],[Load]]+Demand[[#This Row],[Load]]*0.35</f>
        <v>22856.85</v>
      </c>
      <c r="CK115">
        <f>Demand[[#This Row],[Load]]+Demand[[#This Row],[Load]]*0.36</f>
        <v>23026.16</v>
      </c>
      <c r="CL115">
        <f>Demand[[#This Row],[Load]]+Demand[[#This Row],[Load]]*0.37</f>
        <v>23195.47</v>
      </c>
      <c r="CM115">
        <f>Demand[[#This Row],[Load]]+Demand[[#This Row],[Load]]*0.38</f>
        <v>23364.78</v>
      </c>
      <c r="CN115">
        <f>Demand[[#This Row],[Load]]+Demand[[#This Row],[Load]]*0.39</f>
        <v>23534.09</v>
      </c>
      <c r="CO115">
        <f>Demand[[#This Row],[Load]]+Demand[[#This Row],[Load]]*0.4</f>
        <v>23703.4</v>
      </c>
      <c r="CP115">
        <f>Demand[[#This Row],[Load]]+Demand[[#This Row],[Load]]*0.41</f>
        <v>23872.71</v>
      </c>
      <c r="CQ115">
        <f>Demand[[#This Row],[Load]]+Demand[[#This Row],[Load]]*0.42</f>
        <v>24042.02</v>
      </c>
      <c r="CR115">
        <f>Demand[[#This Row],[Load]]+Demand[[#This Row],[Load]]*0.43</f>
        <v>24211.33</v>
      </c>
      <c r="CS115">
        <f>Demand[[#This Row],[Load]]+Demand[[#This Row],[Load]]*0.44</f>
        <v>24380.639999999999</v>
      </c>
      <c r="CT115">
        <f>Demand[[#This Row],[Load]]+Demand[[#This Row],[Load]]*0.45</f>
        <v>24549.95</v>
      </c>
      <c r="CU115">
        <f>Demand[[#This Row],[Load]]+Demand[[#This Row],[Load]]*0.46</f>
        <v>24719.260000000002</v>
      </c>
      <c r="CV115">
        <f>Demand[[#This Row],[Load]]+Demand[[#This Row],[Load]]*47</f>
        <v>812688</v>
      </c>
      <c r="CW115">
        <f>Demand[[#This Row],[Load]]+Demand[[#This Row],[Load]]*0.48</f>
        <v>25057.88</v>
      </c>
      <c r="CX115">
        <f>Demand[[#This Row],[Load]]+Demand[[#This Row],[Load]]*0.49</f>
        <v>25227.190000000002</v>
      </c>
      <c r="CY115">
        <f>Demand[[#This Row],[Load]]+Demand[[#This Row],[Load]]*0.5</f>
        <v>25396.5</v>
      </c>
    </row>
    <row r="116" spans="1:103">
      <c r="A116">
        <v>114</v>
      </c>
      <c r="B116">
        <v>18019</v>
      </c>
      <c r="C116">
        <f>Demand[[#This Row],[Load]]-Demand[[#This Row],[Load]]*0.5</f>
        <v>9009.5</v>
      </c>
      <c r="D116">
        <f>Demand[[#This Row],[Load]]-Demand[[#This Row],[Load]]*0.49</f>
        <v>9189.69</v>
      </c>
      <c r="E116">
        <f>Demand[[#This Row],[Load]]-Demand[[#This Row],[Load]]*0.48</f>
        <v>9369.880000000001</v>
      </c>
      <c r="F116">
        <f>Demand[[#This Row],[Load]]-Demand[[#This Row],[Load]]*0.47</f>
        <v>9550.07</v>
      </c>
      <c r="G116">
        <f>Demand[[#This Row],[Load]]-Demand[[#This Row],[Load]]*0.46</f>
        <v>9730.26</v>
      </c>
      <c r="H116">
        <f>Demand[[#This Row],[Load]]-Demand[[#This Row],[Load]]*0.45</f>
        <v>9910.4500000000007</v>
      </c>
      <c r="I116">
        <f>Demand[[#This Row],[Load]]-Demand[[#This Row],[Load]]*0.44</f>
        <v>10090.64</v>
      </c>
      <c r="J116">
        <f>Demand[[#This Row],[Load]]-Demand[[#This Row],[Load]]*0.43</f>
        <v>10270.83</v>
      </c>
      <c r="K116">
        <f>Demand[[#This Row],[Load]]+Demand[[#This Row],[Load]]*$K$1</f>
        <v>10451.02</v>
      </c>
      <c r="L116">
        <f>Demand[[#This Row],[Load]]+Demand[[#This Row],[Load]]*-0.41</f>
        <v>10631.21</v>
      </c>
      <c r="M116">
        <f>Demand[[#This Row],[Load]]+Demand[[#This Row],[Load]]*-0.4</f>
        <v>10811.4</v>
      </c>
      <c r="N116">
        <f>Demand[[#This Row],[Load]]+Demand[[#This Row],[Load]]*-0.39</f>
        <v>10991.59</v>
      </c>
      <c r="O116">
        <f>Demand[[#This Row],[Load]]+Demand[[#This Row],[Load]]*-0.38</f>
        <v>11171.779999999999</v>
      </c>
      <c r="P116">
        <f>Demand[[#This Row],[Load]]+Demand[[#This Row],[Load]]*-0.37</f>
        <v>11351.970000000001</v>
      </c>
      <c r="Q116">
        <f>Demand[[#This Row],[Load]]+Demand[[#This Row],[Load]]*-0.36</f>
        <v>11532.16</v>
      </c>
      <c r="R116">
        <f>Demand[[#This Row],[Load]]+Demand[[#This Row],[Load]]*-0.35</f>
        <v>11712.35</v>
      </c>
      <c r="S116">
        <f>Demand[[#This Row],[Load]]+Demand[[#This Row],[Load]]*-0.34</f>
        <v>11892.54</v>
      </c>
      <c r="T116">
        <f>Demand[[#This Row],[Load]]+Demand[[#This Row],[Load]]*-0.33</f>
        <v>12072.73</v>
      </c>
      <c r="U116">
        <f>Demand[[#This Row],[Load]]+Demand[[#This Row],[Load]]*-0.32</f>
        <v>12252.92</v>
      </c>
      <c r="V116">
        <f>Demand[[#This Row],[Load]]+Demand[[#This Row],[Load]]*-0.31</f>
        <v>12433.11</v>
      </c>
      <c r="W116">
        <f>Demand[[#This Row],[Load]]+Demand[[#This Row],[Load]]*-0.3</f>
        <v>12613.3</v>
      </c>
      <c r="X116">
        <f>Demand[[#This Row],[Load]]+Demand[[#This Row],[Load]]*-0.29</f>
        <v>12793.490000000002</v>
      </c>
      <c r="Y116">
        <f>Demand[[#This Row],[Load]]+Demand[[#This Row],[Load]]*-0.28</f>
        <v>12973.68</v>
      </c>
      <c r="Z116">
        <f>Demand[[#This Row],[Load]]+Demand[[#This Row],[Load]]*-0.27</f>
        <v>13153.869999999999</v>
      </c>
      <c r="AA116">
        <f>Demand[[#This Row],[Load]]+Demand[[#This Row],[Load]]*-0.26</f>
        <v>13334.06</v>
      </c>
      <c r="AB116">
        <f>Demand[[#This Row],[Load]]+Demand[[#This Row],[Load]]*-0.25</f>
        <v>13514.25</v>
      </c>
      <c r="AC116">
        <f>Demand[[#This Row],[Load]]+Demand[[#This Row],[Load]]*-0.24</f>
        <v>13694.44</v>
      </c>
      <c r="AD116">
        <f>Demand[[#This Row],[Load]]+Demand[[#This Row],[Load]]*-0.23</f>
        <v>13874.630000000001</v>
      </c>
      <c r="AE116">
        <f>Demand[[#This Row],[Load]]+Demand[[#This Row],[Load]]*-0.22</f>
        <v>14054.82</v>
      </c>
      <c r="AF116">
        <f>Demand[[#This Row],[Load]]+Demand[[#This Row],[Load]]*-0.21</f>
        <v>14235.01</v>
      </c>
      <c r="AG116">
        <f>Demand[[#This Row],[Load]]+Demand[[#This Row],[Load]]*-0.2</f>
        <v>14415.2</v>
      </c>
      <c r="AH116">
        <f>Demand[[#This Row],[Load]]+Demand[[#This Row],[Load]]*-0.19</f>
        <v>14595.39</v>
      </c>
      <c r="AI116">
        <f>Demand[[#This Row],[Load]]+Demand[[#This Row],[Load]]*-0.18</f>
        <v>14775.58</v>
      </c>
      <c r="AJ116">
        <f>Demand[[#This Row],[Load]]+Demand[[#This Row],[Load]]*-0.17</f>
        <v>14955.77</v>
      </c>
      <c r="AK116">
        <f>Demand[[#This Row],[Load]]+Demand[[#This Row],[Load]]*-0.16</f>
        <v>15135.96</v>
      </c>
      <c r="AL116">
        <f>Demand[[#This Row],[Load]]+Demand[[#This Row],[Load]]*-0.15</f>
        <v>15316.15</v>
      </c>
      <c r="AM116">
        <f>Demand[[#This Row],[Load]]+Demand[[#This Row],[Load]]*-0.14</f>
        <v>15496.34</v>
      </c>
      <c r="AN116">
        <f>Demand[[#This Row],[Load]]+Demand[[#This Row],[Load]]*-0.13</f>
        <v>15676.529999999999</v>
      </c>
      <c r="AO116">
        <f>Demand[[#This Row],[Load]]+Demand[[#This Row],[Load]]*-0.12</f>
        <v>15856.720000000001</v>
      </c>
      <c r="AP116">
        <f>Demand[[#This Row],[Load]]+Demand[[#This Row],[Load]]*-0.11</f>
        <v>16036.91</v>
      </c>
      <c r="AQ116">
        <f>Demand[[#This Row],[Load]]+Demand[[#This Row],[Load]]*-0.1</f>
        <v>16217.1</v>
      </c>
      <c r="AR116">
        <f>Demand[[#This Row],[Load]]+Demand[[#This Row],[Load]]*-0.09</f>
        <v>16397.29</v>
      </c>
      <c r="AS116">
        <f>Demand[[#This Row],[Load]]+Demand[[#This Row],[Load]]*-0.08</f>
        <v>16577.48</v>
      </c>
      <c r="AT116">
        <f>Demand[[#This Row],[Load]]+Demand[[#This Row],[Load]]*-0.07</f>
        <v>16757.669999999998</v>
      </c>
      <c r="AU116">
        <f>Demand[[#This Row],[Load]]+Demand[[#This Row],[Load]]*-0.06</f>
        <v>16937.86</v>
      </c>
      <c r="AV116">
        <f>Demand[[#This Row],[Load]]+Demand[[#This Row],[Load]]*-0.05</f>
        <v>17118.05</v>
      </c>
      <c r="AW116">
        <f>Demand[[#This Row],[Load]]+Demand[[#This Row],[Load]]*-0.04</f>
        <v>17298.240000000002</v>
      </c>
      <c r="AX116">
        <f>Demand[[#This Row],[Load]]+Demand[[#This Row],[Load]]*-0.03</f>
        <v>17478.43</v>
      </c>
      <c r="AY116">
        <f>Demand[[#This Row],[Load]]+Demand[[#This Row],[Load]]*-0.02</f>
        <v>17658.62</v>
      </c>
      <c r="AZ116">
        <f>Demand[[#This Row],[Load]]+Demand[[#This Row],[Load]]*-0.01</f>
        <v>17838.810000000001</v>
      </c>
      <c r="BA116">
        <f>Demand[[#This Row],[Load]]+Demand[[#This Row],[Load]]*0</f>
        <v>18019</v>
      </c>
      <c r="BB116">
        <f>Demand[[#This Row],[Load]]+Demand[[#This Row],[Load]]*0.01</f>
        <v>18199.189999999999</v>
      </c>
      <c r="BC116">
        <f>Demand[[#This Row],[Load]]+Demand[[#This Row],[Load]]*0.02</f>
        <v>18379.38</v>
      </c>
      <c r="BD116">
        <f>Demand[[#This Row],[Load]]+Demand[[#This Row],[Load]]*0.03</f>
        <v>18559.57</v>
      </c>
      <c r="BE116">
        <f>Demand[[#This Row],[Load]]+Demand[[#This Row],[Load]]*0.04</f>
        <v>18739.759999999998</v>
      </c>
      <c r="BF116">
        <f>Demand[[#This Row],[Load]]+Demand[[#This Row],[Load]]*0.05</f>
        <v>18919.95</v>
      </c>
      <c r="BG116">
        <f>Demand[[#This Row],[Load]]+Demand[[#This Row],[Load]]*0.06</f>
        <v>19100.14</v>
      </c>
      <c r="BH116">
        <f>Demand[[#This Row],[Load]]+Demand[[#This Row],[Load]]*0.07</f>
        <v>19280.330000000002</v>
      </c>
      <c r="BI116">
        <f>Demand[[#This Row],[Load]]+Demand[[#This Row],[Load]]*0.08</f>
        <v>19460.52</v>
      </c>
      <c r="BJ116">
        <f>Demand[[#This Row],[Load]]+Demand[[#This Row],[Load]]*0.09</f>
        <v>19640.71</v>
      </c>
      <c r="BK116">
        <f>Demand[[#This Row],[Load]]+Demand[[#This Row],[Load]]*0.1</f>
        <v>19820.900000000001</v>
      </c>
      <c r="BL116">
        <f>Demand[[#This Row],[Load]]+Demand[[#This Row],[Load]]*0.11</f>
        <v>20001.09</v>
      </c>
      <c r="BM116">
        <f>Demand[[#This Row],[Load]]+Demand[[#This Row],[Load]]*0.12</f>
        <v>20181.28</v>
      </c>
      <c r="BN116">
        <f>Demand[[#This Row],[Load]]+Demand[[#This Row],[Load]]*0.13</f>
        <v>20361.47</v>
      </c>
      <c r="BO116">
        <f>Demand[[#This Row],[Load]]+Demand[[#This Row],[Load]]*0.14</f>
        <v>20541.66</v>
      </c>
      <c r="BP116">
        <f>Demand[[#This Row],[Load]]+Demand[[#This Row],[Load]]*0.15</f>
        <v>20721.849999999999</v>
      </c>
      <c r="BQ116">
        <f>Demand[[#This Row],[Load]]+Demand[[#This Row],[Load]]*0.16</f>
        <v>20902.04</v>
      </c>
      <c r="BR116">
        <f>Demand[[#This Row],[Load]]+Demand[[#This Row],[Load]]*0.17</f>
        <v>21082.23</v>
      </c>
      <c r="BS116">
        <f>Demand[[#This Row],[Load]]+Demand[[#This Row],[Load]]*0.18</f>
        <v>21262.42</v>
      </c>
      <c r="BT116">
        <f>Demand[[#This Row],[Load]]+Demand[[#This Row],[Load]]*0.19</f>
        <v>21442.61</v>
      </c>
      <c r="BU116">
        <f>Demand[[#This Row],[Load]]+Demand[[#This Row],[Load]]*0.2</f>
        <v>21622.799999999999</v>
      </c>
      <c r="BV116">
        <f>Demand[[#This Row],[Load]]+Demand[[#This Row],[Load]]*0.21</f>
        <v>21802.989999999998</v>
      </c>
      <c r="BW116">
        <f>Demand[[#This Row],[Load]]+Demand[[#This Row],[Load]]*0.22</f>
        <v>21983.18</v>
      </c>
      <c r="BX116">
        <f>Demand[[#This Row],[Load]]+Demand[[#This Row],[Load]]*0.23</f>
        <v>22163.37</v>
      </c>
      <c r="BY116">
        <f>Demand[[#This Row],[Load]]+Demand[[#This Row],[Load]]*0.24</f>
        <v>22343.559999999998</v>
      </c>
      <c r="BZ116">
        <f>Demand[[#This Row],[Load]]+Demand[[#This Row],[Load]]*0.25</f>
        <v>22523.75</v>
      </c>
      <c r="CA116">
        <f>Demand[[#This Row],[Load]]+Demand[[#This Row],[Load]]*0.26</f>
        <v>22703.940000000002</v>
      </c>
      <c r="CB116">
        <f>Demand[[#This Row],[Load]]+Demand[[#This Row],[Load]]*0.27</f>
        <v>22884.13</v>
      </c>
      <c r="CC116">
        <f>Demand[[#This Row],[Load]]+Demand[[#This Row],[Load]]*0.28</f>
        <v>23064.32</v>
      </c>
      <c r="CD116">
        <f>Demand[[#This Row],[Load]]+Demand[[#This Row],[Load]]*0.29</f>
        <v>23244.51</v>
      </c>
      <c r="CE116">
        <f>Demand[[#This Row],[Load]]+Demand[[#This Row],[Load]]*0.3</f>
        <v>23424.7</v>
      </c>
      <c r="CF116">
        <f>Demand[[#This Row],[Load]]+Demand[[#This Row],[Load]]*0.31</f>
        <v>23604.89</v>
      </c>
      <c r="CG116">
        <f>Demand[[#This Row],[Load]]+Demand[[#This Row],[Load]]*0.32</f>
        <v>23785.08</v>
      </c>
      <c r="CH116">
        <f>Demand[[#This Row],[Load]]+Demand[[#This Row],[Load]]*0.33</f>
        <v>23965.27</v>
      </c>
      <c r="CI116">
        <f>Demand[[#This Row],[Load]]+Demand[[#This Row],[Load]]*0.34</f>
        <v>24145.46</v>
      </c>
      <c r="CJ116">
        <f>Demand[[#This Row],[Load]]+Demand[[#This Row],[Load]]*0.35</f>
        <v>24325.65</v>
      </c>
      <c r="CK116">
        <f>Demand[[#This Row],[Load]]+Demand[[#This Row],[Load]]*0.36</f>
        <v>24505.84</v>
      </c>
      <c r="CL116">
        <f>Demand[[#This Row],[Load]]+Demand[[#This Row],[Load]]*0.37</f>
        <v>24686.03</v>
      </c>
      <c r="CM116">
        <f>Demand[[#This Row],[Load]]+Demand[[#This Row],[Load]]*0.38</f>
        <v>24866.22</v>
      </c>
      <c r="CN116">
        <f>Demand[[#This Row],[Load]]+Demand[[#This Row],[Load]]*0.39</f>
        <v>25046.41</v>
      </c>
      <c r="CO116">
        <f>Demand[[#This Row],[Load]]+Demand[[#This Row],[Load]]*0.4</f>
        <v>25226.6</v>
      </c>
      <c r="CP116">
        <f>Demand[[#This Row],[Load]]+Demand[[#This Row],[Load]]*0.41</f>
        <v>25406.79</v>
      </c>
      <c r="CQ116">
        <f>Demand[[#This Row],[Load]]+Demand[[#This Row],[Load]]*0.42</f>
        <v>25586.98</v>
      </c>
      <c r="CR116">
        <f>Demand[[#This Row],[Load]]+Demand[[#This Row],[Load]]*0.43</f>
        <v>25767.17</v>
      </c>
      <c r="CS116">
        <f>Demand[[#This Row],[Load]]+Demand[[#This Row],[Load]]*0.44</f>
        <v>25947.360000000001</v>
      </c>
      <c r="CT116">
        <f>Demand[[#This Row],[Load]]+Demand[[#This Row],[Load]]*0.45</f>
        <v>26127.55</v>
      </c>
      <c r="CU116">
        <f>Demand[[#This Row],[Load]]+Demand[[#This Row],[Load]]*0.46</f>
        <v>26307.739999999998</v>
      </c>
      <c r="CV116">
        <f>Demand[[#This Row],[Load]]+Demand[[#This Row],[Load]]*47</f>
        <v>864912</v>
      </c>
      <c r="CW116">
        <f>Demand[[#This Row],[Load]]+Demand[[#This Row],[Load]]*0.48</f>
        <v>26668.12</v>
      </c>
      <c r="CX116">
        <f>Demand[[#This Row],[Load]]+Demand[[#This Row],[Load]]*0.49</f>
        <v>26848.309999999998</v>
      </c>
      <c r="CY116">
        <f>Demand[[#This Row],[Load]]+Demand[[#This Row],[Load]]*0.5</f>
        <v>27028.5</v>
      </c>
    </row>
    <row r="117" spans="1:103">
      <c r="A117">
        <v>115</v>
      </c>
      <c r="B117">
        <v>19190</v>
      </c>
      <c r="C117">
        <f>Demand[[#This Row],[Load]]-Demand[[#This Row],[Load]]*0.5</f>
        <v>9595</v>
      </c>
      <c r="D117">
        <f>Demand[[#This Row],[Load]]-Demand[[#This Row],[Load]]*0.49</f>
        <v>9786.9</v>
      </c>
      <c r="E117">
        <f>Demand[[#This Row],[Load]]-Demand[[#This Row],[Load]]*0.48</f>
        <v>9978.8000000000011</v>
      </c>
      <c r="F117">
        <f>Demand[[#This Row],[Load]]-Demand[[#This Row],[Load]]*0.47</f>
        <v>10170.700000000001</v>
      </c>
      <c r="G117">
        <f>Demand[[#This Row],[Load]]-Demand[[#This Row],[Load]]*0.46</f>
        <v>10362.6</v>
      </c>
      <c r="H117">
        <f>Demand[[#This Row],[Load]]-Demand[[#This Row],[Load]]*0.45</f>
        <v>10554.5</v>
      </c>
      <c r="I117">
        <f>Demand[[#This Row],[Load]]-Demand[[#This Row],[Load]]*0.44</f>
        <v>10746.4</v>
      </c>
      <c r="J117">
        <f>Demand[[#This Row],[Load]]-Demand[[#This Row],[Load]]*0.43</f>
        <v>10938.3</v>
      </c>
      <c r="K117">
        <f>Demand[[#This Row],[Load]]+Demand[[#This Row],[Load]]*$K$1</f>
        <v>11130.2</v>
      </c>
      <c r="L117">
        <f>Demand[[#This Row],[Load]]+Demand[[#This Row],[Load]]*-0.41</f>
        <v>11322.1</v>
      </c>
      <c r="M117">
        <f>Demand[[#This Row],[Load]]+Demand[[#This Row],[Load]]*-0.4</f>
        <v>11514</v>
      </c>
      <c r="N117">
        <f>Demand[[#This Row],[Load]]+Demand[[#This Row],[Load]]*-0.39</f>
        <v>11705.9</v>
      </c>
      <c r="O117">
        <f>Demand[[#This Row],[Load]]+Demand[[#This Row],[Load]]*-0.38</f>
        <v>11897.8</v>
      </c>
      <c r="P117">
        <f>Demand[[#This Row],[Load]]+Demand[[#This Row],[Load]]*-0.37</f>
        <v>12089.7</v>
      </c>
      <c r="Q117">
        <f>Demand[[#This Row],[Load]]+Demand[[#This Row],[Load]]*-0.36</f>
        <v>12281.6</v>
      </c>
      <c r="R117">
        <f>Demand[[#This Row],[Load]]+Demand[[#This Row],[Load]]*-0.35</f>
        <v>12473.5</v>
      </c>
      <c r="S117">
        <f>Demand[[#This Row],[Load]]+Demand[[#This Row],[Load]]*-0.34</f>
        <v>12665.4</v>
      </c>
      <c r="T117">
        <f>Demand[[#This Row],[Load]]+Demand[[#This Row],[Load]]*-0.33</f>
        <v>12857.3</v>
      </c>
      <c r="U117">
        <f>Demand[[#This Row],[Load]]+Demand[[#This Row],[Load]]*-0.32</f>
        <v>13049.2</v>
      </c>
      <c r="V117">
        <f>Demand[[#This Row],[Load]]+Demand[[#This Row],[Load]]*-0.31</f>
        <v>13241.1</v>
      </c>
      <c r="W117">
        <f>Demand[[#This Row],[Load]]+Demand[[#This Row],[Load]]*-0.3</f>
        <v>13433</v>
      </c>
      <c r="X117">
        <f>Demand[[#This Row],[Load]]+Demand[[#This Row],[Load]]*-0.29</f>
        <v>13624.900000000001</v>
      </c>
      <c r="Y117">
        <f>Demand[[#This Row],[Load]]+Demand[[#This Row],[Load]]*-0.28</f>
        <v>13816.8</v>
      </c>
      <c r="Z117">
        <f>Demand[[#This Row],[Load]]+Demand[[#This Row],[Load]]*-0.27</f>
        <v>14008.7</v>
      </c>
      <c r="AA117">
        <f>Demand[[#This Row],[Load]]+Demand[[#This Row],[Load]]*-0.26</f>
        <v>14200.599999999999</v>
      </c>
      <c r="AB117">
        <f>Demand[[#This Row],[Load]]+Demand[[#This Row],[Load]]*-0.25</f>
        <v>14392.5</v>
      </c>
      <c r="AC117">
        <f>Demand[[#This Row],[Load]]+Demand[[#This Row],[Load]]*-0.24</f>
        <v>14584.400000000001</v>
      </c>
      <c r="AD117">
        <f>Demand[[#This Row],[Load]]+Demand[[#This Row],[Load]]*-0.23</f>
        <v>14776.3</v>
      </c>
      <c r="AE117">
        <f>Demand[[#This Row],[Load]]+Demand[[#This Row],[Load]]*-0.22</f>
        <v>14968.2</v>
      </c>
      <c r="AF117">
        <f>Demand[[#This Row],[Load]]+Demand[[#This Row],[Load]]*-0.21</f>
        <v>15160.1</v>
      </c>
      <c r="AG117">
        <f>Demand[[#This Row],[Load]]+Demand[[#This Row],[Load]]*-0.2</f>
        <v>15352</v>
      </c>
      <c r="AH117">
        <f>Demand[[#This Row],[Load]]+Demand[[#This Row],[Load]]*-0.19</f>
        <v>15543.9</v>
      </c>
      <c r="AI117">
        <f>Demand[[#This Row],[Load]]+Demand[[#This Row],[Load]]*-0.18</f>
        <v>15735.8</v>
      </c>
      <c r="AJ117">
        <f>Demand[[#This Row],[Load]]+Demand[[#This Row],[Load]]*-0.17</f>
        <v>15927.7</v>
      </c>
      <c r="AK117">
        <f>Demand[[#This Row],[Load]]+Demand[[#This Row],[Load]]*-0.16</f>
        <v>16119.6</v>
      </c>
      <c r="AL117">
        <f>Demand[[#This Row],[Load]]+Demand[[#This Row],[Load]]*-0.15</f>
        <v>16311.5</v>
      </c>
      <c r="AM117">
        <f>Demand[[#This Row],[Load]]+Demand[[#This Row],[Load]]*-0.14</f>
        <v>16503.400000000001</v>
      </c>
      <c r="AN117">
        <f>Demand[[#This Row],[Load]]+Demand[[#This Row],[Load]]*-0.13</f>
        <v>16695.3</v>
      </c>
      <c r="AO117">
        <f>Demand[[#This Row],[Load]]+Demand[[#This Row],[Load]]*-0.12</f>
        <v>16887.2</v>
      </c>
      <c r="AP117">
        <f>Demand[[#This Row],[Load]]+Demand[[#This Row],[Load]]*-0.11</f>
        <v>17079.099999999999</v>
      </c>
      <c r="AQ117">
        <f>Demand[[#This Row],[Load]]+Demand[[#This Row],[Load]]*-0.1</f>
        <v>17271</v>
      </c>
      <c r="AR117">
        <f>Demand[[#This Row],[Load]]+Demand[[#This Row],[Load]]*-0.09</f>
        <v>17462.900000000001</v>
      </c>
      <c r="AS117">
        <f>Demand[[#This Row],[Load]]+Demand[[#This Row],[Load]]*-0.08</f>
        <v>17654.8</v>
      </c>
      <c r="AT117">
        <f>Demand[[#This Row],[Load]]+Demand[[#This Row],[Load]]*-0.07</f>
        <v>17846.7</v>
      </c>
      <c r="AU117">
        <f>Demand[[#This Row],[Load]]+Demand[[#This Row],[Load]]*-0.06</f>
        <v>18038.599999999999</v>
      </c>
      <c r="AV117">
        <f>Demand[[#This Row],[Load]]+Demand[[#This Row],[Load]]*-0.05</f>
        <v>18230.5</v>
      </c>
      <c r="AW117">
        <f>Demand[[#This Row],[Load]]+Demand[[#This Row],[Load]]*-0.04</f>
        <v>18422.400000000001</v>
      </c>
      <c r="AX117">
        <f>Demand[[#This Row],[Load]]+Demand[[#This Row],[Load]]*-0.03</f>
        <v>18614.3</v>
      </c>
      <c r="AY117">
        <f>Demand[[#This Row],[Load]]+Demand[[#This Row],[Load]]*-0.02</f>
        <v>18806.2</v>
      </c>
      <c r="AZ117">
        <f>Demand[[#This Row],[Load]]+Demand[[#This Row],[Load]]*-0.01</f>
        <v>18998.099999999999</v>
      </c>
      <c r="BA117">
        <f>Demand[[#This Row],[Load]]+Demand[[#This Row],[Load]]*0</f>
        <v>19190</v>
      </c>
      <c r="BB117">
        <f>Demand[[#This Row],[Load]]+Demand[[#This Row],[Load]]*0.01</f>
        <v>19381.900000000001</v>
      </c>
      <c r="BC117">
        <f>Demand[[#This Row],[Load]]+Demand[[#This Row],[Load]]*0.02</f>
        <v>19573.8</v>
      </c>
      <c r="BD117">
        <f>Demand[[#This Row],[Load]]+Demand[[#This Row],[Load]]*0.03</f>
        <v>19765.7</v>
      </c>
      <c r="BE117">
        <f>Demand[[#This Row],[Load]]+Demand[[#This Row],[Load]]*0.04</f>
        <v>19957.599999999999</v>
      </c>
      <c r="BF117">
        <f>Demand[[#This Row],[Load]]+Demand[[#This Row],[Load]]*0.05</f>
        <v>20149.5</v>
      </c>
      <c r="BG117">
        <f>Demand[[#This Row],[Load]]+Demand[[#This Row],[Load]]*0.06</f>
        <v>20341.400000000001</v>
      </c>
      <c r="BH117">
        <f>Demand[[#This Row],[Load]]+Demand[[#This Row],[Load]]*0.07</f>
        <v>20533.3</v>
      </c>
      <c r="BI117">
        <f>Demand[[#This Row],[Load]]+Demand[[#This Row],[Load]]*0.08</f>
        <v>20725.2</v>
      </c>
      <c r="BJ117">
        <f>Demand[[#This Row],[Load]]+Demand[[#This Row],[Load]]*0.09</f>
        <v>20917.099999999999</v>
      </c>
      <c r="BK117">
        <f>Demand[[#This Row],[Load]]+Demand[[#This Row],[Load]]*0.1</f>
        <v>21109</v>
      </c>
      <c r="BL117">
        <f>Demand[[#This Row],[Load]]+Demand[[#This Row],[Load]]*0.11</f>
        <v>21300.9</v>
      </c>
      <c r="BM117">
        <f>Demand[[#This Row],[Load]]+Demand[[#This Row],[Load]]*0.12</f>
        <v>21492.799999999999</v>
      </c>
      <c r="BN117">
        <f>Demand[[#This Row],[Load]]+Demand[[#This Row],[Load]]*0.13</f>
        <v>21684.7</v>
      </c>
      <c r="BO117">
        <f>Demand[[#This Row],[Load]]+Demand[[#This Row],[Load]]*0.14</f>
        <v>21876.6</v>
      </c>
      <c r="BP117">
        <f>Demand[[#This Row],[Load]]+Demand[[#This Row],[Load]]*0.15</f>
        <v>22068.5</v>
      </c>
      <c r="BQ117">
        <f>Demand[[#This Row],[Load]]+Demand[[#This Row],[Load]]*0.16</f>
        <v>22260.400000000001</v>
      </c>
      <c r="BR117">
        <f>Demand[[#This Row],[Load]]+Demand[[#This Row],[Load]]*0.17</f>
        <v>22452.3</v>
      </c>
      <c r="BS117">
        <f>Demand[[#This Row],[Load]]+Demand[[#This Row],[Load]]*0.18</f>
        <v>22644.2</v>
      </c>
      <c r="BT117">
        <f>Demand[[#This Row],[Load]]+Demand[[#This Row],[Load]]*0.19</f>
        <v>22836.1</v>
      </c>
      <c r="BU117">
        <f>Demand[[#This Row],[Load]]+Demand[[#This Row],[Load]]*0.2</f>
        <v>23028</v>
      </c>
      <c r="BV117">
        <f>Demand[[#This Row],[Load]]+Demand[[#This Row],[Load]]*0.21</f>
        <v>23219.9</v>
      </c>
      <c r="BW117">
        <f>Demand[[#This Row],[Load]]+Demand[[#This Row],[Load]]*0.22</f>
        <v>23411.8</v>
      </c>
      <c r="BX117">
        <f>Demand[[#This Row],[Load]]+Demand[[#This Row],[Load]]*0.23</f>
        <v>23603.7</v>
      </c>
      <c r="BY117">
        <f>Demand[[#This Row],[Load]]+Demand[[#This Row],[Load]]*0.24</f>
        <v>23795.599999999999</v>
      </c>
      <c r="BZ117">
        <f>Demand[[#This Row],[Load]]+Demand[[#This Row],[Load]]*0.25</f>
        <v>23987.5</v>
      </c>
      <c r="CA117">
        <f>Demand[[#This Row],[Load]]+Demand[[#This Row],[Load]]*0.26</f>
        <v>24179.4</v>
      </c>
      <c r="CB117">
        <f>Demand[[#This Row],[Load]]+Demand[[#This Row],[Load]]*0.27</f>
        <v>24371.3</v>
      </c>
      <c r="CC117">
        <f>Demand[[#This Row],[Load]]+Demand[[#This Row],[Load]]*0.28</f>
        <v>24563.200000000001</v>
      </c>
      <c r="CD117">
        <f>Demand[[#This Row],[Load]]+Demand[[#This Row],[Load]]*0.29</f>
        <v>24755.1</v>
      </c>
      <c r="CE117">
        <f>Demand[[#This Row],[Load]]+Demand[[#This Row],[Load]]*0.3</f>
        <v>24947</v>
      </c>
      <c r="CF117">
        <f>Demand[[#This Row],[Load]]+Demand[[#This Row],[Load]]*0.31</f>
        <v>25138.9</v>
      </c>
      <c r="CG117">
        <f>Demand[[#This Row],[Load]]+Demand[[#This Row],[Load]]*0.32</f>
        <v>25330.799999999999</v>
      </c>
      <c r="CH117">
        <f>Demand[[#This Row],[Load]]+Demand[[#This Row],[Load]]*0.33</f>
        <v>25522.7</v>
      </c>
      <c r="CI117">
        <f>Demand[[#This Row],[Load]]+Demand[[#This Row],[Load]]*0.34</f>
        <v>25714.6</v>
      </c>
      <c r="CJ117">
        <f>Demand[[#This Row],[Load]]+Demand[[#This Row],[Load]]*0.35</f>
        <v>25906.5</v>
      </c>
      <c r="CK117">
        <f>Demand[[#This Row],[Load]]+Demand[[#This Row],[Load]]*0.36</f>
        <v>26098.400000000001</v>
      </c>
      <c r="CL117">
        <f>Demand[[#This Row],[Load]]+Demand[[#This Row],[Load]]*0.37</f>
        <v>26290.3</v>
      </c>
      <c r="CM117">
        <f>Demand[[#This Row],[Load]]+Demand[[#This Row],[Load]]*0.38</f>
        <v>26482.2</v>
      </c>
      <c r="CN117">
        <f>Demand[[#This Row],[Load]]+Demand[[#This Row],[Load]]*0.39</f>
        <v>26674.1</v>
      </c>
      <c r="CO117">
        <f>Demand[[#This Row],[Load]]+Demand[[#This Row],[Load]]*0.4</f>
        <v>26866</v>
      </c>
      <c r="CP117">
        <f>Demand[[#This Row],[Load]]+Demand[[#This Row],[Load]]*0.41</f>
        <v>27057.9</v>
      </c>
      <c r="CQ117">
        <f>Demand[[#This Row],[Load]]+Demand[[#This Row],[Load]]*0.42</f>
        <v>27249.8</v>
      </c>
      <c r="CR117">
        <f>Demand[[#This Row],[Load]]+Demand[[#This Row],[Load]]*0.43</f>
        <v>27441.7</v>
      </c>
      <c r="CS117">
        <f>Demand[[#This Row],[Load]]+Demand[[#This Row],[Load]]*0.44</f>
        <v>27633.599999999999</v>
      </c>
      <c r="CT117">
        <f>Demand[[#This Row],[Load]]+Demand[[#This Row],[Load]]*0.45</f>
        <v>27825.5</v>
      </c>
      <c r="CU117">
        <f>Demand[[#This Row],[Load]]+Demand[[#This Row],[Load]]*0.46</f>
        <v>28017.4</v>
      </c>
      <c r="CV117">
        <f>Demand[[#This Row],[Load]]+Demand[[#This Row],[Load]]*47</f>
        <v>921120</v>
      </c>
      <c r="CW117">
        <f>Demand[[#This Row],[Load]]+Demand[[#This Row],[Load]]*0.48</f>
        <v>28401.199999999997</v>
      </c>
      <c r="CX117">
        <f>Demand[[#This Row],[Load]]+Demand[[#This Row],[Load]]*0.49</f>
        <v>28593.1</v>
      </c>
      <c r="CY117">
        <f>Demand[[#This Row],[Load]]+Demand[[#This Row],[Load]]*0.5</f>
        <v>28785</v>
      </c>
    </row>
    <row r="118" spans="1:103">
      <c r="A118">
        <v>116</v>
      </c>
      <c r="B118">
        <v>19117</v>
      </c>
      <c r="C118">
        <f>Demand[[#This Row],[Load]]-Demand[[#This Row],[Load]]*0.5</f>
        <v>9558.5</v>
      </c>
      <c r="D118">
        <f>Demand[[#This Row],[Load]]-Demand[[#This Row],[Load]]*0.49</f>
        <v>9749.67</v>
      </c>
      <c r="E118">
        <f>Demand[[#This Row],[Load]]-Demand[[#This Row],[Load]]*0.48</f>
        <v>9940.84</v>
      </c>
      <c r="F118">
        <f>Demand[[#This Row],[Load]]-Demand[[#This Row],[Load]]*0.47</f>
        <v>10132.01</v>
      </c>
      <c r="G118">
        <f>Demand[[#This Row],[Load]]-Demand[[#This Row],[Load]]*0.46</f>
        <v>10323.18</v>
      </c>
      <c r="H118">
        <f>Demand[[#This Row],[Load]]-Demand[[#This Row],[Load]]*0.45</f>
        <v>10514.35</v>
      </c>
      <c r="I118">
        <f>Demand[[#This Row],[Load]]-Demand[[#This Row],[Load]]*0.44</f>
        <v>10705.52</v>
      </c>
      <c r="J118">
        <f>Demand[[#This Row],[Load]]-Demand[[#This Row],[Load]]*0.43</f>
        <v>10896.69</v>
      </c>
      <c r="K118">
        <f>Demand[[#This Row],[Load]]+Demand[[#This Row],[Load]]*$K$1</f>
        <v>11087.86</v>
      </c>
      <c r="L118">
        <f>Demand[[#This Row],[Load]]+Demand[[#This Row],[Load]]*-0.41</f>
        <v>11279.03</v>
      </c>
      <c r="M118">
        <f>Demand[[#This Row],[Load]]+Demand[[#This Row],[Load]]*-0.4</f>
        <v>11470.2</v>
      </c>
      <c r="N118">
        <f>Demand[[#This Row],[Load]]+Demand[[#This Row],[Load]]*-0.39</f>
        <v>11661.369999999999</v>
      </c>
      <c r="O118">
        <f>Demand[[#This Row],[Load]]+Demand[[#This Row],[Load]]*-0.38</f>
        <v>11852.54</v>
      </c>
      <c r="P118">
        <f>Demand[[#This Row],[Load]]+Demand[[#This Row],[Load]]*-0.37</f>
        <v>12043.71</v>
      </c>
      <c r="Q118">
        <f>Demand[[#This Row],[Load]]+Demand[[#This Row],[Load]]*-0.36</f>
        <v>12234.880000000001</v>
      </c>
      <c r="R118">
        <f>Demand[[#This Row],[Load]]+Demand[[#This Row],[Load]]*-0.35</f>
        <v>12426.05</v>
      </c>
      <c r="S118">
        <f>Demand[[#This Row],[Load]]+Demand[[#This Row],[Load]]*-0.34</f>
        <v>12617.22</v>
      </c>
      <c r="T118">
        <f>Demand[[#This Row],[Load]]+Demand[[#This Row],[Load]]*-0.33</f>
        <v>12808.39</v>
      </c>
      <c r="U118">
        <f>Demand[[#This Row],[Load]]+Demand[[#This Row],[Load]]*-0.32</f>
        <v>12999.56</v>
      </c>
      <c r="V118">
        <f>Demand[[#This Row],[Load]]+Demand[[#This Row],[Load]]*-0.31</f>
        <v>13190.73</v>
      </c>
      <c r="W118">
        <f>Demand[[#This Row],[Load]]+Demand[[#This Row],[Load]]*-0.3</f>
        <v>13381.900000000001</v>
      </c>
      <c r="X118">
        <f>Demand[[#This Row],[Load]]+Demand[[#This Row],[Load]]*-0.29</f>
        <v>13573.07</v>
      </c>
      <c r="Y118">
        <f>Demand[[#This Row],[Load]]+Demand[[#This Row],[Load]]*-0.28</f>
        <v>13764.24</v>
      </c>
      <c r="Z118">
        <f>Demand[[#This Row],[Load]]+Demand[[#This Row],[Load]]*-0.27</f>
        <v>13955.41</v>
      </c>
      <c r="AA118">
        <f>Demand[[#This Row],[Load]]+Demand[[#This Row],[Load]]*-0.26</f>
        <v>14146.58</v>
      </c>
      <c r="AB118">
        <f>Demand[[#This Row],[Load]]+Demand[[#This Row],[Load]]*-0.25</f>
        <v>14337.75</v>
      </c>
      <c r="AC118">
        <f>Demand[[#This Row],[Load]]+Demand[[#This Row],[Load]]*-0.24</f>
        <v>14528.92</v>
      </c>
      <c r="AD118">
        <f>Demand[[#This Row],[Load]]+Demand[[#This Row],[Load]]*-0.23</f>
        <v>14720.09</v>
      </c>
      <c r="AE118">
        <f>Demand[[#This Row],[Load]]+Demand[[#This Row],[Load]]*-0.22</f>
        <v>14911.26</v>
      </c>
      <c r="AF118">
        <f>Demand[[#This Row],[Load]]+Demand[[#This Row],[Load]]*-0.21</f>
        <v>15102.43</v>
      </c>
      <c r="AG118">
        <f>Demand[[#This Row],[Load]]+Demand[[#This Row],[Load]]*-0.2</f>
        <v>15293.6</v>
      </c>
      <c r="AH118">
        <f>Demand[[#This Row],[Load]]+Demand[[#This Row],[Load]]*-0.19</f>
        <v>15484.77</v>
      </c>
      <c r="AI118">
        <f>Demand[[#This Row],[Load]]+Demand[[#This Row],[Load]]*-0.18</f>
        <v>15675.94</v>
      </c>
      <c r="AJ118">
        <f>Demand[[#This Row],[Load]]+Demand[[#This Row],[Load]]*-0.17</f>
        <v>15867.11</v>
      </c>
      <c r="AK118">
        <f>Demand[[#This Row],[Load]]+Demand[[#This Row],[Load]]*-0.16</f>
        <v>16058.279999999999</v>
      </c>
      <c r="AL118">
        <f>Demand[[#This Row],[Load]]+Demand[[#This Row],[Load]]*-0.15</f>
        <v>16249.45</v>
      </c>
      <c r="AM118">
        <f>Demand[[#This Row],[Load]]+Demand[[#This Row],[Load]]*-0.14</f>
        <v>16440.62</v>
      </c>
      <c r="AN118">
        <f>Demand[[#This Row],[Load]]+Demand[[#This Row],[Load]]*-0.13</f>
        <v>16631.79</v>
      </c>
      <c r="AO118">
        <f>Demand[[#This Row],[Load]]+Demand[[#This Row],[Load]]*-0.12</f>
        <v>16822.96</v>
      </c>
      <c r="AP118">
        <f>Demand[[#This Row],[Load]]+Demand[[#This Row],[Load]]*-0.11</f>
        <v>17014.13</v>
      </c>
      <c r="AQ118">
        <f>Demand[[#This Row],[Load]]+Demand[[#This Row],[Load]]*-0.1</f>
        <v>17205.3</v>
      </c>
      <c r="AR118">
        <f>Demand[[#This Row],[Load]]+Demand[[#This Row],[Load]]*-0.09</f>
        <v>17396.47</v>
      </c>
      <c r="AS118">
        <f>Demand[[#This Row],[Load]]+Demand[[#This Row],[Load]]*-0.08</f>
        <v>17587.64</v>
      </c>
      <c r="AT118">
        <f>Demand[[#This Row],[Load]]+Demand[[#This Row],[Load]]*-0.07</f>
        <v>17778.810000000001</v>
      </c>
      <c r="AU118">
        <f>Demand[[#This Row],[Load]]+Demand[[#This Row],[Load]]*-0.06</f>
        <v>17969.98</v>
      </c>
      <c r="AV118">
        <f>Demand[[#This Row],[Load]]+Demand[[#This Row],[Load]]*-0.05</f>
        <v>18161.150000000001</v>
      </c>
      <c r="AW118">
        <f>Demand[[#This Row],[Load]]+Demand[[#This Row],[Load]]*-0.04</f>
        <v>18352.32</v>
      </c>
      <c r="AX118">
        <f>Demand[[#This Row],[Load]]+Demand[[#This Row],[Load]]*-0.03</f>
        <v>18543.490000000002</v>
      </c>
      <c r="AY118">
        <f>Demand[[#This Row],[Load]]+Demand[[#This Row],[Load]]*-0.02</f>
        <v>18734.66</v>
      </c>
      <c r="AZ118">
        <f>Demand[[#This Row],[Load]]+Demand[[#This Row],[Load]]*-0.01</f>
        <v>18925.830000000002</v>
      </c>
      <c r="BA118">
        <f>Demand[[#This Row],[Load]]+Demand[[#This Row],[Load]]*0</f>
        <v>19117</v>
      </c>
      <c r="BB118">
        <f>Demand[[#This Row],[Load]]+Demand[[#This Row],[Load]]*0.01</f>
        <v>19308.169999999998</v>
      </c>
      <c r="BC118">
        <f>Demand[[#This Row],[Load]]+Demand[[#This Row],[Load]]*0.02</f>
        <v>19499.34</v>
      </c>
      <c r="BD118">
        <f>Demand[[#This Row],[Load]]+Demand[[#This Row],[Load]]*0.03</f>
        <v>19690.509999999998</v>
      </c>
      <c r="BE118">
        <f>Demand[[#This Row],[Load]]+Demand[[#This Row],[Load]]*0.04</f>
        <v>19881.68</v>
      </c>
      <c r="BF118">
        <f>Demand[[#This Row],[Load]]+Demand[[#This Row],[Load]]*0.05</f>
        <v>20072.849999999999</v>
      </c>
      <c r="BG118">
        <f>Demand[[#This Row],[Load]]+Demand[[#This Row],[Load]]*0.06</f>
        <v>20264.02</v>
      </c>
      <c r="BH118">
        <f>Demand[[#This Row],[Load]]+Demand[[#This Row],[Load]]*0.07</f>
        <v>20455.189999999999</v>
      </c>
      <c r="BI118">
        <f>Demand[[#This Row],[Load]]+Demand[[#This Row],[Load]]*0.08</f>
        <v>20646.36</v>
      </c>
      <c r="BJ118">
        <f>Demand[[#This Row],[Load]]+Demand[[#This Row],[Load]]*0.09</f>
        <v>20837.53</v>
      </c>
      <c r="BK118">
        <f>Demand[[#This Row],[Load]]+Demand[[#This Row],[Load]]*0.1</f>
        <v>21028.7</v>
      </c>
      <c r="BL118">
        <f>Demand[[#This Row],[Load]]+Demand[[#This Row],[Load]]*0.11</f>
        <v>21219.87</v>
      </c>
      <c r="BM118">
        <f>Demand[[#This Row],[Load]]+Demand[[#This Row],[Load]]*0.12</f>
        <v>21411.040000000001</v>
      </c>
      <c r="BN118">
        <f>Demand[[#This Row],[Load]]+Demand[[#This Row],[Load]]*0.13</f>
        <v>21602.21</v>
      </c>
      <c r="BO118">
        <f>Demand[[#This Row],[Load]]+Demand[[#This Row],[Load]]*0.14</f>
        <v>21793.38</v>
      </c>
      <c r="BP118">
        <f>Demand[[#This Row],[Load]]+Demand[[#This Row],[Load]]*0.15</f>
        <v>21984.55</v>
      </c>
      <c r="BQ118">
        <f>Demand[[#This Row],[Load]]+Demand[[#This Row],[Load]]*0.16</f>
        <v>22175.72</v>
      </c>
      <c r="BR118">
        <f>Demand[[#This Row],[Load]]+Demand[[#This Row],[Load]]*0.17</f>
        <v>22366.89</v>
      </c>
      <c r="BS118">
        <f>Demand[[#This Row],[Load]]+Demand[[#This Row],[Load]]*0.18</f>
        <v>22558.06</v>
      </c>
      <c r="BT118">
        <f>Demand[[#This Row],[Load]]+Demand[[#This Row],[Load]]*0.19</f>
        <v>22749.23</v>
      </c>
      <c r="BU118">
        <f>Demand[[#This Row],[Load]]+Demand[[#This Row],[Load]]*0.2</f>
        <v>22940.400000000001</v>
      </c>
      <c r="BV118">
        <f>Demand[[#This Row],[Load]]+Demand[[#This Row],[Load]]*0.21</f>
        <v>23131.57</v>
      </c>
      <c r="BW118">
        <f>Demand[[#This Row],[Load]]+Demand[[#This Row],[Load]]*0.22</f>
        <v>23322.739999999998</v>
      </c>
      <c r="BX118">
        <f>Demand[[#This Row],[Load]]+Demand[[#This Row],[Load]]*0.23</f>
        <v>23513.91</v>
      </c>
      <c r="BY118">
        <f>Demand[[#This Row],[Load]]+Demand[[#This Row],[Load]]*0.24</f>
        <v>23705.08</v>
      </c>
      <c r="BZ118">
        <f>Demand[[#This Row],[Load]]+Demand[[#This Row],[Load]]*0.25</f>
        <v>23896.25</v>
      </c>
      <c r="CA118">
        <f>Demand[[#This Row],[Load]]+Demand[[#This Row],[Load]]*0.26</f>
        <v>24087.42</v>
      </c>
      <c r="CB118">
        <f>Demand[[#This Row],[Load]]+Demand[[#This Row],[Load]]*0.27</f>
        <v>24278.59</v>
      </c>
      <c r="CC118">
        <f>Demand[[#This Row],[Load]]+Demand[[#This Row],[Load]]*0.28</f>
        <v>24469.760000000002</v>
      </c>
      <c r="CD118">
        <f>Demand[[#This Row],[Load]]+Demand[[#This Row],[Load]]*0.29</f>
        <v>24660.93</v>
      </c>
      <c r="CE118">
        <f>Demand[[#This Row],[Load]]+Demand[[#This Row],[Load]]*0.3</f>
        <v>24852.1</v>
      </c>
      <c r="CF118">
        <f>Demand[[#This Row],[Load]]+Demand[[#This Row],[Load]]*0.31</f>
        <v>25043.27</v>
      </c>
      <c r="CG118">
        <f>Demand[[#This Row],[Load]]+Demand[[#This Row],[Load]]*0.32</f>
        <v>25234.440000000002</v>
      </c>
      <c r="CH118">
        <f>Demand[[#This Row],[Load]]+Demand[[#This Row],[Load]]*0.33</f>
        <v>25425.61</v>
      </c>
      <c r="CI118">
        <f>Demand[[#This Row],[Load]]+Demand[[#This Row],[Load]]*0.34</f>
        <v>25616.78</v>
      </c>
      <c r="CJ118">
        <f>Demand[[#This Row],[Load]]+Demand[[#This Row],[Load]]*0.35</f>
        <v>25807.95</v>
      </c>
      <c r="CK118">
        <f>Demand[[#This Row],[Load]]+Demand[[#This Row],[Load]]*0.36</f>
        <v>25999.119999999999</v>
      </c>
      <c r="CL118">
        <f>Demand[[#This Row],[Load]]+Demand[[#This Row],[Load]]*0.37</f>
        <v>26190.29</v>
      </c>
      <c r="CM118">
        <f>Demand[[#This Row],[Load]]+Demand[[#This Row],[Load]]*0.38</f>
        <v>26381.46</v>
      </c>
      <c r="CN118">
        <f>Demand[[#This Row],[Load]]+Demand[[#This Row],[Load]]*0.39</f>
        <v>26572.63</v>
      </c>
      <c r="CO118">
        <f>Demand[[#This Row],[Load]]+Demand[[#This Row],[Load]]*0.4</f>
        <v>26763.8</v>
      </c>
      <c r="CP118">
        <f>Demand[[#This Row],[Load]]+Demand[[#This Row],[Load]]*0.41</f>
        <v>26954.97</v>
      </c>
      <c r="CQ118">
        <f>Demand[[#This Row],[Load]]+Demand[[#This Row],[Load]]*0.42</f>
        <v>27146.14</v>
      </c>
      <c r="CR118">
        <f>Demand[[#This Row],[Load]]+Demand[[#This Row],[Load]]*0.43</f>
        <v>27337.309999999998</v>
      </c>
      <c r="CS118">
        <f>Demand[[#This Row],[Load]]+Demand[[#This Row],[Load]]*0.44</f>
        <v>27528.48</v>
      </c>
      <c r="CT118">
        <f>Demand[[#This Row],[Load]]+Demand[[#This Row],[Load]]*0.45</f>
        <v>27719.65</v>
      </c>
      <c r="CU118">
        <f>Demand[[#This Row],[Load]]+Demand[[#This Row],[Load]]*0.46</f>
        <v>27910.82</v>
      </c>
      <c r="CV118">
        <f>Demand[[#This Row],[Load]]+Demand[[#This Row],[Load]]*47</f>
        <v>917616</v>
      </c>
      <c r="CW118">
        <f>Demand[[#This Row],[Load]]+Demand[[#This Row],[Load]]*0.48</f>
        <v>28293.16</v>
      </c>
      <c r="CX118">
        <f>Demand[[#This Row],[Load]]+Demand[[#This Row],[Load]]*0.49</f>
        <v>28484.33</v>
      </c>
      <c r="CY118">
        <f>Demand[[#This Row],[Load]]+Demand[[#This Row],[Load]]*0.5</f>
        <v>28675.5</v>
      </c>
    </row>
    <row r="119" spans="1:103">
      <c r="A119">
        <v>117</v>
      </c>
      <c r="B119">
        <v>18670</v>
      </c>
      <c r="C119">
        <f>Demand[[#This Row],[Load]]-Demand[[#This Row],[Load]]*0.5</f>
        <v>9335</v>
      </c>
      <c r="D119">
        <f>Demand[[#This Row],[Load]]-Demand[[#This Row],[Load]]*0.49</f>
        <v>9521.7000000000007</v>
      </c>
      <c r="E119">
        <f>Demand[[#This Row],[Load]]-Demand[[#This Row],[Load]]*0.48</f>
        <v>9708.4</v>
      </c>
      <c r="F119">
        <f>Demand[[#This Row],[Load]]-Demand[[#This Row],[Load]]*0.47</f>
        <v>9895.1</v>
      </c>
      <c r="G119">
        <f>Demand[[#This Row],[Load]]-Demand[[#This Row],[Load]]*0.46</f>
        <v>10081.799999999999</v>
      </c>
      <c r="H119">
        <f>Demand[[#This Row],[Load]]-Demand[[#This Row],[Load]]*0.45</f>
        <v>10268.5</v>
      </c>
      <c r="I119">
        <f>Demand[[#This Row],[Load]]-Demand[[#This Row],[Load]]*0.44</f>
        <v>10455.200000000001</v>
      </c>
      <c r="J119">
        <f>Demand[[#This Row],[Load]]-Demand[[#This Row],[Load]]*0.43</f>
        <v>10641.900000000001</v>
      </c>
      <c r="K119">
        <f>Demand[[#This Row],[Load]]+Demand[[#This Row],[Load]]*$K$1</f>
        <v>10828.6</v>
      </c>
      <c r="L119">
        <f>Demand[[#This Row],[Load]]+Demand[[#This Row],[Load]]*-0.41</f>
        <v>11015.3</v>
      </c>
      <c r="M119">
        <f>Demand[[#This Row],[Load]]+Demand[[#This Row],[Load]]*-0.4</f>
        <v>11202</v>
      </c>
      <c r="N119">
        <f>Demand[[#This Row],[Load]]+Demand[[#This Row],[Load]]*-0.39</f>
        <v>11388.7</v>
      </c>
      <c r="O119">
        <f>Demand[[#This Row],[Load]]+Demand[[#This Row],[Load]]*-0.38</f>
        <v>11575.4</v>
      </c>
      <c r="P119">
        <f>Demand[[#This Row],[Load]]+Demand[[#This Row],[Load]]*-0.37</f>
        <v>11762.1</v>
      </c>
      <c r="Q119">
        <f>Demand[[#This Row],[Load]]+Demand[[#This Row],[Load]]*-0.36</f>
        <v>11948.8</v>
      </c>
      <c r="R119">
        <f>Demand[[#This Row],[Load]]+Demand[[#This Row],[Load]]*-0.35</f>
        <v>12135.5</v>
      </c>
      <c r="S119">
        <f>Demand[[#This Row],[Load]]+Demand[[#This Row],[Load]]*-0.34</f>
        <v>12322.2</v>
      </c>
      <c r="T119">
        <f>Demand[[#This Row],[Load]]+Demand[[#This Row],[Load]]*-0.33</f>
        <v>12508.9</v>
      </c>
      <c r="U119">
        <f>Demand[[#This Row],[Load]]+Demand[[#This Row],[Load]]*-0.32</f>
        <v>12695.599999999999</v>
      </c>
      <c r="V119">
        <f>Demand[[#This Row],[Load]]+Demand[[#This Row],[Load]]*-0.31</f>
        <v>12882.3</v>
      </c>
      <c r="W119">
        <f>Demand[[#This Row],[Load]]+Demand[[#This Row],[Load]]*-0.3</f>
        <v>13069</v>
      </c>
      <c r="X119">
        <f>Demand[[#This Row],[Load]]+Demand[[#This Row],[Load]]*-0.29</f>
        <v>13255.7</v>
      </c>
      <c r="Y119">
        <f>Demand[[#This Row],[Load]]+Demand[[#This Row],[Load]]*-0.28</f>
        <v>13442.4</v>
      </c>
      <c r="Z119">
        <f>Demand[[#This Row],[Load]]+Demand[[#This Row],[Load]]*-0.27</f>
        <v>13629.099999999999</v>
      </c>
      <c r="AA119">
        <f>Demand[[#This Row],[Load]]+Demand[[#This Row],[Load]]*-0.26</f>
        <v>13815.8</v>
      </c>
      <c r="AB119">
        <f>Demand[[#This Row],[Load]]+Demand[[#This Row],[Load]]*-0.25</f>
        <v>14002.5</v>
      </c>
      <c r="AC119">
        <f>Demand[[#This Row],[Load]]+Demand[[#This Row],[Load]]*-0.24</f>
        <v>14189.2</v>
      </c>
      <c r="AD119">
        <f>Demand[[#This Row],[Load]]+Demand[[#This Row],[Load]]*-0.23</f>
        <v>14375.9</v>
      </c>
      <c r="AE119">
        <f>Demand[[#This Row],[Load]]+Demand[[#This Row],[Load]]*-0.22</f>
        <v>14562.6</v>
      </c>
      <c r="AF119">
        <f>Demand[[#This Row],[Load]]+Demand[[#This Row],[Load]]*-0.21</f>
        <v>14749.3</v>
      </c>
      <c r="AG119">
        <f>Demand[[#This Row],[Load]]+Demand[[#This Row],[Load]]*-0.2</f>
        <v>14936</v>
      </c>
      <c r="AH119">
        <f>Demand[[#This Row],[Load]]+Demand[[#This Row],[Load]]*-0.19</f>
        <v>15122.7</v>
      </c>
      <c r="AI119">
        <f>Demand[[#This Row],[Load]]+Demand[[#This Row],[Load]]*-0.18</f>
        <v>15309.4</v>
      </c>
      <c r="AJ119">
        <f>Demand[[#This Row],[Load]]+Demand[[#This Row],[Load]]*-0.17</f>
        <v>15496.1</v>
      </c>
      <c r="AK119">
        <f>Demand[[#This Row],[Load]]+Demand[[#This Row],[Load]]*-0.16</f>
        <v>15682.8</v>
      </c>
      <c r="AL119">
        <f>Demand[[#This Row],[Load]]+Demand[[#This Row],[Load]]*-0.15</f>
        <v>15869.5</v>
      </c>
      <c r="AM119">
        <f>Demand[[#This Row],[Load]]+Demand[[#This Row],[Load]]*-0.14</f>
        <v>16056.2</v>
      </c>
      <c r="AN119">
        <f>Demand[[#This Row],[Load]]+Demand[[#This Row],[Load]]*-0.13</f>
        <v>16242.9</v>
      </c>
      <c r="AO119">
        <f>Demand[[#This Row],[Load]]+Demand[[#This Row],[Load]]*-0.12</f>
        <v>16429.599999999999</v>
      </c>
      <c r="AP119">
        <f>Demand[[#This Row],[Load]]+Demand[[#This Row],[Load]]*-0.11</f>
        <v>16616.3</v>
      </c>
      <c r="AQ119">
        <f>Demand[[#This Row],[Load]]+Demand[[#This Row],[Load]]*-0.1</f>
        <v>16803</v>
      </c>
      <c r="AR119">
        <f>Demand[[#This Row],[Load]]+Demand[[#This Row],[Load]]*-0.09</f>
        <v>16989.7</v>
      </c>
      <c r="AS119">
        <f>Demand[[#This Row],[Load]]+Demand[[#This Row],[Load]]*-0.08</f>
        <v>17176.400000000001</v>
      </c>
      <c r="AT119">
        <f>Demand[[#This Row],[Load]]+Demand[[#This Row],[Load]]*-0.07</f>
        <v>17363.099999999999</v>
      </c>
      <c r="AU119">
        <f>Demand[[#This Row],[Load]]+Demand[[#This Row],[Load]]*-0.06</f>
        <v>17549.8</v>
      </c>
      <c r="AV119">
        <f>Demand[[#This Row],[Load]]+Demand[[#This Row],[Load]]*-0.05</f>
        <v>17736.5</v>
      </c>
      <c r="AW119">
        <f>Demand[[#This Row],[Load]]+Demand[[#This Row],[Load]]*-0.04</f>
        <v>17923.2</v>
      </c>
      <c r="AX119">
        <f>Demand[[#This Row],[Load]]+Demand[[#This Row],[Load]]*-0.03</f>
        <v>18109.900000000001</v>
      </c>
      <c r="AY119">
        <f>Demand[[#This Row],[Load]]+Demand[[#This Row],[Load]]*-0.02</f>
        <v>18296.599999999999</v>
      </c>
      <c r="AZ119">
        <f>Demand[[#This Row],[Load]]+Demand[[#This Row],[Load]]*-0.01</f>
        <v>18483.3</v>
      </c>
      <c r="BA119">
        <f>Demand[[#This Row],[Load]]+Demand[[#This Row],[Load]]*0</f>
        <v>18670</v>
      </c>
      <c r="BB119">
        <f>Demand[[#This Row],[Load]]+Demand[[#This Row],[Load]]*0.01</f>
        <v>18856.7</v>
      </c>
      <c r="BC119">
        <f>Demand[[#This Row],[Load]]+Demand[[#This Row],[Load]]*0.02</f>
        <v>19043.400000000001</v>
      </c>
      <c r="BD119">
        <f>Demand[[#This Row],[Load]]+Demand[[#This Row],[Load]]*0.03</f>
        <v>19230.099999999999</v>
      </c>
      <c r="BE119">
        <f>Demand[[#This Row],[Load]]+Demand[[#This Row],[Load]]*0.04</f>
        <v>19416.8</v>
      </c>
      <c r="BF119">
        <f>Demand[[#This Row],[Load]]+Demand[[#This Row],[Load]]*0.05</f>
        <v>19603.5</v>
      </c>
      <c r="BG119">
        <f>Demand[[#This Row],[Load]]+Demand[[#This Row],[Load]]*0.06</f>
        <v>19790.2</v>
      </c>
      <c r="BH119">
        <f>Demand[[#This Row],[Load]]+Demand[[#This Row],[Load]]*0.07</f>
        <v>19976.900000000001</v>
      </c>
      <c r="BI119">
        <f>Demand[[#This Row],[Load]]+Demand[[#This Row],[Load]]*0.08</f>
        <v>20163.599999999999</v>
      </c>
      <c r="BJ119">
        <f>Demand[[#This Row],[Load]]+Demand[[#This Row],[Load]]*0.09</f>
        <v>20350.3</v>
      </c>
      <c r="BK119">
        <f>Demand[[#This Row],[Load]]+Demand[[#This Row],[Load]]*0.1</f>
        <v>20537</v>
      </c>
      <c r="BL119">
        <f>Demand[[#This Row],[Load]]+Demand[[#This Row],[Load]]*0.11</f>
        <v>20723.7</v>
      </c>
      <c r="BM119">
        <f>Demand[[#This Row],[Load]]+Demand[[#This Row],[Load]]*0.12</f>
        <v>20910.400000000001</v>
      </c>
      <c r="BN119">
        <f>Demand[[#This Row],[Load]]+Demand[[#This Row],[Load]]*0.13</f>
        <v>21097.1</v>
      </c>
      <c r="BO119">
        <f>Demand[[#This Row],[Load]]+Demand[[#This Row],[Load]]*0.14</f>
        <v>21283.8</v>
      </c>
      <c r="BP119">
        <f>Demand[[#This Row],[Load]]+Demand[[#This Row],[Load]]*0.15</f>
        <v>21470.5</v>
      </c>
      <c r="BQ119">
        <f>Demand[[#This Row],[Load]]+Demand[[#This Row],[Load]]*0.16</f>
        <v>21657.200000000001</v>
      </c>
      <c r="BR119">
        <f>Demand[[#This Row],[Load]]+Demand[[#This Row],[Load]]*0.17</f>
        <v>21843.9</v>
      </c>
      <c r="BS119">
        <f>Demand[[#This Row],[Load]]+Demand[[#This Row],[Load]]*0.18</f>
        <v>22030.6</v>
      </c>
      <c r="BT119">
        <f>Demand[[#This Row],[Load]]+Demand[[#This Row],[Load]]*0.19</f>
        <v>22217.3</v>
      </c>
      <c r="BU119">
        <f>Demand[[#This Row],[Load]]+Demand[[#This Row],[Load]]*0.2</f>
        <v>22404</v>
      </c>
      <c r="BV119">
        <f>Demand[[#This Row],[Load]]+Demand[[#This Row],[Load]]*0.21</f>
        <v>22590.7</v>
      </c>
      <c r="BW119">
        <f>Demand[[#This Row],[Load]]+Demand[[#This Row],[Load]]*0.22</f>
        <v>22777.4</v>
      </c>
      <c r="BX119">
        <f>Demand[[#This Row],[Load]]+Demand[[#This Row],[Load]]*0.23</f>
        <v>22964.1</v>
      </c>
      <c r="BY119">
        <f>Demand[[#This Row],[Load]]+Demand[[#This Row],[Load]]*0.24</f>
        <v>23150.799999999999</v>
      </c>
      <c r="BZ119">
        <f>Demand[[#This Row],[Load]]+Demand[[#This Row],[Load]]*0.25</f>
        <v>23337.5</v>
      </c>
      <c r="CA119">
        <f>Demand[[#This Row],[Load]]+Demand[[#This Row],[Load]]*0.26</f>
        <v>23524.2</v>
      </c>
      <c r="CB119">
        <f>Demand[[#This Row],[Load]]+Demand[[#This Row],[Load]]*0.27</f>
        <v>23710.9</v>
      </c>
      <c r="CC119">
        <f>Demand[[#This Row],[Load]]+Demand[[#This Row],[Load]]*0.28</f>
        <v>23897.599999999999</v>
      </c>
      <c r="CD119">
        <f>Demand[[#This Row],[Load]]+Demand[[#This Row],[Load]]*0.29</f>
        <v>24084.3</v>
      </c>
      <c r="CE119">
        <f>Demand[[#This Row],[Load]]+Demand[[#This Row],[Load]]*0.3</f>
        <v>24271</v>
      </c>
      <c r="CF119">
        <f>Demand[[#This Row],[Load]]+Demand[[#This Row],[Load]]*0.31</f>
        <v>24457.7</v>
      </c>
      <c r="CG119">
        <f>Demand[[#This Row],[Load]]+Demand[[#This Row],[Load]]*0.32</f>
        <v>24644.400000000001</v>
      </c>
      <c r="CH119">
        <f>Demand[[#This Row],[Load]]+Demand[[#This Row],[Load]]*0.33</f>
        <v>24831.1</v>
      </c>
      <c r="CI119">
        <f>Demand[[#This Row],[Load]]+Demand[[#This Row],[Load]]*0.34</f>
        <v>25017.8</v>
      </c>
      <c r="CJ119">
        <f>Demand[[#This Row],[Load]]+Demand[[#This Row],[Load]]*0.35</f>
        <v>25204.5</v>
      </c>
      <c r="CK119">
        <f>Demand[[#This Row],[Load]]+Demand[[#This Row],[Load]]*0.36</f>
        <v>25391.200000000001</v>
      </c>
      <c r="CL119">
        <f>Demand[[#This Row],[Load]]+Demand[[#This Row],[Load]]*0.37</f>
        <v>25577.9</v>
      </c>
      <c r="CM119">
        <f>Demand[[#This Row],[Load]]+Demand[[#This Row],[Load]]*0.38</f>
        <v>25764.6</v>
      </c>
      <c r="CN119">
        <f>Demand[[#This Row],[Load]]+Demand[[#This Row],[Load]]*0.39</f>
        <v>25951.3</v>
      </c>
      <c r="CO119">
        <f>Demand[[#This Row],[Load]]+Demand[[#This Row],[Load]]*0.4</f>
        <v>26138</v>
      </c>
      <c r="CP119">
        <f>Demand[[#This Row],[Load]]+Demand[[#This Row],[Load]]*0.41</f>
        <v>26324.7</v>
      </c>
      <c r="CQ119">
        <f>Demand[[#This Row],[Load]]+Demand[[#This Row],[Load]]*0.42</f>
        <v>26511.4</v>
      </c>
      <c r="CR119">
        <f>Demand[[#This Row],[Load]]+Demand[[#This Row],[Load]]*0.43</f>
        <v>26698.1</v>
      </c>
      <c r="CS119">
        <f>Demand[[#This Row],[Load]]+Demand[[#This Row],[Load]]*0.44</f>
        <v>26884.799999999999</v>
      </c>
      <c r="CT119">
        <f>Demand[[#This Row],[Load]]+Demand[[#This Row],[Load]]*0.45</f>
        <v>27071.5</v>
      </c>
      <c r="CU119">
        <f>Demand[[#This Row],[Load]]+Demand[[#This Row],[Load]]*0.46</f>
        <v>27258.2</v>
      </c>
      <c r="CV119">
        <f>Demand[[#This Row],[Load]]+Demand[[#This Row],[Load]]*47</f>
        <v>896160</v>
      </c>
      <c r="CW119">
        <f>Demand[[#This Row],[Load]]+Demand[[#This Row],[Load]]*0.48</f>
        <v>27631.599999999999</v>
      </c>
      <c r="CX119">
        <f>Demand[[#This Row],[Load]]+Demand[[#This Row],[Load]]*0.49</f>
        <v>27818.3</v>
      </c>
      <c r="CY119">
        <f>Demand[[#This Row],[Load]]+Demand[[#This Row],[Load]]*0.5</f>
        <v>28005</v>
      </c>
    </row>
    <row r="120" spans="1:103">
      <c r="A120">
        <v>118</v>
      </c>
      <c r="B120">
        <v>17976</v>
      </c>
      <c r="C120">
        <f>Demand[[#This Row],[Load]]-Demand[[#This Row],[Load]]*0.5</f>
        <v>8988</v>
      </c>
      <c r="D120">
        <f>Demand[[#This Row],[Load]]-Demand[[#This Row],[Load]]*0.49</f>
        <v>9167.76</v>
      </c>
      <c r="E120">
        <f>Demand[[#This Row],[Load]]-Demand[[#This Row],[Load]]*0.48</f>
        <v>9347.52</v>
      </c>
      <c r="F120">
        <f>Demand[[#This Row],[Load]]-Demand[[#This Row],[Load]]*0.47</f>
        <v>9527.2800000000007</v>
      </c>
      <c r="G120">
        <f>Demand[[#This Row],[Load]]-Demand[[#This Row],[Load]]*0.46</f>
        <v>9707.0399999999991</v>
      </c>
      <c r="H120">
        <f>Demand[[#This Row],[Load]]-Demand[[#This Row],[Load]]*0.45</f>
        <v>9886.7999999999993</v>
      </c>
      <c r="I120">
        <f>Demand[[#This Row],[Load]]-Demand[[#This Row],[Load]]*0.44</f>
        <v>10066.560000000001</v>
      </c>
      <c r="J120">
        <f>Demand[[#This Row],[Load]]-Demand[[#This Row],[Load]]*0.43</f>
        <v>10246.32</v>
      </c>
      <c r="K120">
        <f>Demand[[#This Row],[Load]]+Demand[[#This Row],[Load]]*$K$1</f>
        <v>10426.08</v>
      </c>
      <c r="L120">
        <f>Demand[[#This Row],[Load]]+Demand[[#This Row],[Load]]*-0.41</f>
        <v>10605.84</v>
      </c>
      <c r="M120">
        <f>Demand[[#This Row],[Load]]+Demand[[#This Row],[Load]]*-0.4</f>
        <v>10785.599999999999</v>
      </c>
      <c r="N120">
        <f>Demand[[#This Row],[Load]]+Demand[[#This Row],[Load]]*-0.39</f>
        <v>10965.36</v>
      </c>
      <c r="O120">
        <f>Demand[[#This Row],[Load]]+Demand[[#This Row],[Load]]*-0.38</f>
        <v>11145.119999999999</v>
      </c>
      <c r="P120">
        <f>Demand[[#This Row],[Load]]+Demand[[#This Row],[Load]]*-0.37</f>
        <v>11324.880000000001</v>
      </c>
      <c r="Q120">
        <f>Demand[[#This Row],[Load]]+Demand[[#This Row],[Load]]*-0.36</f>
        <v>11504.64</v>
      </c>
      <c r="R120">
        <f>Demand[[#This Row],[Load]]+Demand[[#This Row],[Load]]*-0.35</f>
        <v>11684.400000000001</v>
      </c>
      <c r="S120">
        <f>Demand[[#This Row],[Load]]+Demand[[#This Row],[Load]]*-0.34</f>
        <v>11864.16</v>
      </c>
      <c r="T120">
        <f>Demand[[#This Row],[Load]]+Demand[[#This Row],[Load]]*-0.33</f>
        <v>12043.92</v>
      </c>
      <c r="U120">
        <f>Demand[[#This Row],[Load]]+Demand[[#This Row],[Load]]*-0.32</f>
        <v>12223.68</v>
      </c>
      <c r="V120">
        <f>Demand[[#This Row],[Load]]+Demand[[#This Row],[Load]]*-0.31</f>
        <v>12403.439999999999</v>
      </c>
      <c r="W120">
        <f>Demand[[#This Row],[Load]]+Demand[[#This Row],[Load]]*-0.3</f>
        <v>12583.2</v>
      </c>
      <c r="X120">
        <f>Demand[[#This Row],[Load]]+Demand[[#This Row],[Load]]*-0.29</f>
        <v>12762.96</v>
      </c>
      <c r="Y120">
        <f>Demand[[#This Row],[Load]]+Demand[[#This Row],[Load]]*-0.28</f>
        <v>12942.72</v>
      </c>
      <c r="Z120">
        <f>Demand[[#This Row],[Load]]+Demand[[#This Row],[Load]]*-0.27</f>
        <v>13122.48</v>
      </c>
      <c r="AA120">
        <f>Demand[[#This Row],[Load]]+Demand[[#This Row],[Load]]*-0.26</f>
        <v>13302.24</v>
      </c>
      <c r="AB120">
        <f>Demand[[#This Row],[Load]]+Demand[[#This Row],[Load]]*-0.25</f>
        <v>13482</v>
      </c>
      <c r="AC120">
        <f>Demand[[#This Row],[Load]]+Demand[[#This Row],[Load]]*-0.24</f>
        <v>13661.76</v>
      </c>
      <c r="AD120">
        <f>Demand[[#This Row],[Load]]+Demand[[#This Row],[Load]]*-0.23</f>
        <v>13841.52</v>
      </c>
      <c r="AE120">
        <f>Demand[[#This Row],[Load]]+Demand[[#This Row],[Load]]*-0.22</f>
        <v>14021.28</v>
      </c>
      <c r="AF120">
        <f>Demand[[#This Row],[Load]]+Demand[[#This Row],[Load]]*-0.21</f>
        <v>14201.04</v>
      </c>
      <c r="AG120">
        <f>Demand[[#This Row],[Load]]+Demand[[#This Row],[Load]]*-0.2</f>
        <v>14380.8</v>
      </c>
      <c r="AH120">
        <f>Demand[[#This Row],[Load]]+Demand[[#This Row],[Load]]*-0.19</f>
        <v>14560.56</v>
      </c>
      <c r="AI120">
        <f>Demand[[#This Row],[Load]]+Demand[[#This Row],[Load]]*-0.18</f>
        <v>14740.32</v>
      </c>
      <c r="AJ120">
        <f>Demand[[#This Row],[Load]]+Demand[[#This Row],[Load]]*-0.17</f>
        <v>14920.08</v>
      </c>
      <c r="AK120">
        <f>Demand[[#This Row],[Load]]+Demand[[#This Row],[Load]]*-0.16</f>
        <v>15099.84</v>
      </c>
      <c r="AL120">
        <f>Demand[[#This Row],[Load]]+Demand[[#This Row],[Load]]*-0.15</f>
        <v>15279.6</v>
      </c>
      <c r="AM120">
        <f>Demand[[#This Row],[Load]]+Demand[[#This Row],[Load]]*-0.14</f>
        <v>15459.36</v>
      </c>
      <c r="AN120">
        <f>Demand[[#This Row],[Load]]+Demand[[#This Row],[Load]]*-0.13</f>
        <v>15639.119999999999</v>
      </c>
      <c r="AO120">
        <f>Demand[[#This Row],[Load]]+Demand[[#This Row],[Load]]*-0.12</f>
        <v>15818.880000000001</v>
      </c>
      <c r="AP120">
        <f>Demand[[#This Row],[Load]]+Demand[[#This Row],[Load]]*-0.11</f>
        <v>15998.64</v>
      </c>
      <c r="AQ120">
        <f>Demand[[#This Row],[Load]]+Demand[[#This Row],[Load]]*-0.1</f>
        <v>16178.4</v>
      </c>
      <c r="AR120">
        <f>Demand[[#This Row],[Load]]+Demand[[#This Row],[Load]]*-0.09</f>
        <v>16358.16</v>
      </c>
      <c r="AS120">
        <f>Demand[[#This Row],[Load]]+Demand[[#This Row],[Load]]*-0.08</f>
        <v>16537.919999999998</v>
      </c>
      <c r="AT120">
        <f>Demand[[#This Row],[Load]]+Demand[[#This Row],[Load]]*-0.07</f>
        <v>16717.68</v>
      </c>
      <c r="AU120">
        <f>Demand[[#This Row],[Load]]+Demand[[#This Row],[Load]]*-0.06</f>
        <v>16897.439999999999</v>
      </c>
      <c r="AV120">
        <f>Demand[[#This Row],[Load]]+Demand[[#This Row],[Load]]*-0.05</f>
        <v>17077.2</v>
      </c>
      <c r="AW120">
        <f>Demand[[#This Row],[Load]]+Demand[[#This Row],[Load]]*-0.04</f>
        <v>17256.96</v>
      </c>
      <c r="AX120">
        <f>Demand[[#This Row],[Load]]+Demand[[#This Row],[Load]]*-0.03</f>
        <v>17436.72</v>
      </c>
      <c r="AY120">
        <f>Demand[[#This Row],[Load]]+Demand[[#This Row],[Load]]*-0.02</f>
        <v>17616.48</v>
      </c>
      <c r="AZ120">
        <f>Demand[[#This Row],[Load]]+Demand[[#This Row],[Load]]*-0.01</f>
        <v>17796.240000000002</v>
      </c>
      <c r="BA120">
        <f>Demand[[#This Row],[Load]]+Demand[[#This Row],[Load]]*0</f>
        <v>17976</v>
      </c>
      <c r="BB120">
        <f>Demand[[#This Row],[Load]]+Demand[[#This Row],[Load]]*0.01</f>
        <v>18155.759999999998</v>
      </c>
      <c r="BC120">
        <f>Demand[[#This Row],[Load]]+Demand[[#This Row],[Load]]*0.02</f>
        <v>18335.52</v>
      </c>
      <c r="BD120">
        <f>Demand[[#This Row],[Load]]+Demand[[#This Row],[Load]]*0.03</f>
        <v>18515.28</v>
      </c>
      <c r="BE120">
        <f>Demand[[#This Row],[Load]]+Demand[[#This Row],[Load]]*0.04</f>
        <v>18695.04</v>
      </c>
      <c r="BF120">
        <f>Demand[[#This Row],[Load]]+Demand[[#This Row],[Load]]*0.05</f>
        <v>18874.8</v>
      </c>
      <c r="BG120">
        <f>Demand[[#This Row],[Load]]+Demand[[#This Row],[Load]]*0.06</f>
        <v>19054.560000000001</v>
      </c>
      <c r="BH120">
        <f>Demand[[#This Row],[Load]]+Demand[[#This Row],[Load]]*0.07</f>
        <v>19234.32</v>
      </c>
      <c r="BI120">
        <f>Demand[[#This Row],[Load]]+Demand[[#This Row],[Load]]*0.08</f>
        <v>19414.080000000002</v>
      </c>
      <c r="BJ120">
        <f>Demand[[#This Row],[Load]]+Demand[[#This Row],[Load]]*0.09</f>
        <v>19593.84</v>
      </c>
      <c r="BK120">
        <f>Demand[[#This Row],[Load]]+Demand[[#This Row],[Load]]*0.1</f>
        <v>19773.599999999999</v>
      </c>
      <c r="BL120">
        <f>Demand[[#This Row],[Load]]+Demand[[#This Row],[Load]]*0.11</f>
        <v>19953.36</v>
      </c>
      <c r="BM120">
        <f>Demand[[#This Row],[Load]]+Demand[[#This Row],[Load]]*0.12</f>
        <v>20133.12</v>
      </c>
      <c r="BN120">
        <f>Demand[[#This Row],[Load]]+Demand[[#This Row],[Load]]*0.13</f>
        <v>20312.88</v>
      </c>
      <c r="BO120">
        <f>Demand[[#This Row],[Load]]+Demand[[#This Row],[Load]]*0.14</f>
        <v>20492.64</v>
      </c>
      <c r="BP120">
        <f>Demand[[#This Row],[Load]]+Demand[[#This Row],[Load]]*0.15</f>
        <v>20672.400000000001</v>
      </c>
      <c r="BQ120">
        <f>Demand[[#This Row],[Load]]+Demand[[#This Row],[Load]]*0.16</f>
        <v>20852.16</v>
      </c>
      <c r="BR120">
        <f>Demand[[#This Row],[Load]]+Demand[[#This Row],[Load]]*0.17</f>
        <v>21031.919999999998</v>
      </c>
      <c r="BS120">
        <f>Demand[[#This Row],[Load]]+Demand[[#This Row],[Load]]*0.18</f>
        <v>21211.68</v>
      </c>
      <c r="BT120">
        <f>Demand[[#This Row],[Load]]+Demand[[#This Row],[Load]]*0.19</f>
        <v>21391.439999999999</v>
      </c>
      <c r="BU120">
        <f>Demand[[#This Row],[Load]]+Demand[[#This Row],[Load]]*0.2</f>
        <v>21571.200000000001</v>
      </c>
      <c r="BV120">
        <f>Demand[[#This Row],[Load]]+Demand[[#This Row],[Load]]*0.21</f>
        <v>21750.959999999999</v>
      </c>
      <c r="BW120">
        <f>Demand[[#This Row],[Load]]+Demand[[#This Row],[Load]]*0.22</f>
        <v>21930.720000000001</v>
      </c>
      <c r="BX120">
        <f>Demand[[#This Row],[Load]]+Demand[[#This Row],[Load]]*0.23</f>
        <v>22110.48</v>
      </c>
      <c r="BY120">
        <f>Demand[[#This Row],[Load]]+Demand[[#This Row],[Load]]*0.24</f>
        <v>22290.239999999998</v>
      </c>
      <c r="BZ120">
        <f>Demand[[#This Row],[Load]]+Demand[[#This Row],[Load]]*0.25</f>
        <v>22470</v>
      </c>
      <c r="CA120">
        <f>Demand[[#This Row],[Load]]+Demand[[#This Row],[Load]]*0.26</f>
        <v>22649.760000000002</v>
      </c>
      <c r="CB120">
        <f>Demand[[#This Row],[Load]]+Demand[[#This Row],[Load]]*0.27</f>
        <v>22829.52</v>
      </c>
      <c r="CC120">
        <f>Demand[[#This Row],[Load]]+Demand[[#This Row],[Load]]*0.28</f>
        <v>23009.279999999999</v>
      </c>
      <c r="CD120">
        <f>Demand[[#This Row],[Load]]+Demand[[#This Row],[Load]]*0.29</f>
        <v>23189.040000000001</v>
      </c>
      <c r="CE120">
        <f>Demand[[#This Row],[Load]]+Demand[[#This Row],[Load]]*0.3</f>
        <v>23368.799999999999</v>
      </c>
      <c r="CF120">
        <f>Demand[[#This Row],[Load]]+Demand[[#This Row],[Load]]*0.31</f>
        <v>23548.560000000001</v>
      </c>
      <c r="CG120">
        <f>Demand[[#This Row],[Load]]+Demand[[#This Row],[Load]]*0.32</f>
        <v>23728.32</v>
      </c>
      <c r="CH120">
        <f>Demand[[#This Row],[Load]]+Demand[[#This Row],[Load]]*0.33</f>
        <v>23908.080000000002</v>
      </c>
      <c r="CI120">
        <f>Demand[[#This Row],[Load]]+Demand[[#This Row],[Load]]*0.34</f>
        <v>24087.84</v>
      </c>
      <c r="CJ120">
        <f>Demand[[#This Row],[Load]]+Demand[[#This Row],[Load]]*0.35</f>
        <v>24267.599999999999</v>
      </c>
      <c r="CK120">
        <f>Demand[[#This Row],[Load]]+Demand[[#This Row],[Load]]*0.36</f>
        <v>24447.360000000001</v>
      </c>
      <c r="CL120">
        <f>Demand[[#This Row],[Load]]+Demand[[#This Row],[Load]]*0.37</f>
        <v>24627.119999999999</v>
      </c>
      <c r="CM120">
        <f>Demand[[#This Row],[Load]]+Demand[[#This Row],[Load]]*0.38</f>
        <v>24806.880000000001</v>
      </c>
      <c r="CN120">
        <f>Demand[[#This Row],[Load]]+Demand[[#This Row],[Load]]*0.39</f>
        <v>24986.639999999999</v>
      </c>
      <c r="CO120">
        <f>Demand[[#This Row],[Load]]+Demand[[#This Row],[Load]]*0.4</f>
        <v>25166.400000000001</v>
      </c>
      <c r="CP120">
        <f>Demand[[#This Row],[Load]]+Demand[[#This Row],[Load]]*0.41</f>
        <v>25346.16</v>
      </c>
      <c r="CQ120">
        <f>Demand[[#This Row],[Load]]+Demand[[#This Row],[Load]]*0.42</f>
        <v>25525.919999999998</v>
      </c>
      <c r="CR120">
        <f>Demand[[#This Row],[Load]]+Demand[[#This Row],[Load]]*0.43</f>
        <v>25705.68</v>
      </c>
      <c r="CS120">
        <f>Demand[[#This Row],[Load]]+Demand[[#This Row],[Load]]*0.44</f>
        <v>25885.439999999999</v>
      </c>
      <c r="CT120">
        <f>Demand[[#This Row],[Load]]+Demand[[#This Row],[Load]]*0.45</f>
        <v>26065.200000000001</v>
      </c>
      <c r="CU120">
        <f>Demand[[#This Row],[Load]]+Demand[[#This Row],[Load]]*0.46</f>
        <v>26244.959999999999</v>
      </c>
      <c r="CV120">
        <f>Demand[[#This Row],[Load]]+Demand[[#This Row],[Load]]*47</f>
        <v>862848</v>
      </c>
      <c r="CW120">
        <f>Demand[[#This Row],[Load]]+Demand[[#This Row],[Load]]*0.48</f>
        <v>26604.48</v>
      </c>
      <c r="CX120">
        <f>Demand[[#This Row],[Load]]+Demand[[#This Row],[Load]]*0.49</f>
        <v>26784.239999999998</v>
      </c>
      <c r="CY120">
        <f>Demand[[#This Row],[Load]]+Demand[[#This Row],[Load]]*0.5</f>
        <v>26964</v>
      </c>
    </row>
    <row r="121" spans="1:103">
      <c r="A121">
        <v>119</v>
      </c>
      <c r="B121">
        <v>16818</v>
      </c>
      <c r="C121">
        <f>Demand[[#This Row],[Load]]-Demand[[#This Row],[Load]]*0.5</f>
        <v>8409</v>
      </c>
      <c r="D121">
        <f>Demand[[#This Row],[Load]]-Demand[[#This Row],[Load]]*0.49</f>
        <v>8577.18</v>
      </c>
      <c r="E121">
        <f>Demand[[#This Row],[Load]]-Demand[[#This Row],[Load]]*0.48</f>
        <v>8745.36</v>
      </c>
      <c r="F121">
        <f>Demand[[#This Row],[Load]]-Demand[[#This Row],[Load]]*0.47</f>
        <v>8913.5400000000009</v>
      </c>
      <c r="G121">
        <f>Demand[[#This Row],[Load]]-Demand[[#This Row],[Load]]*0.46</f>
        <v>9081.7199999999993</v>
      </c>
      <c r="H121">
        <f>Demand[[#This Row],[Load]]-Demand[[#This Row],[Load]]*0.45</f>
        <v>9249.9</v>
      </c>
      <c r="I121">
        <f>Demand[[#This Row],[Load]]-Demand[[#This Row],[Load]]*0.44</f>
        <v>9418.08</v>
      </c>
      <c r="J121">
        <f>Demand[[#This Row],[Load]]-Demand[[#This Row],[Load]]*0.43</f>
        <v>9586.26</v>
      </c>
      <c r="K121">
        <f>Demand[[#This Row],[Load]]+Demand[[#This Row],[Load]]*$K$1</f>
        <v>9754.44</v>
      </c>
      <c r="L121">
        <f>Demand[[#This Row],[Load]]+Demand[[#This Row],[Load]]*-0.41</f>
        <v>9922.6200000000008</v>
      </c>
      <c r="M121">
        <f>Demand[[#This Row],[Load]]+Demand[[#This Row],[Load]]*-0.4</f>
        <v>10090.799999999999</v>
      </c>
      <c r="N121">
        <f>Demand[[#This Row],[Load]]+Demand[[#This Row],[Load]]*-0.39</f>
        <v>10258.98</v>
      </c>
      <c r="O121">
        <f>Demand[[#This Row],[Load]]+Demand[[#This Row],[Load]]*-0.38</f>
        <v>10427.16</v>
      </c>
      <c r="P121">
        <f>Demand[[#This Row],[Load]]+Demand[[#This Row],[Load]]*-0.37</f>
        <v>10595.34</v>
      </c>
      <c r="Q121">
        <f>Demand[[#This Row],[Load]]+Demand[[#This Row],[Load]]*-0.36</f>
        <v>10763.52</v>
      </c>
      <c r="R121">
        <f>Demand[[#This Row],[Load]]+Demand[[#This Row],[Load]]*-0.35</f>
        <v>10931.7</v>
      </c>
      <c r="S121">
        <f>Demand[[#This Row],[Load]]+Demand[[#This Row],[Load]]*-0.34</f>
        <v>11099.88</v>
      </c>
      <c r="T121">
        <f>Demand[[#This Row],[Load]]+Demand[[#This Row],[Load]]*-0.33</f>
        <v>11268.06</v>
      </c>
      <c r="U121">
        <f>Demand[[#This Row],[Load]]+Demand[[#This Row],[Load]]*-0.32</f>
        <v>11436.24</v>
      </c>
      <c r="V121">
        <f>Demand[[#This Row],[Load]]+Demand[[#This Row],[Load]]*-0.31</f>
        <v>11604.42</v>
      </c>
      <c r="W121">
        <f>Demand[[#This Row],[Load]]+Demand[[#This Row],[Load]]*-0.3</f>
        <v>11772.6</v>
      </c>
      <c r="X121">
        <f>Demand[[#This Row],[Load]]+Demand[[#This Row],[Load]]*-0.29</f>
        <v>11940.78</v>
      </c>
      <c r="Y121">
        <f>Demand[[#This Row],[Load]]+Demand[[#This Row],[Load]]*-0.28</f>
        <v>12108.96</v>
      </c>
      <c r="Z121">
        <f>Demand[[#This Row],[Load]]+Demand[[#This Row],[Load]]*-0.27</f>
        <v>12277.14</v>
      </c>
      <c r="AA121">
        <f>Demand[[#This Row],[Load]]+Demand[[#This Row],[Load]]*-0.26</f>
        <v>12445.32</v>
      </c>
      <c r="AB121">
        <f>Demand[[#This Row],[Load]]+Demand[[#This Row],[Load]]*-0.25</f>
        <v>12613.5</v>
      </c>
      <c r="AC121">
        <f>Demand[[#This Row],[Load]]+Demand[[#This Row],[Load]]*-0.24</f>
        <v>12781.68</v>
      </c>
      <c r="AD121">
        <f>Demand[[#This Row],[Load]]+Demand[[#This Row],[Load]]*-0.23</f>
        <v>12949.86</v>
      </c>
      <c r="AE121">
        <f>Demand[[#This Row],[Load]]+Demand[[#This Row],[Load]]*-0.22</f>
        <v>13118.04</v>
      </c>
      <c r="AF121">
        <f>Demand[[#This Row],[Load]]+Demand[[#This Row],[Load]]*-0.21</f>
        <v>13286.220000000001</v>
      </c>
      <c r="AG121">
        <f>Demand[[#This Row],[Load]]+Demand[[#This Row],[Load]]*-0.2</f>
        <v>13454.4</v>
      </c>
      <c r="AH121">
        <f>Demand[[#This Row],[Load]]+Demand[[#This Row],[Load]]*-0.19</f>
        <v>13622.58</v>
      </c>
      <c r="AI121">
        <f>Demand[[#This Row],[Load]]+Demand[[#This Row],[Load]]*-0.18</f>
        <v>13790.76</v>
      </c>
      <c r="AJ121">
        <f>Demand[[#This Row],[Load]]+Demand[[#This Row],[Load]]*-0.17</f>
        <v>13958.939999999999</v>
      </c>
      <c r="AK121">
        <f>Demand[[#This Row],[Load]]+Demand[[#This Row],[Load]]*-0.16</f>
        <v>14127.119999999999</v>
      </c>
      <c r="AL121">
        <f>Demand[[#This Row],[Load]]+Demand[[#This Row],[Load]]*-0.15</f>
        <v>14295.3</v>
      </c>
      <c r="AM121">
        <f>Demand[[#This Row],[Load]]+Demand[[#This Row],[Load]]*-0.14</f>
        <v>14463.48</v>
      </c>
      <c r="AN121">
        <f>Demand[[#This Row],[Load]]+Demand[[#This Row],[Load]]*-0.13</f>
        <v>14631.66</v>
      </c>
      <c r="AO121">
        <f>Demand[[#This Row],[Load]]+Demand[[#This Row],[Load]]*-0.12</f>
        <v>14799.84</v>
      </c>
      <c r="AP121">
        <f>Demand[[#This Row],[Load]]+Demand[[#This Row],[Load]]*-0.11</f>
        <v>14968.02</v>
      </c>
      <c r="AQ121">
        <f>Demand[[#This Row],[Load]]+Demand[[#This Row],[Load]]*-0.1</f>
        <v>15136.2</v>
      </c>
      <c r="AR121">
        <f>Demand[[#This Row],[Load]]+Demand[[#This Row],[Load]]*-0.09</f>
        <v>15304.380000000001</v>
      </c>
      <c r="AS121">
        <f>Demand[[#This Row],[Load]]+Demand[[#This Row],[Load]]*-0.08</f>
        <v>15472.56</v>
      </c>
      <c r="AT121">
        <f>Demand[[#This Row],[Load]]+Demand[[#This Row],[Load]]*-0.07</f>
        <v>15640.74</v>
      </c>
      <c r="AU121">
        <f>Demand[[#This Row],[Load]]+Demand[[#This Row],[Load]]*-0.06</f>
        <v>15808.92</v>
      </c>
      <c r="AV121">
        <f>Demand[[#This Row],[Load]]+Demand[[#This Row],[Load]]*-0.05</f>
        <v>15977.1</v>
      </c>
      <c r="AW121">
        <f>Demand[[#This Row],[Load]]+Demand[[#This Row],[Load]]*-0.04</f>
        <v>16145.28</v>
      </c>
      <c r="AX121">
        <f>Demand[[#This Row],[Load]]+Demand[[#This Row],[Load]]*-0.03</f>
        <v>16313.46</v>
      </c>
      <c r="AY121">
        <f>Demand[[#This Row],[Load]]+Demand[[#This Row],[Load]]*-0.02</f>
        <v>16481.64</v>
      </c>
      <c r="AZ121">
        <f>Demand[[#This Row],[Load]]+Demand[[#This Row],[Load]]*-0.01</f>
        <v>16649.82</v>
      </c>
      <c r="BA121">
        <f>Demand[[#This Row],[Load]]+Demand[[#This Row],[Load]]*0</f>
        <v>16818</v>
      </c>
      <c r="BB121">
        <f>Demand[[#This Row],[Load]]+Demand[[#This Row],[Load]]*0.01</f>
        <v>16986.18</v>
      </c>
      <c r="BC121">
        <f>Demand[[#This Row],[Load]]+Demand[[#This Row],[Load]]*0.02</f>
        <v>17154.36</v>
      </c>
      <c r="BD121">
        <f>Demand[[#This Row],[Load]]+Demand[[#This Row],[Load]]*0.03</f>
        <v>17322.54</v>
      </c>
      <c r="BE121">
        <f>Demand[[#This Row],[Load]]+Demand[[#This Row],[Load]]*0.04</f>
        <v>17490.72</v>
      </c>
      <c r="BF121">
        <f>Demand[[#This Row],[Load]]+Demand[[#This Row],[Load]]*0.05</f>
        <v>17658.900000000001</v>
      </c>
      <c r="BG121">
        <f>Demand[[#This Row],[Load]]+Demand[[#This Row],[Load]]*0.06</f>
        <v>17827.080000000002</v>
      </c>
      <c r="BH121">
        <f>Demand[[#This Row],[Load]]+Demand[[#This Row],[Load]]*0.07</f>
        <v>17995.260000000002</v>
      </c>
      <c r="BI121">
        <f>Demand[[#This Row],[Load]]+Demand[[#This Row],[Load]]*0.08</f>
        <v>18163.439999999999</v>
      </c>
      <c r="BJ121">
        <f>Demand[[#This Row],[Load]]+Demand[[#This Row],[Load]]*0.09</f>
        <v>18331.62</v>
      </c>
      <c r="BK121">
        <f>Demand[[#This Row],[Load]]+Demand[[#This Row],[Load]]*0.1</f>
        <v>18499.8</v>
      </c>
      <c r="BL121">
        <f>Demand[[#This Row],[Load]]+Demand[[#This Row],[Load]]*0.11</f>
        <v>18667.98</v>
      </c>
      <c r="BM121">
        <f>Demand[[#This Row],[Load]]+Demand[[#This Row],[Load]]*0.12</f>
        <v>18836.16</v>
      </c>
      <c r="BN121">
        <f>Demand[[#This Row],[Load]]+Demand[[#This Row],[Load]]*0.13</f>
        <v>19004.34</v>
      </c>
      <c r="BO121">
        <f>Demand[[#This Row],[Load]]+Demand[[#This Row],[Load]]*0.14</f>
        <v>19172.52</v>
      </c>
      <c r="BP121">
        <f>Demand[[#This Row],[Load]]+Demand[[#This Row],[Load]]*0.15</f>
        <v>19340.7</v>
      </c>
      <c r="BQ121">
        <f>Demand[[#This Row],[Load]]+Demand[[#This Row],[Load]]*0.16</f>
        <v>19508.88</v>
      </c>
      <c r="BR121">
        <f>Demand[[#This Row],[Load]]+Demand[[#This Row],[Load]]*0.17</f>
        <v>19677.060000000001</v>
      </c>
      <c r="BS121">
        <f>Demand[[#This Row],[Load]]+Demand[[#This Row],[Load]]*0.18</f>
        <v>19845.239999999998</v>
      </c>
      <c r="BT121">
        <f>Demand[[#This Row],[Load]]+Demand[[#This Row],[Load]]*0.19</f>
        <v>20013.419999999998</v>
      </c>
      <c r="BU121">
        <f>Demand[[#This Row],[Load]]+Demand[[#This Row],[Load]]*0.2</f>
        <v>20181.599999999999</v>
      </c>
      <c r="BV121">
        <f>Demand[[#This Row],[Load]]+Demand[[#This Row],[Load]]*0.21</f>
        <v>20349.78</v>
      </c>
      <c r="BW121">
        <f>Demand[[#This Row],[Load]]+Demand[[#This Row],[Load]]*0.22</f>
        <v>20517.96</v>
      </c>
      <c r="BX121">
        <f>Demand[[#This Row],[Load]]+Demand[[#This Row],[Load]]*0.23</f>
        <v>20686.14</v>
      </c>
      <c r="BY121">
        <f>Demand[[#This Row],[Load]]+Demand[[#This Row],[Load]]*0.24</f>
        <v>20854.32</v>
      </c>
      <c r="BZ121">
        <f>Demand[[#This Row],[Load]]+Demand[[#This Row],[Load]]*0.25</f>
        <v>21022.5</v>
      </c>
      <c r="CA121">
        <f>Demand[[#This Row],[Load]]+Demand[[#This Row],[Load]]*0.26</f>
        <v>21190.68</v>
      </c>
      <c r="CB121">
        <f>Demand[[#This Row],[Load]]+Demand[[#This Row],[Load]]*0.27</f>
        <v>21358.86</v>
      </c>
      <c r="CC121">
        <f>Demand[[#This Row],[Load]]+Demand[[#This Row],[Load]]*0.28</f>
        <v>21527.040000000001</v>
      </c>
      <c r="CD121">
        <f>Demand[[#This Row],[Load]]+Demand[[#This Row],[Load]]*0.29</f>
        <v>21695.22</v>
      </c>
      <c r="CE121">
        <f>Demand[[#This Row],[Load]]+Demand[[#This Row],[Load]]*0.3</f>
        <v>21863.4</v>
      </c>
      <c r="CF121">
        <f>Demand[[#This Row],[Load]]+Demand[[#This Row],[Load]]*0.31</f>
        <v>22031.58</v>
      </c>
      <c r="CG121">
        <f>Demand[[#This Row],[Load]]+Demand[[#This Row],[Load]]*0.32</f>
        <v>22199.760000000002</v>
      </c>
      <c r="CH121">
        <f>Demand[[#This Row],[Load]]+Demand[[#This Row],[Load]]*0.33</f>
        <v>22367.940000000002</v>
      </c>
      <c r="CI121">
        <f>Demand[[#This Row],[Load]]+Demand[[#This Row],[Load]]*0.34</f>
        <v>22536.120000000003</v>
      </c>
      <c r="CJ121">
        <f>Demand[[#This Row],[Load]]+Demand[[#This Row],[Load]]*0.35</f>
        <v>22704.3</v>
      </c>
      <c r="CK121">
        <f>Demand[[#This Row],[Load]]+Demand[[#This Row],[Load]]*0.36</f>
        <v>22872.48</v>
      </c>
      <c r="CL121">
        <f>Demand[[#This Row],[Load]]+Demand[[#This Row],[Load]]*0.37</f>
        <v>23040.66</v>
      </c>
      <c r="CM121">
        <f>Demand[[#This Row],[Load]]+Demand[[#This Row],[Load]]*0.38</f>
        <v>23208.84</v>
      </c>
      <c r="CN121">
        <f>Demand[[#This Row],[Load]]+Demand[[#This Row],[Load]]*0.39</f>
        <v>23377.02</v>
      </c>
      <c r="CO121">
        <f>Demand[[#This Row],[Load]]+Demand[[#This Row],[Load]]*0.4</f>
        <v>23545.200000000001</v>
      </c>
      <c r="CP121">
        <f>Demand[[#This Row],[Load]]+Demand[[#This Row],[Load]]*0.41</f>
        <v>23713.379999999997</v>
      </c>
      <c r="CQ121">
        <f>Demand[[#This Row],[Load]]+Demand[[#This Row],[Load]]*0.42</f>
        <v>23881.559999999998</v>
      </c>
      <c r="CR121">
        <f>Demand[[#This Row],[Load]]+Demand[[#This Row],[Load]]*0.43</f>
        <v>24049.739999999998</v>
      </c>
      <c r="CS121">
        <f>Demand[[#This Row],[Load]]+Demand[[#This Row],[Load]]*0.44</f>
        <v>24217.919999999998</v>
      </c>
      <c r="CT121">
        <f>Demand[[#This Row],[Load]]+Demand[[#This Row],[Load]]*0.45</f>
        <v>24386.1</v>
      </c>
      <c r="CU121">
        <f>Demand[[#This Row],[Load]]+Demand[[#This Row],[Load]]*0.46</f>
        <v>24554.28</v>
      </c>
      <c r="CV121">
        <f>Demand[[#This Row],[Load]]+Demand[[#This Row],[Load]]*47</f>
        <v>807264</v>
      </c>
      <c r="CW121">
        <f>Demand[[#This Row],[Load]]+Demand[[#This Row],[Load]]*0.48</f>
        <v>24890.639999999999</v>
      </c>
      <c r="CX121">
        <f>Demand[[#This Row],[Load]]+Demand[[#This Row],[Load]]*0.49</f>
        <v>25058.82</v>
      </c>
      <c r="CY121">
        <f>Demand[[#This Row],[Load]]+Demand[[#This Row],[Load]]*0.5</f>
        <v>25227</v>
      </c>
    </row>
    <row r="122" spans="1:103">
      <c r="A122">
        <v>120</v>
      </c>
      <c r="B122">
        <v>15273</v>
      </c>
      <c r="C122">
        <f>Demand[[#This Row],[Load]]-Demand[[#This Row],[Load]]*0.5</f>
        <v>7636.5</v>
      </c>
      <c r="D122">
        <f>Demand[[#This Row],[Load]]-Demand[[#This Row],[Load]]*0.49</f>
        <v>7789.2300000000005</v>
      </c>
      <c r="E122">
        <f>Demand[[#This Row],[Load]]-Demand[[#This Row],[Load]]*0.48</f>
        <v>7941.96</v>
      </c>
      <c r="F122">
        <f>Demand[[#This Row],[Load]]-Demand[[#This Row],[Load]]*0.47</f>
        <v>8094.6900000000005</v>
      </c>
      <c r="G122">
        <f>Demand[[#This Row],[Load]]-Demand[[#This Row],[Load]]*0.46</f>
        <v>8247.42</v>
      </c>
      <c r="H122">
        <f>Demand[[#This Row],[Load]]-Demand[[#This Row],[Load]]*0.45</f>
        <v>8400.15</v>
      </c>
      <c r="I122">
        <f>Demand[[#This Row],[Load]]-Demand[[#This Row],[Load]]*0.44</f>
        <v>8552.880000000001</v>
      </c>
      <c r="J122">
        <f>Demand[[#This Row],[Load]]-Demand[[#This Row],[Load]]*0.43</f>
        <v>8705.61</v>
      </c>
      <c r="K122">
        <f>Demand[[#This Row],[Load]]+Demand[[#This Row],[Load]]*$K$1</f>
        <v>8858.34</v>
      </c>
      <c r="L122">
        <f>Demand[[#This Row],[Load]]+Demand[[#This Row],[Load]]*-0.41</f>
        <v>9011.07</v>
      </c>
      <c r="M122">
        <f>Demand[[#This Row],[Load]]+Demand[[#This Row],[Load]]*-0.4</f>
        <v>9163.7999999999993</v>
      </c>
      <c r="N122">
        <f>Demand[[#This Row],[Load]]+Demand[[#This Row],[Load]]*-0.39</f>
        <v>9316.5299999999988</v>
      </c>
      <c r="O122">
        <f>Demand[[#This Row],[Load]]+Demand[[#This Row],[Load]]*-0.38</f>
        <v>9469.26</v>
      </c>
      <c r="P122">
        <f>Demand[[#This Row],[Load]]+Demand[[#This Row],[Load]]*-0.37</f>
        <v>9621.99</v>
      </c>
      <c r="Q122">
        <f>Demand[[#This Row],[Load]]+Demand[[#This Row],[Load]]*-0.36</f>
        <v>9774.7200000000012</v>
      </c>
      <c r="R122">
        <f>Demand[[#This Row],[Load]]+Demand[[#This Row],[Load]]*-0.35</f>
        <v>9927.4500000000007</v>
      </c>
      <c r="S122">
        <f>Demand[[#This Row],[Load]]+Demand[[#This Row],[Load]]*-0.34</f>
        <v>10080.18</v>
      </c>
      <c r="T122">
        <f>Demand[[#This Row],[Load]]+Demand[[#This Row],[Load]]*-0.33</f>
        <v>10232.91</v>
      </c>
      <c r="U122">
        <f>Demand[[#This Row],[Load]]+Demand[[#This Row],[Load]]*-0.32</f>
        <v>10385.64</v>
      </c>
      <c r="V122">
        <f>Demand[[#This Row],[Load]]+Demand[[#This Row],[Load]]*-0.31</f>
        <v>10538.369999999999</v>
      </c>
      <c r="W122">
        <f>Demand[[#This Row],[Load]]+Demand[[#This Row],[Load]]*-0.3</f>
        <v>10691.1</v>
      </c>
      <c r="X122">
        <f>Demand[[#This Row],[Load]]+Demand[[#This Row],[Load]]*-0.29</f>
        <v>10843.83</v>
      </c>
      <c r="Y122">
        <f>Demand[[#This Row],[Load]]+Demand[[#This Row],[Load]]*-0.28</f>
        <v>10996.56</v>
      </c>
      <c r="Z122">
        <f>Demand[[#This Row],[Load]]+Demand[[#This Row],[Load]]*-0.27</f>
        <v>11149.29</v>
      </c>
      <c r="AA122">
        <f>Demand[[#This Row],[Load]]+Demand[[#This Row],[Load]]*-0.26</f>
        <v>11302.02</v>
      </c>
      <c r="AB122">
        <f>Demand[[#This Row],[Load]]+Demand[[#This Row],[Load]]*-0.25</f>
        <v>11454.75</v>
      </c>
      <c r="AC122">
        <f>Demand[[#This Row],[Load]]+Demand[[#This Row],[Load]]*-0.24</f>
        <v>11607.48</v>
      </c>
      <c r="AD122">
        <f>Demand[[#This Row],[Load]]+Demand[[#This Row],[Load]]*-0.23</f>
        <v>11760.21</v>
      </c>
      <c r="AE122">
        <f>Demand[[#This Row],[Load]]+Demand[[#This Row],[Load]]*-0.22</f>
        <v>11912.94</v>
      </c>
      <c r="AF122">
        <f>Demand[[#This Row],[Load]]+Demand[[#This Row],[Load]]*-0.21</f>
        <v>12065.67</v>
      </c>
      <c r="AG122">
        <f>Demand[[#This Row],[Load]]+Demand[[#This Row],[Load]]*-0.2</f>
        <v>12218.4</v>
      </c>
      <c r="AH122">
        <f>Demand[[#This Row],[Load]]+Demand[[#This Row],[Load]]*-0.19</f>
        <v>12371.130000000001</v>
      </c>
      <c r="AI122">
        <f>Demand[[#This Row],[Load]]+Demand[[#This Row],[Load]]*-0.18</f>
        <v>12523.86</v>
      </c>
      <c r="AJ122">
        <f>Demand[[#This Row],[Load]]+Demand[[#This Row],[Load]]*-0.17</f>
        <v>12676.59</v>
      </c>
      <c r="AK122">
        <f>Demand[[#This Row],[Load]]+Demand[[#This Row],[Load]]*-0.16</f>
        <v>12829.32</v>
      </c>
      <c r="AL122">
        <f>Demand[[#This Row],[Load]]+Demand[[#This Row],[Load]]*-0.15</f>
        <v>12982.05</v>
      </c>
      <c r="AM122">
        <f>Demand[[#This Row],[Load]]+Demand[[#This Row],[Load]]*-0.14</f>
        <v>13134.779999999999</v>
      </c>
      <c r="AN122">
        <f>Demand[[#This Row],[Load]]+Demand[[#This Row],[Load]]*-0.13</f>
        <v>13287.51</v>
      </c>
      <c r="AO122">
        <f>Demand[[#This Row],[Load]]+Demand[[#This Row],[Load]]*-0.12</f>
        <v>13440.24</v>
      </c>
      <c r="AP122">
        <f>Demand[[#This Row],[Load]]+Demand[[#This Row],[Load]]*-0.11</f>
        <v>13592.97</v>
      </c>
      <c r="AQ122">
        <f>Demand[[#This Row],[Load]]+Demand[[#This Row],[Load]]*-0.1</f>
        <v>13745.7</v>
      </c>
      <c r="AR122">
        <f>Demand[[#This Row],[Load]]+Demand[[#This Row],[Load]]*-0.09</f>
        <v>13898.43</v>
      </c>
      <c r="AS122">
        <f>Demand[[#This Row],[Load]]+Demand[[#This Row],[Load]]*-0.08</f>
        <v>14051.16</v>
      </c>
      <c r="AT122">
        <f>Demand[[#This Row],[Load]]+Demand[[#This Row],[Load]]*-0.07</f>
        <v>14203.89</v>
      </c>
      <c r="AU122">
        <f>Demand[[#This Row],[Load]]+Demand[[#This Row],[Load]]*-0.06</f>
        <v>14356.62</v>
      </c>
      <c r="AV122">
        <f>Demand[[#This Row],[Load]]+Demand[[#This Row],[Load]]*-0.05</f>
        <v>14509.35</v>
      </c>
      <c r="AW122">
        <f>Demand[[#This Row],[Load]]+Demand[[#This Row],[Load]]*-0.04</f>
        <v>14662.08</v>
      </c>
      <c r="AX122">
        <f>Demand[[#This Row],[Load]]+Demand[[#This Row],[Load]]*-0.03</f>
        <v>14814.81</v>
      </c>
      <c r="AY122">
        <f>Demand[[#This Row],[Load]]+Demand[[#This Row],[Load]]*-0.02</f>
        <v>14967.54</v>
      </c>
      <c r="AZ122">
        <f>Demand[[#This Row],[Load]]+Demand[[#This Row],[Load]]*-0.01</f>
        <v>15120.27</v>
      </c>
      <c r="BA122">
        <f>Demand[[#This Row],[Load]]+Demand[[#This Row],[Load]]*0</f>
        <v>15273</v>
      </c>
      <c r="BB122">
        <f>Demand[[#This Row],[Load]]+Demand[[#This Row],[Load]]*0.01</f>
        <v>15425.73</v>
      </c>
      <c r="BC122">
        <f>Demand[[#This Row],[Load]]+Demand[[#This Row],[Load]]*0.02</f>
        <v>15578.46</v>
      </c>
      <c r="BD122">
        <f>Demand[[#This Row],[Load]]+Demand[[#This Row],[Load]]*0.03</f>
        <v>15731.19</v>
      </c>
      <c r="BE122">
        <f>Demand[[#This Row],[Load]]+Demand[[#This Row],[Load]]*0.04</f>
        <v>15883.92</v>
      </c>
      <c r="BF122">
        <f>Demand[[#This Row],[Load]]+Demand[[#This Row],[Load]]*0.05</f>
        <v>16036.65</v>
      </c>
      <c r="BG122">
        <f>Demand[[#This Row],[Load]]+Demand[[#This Row],[Load]]*0.06</f>
        <v>16189.38</v>
      </c>
      <c r="BH122">
        <f>Demand[[#This Row],[Load]]+Demand[[#This Row],[Load]]*0.07</f>
        <v>16342.11</v>
      </c>
      <c r="BI122">
        <f>Demand[[#This Row],[Load]]+Demand[[#This Row],[Load]]*0.08</f>
        <v>16494.84</v>
      </c>
      <c r="BJ122">
        <f>Demand[[#This Row],[Load]]+Demand[[#This Row],[Load]]*0.09</f>
        <v>16647.57</v>
      </c>
      <c r="BK122">
        <f>Demand[[#This Row],[Load]]+Demand[[#This Row],[Load]]*0.1</f>
        <v>16800.3</v>
      </c>
      <c r="BL122">
        <f>Demand[[#This Row],[Load]]+Demand[[#This Row],[Load]]*0.11</f>
        <v>16953.03</v>
      </c>
      <c r="BM122">
        <f>Demand[[#This Row],[Load]]+Demand[[#This Row],[Load]]*0.12</f>
        <v>17105.759999999998</v>
      </c>
      <c r="BN122">
        <f>Demand[[#This Row],[Load]]+Demand[[#This Row],[Load]]*0.13</f>
        <v>17258.490000000002</v>
      </c>
      <c r="BO122">
        <f>Demand[[#This Row],[Load]]+Demand[[#This Row],[Load]]*0.14</f>
        <v>17411.22</v>
      </c>
      <c r="BP122">
        <f>Demand[[#This Row],[Load]]+Demand[[#This Row],[Load]]*0.15</f>
        <v>17563.95</v>
      </c>
      <c r="BQ122">
        <f>Demand[[#This Row],[Load]]+Demand[[#This Row],[Load]]*0.16</f>
        <v>17716.68</v>
      </c>
      <c r="BR122">
        <f>Demand[[#This Row],[Load]]+Demand[[#This Row],[Load]]*0.17</f>
        <v>17869.41</v>
      </c>
      <c r="BS122">
        <f>Demand[[#This Row],[Load]]+Demand[[#This Row],[Load]]*0.18</f>
        <v>18022.14</v>
      </c>
      <c r="BT122">
        <f>Demand[[#This Row],[Load]]+Demand[[#This Row],[Load]]*0.19</f>
        <v>18174.87</v>
      </c>
      <c r="BU122">
        <f>Demand[[#This Row],[Load]]+Demand[[#This Row],[Load]]*0.2</f>
        <v>18327.599999999999</v>
      </c>
      <c r="BV122">
        <f>Demand[[#This Row],[Load]]+Demand[[#This Row],[Load]]*0.21</f>
        <v>18480.330000000002</v>
      </c>
      <c r="BW122">
        <f>Demand[[#This Row],[Load]]+Demand[[#This Row],[Load]]*0.22</f>
        <v>18633.060000000001</v>
      </c>
      <c r="BX122">
        <f>Demand[[#This Row],[Load]]+Demand[[#This Row],[Load]]*0.23</f>
        <v>18785.79</v>
      </c>
      <c r="BY122">
        <f>Demand[[#This Row],[Load]]+Demand[[#This Row],[Load]]*0.24</f>
        <v>18938.52</v>
      </c>
      <c r="BZ122">
        <f>Demand[[#This Row],[Load]]+Demand[[#This Row],[Load]]*0.25</f>
        <v>19091.25</v>
      </c>
      <c r="CA122">
        <f>Demand[[#This Row],[Load]]+Demand[[#This Row],[Load]]*0.26</f>
        <v>19243.98</v>
      </c>
      <c r="CB122">
        <f>Demand[[#This Row],[Load]]+Demand[[#This Row],[Load]]*0.27</f>
        <v>19396.71</v>
      </c>
      <c r="CC122">
        <f>Demand[[#This Row],[Load]]+Demand[[#This Row],[Load]]*0.28</f>
        <v>19549.440000000002</v>
      </c>
      <c r="CD122">
        <f>Demand[[#This Row],[Load]]+Demand[[#This Row],[Load]]*0.29</f>
        <v>19702.169999999998</v>
      </c>
      <c r="CE122">
        <f>Demand[[#This Row],[Load]]+Demand[[#This Row],[Load]]*0.3</f>
        <v>19854.900000000001</v>
      </c>
      <c r="CF122">
        <f>Demand[[#This Row],[Load]]+Demand[[#This Row],[Load]]*0.31</f>
        <v>20007.63</v>
      </c>
      <c r="CG122">
        <f>Demand[[#This Row],[Load]]+Demand[[#This Row],[Load]]*0.32</f>
        <v>20160.36</v>
      </c>
      <c r="CH122">
        <f>Demand[[#This Row],[Load]]+Demand[[#This Row],[Load]]*0.33</f>
        <v>20313.09</v>
      </c>
      <c r="CI122">
        <f>Demand[[#This Row],[Load]]+Demand[[#This Row],[Load]]*0.34</f>
        <v>20465.82</v>
      </c>
      <c r="CJ122">
        <f>Demand[[#This Row],[Load]]+Demand[[#This Row],[Load]]*0.35</f>
        <v>20618.55</v>
      </c>
      <c r="CK122">
        <f>Demand[[#This Row],[Load]]+Demand[[#This Row],[Load]]*0.36</f>
        <v>20771.28</v>
      </c>
      <c r="CL122">
        <f>Demand[[#This Row],[Load]]+Demand[[#This Row],[Load]]*0.37</f>
        <v>20924.010000000002</v>
      </c>
      <c r="CM122">
        <f>Demand[[#This Row],[Load]]+Demand[[#This Row],[Load]]*0.38</f>
        <v>21076.739999999998</v>
      </c>
      <c r="CN122">
        <f>Demand[[#This Row],[Load]]+Demand[[#This Row],[Load]]*0.39</f>
        <v>21229.47</v>
      </c>
      <c r="CO122">
        <f>Demand[[#This Row],[Load]]+Demand[[#This Row],[Load]]*0.4</f>
        <v>21382.2</v>
      </c>
      <c r="CP122">
        <f>Demand[[#This Row],[Load]]+Demand[[#This Row],[Load]]*0.41</f>
        <v>21534.93</v>
      </c>
      <c r="CQ122">
        <f>Demand[[#This Row],[Load]]+Demand[[#This Row],[Load]]*0.42</f>
        <v>21687.66</v>
      </c>
      <c r="CR122">
        <f>Demand[[#This Row],[Load]]+Demand[[#This Row],[Load]]*0.43</f>
        <v>21840.39</v>
      </c>
      <c r="CS122">
        <f>Demand[[#This Row],[Load]]+Demand[[#This Row],[Load]]*0.44</f>
        <v>21993.119999999999</v>
      </c>
      <c r="CT122">
        <f>Demand[[#This Row],[Load]]+Demand[[#This Row],[Load]]*0.45</f>
        <v>22145.85</v>
      </c>
      <c r="CU122">
        <f>Demand[[#This Row],[Load]]+Demand[[#This Row],[Load]]*0.46</f>
        <v>22298.58</v>
      </c>
      <c r="CV122">
        <f>Demand[[#This Row],[Load]]+Demand[[#This Row],[Load]]*47</f>
        <v>733104</v>
      </c>
      <c r="CW122">
        <f>Demand[[#This Row],[Load]]+Demand[[#This Row],[Load]]*0.48</f>
        <v>22604.04</v>
      </c>
      <c r="CX122">
        <f>Demand[[#This Row],[Load]]+Demand[[#This Row],[Load]]*0.49</f>
        <v>22756.77</v>
      </c>
      <c r="CY122">
        <f>Demand[[#This Row],[Load]]+Demand[[#This Row],[Load]]*0.5</f>
        <v>22909.5</v>
      </c>
    </row>
    <row r="123" spans="1:103">
      <c r="A123">
        <v>121</v>
      </c>
      <c r="B123">
        <v>13935</v>
      </c>
      <c r="C123">
        <f>Demand[[#This Row],[Load]]-Demand[[#This Row],[Load]]*0.5</f>
        <v>6967.5</v>
      </c>
      <c r="D123">
        <f>Demand[[#This Row],[Load]]-Demand[[#This Row],[Load]]*0.49</f>
        <v>7106.85</v>
      </c>
      <c r="E123">
        <f>Demand[[#This Row],[Load]]-Demand[[#This Row],[Load]]*0.48</f>
        <v>7246.2</v>
      </c>
      <c r="F123">
        <f>Demand[[#This Row],[Load]]-Demand[[#This Row],[Load]]*0.47</f>
        <v>7385.55</v>
      </c>
      <c r="G123">
        <f>Demand[[#This Row],[Load]]-Demand[[#This Row],[Load]]*0.46</f>
        <v>7524.9</v>
      </c>
      <c r="H123">
        <f>Demand[[#This Row],[Load]]-Demand[[#This Row],[Load]]*0.45</f>
        <v>7664.25</v>
      </c>
      <c r="I123">
        <f>Demand[[#This Row],[Load]]-Demand[[#This Row],[Load]]*0.44</f>
        <v>7803.6</v>
      </c>
      <c r="J123">
        <f>Demand[[#This Row],[Load]]-Demand[[#This Row],[Load]]*0.43</f>
        <v>7942.95</v>
      </c>
      <c r="K123">
        <f>Demand[[#This Row],[Load]]+Demand[[#This Row],[Load]]*$K$1</f>
        <v>8082.3</v>
      </c>
      <c r="L123">
        <f>Demand[[#This Row],[Load]]+Demand[[#This Row],[Load]]*-0.41</f>
        <v>8221.6500000000015</v>
      </c>
      <c r="M123">
        <f>Demand[[#This Row],[Load]]+Demand[[#This Row],[Load]]*-0.4</f>
        <v>8361</v>
      </c>
      <c r="N123">
        <f>Demand[[#This Row],[Load]]+Demand[[#This Row],[Load]]*-0.39</f>
        <v>8500.3499999999985</v>
      </c>
      <c r="O123">
        <f>Demand[[#This Row],[Load]]+Demand[[#This Row],[Load]]*-0.38</f>
        <v>8639.7000000000007</v>
      </c>
      <c r="P123">
        <f>Demand[[#This Row],[Load]]+Demand[[#This Row],[Load]]*-0.37</f>
        <v>8779.0499999999993</v>
      </c>
      <c r="Q123">
        <f>Demand[[#This Row],[Load]]+Demand[[#This Row],[Load]]*-0.36</f>
        <v>8918.4000000000015</v>
      </c>
      <c r="R123">
        <f>Demand[[#This Row],[Load]]+Demand[[#This Row],[Load]]*-0.35</f>
        <v>9057.75</v>
      </c>
      <c r="S123">
        <f>Demand[[#This Row],[Load]]+Demand[[#This Row],[Load]]*-0.34</f>
        <v>9197.0999999999985</v>
      </c>
      <c r="T123">
        <f>Demand[[#This Row],[Load]]+Demand[[#This Row],[Load]]*-0.33</f>
        <v>9336.4500000000007</v>
      </c>
      <c r="U123">
        <f>Demand[[#This Row],[Load]]+Demand[[#This Row],[Load]]*-0.32</f>
        <v>9475.7999999999993</v>
      </c>
      <c r="V123">
        <f>Demand[[#This Row],[Load]]+Demand[[#This Row],[Load]]*-0.31</f>
        <v>9615.15</v>
      </c>
      <c r="W123">
        <f>Demand[[#This Row],[Load]]+Demand[[#This Row],[Load]]*-0.3</f>
        <v>9754.5</v>
      </c>
      <c r="X123">
        <f>Demand[[#This Row],[Load]]+Demand[[#This Row],[Load]]*-0.29</f>
        <v>9893.85</v>
      </c>
      <c r="Y123">
        <f>Demand[[#This Row],[Load]]+Demand[[#This Row],[Load]]*-0.28</f>
        <v>10033.200000000001</v>
      </c>
      <c r="Z123">
        <f>Demand[[#This Row],[Load]]+Demand[[#This Row],[Load]]*-0.27</f>
        <v>10172.549999999999</v>
      </c>
      <c r="AA123">
        <f>Demand[[#This Row],[Load]]+Demand[[#This Row],[Load]]*-0.26</f>
        <v>10311.9</v>
      </c>
      <c r="AB123">
        <f>Demand[[#This Row],[Load]]+Demand[[#This Row],[Load]]*-0.25</f>
        <v>10451.25</v>
      </c>
      <c r="AC123">
        <f>Demand[[#This Row],[Load]]+Demand[[#This Row],[Load]]*-0.24</f>
        <v>10590.6</v>
      </c>
      <c r="AD123">
        <f>Demand[[#This Row],[Load]]+Demand[[#This Row],[Load]]*-0.23</f>
        <v>10729.95</v>
      </c>
      <c r="AE123">
        <f>Demand[[#This Row],[Load]]+Demand[[#This Row],[Load]]*-0.22</f>
        <v>10869.3</v>
      </c>
      <c r="AF123">
        <f>Demand[[#This Row],[Load]]+Demand[[#This Row],[Load]]*-0.21</f>
        <v>11008.65</v>
      </c>
      <c r="AG123">
        <f>Demand[[#This Row],[Load]]+Demand[[#This Row],[Load]]*-0.2</f>
        <v>11148</v>
      </c>
      <c r="AH123">
        <f>Demand[[#This Row],[Load]]+Demand[[#This Row],[Load]]*-0.19</f>
        <v>11287.35</v>
      </c>
      <c r="AI123">
        <f>Demand[[#This Row],[Load]]+Demand[[#This Row],[Load]]*-0.18</f>
        <v>11426.7</v>
      </c>
      <c r="AJ123">
        <f>Demand[[#This Row],[Load]]+Demand[[#This Row],[Load]]*-0.17</f>
        <v>11566.05</v>
      </c>
      <c r="AK123">
        <f>Demand[[#This Row],[Load]]+Demand[[#This Row],[Load]]*-0.16</f>
        <v>11705.4</v>
      </c>
      <c r="AL123">
        <f>Demand[[#This Row],[Load]]+Demand[[#This Row],[Load]]*-0.15</f>
        <v>11844.75</v>
      </c>
      <c r="AM123">
        <f>Demand[[#This Row],[Load]]+Demand[[#This Row],[Load]]*-0.14</f>
        <v>11984.1</v>
      </c>
      <c r="AN123">
        <f>Demand[[#This Row],[Load]]+Demand[[#This Row],[Load]]*-0.13</f>
        <v>12123.45</v>
      </c>
      <c r="AO123">
        <f>Demand[[#This Row],[Load]]+Demand[[#This Row],[Load]]*-0.12</f>
        <v>12262.8</v>
      </c>
      <c r="AP123">
        <f>Demand[[#This Row],[Load]]+Demand[[#This Row],[Load]]*-0.11</f>
        <v>12402.15</v>
      </c>
      <c r="AQ123">
        <f>Demand[[#This Row],[Load]]+Demand[[#This Row],[Load]]*-0.1</f>
        <v>12541.5</v>
      </c>
      <c r="AR123">
        <f>Demand[[#This Row],[Load]]+Demand[[#This Row],[Load]]*-0.09</f>
        <v>12680.85</v>
      </c>
      <c r="AS123">
        <f>Demand[[#This Row],[Load]]+Demand[[#This Row],[Load]]*-0.08</f>
        <v>12820.2</v>
      </c>
      <c r="AT123">
        <f>Demand[[#This Row],[Load]]+Demand[[#This Row],[Load]]*-0.07</f>
        <v>12959.55</v>
      </c>
      <c r="AU123">
        <f>Demand[[#This Row],[Load]]+Demand[[#This Row],[Load]]*-0.06</f>
        <v>13098.9</v>
      </c>
      <c r="AV123">
        <f>Demand[[#This Row],[Load]]+Demand[[#This Row],[Load]]*-0.05</f>
        <v>13238.25</v>
      </c>
      <c r="AW123">
        <f>Demand[[#This Row],[Load]]+Demand[[#This Row],[Load]]*-0.04</f>
        <v>13377.6</v>
      </c>
      <c r="AX123">
        <f>Demand[[#This Row],[Load]]+Demand[[#This Row],[Load]]*-0.03</f>
        <v>13516.95</v>
      </c>
      <c r="AY123">
        <f>Demand[[#This Row],[Load]]+Demand[[#This Row],[Load]]*-0.02</f>
        <v>13656.3</v>
      </c>
      <c r="AZ123">
        <f>Demand[[#This Row],[Load]]+Demand[[#This Row],[Load]]*-0.01</f>
        <v>13795.65</v>
      </c>
      <c r="BA123">
        <f>Demand[[#This Row],[Load]]+Demand[[#This Row],[Load]]*0</f>
        <v>13935</v>
      </c>
      <c r="BB123">
        <f>Demand[[#This Row],[Load]]+Demand[[#This Row],[Load]]*0.01</f>
        <v>14074.35</v>
      </c>
      <c r="BC123">
        <f>Demand[[#This Row],[Load]]+Demand[[#This Row],[Load]]*0.02</f>
        <v>14213.7</v>
      </c>
      <c r="BD123">
        <f>Demand[[#This Row],[Load]]+Demand[[#This Row],[Load]]*0.03</f>
        <v>14353.05</v>
      </c>
      <c r="BE123">
        <f>Demand[[#This Row],[Load]]+Demand[[#This Row],[Load]]*0.04</f>
        <v>14492.4</v>
      </c>
      <c r="BF123">
        <f>Demand[[#This Row],[Load]]+Demand[[#This Row],[Load]]*0.05</f>
        <v>14631.75</v>
      </c>
      <c r="BG123">
        <f>Demand[[#This Row],[Load]]+Demand[[#This Row],[Load]]*0.06</f>
        <v>14771.1</v>
      </c>
      <c r="BH123">
        <f>Demand[[#This Row],[Load]]+Demand[[#This Row],[Load]]*0.07</f>
        <v>14910.45</v>
      </c>
      <c r="BI123">
        <f>Demand[[#This Row],[Load]]+Demand[[#This Row],[Load]]*0.08</f>
        <v>15049.8</v>
      </c>
      <c r="BJ123">
        <f>Demand[[#This Row],[Load]]+Demand[[#This Row],[Load]]*0.09</f>
        <v>15189.15</v>
      </c>
      <c r="BK123">
        <f>Demand[[#This Row],[Load]]+Demand[[#This Row],[Load]]*0.1</f>
        <v>15328.5</v>
      </c>
      <c r="BL123">
        <f>Demand[[#This Row],[Load]]+Demand[[#This Row],[Load]]*0.11</f>
        <v>15467.85</v>
      </c>
      <c r="BM123">
        <f>Demand[[#This Row],[Load]]+Demand[[#This Row],[Load]]*0.12</f>
        <v>15607.2</v>
      </c>
      <c r="BN123">
        <f>Demand[[#This Row],[Load]]+Demand[[#This Row],[Load]]*0.13</f>
        <v>15746.55</v>
      </c>
      <c r="BO123">
        <f>Demand[[#This Row],[Load]]+Demand[[#This Row],[Load]]*0.14</f>
        <v>15885.9</v>
      </c>
      <c r="BP123">
        <f>Demand[[#This Row],[Load]]+Demand[[#This Row],[Load]]*0.15</f>
        <v>16025.25</v>
      </c>
      <c r="BQ123">
        <f>Demand[[#This Row],[Load]]+Demand[[#This Row],[Load]]*0.16</f>
        <v>16164.6</v>
      </c>
      <c r="BR123">
        <f>Demand[[#This Row],[Load]]+Demand[[#This Row],[Load]]*0.17</f>
        <v>16303.95</v>
      </c>
      <c r="BS123">
        <f>Demand[[#This Row],[Load]]+Demand[[#This Row],[Load]]*0.18</f>
        <v>16443.3</v>
      </c>
      <c r="BT123">
        <f>Demand[[#This Row],[Load]]+Demand[[#This Row],[Load]]*0.19</f>
        <v>16582.650000000001</v>
      </c>
      <c r="BU123">
        <f>Demand[[#This Row],[Load]]+Demand[[#This Row],[Load]]*0.2</f>
        <v>16722</v>
      </c>
      <c r="BV123">
        <f>Demand[[#This Row],[Load]]+Demand[[#This Row],[Load]]*0.21</f>
        <v>16861.349999999999</v>
      </c>
      <c r="BW123">
        <f>Demand[[#This Row],[Load]]+Demand[[#This Row],[Load]]*0.22</f>
        <v>17000.7</v>
      </c>
      <c r="BX123">
        <f>Demand[[#This Row],[Load]]+Demand[[#This Row],[Load]]*0.23</f>
        <v>17140.05</v>
      </c>
      <c r="BY123">
        <f>Demand[[#This Row],[Load]]+Demand[[#This Row],[Load]]*0.24</f>
        <v>17279.400000000001</v>
      </c>
      <c r="BZ123">
        <f>Demand[[#This Row],[Load]]+Demand[[#This Row],[Load]]*0.25</f>
        <v>17418.75</v>
      </c>
      <c r="CA123">
        <f>Demand[[#This Row],[Load]]+Demand[[#This Row],[Load]]*0.26</f>
        <v>17558.099999999999</v>
      </c>
      <c r="CB123">
        <f>Demand[[#This Row],[Load]]+Demand[[#This Row],[Load]]*0.27</f>
        <v>17697.45</v>
      </c>
      <c r="CC123">
        <f>Demand[[#This Row],[Load]]+Demand[[#This Row],[Load]]*0.28</f>
        <v>17836.8</v>
      </c>
      <c r="CD123">
        <f>Demand[[#This Row],[Load]]+Demand[[#This Row],[Load]]*0.29</f>
        <v>17976.150000000001</v>
      </c>
      <c r="CE123">
        <f>Demand[[#This Row],[Load]]+Demand[[#This Row],[Load]]*0.3</f>
        <v>18115.5</v>
      </c>
      <c r="CF123">
        <f>Demand[[#This Row],[Load]]+Demand[[#This Row],[Load]]*0.31</f>
        <v>18254.849999999999</v>
      </c>
      <c r="CG123">
        <f>Demand[[#This Row],[Load]]+Demand[[#This Row],[Load]]*0.32</f>
        <v>18394.2</v>
      </c>
      <c r="CH123">
        <f>Demand[[#This Row],[Load]]+Demand[[#This Row],[Load]]*0.33</f>
        <v>18533.55</v>
      </c>
      <c r="CI123">
        <f>Demand[[#This Row],[Load]]+Demand[[#This Row],[Load]]*0.34</f>
        <v>18672.900000000001</v>
      </c>
      <c r="CJ123">
        <f>Demand[[#This Row],[Load]]+Demand[[#This Row],[Load]]*0.35</f>
        <v>18812.25</v>
      </c>
      <c r="CK123">
        <f>Demand[[#This Row],[Load]]+Demand[[#This Row],[Load]]*0.36</f>
        <v>18951.599999999999</v>
      </c>
      <c r="CL123">
        <f>Demand[[#This Row],[Load]]+Demand[[#This Row],[Load]]*0.37</f>
        <v>19090.95</v>
      </c>
      <c r="CM123">
        <f>Demand[[#This Row],[Load]]+Demand[[#This Row],[Load]]*0.38</f>
        <v>19230.3</v>
      </c>
      <c r="CN123">
        <f>Demand[[#This Row],[Load]]+Demand[[#This Row],[Load]]*0.39</f>
        <v>19369.650000000001</v>
      </c>
      <c r="CO123">
        <f>Demand[[#This Row],[Load]]+Demand[[#This Row],[Load]]*0.4</f>
        <v>19509</v>
      </c>
      <c r="CP123">
        <f>Demand[[#This Row],[Load]]+Demand[[#This Row],[Load]]*0.41</f>
        <v>19648.349999999999</v>
      </c>
      <c r="CQ123">
        <f>Demand[[#This Row],[Load]]+Demand[[#This Row],[Load]]*0.42</f>
        <v>19787.7</v>
      </c>
      <c r="CR123">
        <f>Demand[[#This Row],[Load]]+Demand[[#This Row],[Load]]*0.43</f>
        <v>19927.05</v>
      </c>
      <c r="CS123">
        <f>Demand[[#This Row],[Load]]+Demand[[#This Row],[Load]]*0.44</f>
        <v>20066.400000000001</v>
      </c>
      <c r="CT123">
        <f>Demand[[#This Row],[Load]]+Demand[[#This Row],[Load]]*0.45</f>
        <v>20205.75</v>
      </c>
      <c r="CU123">
        <f>Demand[[#This Row],[Load]]+Demand[[#This Row],[Load]]*0.46</f>
        <v>20345.099999999999</v>
      </c>
      <c r="CV123">
        <f>Demand[[#This Row],[Load]]+Demand[[#This Row],[Load]]*47</f>
        <v>668880</v>
      </c>
      <c r="CW123">
        <f>Demand[[#This Row],[Load]]+Demand[[#This Row],[Load]]*0.48</f>
        <v>20623.8</v>
      </c>
      <c r="CX123">
        <f>Demand[[#This Row],[Load]]+Demand[[#This Row],[Load]]*0.49</f>
        <v>20763.150000000001</v>
      </c>
      <c r="CY123">
        <f>Demand[[#This Row],[Load]]+Demand[[#This Row],[Load]]*0.5</f>
        <v>20902.5</v>
      </c>
    </row>
    <row r="124" spans="1:103">
      <c r="A124">
        <v>122</v>
      </c>
      <c r="B124">
        <v>13051</v>
      </c>
      <c r="C124">
        <f>Demand[[#This Row],[Load]]-Demand[[#This Row],[Load]]*0.5</f>
        <v>6525.5</v>
      </c>
      <c r="D124">
        <f>Demand[[#This Row],[Load]]-Demand[[#This Row],[Load]]*0.49</f>
        <v>6656.01</v>
      </c>
      <c r="E124">
        <f>Demand[[#This Row],[Load]]-Demand[[#This Row],[Load]]*0.48</f>
        <v>6786.52</v>
      </c>
      <c r="F124">
        <f>Demand[[#This Row],[Load]]-Demand[[#This Row],[Load]]*0.47</f>
        <v>6917.0300000000007</v>
      </c>
      <c r="G124">
        <f>Demand[[#This Row],[Load]]-Demand[[#This Row],[Load]]*0.46</f>
        <v>7047.54</v>
      </c>
      <c r="H124">
        <f>Demand[[#This Row],[Load]]-Demand[[#This Row],[Load]]*0.45</f>
        <v>7178.05</v>
      </c>
      <c r="I124">
        <f>Demand[[#This Row],[Load]]-Demand[[#This Row],[Load]]*0.44</f>
        <v>7308.56</v>
      </c>
      <c r="J124">
        <f>Demand[[#This Row],[Load]]-Demand[[#This Row],[Load]]*0.43</f>
        <v>7439.07</v>
      </c>
      <c r="K124">
        <f>Demand[[#This Row],[Load]]+Demand[[#This Row],[Load]]*$K$1</f>
        <v>7569.58</v>
      </c>
      <c r="L124">
        <f>Demand[[#This Row],[Load]]+Demand[[#This Row],[Load]]*-0.41</f>
        <v>7700.09</v>
      </c>
      <c r="M124">
        <f>Demand[[#This Row],[Load]]+Demand[[#This Row],[Load]]*-0.4</f>
        <v>7830.5999999999995</v>
      </c>
      <c r="N124">
        <f>Demand[[#This Row],[Load]]+Demand[[#This Row],[Load]]*-0.39</f>
        <v>7961.11</v>
      </c>
      <c r="O124">
        <f>Demand[[#This Row],[Load]]+Demand[[#This Row],[Load]]*-0.38</f>
        <v>8091.62</v>
      </c>
      <c r="P124">
        <f>Demand[[#This Row],[Load]]+Demand[[#This Row],[Load]]*-0.37</f>
        <v>8222.130000000001</v>
      </c>
      <c r="Q124">
        <f>Demand[[#This Row],[Load]]+Demand[[#This Row],[Load]]*-0.36</f>
        <v>8352.64</v>
      </c>
      <c r="R124">
        <f>Demand[[#This Row],[Load]]+Demand[[#This Row],[Load]]*-0.35</f>
        <v>8483.1500000000015</v>
      </c>
      <c r="S124">
        <f>Demand[[#This Row],[Load]]+Demand[[#This Row],[Load]]*-0.34</f>
        <v>8613.66</v>
      </c>
      <c r="T124">
        <f>Demand[[#This Row],[Load]]+Demand[[#This Row],[Load]]*-0.33</f>
        <v>8744.17</v>
      </c>
      <c r="U124">
        <f>Demand[[#This Row],[Load]]+Demand[[#This Row],[Load]]*-0.32</f>
        <v>8874.68</v>
      </c>
      <c r="V124">
        <f>Demand[[#This Row],[Load]]+Demand[[#This Row],[Load]]*-0.31</f>
        <v>9005.19</v>
      </c>
      <c r="W124">
        <f>Demand[[#This Row],[Load]]+Demand[[#This Row],[Load]]*-0.3</f>
        <v>9135.7000000000007</v>
      </c>
      <c r="X124">
        <f>Demand[[#This Row],[Load]]+Demand[[#This Row],[Load]]*-0.29</f>
        <v>9266.2099999999991</v>
      </c>
      <c r="Y124">
        <f>Demand[[#This Row],[Load]]+Demand[[#This Row],[Load]]*-0.28</f>
        <v>9396.7199999999993</v>
      </c>
      <c r="Z124">
        <f>Demand[[#This Row],[Load]]+Demand[[#This Row],[Load]]*-0.27</f>
        <v>9527.23</v>
      </c>
      <c r="AA124">
        <f>Demand[[#This Row],[Load]]+Demand[[#This Row],[Load]]*-0.26</f>
        <v>9657.74</v>
      </c>
      <c r="AB124">
        <f>Demand[[#This Row],[Load]]+Demand[[#This Row],[Load]]*-0.25</f>
        <v>9788.25</v>
      </c>
      <c r="AC124">
        <f>Demand[[#This Row],[Load]]+Demand[[#This Row],[Load]]*-0.24</f>
        <v>9918.76</v>
      </c>
      <c r="AD124">
        <f>Demand[[#This Row],[Load]]+Demand[[#This Row],[Load]]*-0.23</f>
        <v>10049.27</v>
      </c>
      <c r="AE124">
        <f>Demand[[#This Row],[Load]]+Demand[[#This Row],[Load]]*-0.22</f>
        <v>10179.780000000001</v>
      </c>
      <c r="AF124">
        <f>Demand[[#This Row],[Load]]+Demand[[#This Row],[Load]]*-0.21</f>
        <v>10310.290000000001</v>
      </c>
      <c r="AG124">
        <f>Demand[[#This Row],[Load]]+Demand[[#This Row],[Load]]*-0.2</f>
        <v>10440.799999999999</v>
      </c>
      <c r="AH124">
        <f>Demand[[#This Row],[Load]]+Demand[[#This Row],[Load]]*-0.19</f>
        <v>10571.31</v>
      </c>
      <c r="AI124">
        <f>Demand[[#This Row],[Load]]+Demand[[#This Row],[Load]]*-0.18</f>
        <v>10701.82</v>
      </c>
      <c r="AJ124">
        <f>Demand[[#This Row],[Load]]+Demand[[#This Row],[Load]]*-0.17</f>
        <v>10832.33</v>
      </c>
      <c r="AK124">
        <f>Demand[[#This Row],[Load]]+Demand[[#This Row],[Load]]*-0.16</f>
        <v>10962.84</v>
      </c>
      <c r="AL124">
        <f>Demand[[#This Row],[Load]]+Demand[[#This Row],[Load]]*-0.15</f>
        <v>11093.35</v>
      </c>
      <c r="AM124">
        <f>Demand[[#This Row],[Load]]+Demand[[#This Row],[Load]]*-0.14</f>
        <v>11223.86</v>
      </c>
      <c r="AN124">
        <f>Demand[[#This Row],[Load]]+Demand[[#This Row],[Load]]*-0.13</f>
        <v>11354.369999999999</v>
      </c>
      <c r="AO124">
        <f>Demand[[#This Row],[Load]]+Demand[[#This Row],[Load]]*-0.12</f>
        <v>11484.880000000001</v>
      </c>
      <c r="AP124">
        <f>Demand[[#This Row],[Load]]+Demand[[#This Row],[Load]]*-0.11</f>
        <v>11615.39</v>
      </c>
      <c r="AQ124">
        <f>Demand[[#This Row],[Load]]+Demand[[#This Row],[Load]]*-0.1</f>
        <v>11745.9</v>
      </c>
      <c r="AR124">
        <f>Demand[[#This Row],[Load]]+Demand[[#This Row],[Load]]*-0.09</f>
        <v>11876.41</v>
      </c>
      <c r="AS124">
        <f>Demand[[#This Row],[Load]]+Demand[[#This Row],[Load]]*-0.08</f>
        <v>12006.92</v>
      </c>
      <c r="AT124">
        <f>Demand[[#This Row],[Load]]+Demand[[#This Row],[Load]]*-0.07</f>
        <v>12137.43</v>
      </c>
      <c r="AU124">
        <f>Demand[[#This Row],[Load]]+Demand[[#This Row],[Load]]*-0.06</f>
        <v>12267.94</v>
      </c>
      <c r="AV124">
        <f>Demand[[#This Row],[Load]]+Demand[[#This Row],[Load]]*-0.05</f>
        <v>12398.45</v>
      </c>
      <c r="AW124">
        <f>Demand[[#This Row],[Load]]+Demand[[#This Row],[Load]]*-0.04</f>
        <v>12528.96</v>
      </c>
      <c r="AX124">
        <f>Demand[[#This Row],[Load]]+Demand[[#This Row],[Load]]*-0.03</f>
        <v>12659.47</v>
      </c>
      <c r="AY124">
        <f>Demand[[#This Row],[Load]]+Demand[[#This Row],[Load]]*-0.02</f>
        <v>12789.98</v>
      </c>
      <c r="AZ124">
        <f>Demand[[#This Row],[Load]]+Demand[[#This Row],[Load]]*-0.01</f>
        <v>12920.49</v>
      </c>
      <c r="BA124">
        <f>Demand[[#This Row],[Load]]+Demand[[#This Row],[Load]]*0</f>
        <v>13051</v>
      </c>
      <c r="BB124">
        <f>Demand[[#This Row],[Load]]+Demand[[#This Row],[Load]]*0.01</f>
        <v>13181.51</v>
      </c>
      <c r="BC124">
        <f>Demand[[#This Row],[Load]]+Demand[[#This Row],[Load]]*0.02</f>
        <v>13312.02</v>
      </c>
      <c r="BD124">
        <f>Demand[[#This Row],[Load]]+Demand[[#This Row],[Load]]*0.03</f>
        <v>13442.53</v>
      </c>
      <c r="BE124">
        <f>Demand[[#This Row],[Load]]+Demand[[#This Row],[Load]]*0.04</f>
        <v>13573.04</v>
      </c>
      <c r="BF124">
        <f>Demand[[#This Row],[Load]]+Demand[[#This Row],[Load]]*0.05</f>
        <v>13703.55</v>
      </c>
      <c r="BG124">
        <f>Demand[[#This Row],[Load]]+Demand[[#This Row],[Load]]*0.06</f>
        <v>13834.06</v>
      </c>
      <c r="BH124">
        <f>Demand[[#This Row],[Load]]+Demand[[#This Row],[Load]]*0.07</f>
        <v>13964.57</v>
      </c>
      <c r="BI124">
        <f>Demand[[#This Row],[Load]]+Demand[[#This Row],[Load]]*0.08</f>
        <v>14095.08</v>
      </c>
      <c r="BJ124">
        <f>Demand[[#This Row],[Load]]+Demand[[#This Row],[Load]]*0.09</f>
        <v>14225.59</v>
      </c>
      <c r="BK124">
        <f>Demand[[#This Row],[Load]]+Demand[[#This Row],[Load]]*0.1</f>
        <v>14356.1</v>
      </c>
      <c r="BL124">
        <f>Demand[[#This Row],[Load]]+Demand[[#This Row],[Load]]*0.11</f>
        <v>14486.61</v>
      </c>
      <c r="BM124">
        <f>Demand[[#This Row],[Load]]+Demand[[#This Row],[Load]]*0.12</f>
        <v>14617.119999999999</v>
      </c>
      <c r="BN124">
        <f>Demand[[#This Row],[Load]]+Demand[[#This Row],[Load]]*0.13</f>
        <v>14747.630000000001</v>
      </c>
      <c r="BO124">
        <f>Demand[[#This Row],[Load]]+Demand[[#This Row],[Load]]*0.14</f>
        <v>14878.14</v>
      </c>
      <c r="BP124">
        <f>Demand[[#This Row],[Load]]+Demand[[#This Row],[Load]]*0.15</f>
        <v>15008.65</v>
      </c>
      <c r="BQ124">
        <f>Demand[[#This Row],[Load]]+Demand[[#This Row],[Load]]*0.16</f>
        <v>15139.16</v>
      </c>
      <c r="BR124">
        <f>Demand[[#This Row],[Load]]+Demand[[#This Row],[Load]]*0.17</f>
        <v>15269.67</v>
      </c>
      <c r="BS124">
        <f>Demand[[#This Row],[Load]]+Demand[[#This Row],[Load]]*0.18</f>
        <v>15400.18</v>
      </c>
      <c r="BT124">
        <f>Demand[[#This Row],[Load]]+Demand[[#This Row],[Load]]*0.19</f>
        <v>15530.69</v>
      </c>
      <c r="BU124">
        <f>Demand[[#This Row],[Load]]+Demand[[#This Row],[Load]]*0.2</f>
        <v>15661.2</v>
      </c>
      <c r="BV124">
        <f>Demand[[#This Row],[Load]]+Demand[[#This Row],[Load]]*0.21</f>
        <v>15791.71</v>
      </c>
      <c r="BW124">
        <f>Demand[[#This Row],[Load]]+Demand[[#This Row],[Load]]*0.22</f>
        <v>15922.22</v>
      </c>
      <c r="BX124">
        <f>Demand[[#This Row],[Load]]+Demand[[#This Row],[Load]]*0.23</f>
        <v>16052.73</v>
      </c>
      <c r="BY124">
        <f>Demand[[#This Row],[Load]]+Demand[[#This Row],[Load]]*0.24</f>
        <v>16183.24</v>
      </c>
      <c r="BZ124">
        <f>Demand[[#This Row],[Load]]+Demand[[#This Row],[Load]]*0.25</f>
        <v>16313.75</v>
      </c>
      <c r="CA124">
        <f>Demand[[#This Row],[Load]]+Demand[[#This Row],[Load]]*0.26</f>
        <v>16444.260000000002</v>
      </c>
      <c r="CB124">
        <f>Demand[[#This Row],[Load]]+Demand[[#This Row],[Load]]*0.27</f>
        <v>16574.77</v>
      </c>
      <c r="CC124">
        <f>Demand[[#This Row],[Load]]+Demand[[#This Row],[Load]]*0.28</f>
        <v>16705.28</v>
      </c>
      <c r="CD124">
        <f>Demand[[#This Row],[Load]]+Demand[[#This Row],[Load]]*0.29</f>
        <v>16835.79</v>
      </c>
      <c r="CE124">
        <f>Demand[[#This Row],[Load]]+Demand[[#This Row],[Load]]*0.3</f>
        <v>16966.3</v>
      </c>
      <c r="CF124">
        <f>Demand[[#This Row],[Load]]+Demand[[#This Row],[Load]]*0.31</f>
        <v>17096.810000000001</v>
      </c>
      <c r="CG124">
        <f>Demand[[#This Row],[Load]]+Demand[[#This Row],[Load]]*0.32</f>
        <v>17227.32</v>
      </c>
      <c r="CH124">
        <f>Demand[[#This Row],[Load]]+Demand[[#This Row],[Load]]*0.33</f>
        <v>17357.830000000002</v>
      </c>
      <c r="CI124">
        <f>Demand[[#This Row],[Load]]+Demand[[#This Row],[Load]]*0.34</f>
        <v>17488.34</v>
      </c>
      <c r="CJ124">
        <f>Demand[[#This Row],[Load]]+Demand[[#This Row],[Load]]*0.35</f>
        <v>17618.849999999999</v>
      </c>
      <c r="CK124">
        <f>Demand[[#This Row],[Load]]+Demand[[#This Row],[Load]]*0.36</f>
        <v>17749.36</v>
      </c>
      <c r="CL124">
        <f>Demand[[#This Row],[Load]]+Demand[[#This Row],[Load]]*0.37</f>
        <v>17879.87</v>
      </c>
      <c r="CM124">
        <f>Demand[[#This Row],[Load]]+Demand[[#This Row],[Load]]*0.38</f>
        <v>18010.38</v>
      </c>
      <c r="CN124">
        <f>Demand[[#This Row],[Load]]+Demand[[#This Row],[Load]]*0.39</f>
        <v>18140.89</v>
      </c>
      <c r="CO124">
        <f>Demand[[#This Row],[Load]]+Demand[[#This Row],[Load]]*0.4</f>
        <v>18271.400000000001</v>
      </c>
      <c r="CP124">
        <f>Demand[[#This Row],[Load]]+Demand[[#This Row],[Load]]*0.41</f>
        <v>18401.91</v>
      </c>
      <c r="CQ124">
        <f>Demand[[#This Row],[Load]]+Demand[[#This Row],[Load]]*0.42</f>
        <v>18532.419999999998</v>
      </c>
      <c r="CR124">
        <f>Demand[[#This Row],[Load]]+Demand[[#This Row],[Load]]*0.43</f>
        <v>18662.93</v>
      </c>
      <c r="CS124">
        <f>Demand[[#This Row],[Load]]+Demand[[#This Row],[Load]]*0.44</f>
        <v>18793.439999999999</v>
      </c>
      <c r="CT124">
        <f>Demand[[#This Row],[Load]]+Demand[[#This Row],[Load]]*0.45</f>
        <v>18923.95</v>
      </c>
      <c r="CU124">
        <f>Demand[[#This Row],[Load]]+Demand[[#This Row],[Load]]*0.46</f>
        <v>19054.46</v>
      </c>
      <c r="CV124">
        <f>Demand[[#This Row],[Load]]+Demand[[#This Row],[Load]]*47</f>
        <v>626448</v>
      </c>
      <c r="CW124">
        <f>Demand[[#This Row],[Load]]+Demand[[#This Row],[Load]]*0.48</f>
        <v>19315.48</v>
      </c>
      <c r="CX124">
        <f>Demand[[#This Row],[Load]]+Demand[[#This Row],[Load]]*0.49</f>
        <v>19445.989999999998</v>
      </c>
      <c r="CY124">
        <f>Demand[[#This Row],[Load]]+Demand[[#This Row],[Load]]*0.5</f>
        <v>19576.5</v>
      </c>
    </row>
    <row r="125" spans="1:103">
      <c r="A125">
        <v>123</v>
      </c>
      <c r="B125">
        <v>12597</v>
      </c>
      <c r="C125">
        <f>Demand[[#This Row],[Load]]-Demand[[#This Row],[Load]]*0.5</f>
        <v>6298.5</v>
      </c>
      <c r="D125">
        <f>Demand[[#This Row],[Load]]-Demand[[#This Row],[Load]]*0.49</f>
        <v>6424.47</v>
      </c>
      <c r="E125">
        <f>Demand[[#This Row],[Load]]-Demand[[#This Row],[Load]]*0.48</f>
        <v>6550.4400000000005</v>
      </c>
      <c r="F125">
        <f>Demand[[#This Row],[Load]]-Demand[[#This Row],[Load]]*0.47</f>
        <v>6676.4100000000008</v>
      </c>
      <c r="G125">
        <f>Demand[[#This Row],[Load]]-Demand[[#This Row],[Load]]*0.46</f>
        <v>6802.38</v>
      </c>
      <c r="H125">
        <f>Demand[[#This Row],[Load]]-Demand[[#This Row],[Load]]*0.45</f>
        <v>6928.3499999999995</v>
      </c>
      <c r="I125">
        <f>Demand[[#This Row],[Load]]-Demand[[#This Row],[Load]]*0.44</f>
        <v>7054.32</v>
      </c>
      <c r="J125">
        <f>Demand[[#This Row],[Load]]-Demand[[#This Row],[Load]]*0.43</f>
        <v>7180.29</v>
      </c>
      <c r="K125">
        <f>Demand[[#This Row],[Load]]+Demand[[#This Row],[Load]]*$K$1</f>
        <v>7306.26</v>
      </c>
      <c r="L125">
        <f>Demand[[#This Row],[Load]]+Demand[[#This Row],[Load]]*-0.41</f>
        <v>7432.2300000000005</v>
      </c>
      <c r="M125">
        <f>Demand[[#This Row],[Load]]+Demand[[#This Row],[Load]]*-0.4</f>
        <v>7558.2</v>
      </c>
      <c r="N125">
        <f>Demand[[#This Row],[Load]]+Demand[[#This Row],[Load]]*-0.39</f>
        <v>7684.17</v>
      </c>
      <c r="O125">
        <f>Demand[[#This Row],[Load]]+Demand[[#This Row],[Load]]*-0.38</f>
        <v>7810.14</v>
      </c>
      <c r="P125">
        <f>Demand[[#This Row],[Load]]+Demand[[#This Row],[Load]]*-0.37</f>
        <v>7936.11</v>
      </c>
      <c r="Q125">
        <f>Demand[[#This Row],[Load]]+Demand[[#This Row],[Load]]*-0.36</f>
        <v>8062.08</v>
      </c>
      <c r="R125">
        <f>Demand[[#This Row],[Load]]+Demand[[#This Row],[Load]]*-0.35</f>
        <v>8188.05</v>
      </c>
      <c r="S125">
        <f>Demand[[#This Row],[Load]]+Demand[[#This Row],[Load]]*-0.34</f>
        <v>8314.02</v>
      </c>
      <c r="T125">
        <f>Demand[[#This Row],[Load]]+Demand[[#This Row],[Load]]*-0.33</f>
        <v>8439.99</v>
      </c>
      <c r="U125">
        <f>Demand[[#This Row],[Load]]+Demand[[#This Row],[Load]]*-0.32</f>
        <v>8565.9599999999991</v>
      </c>
      <c r="V125">
        <f>Demand[[#This Row],[Load]]+Demand[[#This Row],[Load]]*-0.31</f>
        <v>8691.93</v>
      </c>
      <c r="W125">
        <f>Demand[[#This Row],[Load]]+Demand[[#This Row],[Load]]*-0.3</f>
        <v>8817.9</v>
      </c>
      <c r="X125">
        <f>Demand[[#This Row],[Load]]+Demand[[#This Row],[Load]]*-0.29</f>
        <v>8943.8700000000008</v>
      </c>
      <c r="Y125">
        <f>Demand[[#This Row],[Load]]+Demand[[#This Row],[Load]]*-0.28</f>
        <v>9069.84</v>
      </c>
      <c r="Z125">
        <f>Demand[[#This Row],[Load]]+Demand[[#This Row],[Load]]*-0.27</f>
        <v>9195.81</v>
      </c>
      <c r="AA125">
        <f>Demand[[#This Row],[Load]]+Demand[[#This Row],[Load]]*-0.26</f>
        <v>9321.7799999999988</v>
      </c>
      <c r="AB125">
        <f>Demand[[#This Row],[Load]]+Demand[[#This Row],[Load]]*-0.25</f>
        <v>9447.75</v>
      </c>
      <c r="AC125">
        <f>Demand[[#This Row],[Load]]+Demand[[#This Row],[Load]]*-0.24</f>
        <v>9573.7200000000012</v>
      </c>
      <c r="AD125">
        <f>Demand[[#This Row],[Load]]+Demand[[#This Row],[Load]]*-0.23</f>
        <v>9699.69</v>
      </c>
      <c r="AE125">
        <f>Demand[[#This Row],[Load]]+Demand[[#This Row],[Load]]*-0.22</f>
        <v>9825.66</v>
      </c>
      <c r="AF125">
        <f>Demand[[#This Row],[Load]]+Demand[[#This Row],[Load]]*-0.21</f>
        <v>9951.630000000001</v>
      </c>
      <c r="AG125">
        <f>Demand[[#This Row],[Load]]+Demand[[#This Row],[Load]]*-0.2</f>
        <v>10077.6</v>
      </c>
      <c r="AH125">
        <f>Demand[[#This Row],[Load]]+Demand[[#This Row],[Load]]*-0.19</f>
        <v>10203.57</v>
      </c>
      <c r="AI125">
        <f>Demand[[#This Row],[Load]]+Demand[[#This Row],[Load]]*-0.18</f>
        <v>10329.540000000001</v>
      </c>
      <c r="AJ125">
        <f>Demand[[#This Row],[Load]]+Demand[[#This Row],[Load]]*-0.17</f>
        <v>10455.51</v>
      </c>
      <c r="AK125">
        <f>Demand[[#This Row],[Load]]+Demand[[#This Row],[Load]]*-0.16</f>
        <v>10581.48</v>
      </c>
      <c r="AL125">
        <f>Demand[[#This Row],[Load]]+Demand[[#This Row],[Load]]*-0.15</f>
        <v>10707.45</v>
      </c>
      <c r="AM125">
        <f>Demand[[#This Row],[Load]]+Demand[[#This Row],[Load]]*-0.14</f>
        <v>10833.42</v>
      </c>
      <c r="AN125">
        <f>Demand[[#This Row],[Load]]+Demand[[#This Row],[Load]]*-0.13</f>
        <v>10959.39</v>
      </c>
      <c r="AO125">
        <f>Demand[[#This Row],[Load]]+Demand[[#This Row],[Load]]*-0.12</f>
        <v>11085.36</v>
      </c>
      <c r="AP125">
        <f>Demand[[#This Row],[Load]]+Demand[[#This Row],[Load]]*-0.11</f>
        <v>11211.33</v>
      </c>
      <c r="AQ125">
        <f>Demand[[#This Row],[Load]]+Demand[[#This Row],[Load]]*-0.1</f>
        <v>11337.3</v>
      </c>
      <c r="AR125">
        <f>Demand[[#This Row],[Load]]+Demand[[#This Row],[Load]]*-0.09</f>
        <v>11463.27</v>
      </c>
      <c r="AS125">
        <f>Demand[[#This Row],[Load]]+Demand[[#This Row],[Load]]*-0.08</f>
        <v>11589.24</v>
      </c>
      <c r="AT125">
        <f>Demand[[#This Row],[Load]]+Demand[[#This Row],[Load]]*-0.07</f>
        <v>11715.21</v>
      </c>
      <c r="AU125">
        <f>Demand[[#This Row],[Load]]+Demand[[#This Row],[Load]]*-0.06</f>
        <v>11841.18</v>
      </c>
      <c r="AV125">
        <f>Demand[[#This Row],[Load]]+Demand[[#This Row],[Load]]*-0.05</f>
        <v>11967.15</v>
      </c>
      <c r="AW125">
        <f>Demand[[#This Row],[Load]]+Demand[[#This Row],[Load]]*-0.04</f>
        <v>12093.12</v>
      </c>
      <c r="AX125">
        <f>Demand[[#This Row],[Load]]+Demand[[#This Row],[Load]]*-0.03</f>
        <v>12219.09</v>
      </c>
      <c r="AY125">
        <f>Demand[[#This Row],[Load]]+Demand[[#This Row],[Load]]*-0.02</f>
        <v>12345.06</v>
      </c>
      <c r="AZ125">
        <f>Demand[[#This Row],[Load]]+Demand[[#This Row],[Load]]*-0.01</f>
        <v>12471.03</v>
      </c>
      <c r="BA125">
        <f>Demand[[#This Row],[Load]]+Demand[[#This Row],[Load]]*0</f>
        <v>12597</v>
      </c>
      <c r="BB125">
        <f>Demand[[#This Row],[Load]]+Demand[[#This Row],[Load]]*0.01</f>
        <v>12722.97</v>
      </c>
      <c r="BC125">
        <f>Demand[[#This Row],[Load]]+Demand[[#This Row],[Load]]*0.02</f>
        <v>12848.94</v>
      </c>
      <c r="BD125">
        <f>Demand[[#This Row],[Load]]+Demand[[#This Row],[Load]]*0.03</f>
        <v>12974.91</v>
      </c>
      <c r="BE125">
        <f>Demand[[#This Row],[Load]]+Demand[[#This Row],[Load]]*0.04</f>
        <v>13100.88</v>
      </c>
      <c r="BF125">
        <f>Demand[[#This Row],[Load]]+Demand[[#This Row],[Load]]*0.05</f>
        <v>13226.85</v>
      </c>
      <c r="BG125">
        <f>Demand[[#This Row],[Load]]+Demand[[#This Row],[Load]]*0.06</f>
        <v>13352.82</v>
      </c>
      <c r="BH125">
        <f>Demand[[#This Row],[Load]]+Demand[[#This Row],[Load]]*0.07</f>
        <v>13478.79</v>
      </c>
      <c r="BI125">
        <f>Demand[[#This Row],[Load]]+Demand[[#This Row],[Load]]*0.08</f>
        <v>13604.76</v>
      </c>
      <c r="BJ125">
        <f>Demand[[#This Row],[Load]]+Demand[[#This Row],[Load]]*0.09</f>
        <v>13730.73</v>
      </c>
      <c r="BK125">
        <f>Demand[[#This Row],[Load]]+Demand[[#This Row],[Load]]*0.1</f>
        <v>13856.7</v>
      </c>
      <c r="BL125">
        <f>Demand[[#This Row],[Load]]+Demand[[#This Row],[Load]]*0.11</f>
        <v>13982.67</v>
      </c>
      <c r="BM125">
        <f>Demand[[#This Row],[Load]]+Demand[[#This Row],[Load]]*0.12</f>
        <v>14108.64</v>
      </c>
      <c r="BN125">
        <f>Demand[[#This Row],[Load]]+Demand[[#This Row],[Load]]*0.13</f>
        <v>14234.61</v>
      </c>
      <c r="BO125">
        <f>Demand[[#This Row],[Load]]+Demand[[#This Row],[Load]]*0.14</f>
        <v>14360.58</v>
      </c>
      <c r="BP125">
        <f>Demand[[#This Row],[Load]]+Demand[[#This Row],[Load]]*0.15</f>
        <v>14486.55</v>
      </c>
      <c r="BQ125">
        <f>Demand[[#This Row],[Load]]+Demand[[#This Row],[Load]]*0.16</f>
        <v>14612.52</v>
      </c>
      <c r="BR125">
        <f>Demand[[#This Row],[Load]]+Demand[[#This Row],[Load]]*0.17</f>
        <v>14738.49</v>
      </c>
      <c r="BS125">
        <f>Demand[[#This Row],[Load]]+Demand[[#This Row],[Load]]*0.18</f>
        <v>14864.46</v>
      </c>
      <c r="BT125">
        <f>Demand[[#This Row],[Load]]+Demand[[#This Row],[Load]]*0.19</f>
        <v>14990.43</v>
      </c>
      <c r="BU125">
        <f>Demand[[#This Row],[Load]]+Demand[[#This Row],[Load]]*0.2</f>
        <v>15116.4</v>
      </c>
      <c r="BV125">
        <f>Demand[[#This Row],[Load]]+Demand[[#This Row],[Load]]*0.21</f>
        <v>15242.369999999999</v>
      </c>
      <c r="BW125">
        <f>Demand[[#This Row],[Load]]+Demand[[#This Row],[Load]]*0.22</f>
        <v>15368.34</v>
      </c>
      <c r="BX125">
        <f>Demand[[#This Row],[Load]]+Demand[[#This Row],[Load]]*0.23</f>
        <v>15494.31</v>
      </c>
      <c r="BY125">
        <f>Demand[[#This Row],[Load]]+Demand[[#This Row],[Load]]*0.24</f>
        <v>15620.279999999999</v>
      </c>
      <c r="BZ125">
        <f>Demand[[#This Row],[Load]]+Demand[[#This Row],[Load]]*0.25</f>
        <v>15746.25</v>
      </c>
      <c r="CA125">
        <f>Demand[[#This Row],[Load]]+Demand[[#This Row],[Load]]*0.26</f>
        <v>15872.220000000001</v>
      </c>
      <c r="CB125">
        <f>Demand[[#This Row],[Load]]+Demand[[#This Row],[Load]]*0.27</f>
        <v>15998.19</v>
      </c>
      <c r="CC125">
        <f>Demand[[#This Row],[Load]]+Demand[[#This Row],[Load]]*0.28</f>
        <v>16124.16</v>
      </c>
      <c r="CD125">
        <f>Demand[[#This Row],[Load]]+Demand[[#This Row],[Load]]*0.29</f>
        <v>16250.13</v>
      </c>
      <c r="CE125">
        <f>Demand[[#This Row],[Load]]+Demand[[#This Row],[Load]]*0.3</f>
        <v>16376.1</v>
      </c>
      <c r="CF125">
        <f>Demand[[#This Row],[Load]]+Demand[[#This Row],[Load]]*0.31</f>
        <v>16502.07</v>
      </c>
      <c r="CG125">
        <f>Demand[[#This Row],[Load]]+Demand[[#This Row],[Load]]*0.32</f>
        <v>16628.04</v>
      </c>
      <c r="CH125">
        <f>Demand[[#This Row],[Load]]+Demand[[#This Row],[Load]]*0.33</f>
        <v>16754.010000000002</v>
      </c>
      <c r="CI125">
        <f>Demand[[#This Row],[Load]]+Demand[[#This Row],[Load]]*0.34</f>
        <v>16879.98</v>
      </c>
      <c r="CJ125">
        <f>Demand[[#This Row],[Load]]+Demand[[#This Row],[Load]]*0.35</f>
        <v>17005.95</v>
      </c>
      <c r="CK125">
        <f>Demand[[#This Row],[Load]]+Demand[[#This Row],[Load]]*0.36</f>
        <v>17131.919999999998</v>
      </c>
      <c r="CL125">
        <f>Demand[[#This Row],[Load]]+Demand[[#This Row],[Load]]*0.37</f>
        <v>17257.89</v>
      </c>
      <c r="CM125">
        <f>Demand[[#This Row],[Load]]+Demand[[#This Row],[Load]]*0.38</f>
        <v>17383.86</v>
      </c>
      <c r="CN125">
        <f>Demand[[#This Row],[Load]]+Demand[[#This Row],[Load]]*0.39</f>
        <v>17509.830000000002</v>
      </c>
      <c r="CO125">
        <f>Demand[[#This Row],[Load]]+Demand[[#This Row],[Load]]*0.4</f>
        <v>17635.8</v>
      </c>
      <c r="CP125">
        <f>Demand[[#This Row],[Load]]+Demand[[#This Row],[Load]]*0.41</f>
        <v>17761.77</v>
      </c>
      <c r="CQ125">
        <f>Demand[[#This Row],[Load]]+Demand[[#This Row],[Load]]*0.42</f>
        <v>17887.739999999998</v>
      </c>
      <c r="CR125">
        <f>Demand[[#This Row],[Load]]+Demand[[#This Row],[Load]]*0.43</f>
        <v>18013.71</v>
      </c>
      <c r="CS125">
        <f>Demand[[#This Row],[Load]]+Demand[[#This Row],[Load]]*0.44</f>
        <v>18139.68</v>
      </c>
      <c r="CT125">
        <f>Demand[[#This Row],[Load]]+Demand[[#This Row],[Load]]*0.45</f>
        <v>18265.650000000001</v>
      </c>
      <c r="CU125">
        <f>Demand[[#This Row],[Load]]+Demand[[#This Row],[Load]]*0.46</f>
        <v>18391.62</v>
      </c>
      <c r="CV125">
        <f>Demand[[#This Row],[Load]]+Demand[[#This Row],[Load]]*47</f>
        <v>604656</v>
      </c>
      <c r="CW125">
        <f>Demand[[#This Row],[Load]]+Demand[[#This Row],[Load]]*0.48</f>
        <v>18643.559999999998</v>
      </c>
      <c r="CX125">
        <f>Demand[[#This Row],[Load]]+Demand[[#This Row],[Load]]*0.49</f>
        <v>18769.53</v>
      </c>
      <c r="CY125">
        <f>Demand[[#This Row],[Load]]+Demand[[#This Row],[Load]]*0.5</f>
        <v>18895.5</v>
      </c>
    </row>
    <row r="126" spans="1:103">
      <c r="A126">
        <v>124</v>
      </c>
      <c r="B126">
        <v>12359</v>
      </c>
      <c r="C126">
        <f>Demand[[#This Row],[Load]]-Demand[[#This Row],[Load]]*0.5</f>
        <v>6179.5</v>
      </c>
      <c r="D126">
        <f>Demand[[#This Row],[Load]]-Demand[[#This Row],[Load]]*0.49</f>
        <v>6303.09</v>
      </c>
      <c r="E126">
        <f>Demand[[#This Row],[Load]]-Demand[[#This Row],[Load]]*0.48</f>
        <v>6426.68</v>
      </c>
      <c r="F126">
        <f>Demand[[#This Row],[Load]]-Demand[[#This Row],[Load]]*0.47</f>
        <v>6550.27</v>
      </c>
      <c r="G126">
        <f>Demand[[#This Row],[Load]]-Demand[[#This Row],[Load]]*0.46</f>
        <v>6673.86</v>
      </c>
      <c r="H126">
        <f>Demand[[#This Row],[Load]]-Demand[[#This Row],[Load]]*0.45</f>
        <v>6797.45</v>
      </c>
      <c r="I126">
        <f>Demand[[#This Row],[Load]]-Demand[[#This Row],[Load]]*0.44</f>
        <v>6921.04</v>
      </c>
      <c r="J126">
        <f>Demand[[#This Row],[Load]]-Demand[[#This Row],[Load]]*0.43</f>
        <v>7044.63</v>
      </c>
      <c r="K126">
        <f>Demand[[#This Row],[Load]]+Demand[[#This Row],[Load]]*$K$1</f>
        <v>7168.22</v>
      </c>
      <c r="L126">
        <f>Demand[[#This Row],[Load]]+Demand[[#This Row],[Load]]*-0.41</f>
        <v>7291.81</v>
      </c>
      <c r="M126">
        <f>Demand[[#This Row],[Load]]+Demand[[#This Row],[Load]]*-0.4</f>
        <v>7415.4</v>
      </c>
      <c r="N126">
        <f>Demand[[#This Row],[Load]]+Demand[[#This Row],[Load]]*-0.39</f>
        <v>7538.99</v>
      </c>
      <c r="O126">
        <f>Demand[[#This Row],[Load]]+Demand[[#This Row],[Load]]*-0.38</f>
        <v>7662.58</v>
      </c>
      <c r="P126">
        <f>Demand[[#This Row],[Load]]+Demand[[#This Row],[Load]]*-0.37</f>
        <v>7786.17</v>
      </c>
      <c r="Q126">
        <f>Demand[[#This Row],[Load]]+Demand[[#This Row],[Load]]*-0.36</f>
        <v>7909.76</v>
      </c>
      <c r="R126">
        <f>Demand[[#This Row],[Load]]+Demand[[#This Row],[Load]]*-0.35</f>
        <v>8033.35</v>
      </c>
      <c r="S126">
        <f>Demand[[#This Row],[Load]]+Demand[[#This Row],[Load]]*-0.34</f>
        <v>8156.94</v>
      </c>
      <c r="T126">
        <f>Demand[[#This Row],[Load]]+Demand[[#This Row],[Load]]*-0.33</f>
        <v>8280.5299999999988</v>
      </c>
      <c r="U126">
        <f>Demand[[#This Row],[Load]]+Demand[[#This Row],[Load]]*-0.32</f>
        <v>8404.119999999999</v>
      </c>
      <c r="V126">
        <f>Demand[[#This Row],[Load]]+Demand[[#This Row],[Load]]*-0.31</f>
        <v>8527.7099999999991</v>
      </c>
      <c r="W126">
        <f>Demand[[#This Row],[Load]]+Demand[[#This Row],[Load]]*-0.3</f>
        <v>8651.2999999999993</v>
      </c>
      <c r="X126">
        <f>Demand[[#This Row],[Load]]+Demand[[#This Row],[Load]]*-0.29</f>
        <v>8774.89</v>
      </c>
      <c r="Y126">
        <f>Demand[[#This Row],[Load]]+Demand[[#This Row],[Load]]*-0.28</f>
        <v>8898.48</v>
      </c>
      <c r="Z126">
        <f>Demand[[#This Row],[Load]]+Demand[[#This Row],[Load]]*-0.27</f>
        <v>9022.07</v>
      </c>
      <c r="AA126">
        <f>Demand[[#This Row],[Load]]+Demand[[#This Row],[Load]]*-0.26</f>
        <v>9145.66</v>
      </c>
      <c r="AB126">
        <f>Demand[[#This Row],[Load]]+Demand[[#This Row],[Load]]*-0.25</f>
        <v>9269.25</v>
      </c>
      <c r="AC126">
        <f>Demand[[#This Row],[Load]]+Demand[[#This Row],[Load]]*-0.24</f>
        <v>9392.84</v>
      </c>
      <c r="AD126">
        <f>Demand[[#This Row],[Load]]+Demand[[#This Row],[Load]]*-0.23</f>
        <v>9516.43</v>
      </c>
      <c r="AE126">
        <f>Demand[[#This Row],[Load]]+Demand[[#This Row],[Load]]*-0.22</f>
        <v>9640.02</v>
      </c>
      <c r="AF126">
        <f>Demand[[#This Row],[Load]]+Demand[[#This Row],[Load]]*-0.21</f>
        <v>9763.61</v>
      </c>
      <c r="AG126">
        <f>Demand[[#This Row],[Load]]+Demand[[#This Row],[Load]]*-0.2</f>
        <v>9887.2000000000007</v>
      </c>
      <c r="AH126">
        <f>Demand[[#This Row],[Load]]+Demand[[#This Row],[Load]]*-0.19</f>
        <v>10010.790000000001</v>
      </c>
      <c r="AI126">
        <f>Demand[[#This Row],[Load]]+Demand[[#This Row],[Load]]*-0.18</f>
        <v>10134.380000000001</v>
      </c>
      <c r="AJ126">
        <f>Demand[[#This Row],[Load]]+Demand[[#This Row],[Load]]*-0.17</f>
        <v>10257.969999999999</v>
      </c>
      <c r="AK126">
        <f>Demand[[#This Row],[Load]]+Demand[[#This Row],[Load]]*-0.16</f>
        <v>10381.56</v>
      </c>
      <c r="AL126">
        <f>Demand[[#This Row],[Load]]+Demand[[#This Row],[Load]]*-0.15</f>
        <v>10505.15</v>
      </c>
      <c r="AM126">
        <f>Demand[[#This Row],[Load]]+Demand[[#This Row],[Load]]*-0.14</f>
        <v>10628.74</v>
      </c>
      <c r="AN126">
        <f>Demand[[#This Row],[Load]]+Demand[[#This Row],[Load]]*-0.13</f>
        <v>10752.33</v>
      </c>
      <c r="AO126">
        <f>Demand[[#This Row],[Load]]+Demand[[#This Row],[Load]]*-0.12</f>
        <v>10875.92</v>
      </c>
      <c r="AP126">
        <f>Demand[[#This Row],[Load]]+Demand[[#This Row],[Load]]*-0.11</f>
        <v>10999.51</v>
      </c>
      <c r="AQ126">
        <f>Demand[[#This Row],[Load]]+Demand[[#This Row],[Load]]*-0.1</f>
        <v>11123.1</v>
      </c>
      <c r="AR126">
        <f>Demand[[#This Row],[Load]]+Demand[[#This Row],[Load]]*-0.09</f>
        <v>11246.69</v>
      </c>
      <c r="AS126">
        <f>Demand[[#This Row],[Load]]+Demand[[#This Row],[Load]]*-0.08</f>
        <v>11370.28</v>
      </c>
      <c r="AT126">
        <f>Demand[[#This Row],[Load]]+Demand[[#This Row],[Load]]*-0.07</f>
        <v>11493.869999999999</v>
      </c>
      <c r="AU126">
        <f>Demand[[#This Row],[Load]]+Demand[[#This Row],[Load]]*-0.06</f>
        <v>11617.46</v>
      </c>
      <c r="AV126">
        <f>Demand[[#This Row],[Load]]+Demand[[#This Row],[Load]]*-0.05</f>
        <v>11741.05</v>
      </c>
      <c r="AW126">
        <f>Demand[[#This Row],[Load]]+Demand[[#This Row],[Load]]*-0.04</f>
        <v>11864.64</v>
      </c>
      <c r="AX126">
        <f>Demand[[#This Row],[Load]]+Demand[[#This Row],[Load]]*-0.03</f>
        <v>11988.23</v>
      </c>
      <c r="AY126">
        <f>Demand[[#This Row],[Load]]+Demand[[#This Row],[Load]]*-0.02</f>
        <v>12111.82</v>
      </c>
      <c r="AZ126">
        <f>Demand[[#This Row],[Load]]+Demand[[#This Row],[Load]]*-0.01</f>
        <v>12235.41</v>
      </c>
      <c r="BA126">
        <f>Demand[[#This Row],[Load]]+Demand[[#This Row],[Load]]*0</f>
        <v>12359</v>
      </c>
      <c r="BB126">
        <f>Demand[[#This Row],[Load]]+Demand[[#This Row],[Load]]*0.01</f>
        <v>12482.59</v>
      </c>
      <c r="BC126">
        <f>Demand[[#This Row],[Load]]+Demand[[#This Row],[Load]]*0.02</f>
        <v>12606.18</v>
      </c>
      <c r="BD126">
        <f>Demand[[#This Row],[Load]]+Demand[[#This Row],[Load]]*0.03</f>
        <v>12729.77</v>
      </c>
      <c r="BE126">
        <f>Demand[[#This Row],[Load]]+Demand[[#This Row],[Load]]*0.04</f>
        <v>12853.36</v>
      </c>
      <c r="BF126">
        <f>Demand[[#This Row],[Load]]+Demand[[#This Row],[Load]]*0.05</f>
        <v>12976.95</v>
      </c>
      <c r="BG126">
        <f>Demand[[#This Row],[Load]]+Demand[[#This Row],[Load]]*0.06</f>
        <v>13100.54</v>
      </c>
      <c r="BH126">
        <f>Demand[[#This Row],[Load]]+Demand[[#This Row],[Load]]*0.07</f>
        <v>13224.130000000001</v>
      </c>
      <c r="BI126">
        <f>Demand[[#This Row],[Load]]+Demand[[#This Row],[Load]]*0.08</f>
        <v>13347.72</v>
      </c>
      <c r="BJ126">
        <f>Demand[[#This Row],[Load]]+Demand[[#This Row],[Load]]*0.09</f>
        <v>13471.31</v>
      </c>
      <c r="BK126">
        <f>Demand[[#This Row],[Load]]+Demand[[#This Row],[Load]]*0.1</f>
        <v>13594.9</v>
      </c>
      <c r="BL126">
        <f>Demand[[#This Row],[Load]]+Demand[[#This Row],[Load]]*0.11</f>
        <v>13718.49</v>
      </c>
      <c r="BM126">
        <f>Demand[[#This Row],[Load]]+Demand[[#This Row],[Load]]*0.12</f>
        <v>13842.08</v>
      </c>
      <c r="BN126">
        <f>Demand[[#This Row],[Load]]+Demand[[#This Row],[Load]]*0.13</f>
        <v>13965.67</v>
      </c>
      <c r="BO126">
        <f>Demand[[#This Row],[Load]]+Demand[[#This Row],[Load]]*0.14</f>
        <v>14089.26</v>
      </c>
      <c r="BP126">
        <f>Demand[[#This Row],[Load]]+Demand[[#This Row],[Load]]*0.15</f>
        <v>14212.85</v>
      </c>
      <c r="BQ126">
        <f>Demand[[#This Row],[Load]]+Demand[[#This Row],[Load]]*0.16</f>
        <v>14336.44</v>
      </c>
      <c r="BR126">
        <f>Demand[[#This Row],[Load]]+Demand[[#This Row],[Load]]*0.17</f>
        <v>14460.03</v>
      </c>
      <c r="BS126">
        <f>Demand[[#This Row],[Load]]+Demand[[#This Row],[Load]]*0.18</f>
        <v>14583.619999999999</v>
      </c>
      <c r="BT126">
        <f>Demand[[#This Row],[Load]]+Demand[[#This Row],[Load]]*0.19</f>
        <v>14707.21</v>
      </c>
      <c r="BU126">
        <f>Demand[[#This Row],[Load]]+Demand[[#This Row],[Load]]*0.2</f>
        <v>14830.8</v>
      </c>
      <c r="BV126">
        <f>Demand[[#This Row],[Load]]+Demand[[#This Row],[Load]]*0.21</f>
        <v>14954.39</v>
      </c>
      <c r="BW126">
        <f>Demand[[#This Row],[Load]]+Demand[[#This Row],[Load]]*0.22</f>
        <v>15077.98</v>
      </c>
      <c r="BX126">
        <f>Demand[[#This Row],[Load]]+Demand[[#This Row],[Load]]*0.23</f>
        <v>15201.57</v>
      </c>
      <c r="BY126">
        <f>Demand[[#This Row],[Load]]+Demand[[#This Row],[Load]]*0.24</f>
        <v>15325.16</v>
      </c>
      <c r="BZ126">
        <f>Demand[[#This Row],[Load]]+Demand[[#This Row],[Load]]*0.25</f>
        <v>15448.75</v>
      </c>
      <c r="CA126">
        <f>Demand[[#This Row],[Load]]+Demand[[#This Row],[Load]]*0.26</f>
        <v>15572.34</v>
      </c>
      <c r="CB126">
        <f>Demand[[#This Row],[Load]]+Demand[[#This Row],[Load]]*0.27</f>
        <v>15695.93</v>
      </c>
      <c r="CC126">
        <f>Demand[[#This Row],[Load]]+Demand[[#This Row],[Load]]*0.28</f>
        <v>15819.52</v>
      </c>
      <c r="CD126">
        <f>Demand[[#This Row],[Load]]+Demand[[#This Row],[Load]]*0.29</f>
        <v>15943.11</v>
      </c>
      <c r="CE126">
        <f>Demand[[#This Row],[Load]]+Demand[[#This Row],[Load]]*0.3</f>
        <v>16066.7</v>
      </c>
      <c r="CF126">
        <f>Demand[[#This Row],[Load]]+Demand[[#This Row],[Load]]*0.31</f>
        <v>16190.29</v>
      </c>
      <c r="CG126">
        <f>Demand[[#This Row],[Load]]+Demand[[#This Row],[Load]]*0.32</f>
        <v>16313.880000000001</v>
      </c>
      <c r="CH126">
        <f>Demand[[#This Row],[Load]]+Demand[[#This Row],[Load]]*0.33</f>
        <v>16437.47</v>
      </c>
      <c r="CI126">
        <f>Demand[[#This Row],[Load]]+Demand[[#This Row],[Load]]*0.34</f>
        <v>16561.060000000001</v>
      </c>
      <c r="CJ126">
        <f>Demand[[#This Row],[Load]]+Demand[[#This Row],[Load]]*0.35</f>
        <v>16684.650000000001</v>
      </c>
      <c r="CK126">
        <f>Demand[[#This Row],[Load]]+Demand[[#This Row],[Load]]*0.36</f>
        <v>16808.239999999998</v>
      </c>
      <c r="CL126">
        <f>Demand[[#This Row],[Load]]+Demand[[#This Row],[Load]]*0.37</f>
        <v>16931.830000000002</v>
      </c>
      <c r="CM126">
        <f>Demand[[#This Row],[Load]]+Demand[[#This Row],[Load]]*0.38</f>
        <v>17055.419999999998</v>
      </c>
      <c r="CN126">
        <f>Demand[[#This Row],[Load]]+Demand[[#This Row],[Load]]*0.39</f>
        <v>17179.010000000002</v>
      </c>
      <c r="CO126">
        <f>Demand[[#This Row],[Load]]+Demand[[#This Row],[Load]]*0.4</f>
        <v>17302.599999999999</v>
      </c>
      <c r="CP126">
        <f>Demand[[#This Row],[Load]]+Demand[[#This Row],[Load]]*0.41</f>
        <v>17426.189999999999</v>
      </c>
      <c r="CQ126">
        <f>Demand[[#This Row],[Load]]+Demand[[#This Row],[Load]]*0.42</f>
        <v>17549.78</v>
      </c>
      <c r="CR126">
        <f>Demand[[#This Row],[Load]]+Demand[[#This Row],[Load]]*0.43</f>
        <v>17673.37</v>
      </c>
      <c r="CS126">
        <f>Demand[[#This Row],[Load]]+Demand[[#This Row],[Load]]*0.44</f>
        <v>17796.96</v>
      </c>
      <c r="CT126">
        <f>Demand[[#This Row],[Load]]+Demand[[#This Row],[Load]]*0.45</f>
        <v>17920.55</v>
      </c>
      <c r="CU126">
        <f>Demand[[#This Row],[Load]]+Demand[[#This Row],[Load]]*0.46</f>
        <v>18044.14</v>
      </c>
      <c r="CV126">
        <f>Demand[[#This Row],[Load]]+Demand[[#This Row],[Load]]*47</f>
        <v>593232</v>
      </c>
      <c r="CW126">
        <f>Demand[[#This Row],[Load]]+Demand[[#This Row],[Load]]*0.48</f>
        <v>18291.32</v>
      </c>
      <c r="CX126">
        <f>Demand[[#This Row],[Load]]+Demand[[#This Row],[Load]]*0.49</f>
        <v>18414.91</v>
      </c>
      <c r="CY126">
        <f>Demand[[#This Row],[Load]]+Demand[[#This Row],[Load]]*0.5</f>
        <v>18538.5</v>
      </c>
    </row>
    <row r="127" spans="1:103">
      <c r="A127">
        <v>125</v>
      </c>
      <c r="B127">
        <v>12290</v>
      </c>
      <c r="C127">
        <f>Demand[[#This Row],[Load]]-Demand[[#This Row],[Load]]*0.5</f>
        <v>6145</v>
      </c>
      <c r="D127">
        <f>Demand[[#This Row],[Load]]-Demand[[#This Row],[Load]]*0.49</f>
        <v>6267.9000000000005</v>
      </c>
      <c r="E127">
        <f>Demand[[#This Row],[Load]]-Demand[[#This Row],[Load]]*0.48</f>
        <v>6390.8</v>
      </c>
      <c r="F127">
        <f>Demand[[#This Row],[Load]]-Demand[[#This Row],[Load]]*0.47</f>
        <v>6513.7000000000007</v>
      </c>
      <c r="G127">
        <f>Demand[[#This Row],[Load]]-Demand[[#This Row],[Load]]*0.46</f>
        <v>6636.5999999999995</v>
      </c>
      <c r="H127">
        <f>Demand[[#This Row],[Load]]-Demand[[#This Row],[Load]]*0.45</f>
        <v>6759.5</v>
      </c>
      <c r="I127">
        <f>Demand[[#This Row],[Load]]-Demand[[#This Row],[Load]]*0.44</f>
        <v>6882.4</v>
      </c>
      <c r="J127">
        <f>Demand[[#This Row],[Load]]-Demand[[#This Row],[Load]]*0.43</f>
        <v>7005.3</v>
      </c>
      <c r="K127">
        <f>Demand[[#This Row],[Load]]+Demand[[#This Row],[Load]]*$K$1</f>
        <v>7128.2</v>
      </c>
      <c r="L127">
        <f>Demand[[#This Row],[Load]]+Demand[[#This Row],[Load]]*-0.41</f>
        <v>7251.1</v>
      </c>
      <c r="M127">
        <f>Demand[[#This Row],[Load]]+Demand[[#This Row],[Load]]*-0.4</f>
        <v>7374</v>
      </c>
      <c r="N127">
        <f>Demand[[#This Row],[Load]]+Demand[[#This Row],[Load]]*-0.39</f>
        <v>7496.9</v>
      </c>
      <c r="O127">
        <f>Demand[[#This Row],[Load]]+Demand[[#This Row],[Load]]*-0.38</f>
        <v>7619.8</v>
      </c>
      <c r="P127">
        <f>Demand[[#This Row],[Load]]+Demand[[#This Row],[Load]]*-0.37</f>
        <v>7742.7</v>
      </c>
      <c r="Q127">
        <f>Demand[[#This Row],[Load]]+Demand[[#This Row],[Load]]*-0.36</f>
        <v>7865.6</v>
      </c>
      <c r="R127">
        <f>Demand[[#This Row],[Load]]+Demand[[#This Row],[Load]]*-0.35</f>
        <v>7988.5</v>
      </c>
      <c r="S127">
        <f>Demand[[#This Row],[Load]]+Demand[[#This Row],[Load]]*-0.34</f>
        <v>8111.4</v>
      </c>
      <c r="T127">
        <f>Demand[[#This Row],[Load]]+Demand[[#This Row],[Load]]*-0.33</f>
        <v>8234.2999999999993</v>
      </c>
      <c r="U127">
        <f>Demand[[#This Row],[Load]]+Demand[[#This Row],[Load]]*-0.32</f>
        <v>8357.2000000000007</v>
      </c>
      <c r="V127">
        <f>Demand[[#This Row],[Load]]+Demand[[#This Row],[Load]]*-0.31</f>
        <v>8480.1</v>
      </c>
      <c r="W127">
        <f>Demand[[#This Row],[Load]]+Demand[[#This Row],[Load]]*-0.3</f>
        <v>8603</v>
      </c>
      <c r="X127">
        <f>Demand[[#This Row],[Load]]+Demand[[#This Row],[Load]]*-0.29</f>
        <v>8725.9</v>
      </c>
      <c r="Y127">
        <f>Demand[[#This Row],[Load]]+Demand[[#This Row],[Load]]*-0.28</f>
        <v>8848.7999999999993</v>
      </c>
      <c r="Z127">
        <f>Demand[[#This Row],[Load]]+Demand[[#This Row],[Load]]*-0.27</f>
        <v>8971.7000000000007</v>
      </c>
      <c r="AA127">
        <f>Demand[[#This Row],[Load]]+Demand[[#This Row],[Load]]*-0.26</f>
        <v>9094.6</v>
      </c>
      <c r="AB127">
        <f>Demand[[#This Row],[Load]]+Demand[[#This Row],[Load]]*-0.25</f>
        <v>9217.5</v>
      </c>
      <c r="AC127">
        <f>Demand[[#This Row],[Load]]+Demand[[#This Row],[Load]]*-0.24</f>
        <v>9340.4</v>
      </c>
      <c r="AD127">
        <f>Demand[[#This Row],[Load]]+Demand[[#This Row],[Load]]*-0.23</f>
        <v>9463.2999999999993</v>
      </c>
      <c r="AE127">
        <f>Demand[[#This Row],[Load]]+Demand[[#This Row],[Load]]*-0.22</f>
        <v>9586.2000000000007</v>
      </c>
      <c r="AF127">
        <f>Demand[[#This Row],[Load]]+Demand[[#This Row],[Load]]*-0.21</f>
        <v>9709.1</v>
      </c>
      <c r="AG127">
        <f>Demand[[#This Row],[Load]]+Demand[[#This Row],[Load]]*-0.2</f>
        <v>9832</v>
      </c>
      <c r="AH127">
        <f>Demand[[#This Row],[Load]]+Demand[[#This Row],[Load]]*-0.19</f>
        <v>9954.9</v>
      </c>
      <c r="AI127">
        <f>Demand[[#This Row],[Load]]+Demand[[#This Row],[Load]]*-0.18</f>
        <v>10077.799999999999</v>
      </c>
      <c r="AJ127">
        <f>Demand[[#This Row],[Load]]+Demand[[#This Row],[Load]]*-0.17</f>
        <v>10200.700000000001</v>
      </c>
      <c r="AK127">
        <f>Demand[[#This Row],[Load]]+Demand[[#This Row],[Load]]*-0.16</f>
        <v>10323.6</v>
      </c>
      <c r="AL127">
        <f>Demand[[#This Row],[Load]]+Demand[[#This Row],[Load]]*-0.15</f>
        <v>10446.5</v>
      </c>
      <c r="AM127">
        <f>Demand[[#This Row],[Load]]+Demand[[#This Row],[Load]]*-0.14</f>
        <v>10569.4</v>
      </c>
      <c r="AN127">
        <f>Demand[[#This Row],[Load]]+Demand[[#This Row],[Load]]*-0.13</f>
        <v>10692.3</v>
      </c>
      <c r="AO127">
        <f>Demand[[#This Row],[Load]]+Demand[[#This Row],[Load]]*-0.12</f>
        <v>10815.2</v>
      </c>
      <c r="AP127">
        <f>Demand[[#This Row],[Load]]+Demand[[#This Row],[Load]]*-0.11</f>
        <v>10938.1</v>
      </c>
      <c r="AQ127">
        <f>Demand[[#This Row],[Load]]+Demand[[#This Row],[Load]]*-0.1</f>
        <v>11061</v>
      </c>
      <c r="AR127">
        <f>Demand[[#This Row],[Load]]+Demand[[#This Row],[Load]]*-0.09</f>
        <v>11183.9</v>
      </c>
      <c r="AS127">
        <f>Demand[[#This Row],[Load]]+Demand[[#This Row],[Load]]*-0.08</f>
        <v>11306.8</v>
      </c>
      <c r="AT127">
        <f>Demand[[#This Row],[Load]]+Demand[[#This Row],[Load]]*-0.07</f>
        <v>11429.7</v>
      </c>
      <c r="AU127">
        <f>Demand[[#This Row],[Load]]+Demand[[#This Row],[Load]]*-0.06</f>
        <v>11552.6</v>
      </c>
      <c r="AV127">
        <f>Demand[[#This Row],[Load]]+Demand[[#This Row],[Load]]*-0.05</f>
        <v>11675.5</v>
      </c>
      <c r="AW127">
        <f>Demand[[#This Row],[Load]]+Demand[[#This Row],[Load]]*-0.04</f>
        <v>11798.4</v>
      </c>
      <c r="AX127">
        <f>Demand[[#This Row],[Load]]+Demand[[#This Row],[Load]]*-0.03</f>
        <v>11921.3</v>
      </c>
      <c r="AY127">
        <f>Demand[[#This Row],[Load]]+Demand[[#This Row],[Load]]*-0.02</f>
        <v>12044.2</v>
      </c>
      <c r="AZ127">
        <f>Demand[[#This Row],[Load]]+Demand[[#This Row],[Load]]*-0.01</f>
        <v>12167.1</v>
      </c>
      <c r="BA127">
        <f>Demand[[#This Row],[Load]]+Demand[[#This Row],[Load]]*0</f>
        <v>12290</v>
      </c>
      <c r="BB127">
        <f>Demand[[#This Row],[Load]]+Demand[[#This Row],[Load]]*0.01</f>
        <v>12412.9</v>
      </c>
      <c r="BC127">
        <f>Demand[[#This Row],[Load]]+Demand[[#This Row],[Load]]*0.02</f>
        <v>12535.8</v>
      </c>
      <c r="BD127">
        <f>Demand[[#This Row],[Load]]+Demand[[#This Row],[Load]]*0.03</f>
        <v>12658.7</v>
      </c>
      <c r="BE127">
        <f>Demand[[#This Row],[Load]]+Demand[[#This Row],[Load]]*0.04</f>
        <v>12781.6</v>
      </c>
      <c r="BF127">
        <f>Demand[[#This Row],[Load]]+Demand[[#This Row],[Load]]*0.05</f>
        <v>12904.5</v>
      </c>
      <c r="BG127">
        <f>Demand[[#This Row],[Load]]+Demand[[#This Row],[Load]]*0.06</f>
        <v>13027.4</v>
      </c>
      <c r="BH127">
        <f>Demand[[#This Row],[Load]]+Demand[[#This Row],[Load]]*0.07</f>
        <v>13150.3</v>
      </c>
      <c r="BI127">
        <f>Demand[[#This Row],[Load]]+Demand[[#This Row],[Load]]*0.08</f>
        <v>13273.2</v>
      </c>
      <c r="BJ127">
        <f>Demand[[#This Row],[Load]]+Demand[[#This Row],[Load]]*0.09</f>
        <v>13396.1</v>
      </c>
      <c r="BK127">
        <f>Demand[[#This Row],[Load]]+Demand[[#This Row],[Load]]*0.1</f>
        <v>13519</v>
      </c>
      <c r="BL127">
        <f>Demand[[#This Row],[Load]]+Demand[[#This Row],[Load]]*0.11</f>
        <v>13641.9</v>
      </c>
      <c r="BM127">
        <f>Demand[[#This Row],[Load]]+Demand[[#This Row],[Load]]*0.12</f>
        <v>13764.8</v>
      </c>
      <c r="BN127">
        <f>Demand[[#This Row],[Load]]+Demand[[#This Row],[Load]]*0.13</f>
        <v>13887.7</v>
      </c>
      <c r="BO127">
        <f>Demand[[#This Row],[Load]]+Demand[[#This Row],[Load]]*0.14</f>
        <v>14010.6</v>
      </c>
      <c r="BP127">
        <f>Demand[[#This Row],[Load]]+Demand[[#This Row],[Load]]*0.15</f>
        <v>14133.5</v>
      </c>
      <c r="BQ127">
        <f>Demand[[#This Row],[Load]]+Demand[[#This Row],[Load]]*0.16</f>
        <v>14256.4</v>
      </c>
      <c r="BR127">
        <f>Demand[[#This Row],[Load]]+Demand[[#This Row],[Load]]*0.17</f>
        <v>14379.3</v>
      </c>
      <c r="BS127">
        <f>Demand[[#This Row],[Load]]+Demand[[#This Row],[Load]]*0.18</f>
        <v>14502.2</v>
      </c>
      <c r="BT127">
        <f>Demand[[#This Row],[Load]]+Demand[[#This Row],[Load]]*0.19</f>
        <v>14625.1</v>
      </c>
      <c r="BU127">
        <f>Demand[[#This Row],[Load]]+Demand[[#This Row],[Load]]*0.2</f>
        <v>14748</v>
      </c>
      <c r="BV127">
        <f>Demand[[#This Row],[Load]]+Demand[[#This Row],[Load]]*0.21</f>
        <v>14870.9</v>
      </c>
      <c r="BW127">
        <f>Demand[[#This Row],[Load]]+Demand[[#This Row],[Load]]*0.22</f>
        <v>14993.8</v>
      </c>
      <c r="BX127">
        <f>Demand[[#This Row],[Load]]+Demand[[#This Row],[Load]]*0.23</f>
        <v>15116.7</v>
      </c>
      <c r="BY127">
        <f>Demand[[#This Row],[Load]]+Demand[[#This Row],[Load]]*0.24</f>
        <v>15239.6</v>
      </c>
      <c r="BZ127">
        <f>Demand[[#This Row],[Load]]+Demand[[#This Row],[Load]]*0.25</f>
        <v>15362.5</v>
      </c>
      <c r="CA127">
        <f>Demand[[#This Row],[Load]]+Demand[[#This Row],[Load]]*0.26</f>
        <v>15485.4</v>
      </c>
      <c r="CB127">
        <f>Demand[[#This Row],[Load]]+Demand[[#This Row],[Load]]*0.27</f>
        <v>15608.3</v>
      </c>
      <c r="CC127">
        <f>Demand[[#This Row],[Load]]+Demand[[#This Row],[Load]]*0.28</f>
        <v>15731.2</v>
      </c>
      <c r="CD127">
        <f>Demand[[#This Row],[Load]]+Demand[[#This Row],[Load]]*0.29</f>
        <v>15854.1</v>
      </c>
      <c r="CE127">
        <f>Demand[[#This Row],[Load]]+Demand[[#This Row],[Load]]*0.3</f>
        <v>15977</v>
      </c>
      <c r="CF127">
        <f>Demand[[#This Row],[Load]]+Demand[[#This Row],[Load]]*0.31</f>
        <v>16099.9</v>
      </c>
      <c r="CG127">
        <f>Demand[[#This Row],[Load]]+Demand[[#This Row],[Load]]*0.32</f>
        <v>16222.8</v>
      </c>
      <c r="CH127">
        <f>Demand[[#This Row],[Load]]+Demand[[#This Row],[Load]]*0.33</f>
        <v>16345.7</v>
      </c>
      <c r="CI127">
        <f>Demand[[#This Row],[Load]]+Demand[[#This Row],[Load]]*0.34</f>
        <v>16468.599999999999</v>
      </c>
      <c r="CJ127">
        <f>Demand[[#This Row],[Load]]+Demand[[#This Row],[Load]]*0.35</f>
        <v>16591.5</v>
      </c>
      <c r="CK127">
        <f>Demand[[#This Row],[Load]]+Demand[[#This Row],[Load]]*0.36</f>
        <v>16714.400000000001</v>
      </c>
      <c r="CL127">
        <f>Demand[[#This Row],[Load]]+Demand[[#This Row],[Load]]*0.37</f>
        <v>16837.3</v>
      </c>
      <c r="CM127">
        <f>Demand[[#This Row],[Load]]+Demand[[#This Row],[Load]]*0.38</f>
        <v>16960.2</v>
      </c>
      <c r="CN127">
        <f>Demand[[#This Row],[Load]]+Demand[[#This Row],[Load]]*0.39</f>
        <v>17083.099999999999</v>
      </c>
      <c r="CO127">
        <f>Demand[[#This Row],[Load]]+Demand[[#This Row],[Load]]*0.4</f>
        <v>17206</v>
      </c>
      <c r="CP127">
        <f>Demand[[#This Row],[Load]]+Demand[[#This Row],[Load]]*0.41</f>
        <v>17328.900000000001</v>
      </c>
      <c r="CQ127">
        <f>Demand[[#This Row],[Load]]+Demand[[#This Row],[Load]]*0.42</f>
        <v>17451.8</v>
      </c>
      <c r="CR127">
        <f>Demand[[#This Row],[Load]]+Demand[[#This Row],[Load]]*0.43</f>
        <v>17574.7</v>
      </c>
      <c r="CS127">
        <f>Demand[[#This Row],[Load]]+Demand[[#This Row],[Load]]*0.44</f>
        <v>17697.599999999999</v>
      </c>
      <c r="CT127">
        <f>Demand[[#This Row],[Load]]+Demand[[#This Row],[Load]]*0.45</f>
        <v>17820.5</v>
      </c>
      <c r="CU127">
        <f>Demand[[#This Row],[Load]]+Demand[[#This Row],[Load]]*0.46</f>
        <v>17943.400000000001</v>
      </c>
      <c r="CV127">
        <f>Demand[[#This Row],[Load]]+Demand[[#This Row],[Load]]*47</f>
        <v>589920</v>
      </c>
      <c r="CW127">
        <f>Demand[[#This Row],[Load]]+Demand[[#This Row],[Load]]*0.48</f>
        <v>18189.2</v>
      </c>
      <c r="CX127">
        <f>Demand[[#This Row],[Load]]+Demand[[#This Row],[Load]]*0.49</f>
        <v>18312.099999999999</v>
      </c>
      <c r="CY127">
        <f>Demand[[#This Row],[Load]]+Demand[[#This Row],[Load]]*0.5</f>
        <v>18435</v>
      </c>
    </row>
    <row r="128" spans="1:103">
      <c r="A128">
        <v>126</v>
      </c>
      <c r="B128">
        <v>12589</v>
      </c>
      <c r="C128">
        <f>Demand[[#This Row],[Load]]-Demand[[#This Row],[Load]]*0.5</f>
        <v>6294.5</v>
      </c>
      <c r="D128">
        <f>Demand[[#This Row],[Load]]-Demand[[#This Row],[Load]]*0.49</f>
        <v>6420.39</v>
      </c>
      <c r="E128">
        <f>Demand[[#This Row],[Load]]-Demand[[#This Row],[Load]]*0.48</f>
        <v>6546.2800000000007</v>
      </c>
      <c r="F128">
        <f>Demand[[#This Row],[Load]]-Demand[[#This Row],[Load]]*0.47</f>
        <v>6672.17</v>
      </c>
      <c r="G128">
        <f>Demand[[#This Row],[Load]]-Demand[[#This Row],[Load]]*0.46</f>
        <v>6798.0599999999995</v>
      </c>
      <c r="H128">
        <f>Demand[[#This Row],[Load]]-Demand[[#This Row],[Load]]*0.45</f>
        <v>6923.95</v>
      </c>
      <c r="I128">
        <f>Demand[[#This Row],[Load]]-Demand[[#This Row],[Load]]*0.44</f>
        <v>7049.84</v>
      </c>
      <c r="J128">
        <f>Demand[[#This Row],[Load]]-Demand[[#This Row],[Load]]*0.43</f>
        <v>7175.7300000000005</v>
      </c>
      <c r="K128">
        <f>Demand[[#This Row],[Load]]+Demand[[#This Row],[Load]]*$K$1</f>
        <v>7301.62</v>
      </c>
      <c r="L128">
        <f>Demand[[#This Row],[Load]]+Demand[[#This Row],[Load]]*-0.41</f>
        <v>7427.51</v>
      </c>
      <c r="M128">
        <f>Demand[[#This Row],[Load]]+Demand[[#This Row],[Load]]*-0.4</f>
        <v>7553.4</v>
      </c>
      <c r="N128">
        <f>Demand[[#This Row],[Load]]+Demand[[#This Row],[Load]]*-0.39</f>
        <v>7679.29</v>
      </c>
      <c r="O128">
        <f>Demand[[#This Row],[Load]]+Demand[[#This Row],[Load]]*-0.38</f>
        <v>7805.18</v>
      </c>
      <c r="P128">
        <f>Demand[[#This Row],[Load]]+Demand[[#This Row],[Load]]*-0.37</f>
        <v>7931.07</v>
      </c>
      <c r="Q128">
        <f>Demand[[#This Row],[Load]]+Demand[[#This Row],[Load]]*-0.36</f>
        <v>8056.96</v>
      </c>
      <c r="R128">
        <f>Demand[[#This Row],[Load]]+Demand[[#This Row],[Load]]*-0.35</f>
        <v>8182.85</v>
      </c>
      <c r="S128">
        <f>Demand[[#This Row],[Load]]+Demand[[#This Row],[Load]]*-0.34</f>
        <v>8308.74</v>
      </c>
      <c r="T128">
        <f>Demand[[#This Row],[Load]]+Demand[[#This Row],[Load]]*-0.33</f>
        <v>8434.630000000001</v>
      </c>
      <c r="U128">
        <f>Demand[[#This Row],[Load]]+Demand[[#This Row],[Load]]*-0.32</f>
        <v>8560.52</v>
      </c>
      <c r="V128">
        <f>Demand[[#This Row],[Load]]+Demand[[#This Row],[Load]]*-0.31</f>
        <v>8686.41</v>
      </c>
      <c r="W128">
        <f>Demand[[#This Row],[Load]]+Demand[[#This Row],[Load]]*-0.3</f>
        <v>8812.2999999999993</v>
      </c>
      <c r="X128">
        <f>Demand[[#This Row],[Load]]+Demand[[#This Row],[Load]]*-0.29</f>
        <v>8938.19</v>
      </c>
      <c r="Y128">
        <f>Demand[[#This Row],[Load]]+Demand[[#This Row],[Load]]*-0.28</f>
        <v>9064.08</v>
      </c>
      <c r="Z128">
        <f>Demand[[#This Row],[Load]]+Demand[[#This Row],[Load]]*-0.27</f>
        <v>9189.9699999999993</v>
      </c>
      <c r="AA128">
        <f>Demand[[#This Row],[Load]]+Demand[[#This Row],[Load]]*-0.26</f>
        <v>9315.86</v>
      </c>
      <c r="AB128">
        <f>Demand[[#This Row],[Load]]+Demand[[#This Row],[Load]]*-0.25</f>
        <v>9441.75</v>
      </c>
      <c r="AC128">
        <f>Demand[[#This Row],[Load]]+Demand[[#This Row],[Load]]*-0.24</f>
        <v>9567.64</v>
      </c>
      <c r="AD128">
        <f>Demand[[#This Row],[Load]]+Demand[[#This Row],[Load]]*-0.23</f>
        <v>9693.5299999999988</v>
      </c>
      <c r="AE128">
        <f>Demand[[#This Row],[Load]]+Demand[[#This Row],[Load]]*-0.22</f>
        <v>9819.42</v>
      </c>
      <c r="AF128">
        <f>Demand[[#This Row],[Load]]+Demand[[#This Row],[Load]]*-0.21</f>
        <v>9945.31</v>
      </c>
      <c r="AG128">
        <f>Demand[[#This Row],[Load]]+Demand[[#This Row],[Load]]*-0.2</f>
        <v>10071.200000000001</v>
      </c>
      <c r="AH128">
        <f>Demand[[#This Row],[Load]]+Demand[[#This Row],[Load]]*-0.19</f>
        <v>10197.09</v>
      </c>
      <c r="AI128">
        <f>Demand[[#This Row],[Load]]+Demand[[#This Row],[Load]]*-0.18</f>
        <v>10322.98</v>
      </c>
      <c r="AJ128">
        <f>Demand[[#This Row],[Load]]+Demand[[#This Row],[Load]]*-0.17</f>
        <v>10448.869999999999</v>
      </c>
      <c r="AK128">
        <f>Demand[[#This Row],[Load]]+Demand[[#This Row],[Load]]*-0.16</f>
        <v>10574.76</v>
      </c>
      <c r="AL128">
        <f>Demand[[#This Row],[Load]]+Demand[[#This Row],[Load]]*-0.15</f>
        <v>10700.65</v>
      </c>
      <c r="AM128">
        <f>Demand[[#This Row],[Load]]+Demand[[#This Row],[Load]]*-0.14</f>
        <v>10826.539999999999</v>
      </c>
      <c r="AN128">
        <f>Demand[[#This Row],[Load]]+Demand[[#This Row],[Load]]*-0.13</f>
        <v>10952.43</v>
      </c>
      <c r="AO128">
        <f>Demand[[#This Row],[Load]]+Demand[[#This Row],[Load]]*-0.12</f>
        <v>11078.32</v>
      </c>
      <c r="AP128">
        <f>Demand[[#This Row],[Load]]+Demand[[#This Row],[Load]]*-0.11</f>
        <v>11204.21</v>
      </c>
      <c r="AQ128">
        <f>Demand[[#This Row],[Load]]+Demand[[#This Row],[Load]]*-0.1</f>
        <v>11330.1</v>
      </c>
      <c r="AR128">
        <f>Demand[[#This Row],[Load]]+Demand[[#This Row],[Load]]*-0.09</f>
        <v>11455.99</v>
      </c>
      <c r="AS128">
        <f>Demand[[#This Row],[Load]]+Demand[[#This Row],[Load]]*-0.08</f>
        <v>11581.88</v>
      </c>
      <c r="AT128">
        <f>Demand[[#This Row],[Load]]+Demand[[#This Row],[Load]]*-0.07</f>
        <v>11707.77</v>
      </c>
      <c r="AU128">
        <f>Demand[[#This Row],[Load]]+Demand[[#This Row],[Load]]*-0.06</f>
        <v>11833.66</v>
      </c>
      <c r="AV128">
        <f>Demand[[#This Row],[Load]]+Demand[[#This Row],[Load]]*-0.05</f>
        <v>11959.55</v>
      </c>
      <c r="AW128">
        <f>Demand[[#This Row],[Load]]+Demand[[#This Row],[Load]]*-0.04</f>
        <v>12085.44</v>
      </c>
      <c r="AX128">
        <f>Demand[[#This Row],[Load]]+Demand[[#This Row],[Load]]*-0.03</f>
        <v>12211.33</v>
      </c>
      <c r="AY128">
        <f>Demand[[#This Row],[Load]]+Demand[[#This Row],[Load]]*-0.02</f>
        <v>12337.22</v>
      </c>
      <c r="AZ128">
        <f>Demand[[#This Row],[Load]]+Demand[[#This Row],[Load]]*-0.01</f>
        <v>12463.11</v>
      </c>
      <c r="BA128">
        <f>Demand[[#This Row],[Load]]+Demand[[#This Row],[Load]]*0</f>
        <v>12589</v>
      </c>
      <c r="BB128">
        <f>Demand[[#This Row],[Load]]+Demand[[#This Row],[Load]]*0.01</f>
        <v>12714.89</v>
      </c>
      <c r="BC128">
        <f>Demand[[#This Row],[Load]]+Demand[[#This Row],[Load]]*0.02</f>
        <v>12840.78</v>
      </c>
      <c r="BD128">
        <f>Demand[[#This Row],[Load]]+Demand[[#This Row],[Load]]*0.03</f>
        <v>12966.67</v>
      </c>
      <c r="BE128">
        <f>Demand[[#This Row],[Load]]+Demand[[#This Row],[Load]]*0.04</f>
        <v>13092.56</v>
      </c>
      <c r="BF128">
        <f>Demand[[#This Row],[Load]]+Demand[[#This Row],[Load]]*0.05</f>
        <v>13218.45</v>
      </c>
      <c r="BG128">
        <f>Demand[[#This Row],[Load]]+Demand[[#This Row],[Load]]*0.06</f>
        <v>13344.34</v>
      </c>
      <c r="BH128">
        <f>Demand[[#This Row],[Load]]+Demand[[#This Row],[Load]]*0.07</f>
        <v>13470.23</v>
      </c>
      <c r="BI128">
        <f>Demand[[#This Row],[Load]]+Demand[[#This Row],[Load]]*0.08</f>
        <v>13596.12</v>
      </c>
      <c r="BJ128">
        <f>Demand[[#This Row],[Load]]+Demand[[#This Row],[Load]]*0.09</f>
        <v>13722.01</v>
      </c>
      <c r="BK128">
        <f>Demand[[#This Row],[Load]]+Demand[[#This Row],[Load]]*0.1</f>
        <v>13847.9</v>
      </c>
      <c r="BL128">
        <f>Demand[[#This Row],[Load]]+Demand[[#This Row],[Load]]*0.11</f>
        <v>13973.79</v>
      </c>
      <c r="BM128">
        <f>Demand[[#This Row],[Load]]+Demand[[#This Row],[Load]]*0.12</f>
        <v>14099.68</v>
      </c>
      <c r="BN128">
        <f>Demand[[#This Row],[Load]]+Demand[[#This Row],[Load]]*0.13</f>
        <v>14225.57</v>
      </c>
      <c r="BO128">
        <f>Demand[[#This Row],[Load]]+Demand[[#This Row],[Load]]*0.14</f>
        <v>14351.460000000001</v>
      </c>
      <c r="BP128">
        <f>Demand[[#This Row],[Load]]+Demand[[#This Row],[Load]]*0.15</f>
        <v>14477.35</v>
      </c>
      <c r="BQ128">
        <f>Demand[[#This Row],[Load]]+Demand[[#This Row],[Load]]*0.16</f>
        <v>14603.24</v>
      </c>
      <c r="BR128">
        <f>Demand[[#This Row],[Load]]+Demand[[#This Row],[Load]]*0.17</f>
        <v>14729.130000000001</v>
      </c>
      <c r="BS128">
        <f>Demand[[#This Row],[Load]]+Demand[[#This Row],[Load]]*0.18</f>
        <v>14855.02</v>
      </c>
      <c r="BT128">
        <f>Demand[[#This Row],[Load]]+Demand[[#This Row],[Load]]*0.19</f>
        <v>14980.91</v>
      </c>
      <c r="BU128">
        <f>Demand[[#This Row],[Load]]+Demand[[#This Row],[Load]]*0.2</f>
        <v>15106.8</v>
      </c>
      <c r="BV128">
        <f>Demand[[#This Row],[Load]]+Demand[[#This Row],[Load]]*0.21</f>
        <v>15232.69</v>
      </c>
      <c r="BW128">
        <f>Demand[[#This Row],[Load]]+Demand[[#This Row],[Load]]*0.22</f>
        <v>15358.58</v>
      </c>
      <c r="BX128">
        <f>Demand[[#This Row],[Load]]+Demand[[#This Row],[Load]]*0.23</f>
        <v>15484.470000000001</v>
      </c>
      <c r="BY128">
        <f>Demand[[#This Row],[Load]]+Demand[[#This Row],[Load]]*0.24</f>
        <v>15610.36</v>
      </c>
      <c r="BZ128">
        <f>Demand[[#This Row],[Load]]+Demand[[#This Row],[Load]]*0.25</f>
        <v>15736.25</v>
      </c>
      <c r="CA128">
        <f>Demand[[#This Row],[Load]]+Demand[[#This Row],[Load]]*0.26</f>
        <v>15862.14</v>
      </c>
      <c r="CB128">
        <f>Demand[[#This Row],[Load]]+Demand[[#This Row],[Load]]*0.27</f>
        <v>15988.03</v>
      </c>
      <c r="CC128">
        <f>Demand[[#This Row],[Load]]+Demand[[#This Row],[Load]]*0.28</f>
        <v>16113.92</v>
      </c>
      <c r="CD128">
        <f>Demand[[#This Row],[Load]]+Demand[[#This Row],[Load]]*0.29</f>
        <v>16239.81</v>
      </c>
      <c r="CE128">
        <f>Demand[[#This Row],[Load]]+Demand[[#This Row],[Load]]*0.3</f>
        <v>16365.7</v>
      </c>
      <c r="CF128">
        <f>Demand[[#This Row],[Load]]+Demand[[#This Row],[Load]]*0.31</f>
        <v>16491.59</v>
      </c>
      <c r="CG128">
        <f>Demand[[#This Row],[Load]]+Demand[[#This Row],[Load]]*0.32</f>
        <v>16617.48</v>
      </c>
      <c r="CH128">
        <f>Demand[[#This Row],[Load]]+Demand[[#This Row],[Load]]*0.33</f>
        <v>16743.37</v>
      </c>
      <c r="CI128">
        <f>Demand[[#This Row],[Load]]+Demand[[#This Row],[Load]]*0.34</f>
        <v>16869.260000000002</v>
      </c>
      <c r="CJ128">
        <f>Demand[[#This Row],[Load]]+Demand[[#This Row],[Load]]*0.35</f>
        <v>16995.150000000001</v>
      </c>
      <c r="CK128">
        <f>Demand[[#This Row],[Load]]+Demand[[#This Row],[Load]]*0.36</f>
        <v>17121.04</v>
      </c>
      <c r="CL128">
        <f>Demand[[#This Row],[Load]]+Demand[[#This Row],[Load]]*0.37</f>
        <v>17246.93</v>
      </c>
      <c r="CM128">
        <f>Demand[[#This Row],[Load]]+Demand[[#This Row],[Load]]*0.38</f>
        <v>17372.82</v>
      </c>
      <c r="CN128">
        <f>Demand[[#This Row],[Load]]+Demand[[#This Row],[Load]]*0.39</f>
        <v>17498.71</v>
      </c>
      <c r="CO128">
        <f>Demand[[#This Row],[Load]]+Demand[[#This Row],[Load]]*0.4</f>
        <v>17624.599999999999</v>
      </c>
      <c r="CP128">
        <f>Demand[[#This Row],[Load]]+Demand[[#This Row],[Load]]*0.41</f>
        <v>17750.489999999998</v>
      </c>
      <c r="CQ128">
        <f>Demand[[#This Row],[Load]]+Demand[[#This Row],[Load]]*0.42</f>
        <v>17876.38</v>
      </c>
      <c r="CR128">
        <f>Demand[[#This Row],[Load]]+Demand[[#This Row],[Load]]*0.43</f>
        <v>18002.27</v>
      </c>
      <c r="CS128">
        <f>Demand[[#This Row],[Load]]+Demand[[#This Row],[Load]]*0.44</f>
        <v>18128.16</v>
      </c>
      <c r="CT128">
        <f>Demand[[#This Row],[Load]]+Demand[[#This Row],[Load]]*0.45</f>
        <v>18254.05</v>
      </c>
      <c r="CU128">
        <f>Demand[[#This Row],[Load]]+Demand[[#This Row],[Load]]*0.46</f>
        <v>18379.940000000002</v>
      </c>
      <c r="CV128">
        <f>Demand[[#This Row],[Load]]+Demand[[#This Row],[Load]]*47</f>
        <v>604272</v>
      </c>
      <c r="CW128">
        <f>Demand[[#This Row],[Load]]+Demand[[#This Row],[Load]]*0.48</f>
        <v>18631.72</v>
      </c>
      <c r="CX128">
        <f>Demand[[#This Row],[Load]]+Demand[[#This Row],[Load]]*0.49</f>
        <v>18757.61</v>
      </c>
      <c r="CY128">
        <f>Demand[[#This Row],[Load]]+Demand[[#This Row],[Load]]*0.5</f>
        <v>18883.5</v>
      </c>
    </row>
    <row r="129" spans="1:103">
      <c r="A129">
        <v>127</v>
      </c>
      <c r="B129">
        <v>13643</v>
      </c>
      <c r="C129">
        <f>Demand[[#This Row],[Load]]-Demand[[#This Row],[Load]]*0.5</f>
        <v>6821.5</v>
      </c>
      <c r="D129">
        <f>Demand[[#This Row],[Load]]-Demand[[#This Row],[Load]]*0.49</f>
        <v>6957.93</v>
      </c>
      <c r="E129">
        <f>Demand[[#This Row],[Load]]-Demand[[#This Row],[Load]]*0.48</f>
        <v>7094.3600000000006</v>
      </c>
      <c r="F129">
        <f>Demand[[#This Row],[Load]]-Demand[[#This Row],[Load]]*0.47</f>
        <v>7230.79</v>
      </c>
      <c r="G129">
        <f>Demand[[#This Row],[Load]]-Demand[[#This Row],[Load]]*0.46</f>
        <v>7367.2199999999993</v>
      </c>
      <c r="H129">
        <f>Demand[[#This Row],[Load]]-Demand[[#This Row],[Load]]*0.45</f>
        <v>7503.65</v>
      </c>
      <c r="I129">
        <f>Demand[[#This Row],[Load]]-Demand[[#This Row],[Load]]*0.44</f>
        <v>7640.08</v>
      </c>
      <c r="J129">
        <f>Demand[[#This Row],[Load]]-Demand[[#This Row],[Load]]*0.43</f>
        <v>7776.51</v>
      </c>
      <c r="K129">
        <f>Demand[[#This Row],[Load]]+Demand[[#This Row],[Load]]*$K$1</f>
        <v>7912.9400000000005</v>
      </c>
      <c r="L129">
        <f>Demand[[#This Row],[Load]]+Demand[[#This Row],[Load]]*-0.41</f>
        <v>8049.37</v>
      </c>
      <c r="M129">
        <f>Demand[[#This Row],[Load]]+Demand[[#This Row],[Load]]*-0.4</f>
        <v>8185.7999999999993</v>
      </c>
      <c r="N129">
        <f>Demand[[#This Row],[Load]]+Demand[[#This Row],[Load]]*-0.39</f>
        <v>8322.23</v>
      </c>
      <c r="O129">
        <f>Demand[[#This Row],[Load]]+Demand[[#This Row],[Load]]*-0.38</f>
        <v>8458.66</v>
      </c>
      <c r="P129">
        <f>Demand[[#This Row],[Load]]+Demand[[#This Row],[Load]]*-0.37</f>
        <v>8595.09</v>
      </c>
      <c r="Q129">
        <f>Demand[[#This Row],[Load]]+Demand[[#This Row],[Load]]*-0.36</f>
        <v>8731.52</v>
      </c>
      <c r="R129">
        <f>Demand[[#This Row],[Load]]+Demand[[#This Row],[Load]]*-0.35</f>
        <v>8867.9500000000007</v>
      </c>
      <c r="S129">
        <f>Demand[[#This Row],[Load]]+Demand[[#This Row],[Load]]*-0.34</f>
        <v>9004.380000000001</v>
      </c>
      <c r="T129">
        <f>Demand[[#This Row],[Load]]+Demand[[#This Row],[Load]]*-0.33</f>
        <v>9140.81</v>
      </c>
      <c r="U129">
        <f>Demand[[#This Row],[Load]]+Demand[[#This Row],[Load]]*-0.32</f>
        <v>9277.24</v>
      </c>
      <c r="V129">
        <f>Demand[[#This Row],[Load]]+Demand[[#This Row],[Load]]*-0.31</f>
        <v>9413.67</v>
      </c>
      <c r="W129">
        <f>Demand[[#This Row],[Load]]+Demand[[#This Row],[Load]]*-0.3</f>
        <v>9550.1</v>
      </c>
      <c r="X129">
        <f>Demand[[#This Row],[Load]]+Demand[[#This Row],[Load]]*-0.29</f>
        <v>9686.5300000000007</v>
      </c>
      <c r="Y129">
        <f>Demand[[#This Row],[Load]]+Demand[[#This Row],[Load]]*-0.28</f>
        <v>9822.9599999999991</v>
      </c>
      <c r="Z129">
        <f>Demand[[#This Row],[Load]]+Demand[[#This Row],[Load]]*-0.27</f>
        <v>9959.39</v>
      </c>
      <c r="AA129">
        <f>Demand[[#This Row],[Load]]+Demand[[#This Row],[Load]]*-0.26</f>
        <v>10095.82</v>
      </c>
      <c r="AB129">
        <f>Demand[[#This Row],[Load]]+Demand[[#This Row],[Load]]*-0.25</f>
        <v>10232.25</v>
      </c>
      <c r="AC129">
        <f>Demand[[#This Row],[Load]]+Demand[[#This Row],[Load]]*-0.24</f>
        <v>10368.68</v>
      </c>
      <c r="AD129">
        <f>Demand[[#This Row],[Load]]+Demand[[#This Row],[Load]]*-0.23</f>
        <v>10505.11</v>
      </c>
      <c r="AE129">
        <f>Demand[[#This Row],[Load]]+Demand[[#This Row],[Load]]*-0.22</f>
        <v>10641.54</v>
      </c>
      <c r="AF129">
        <f>Demand[[#This Row],[Load]]+Demand[[#This Row],[Load]]*-0.21</f>
        <v>10777.970000000001</v>
      </c>
      <c r="AG129">
        <f>Demand[[#This Row],[Load]]+Demand[[#This Row],[Load]]*-0.2</f>
        <v>10914.4</v>
      </c>
      <c r="AH129">
        <f>Demand[[#This Row],[Load]]+Demand[[#This Row],[Load]]*-0.19</f>
        <v>11050.83</v>
      </c>
      <c r="AI129">
        <f>Demand[[#This Row],[Load]]+Demand[[#This Row],[Load]]*-0.18</f>
        <v>11187.26</v>
      </c>
      <c r="AJ129">
        <f>Demand[[#This Row],[Load]]+Demand[[#This Row],[Load]]*-0.17</f>
        <v>11323.69</v>
      </c>
      <c r="AK129">
        <f>Demand[[#This Row],[Load]]+Demand[[#This Row],[Load]]*-0.16</f>
        <v>11460.119999999999</v>
      </c>
      <c r="AL129">
        <f>Demand[[#This Row],[Load]]+Demand[[#This Row],[Load]]*-0.15</f>
        <v>11596.55</v>
      </c>
      <c r="AM129">
        <f>Demand[[#This Row],[Load]]+Demand[[#This Row],[Load]]*-0.14</f>
        <v>11732.98</v>
      </c>
      <c r="AN129">
        <f>Demand[[#This Row],[Load]]+Demand[[#This Row],[Load]]*-0.13</f>
        <v>11869.41</v>
      </c>
      <c r="AO129">
        <f>Demand[[#This Row],[Load]]+Demand[[#This Row],[Load]]*-0.12</f>
        <v>12005.84</v>
      </c>
      <c r="AP129">
        <f>Demand[[#This Row],[Load]]+Demand[[#This Row],[Load]]*-0.11</f>
        <v>12142.27</v>
      </c>
      <c r="AQ129">
        <f>Demand[[#This Row],[Load]]+Demand[[#This Row],[Load]]*-0.1</f>
        <v>12278.7</v>
      </c>
      <c r="AR129">
        <f>Demand[[#This Row],[Load]]+Demand[[#This Row],[Load]]*-0.09</f>
        <v>12415.130000000001</v>
      </c>
      <c r="AS129">
        <f>Demand[[#This Row],[Load]]+Demand[[#This Row],[Load]]*-0.08</f>
        <v>12551.56</v>
      </c>
      <c r="AT129">
        <f>Demand[[#This Row],[Load]]+Demand[[#This Row],[Load]]*-0.07</f>
        <v>12687.99</v>
      </c>
      <c r="AU129">
        <f>Demand[[#This Row],[Load]]+Demand[[#This Row],[Load]]*-0.06</f>
        <v>12824.42</v>
      </c>
      <c r="AV129">
        <f>Demand[[#This Row],[Load]]+Demand[[#This Row],[Load]]*-0.05</f>
        <v>12960.85</v>
      </c>
      <c r="AW129">
        <f>Demand[[#This Row],[Load]]+Demand[[#This Row],[Load]]*-0.04</f>
        <v>13097.28</v>
      </c>
      <c r="AX129">
        <f>Demand[[#This Row],[Load]]+Demand[[#This Row],[Load]]*-0.03</f>
        <v>13233.71</v>
      </c>
      <c r="AY129">
        <f>Demand[[#This Row],[Load]]+Demand[[#This Row],[Load]]*-0.02</f>
        <v>13370.14</v>
      </c>
      <c r="AZ129">
        <f>Demand[[#This Row],[Load]]+Demand[[#This Row],[Load]]*-0.01</f>
        <v>13506.57</v>
      </c>
      <c r="BA129">
        <f>Demand[[#This Row],[Load]]+Demand[[#This Row],[Load]]*0</f>
        <v>13643</v>
      </c>
      <c r="BB129">
        <f>Demand[[#This Row],[Load]]+Demand[[#This Row],[Load]]*0.01</f>
        <v>13779.43</v>
      </c>
      <c r="BC129">
        <f>Demand[[#This Row],[Load]]+Demand[[#This Row],[Load]]*0.02</f>
        <v>13915.86</v>
      </c>
      <c r="BD129">
        <f>Demand[[#This Row],[Load]]+Demand[[#This Row],[Load]]*0.03</f>
        <v>14052.29</v>
      </c>
      <c r="BE129">
        <f>Demand[[#This Row],[Load]]+Demand[[#This Row],[Load]]*0.04</f>
        <v>14188.72</v>
      </c>
      <c r="BF129">
        <f>Demand[[#This Row],[Load]]+Demand[[#This Row],[Load]]*0.05</f>
        <v>14325.15</v>
      </c>
      <c r="BG129">
        <f>Demand[[#This Row],[Load]]+Demand[[#This Row],[Load]]*0.06</f>
        <v>14461.58</v>
      </c>
      <c r="BH129">
        <f>Demand[[#This Row],[Load]]+Demand[[#This Row],[Load]]*0.07</f>
        <v>14598.01</v>
      </c>
      <c r="BI129">
        <f>Demand[[#This Row],[Load]]+Demand[[#This Row],[Load]]*0.08</f>
        <v>14734.44</v>
      </c>
      <c r="BJ129">
        <f>Demand[[#This Row],[Load]]+Demand[[#This Row],[Load]]*0.09</f>
        <v>14870.869999999999</v>
      </c>
      <c r="BK129">
        <f>Demand[[#This Row],[Load]]+Demand[[#This Row],[Load]]*0.1</f>
        <v>15007.3</v>
      </c>
      <c r="BL129">
        <f>Demand[[#This Row],[Load]]+Demand[[#This Row],[Load]]*0.11</f>
        <v>15143.73</v>
      </c>
      <c r="BM129">
        <f>Demand[[#This Row],[Load]]+Demand[[#This Row],[Load]]*0.12</f>
        <v>15280.16</v>
      </c>
      <c r="BN129">
        <f>Demand[[#This Row],[Load]]+Demand[[#This Row],[Load]]*0.13</f>
        <v>15416.59</v>
      </c>
      <c r="BO129">
        <f>Demand[[#This Row],[Load]]+Demand[[#This Row],[Load]]*0.14</f>
        <v>15553.02</v>
      </c>
      <c r="BP129">
        <f>Demand[[#This Row],[Load]]+Demand[[#This Row],[Load]]*0.15</f>
        <v>15689.45</v>
      </c>
      <c r="BQ129">
        <f>Demand[[#This Row],[Load]]+Demand[[#This Row],[Load]]*0.16</f>
        <v>15825.880000000001</v>
      </c>
      <c r="BR129">
        <f>Demand[[#This Row],[Load]]+Demand[[#This Row],[Load]]*0.17</f>
        <v>15962.31</v>
      </c>
      <c r="BS129">
        <f>Demand[[#This Row],[Load]]+Demand[[#This Row],[Load]]*0.18</f>
        <v>16098.74</v>
      </c>
      <c r="BT129">
        <f>Demand[[#This Row],[Load]]+Demand[[#This Row],[Load]]*0.19</f>
        <v>16235.17</v>
      </c>
      <c r="BU129">
        <f>Demand[[#This Row],[Load]]+Demand[[#This Row],[Load]]*0.2</f>
        <v>16371.6</v>
      </c>
      <c r="BV129">
        <f>Demand[[#This Row],[Load]]+Demand[[#This Row],[Load]]*0.21</f>
        <v>16508.03</v>
      </c>
      <c r="BW129">
        <f>Demand[[#This Row],[Load]]+Demand[[#This Row],[Load]]*0.22</f>
        <v>16644.46</v>
      </c>
      <c r="BX129">
        <f>Demand[[#This Row],[Load]]+Demand[[#This Row],[Load]]*0.23</f>
        <v>16780.89</v>
      </c>
      <c r="BY129">
        <f>Demand[[#This Row],[Load]]+Demand[[#This Row],[Load]]*0.24</f>
        <v>16917.32</v>
      </c>
      <c r="BZ129">
        <f>Demand[[#This Row],[Load]]+Demand[[#This Row],[Load]]*0.25</f>
        <v>17053.75</v>
      </c>
      <c r="CA129">
        <f>Demand[[#This Row],[Load]]+Demand[[#This Row],[Load]]*0.26</f>
        <v>17190.18</v>
      </c>
      <c r="CB129">
        <f>Demand[[#This Row],[Load]]+Demand[[#This Row],[Load]]*0.27</f>
        <v>17326.61</v>
      </c>
      <c r="CC129">
        <f>Demand[[#This Row],[Load]]+Demand[[#This Row],[Load]]*0.28</f>
        <v>17463.04</v>
      </c>
      <c r="CD129">
        <f>Demand[[#This Row],[Load]]+Demand[[#This Row],[Load]]*0.29</f>
        <v>17599.47</v>
      </c>
      <c r="CE129">
        <f>Demand[[#This Row],[Load]]+Demand[[#This Row],[Load]]*0.3</f>
        <v>17735.900000000001</v>
      </c>
      <c r="CF129">
        <f>Demand[[#This Row],[Load]]+Demand[[#This Row],[Load]]*0.31</f>
        <v>17872.330000000002</v>
      </c>
      <c r="CG129">
        <f>Demand[[#This Row],[Load]]+Demand[[#This Row],[Load]]*0.32</f>
        <v>18008.760000000002</v>
      </c>
      <c r="CH129">
        <f>Demand[[#This Row],[Load]]+Demand[[#This Row],[Load]]*0.33</f>
        <v>18145.190000000002</v>
      </c>
      <c r="CI129">
        <f>Demand[[#This Row],[Load]]+Demand[[#This Row],[Load]]*0.34</f>
        <v>18281.62</v>
      </c>
      <c r="CJ129">
        <f>Demand[[#This Row],[Load]]+Demand[[#This Row],[Load]]*0.35</f>
        <v>18418.05</v>
      </c>
      <c r="CK129">
        <f>Demand[[#This Row],[Load]]+Demand[[#This Row],[Load]]*0.36</f>
        <v>18554.48</v>
      </c>
      <c r="CL129">
        <f>Demand[[#This Row],[Load]]+Demand[[#This Row],[Load]]*0.37</f>
        <v>18690.91</v>
      </c>
      <c r="CM129">
        <f>Demand[[#This Row],[Load]]+Demand[[#This Row],[Load]]*0.38</f>
        <v>18827.34</v>
      </c>
      <c r="CN129">
        <f>Demand[[#This Row],[Load]]+Demand[[#This Row],[Load]]*0.39</f>
        <v>18963.77</v>
      </c>
      <c r="CO129">
        <f>Demand[[#This Row],[Load]]+Demand[[#This Row],[Load]]*0.4</f>
        <v>19100.2</v>
      </c>
      <c r="CP129">
        <f>Demand[[#This Row],[Load]]+Demand[[#This Row],[Load]]*0.41</f>
        <v>19236.63</v>
      </c>
      <c r="CQ129">
        <f>Demand[[#This Row],[Load]]+Demand[[#This Row],[Load]]*0.42</f>
        <v>19373.059999999998</v>
      </c>
      <c r="CR129">
        <f>Demand[[#This Row],[Load]]+Demand[[#This Row],[Load]]*0.43</f>
        <v>19509.489999999998</v>
      </c>
      <c r="CS129">
        <f>Demand[[#This Row],[Load]]+Demand[[#This Row],[Load]]*0.44</f>
        <v>19645.919999999998</v>
      </c>
      <c r="CT129">
        <f>Demand[[#This Row],[Load]]+Demand[[#This Row],[Load]]*0.45</f>
        <v>19782.349999999999</v>
      </c>
      <c r="CU129">
        <f>Demand[[#This Row],[Load]]+Demand[[#This Row],[Load]]*0.46</f>
        <v>19918.78</v>
      </c>
      <c r="CV129">
        <f>Demand[[#This Row],[Load]]+Demand[[#This Row],[Load]]*47</f>
        <v>654864</v>
      </c>
      <c r="CW129">
        <f>Demand[[#This Row],[Load]]+Demand[[#This Row],[Load]]*0.48</f>
        <v>20191.64</v>
      </c>
      <c r="CX129">
        <f>Demand[[#This Row],[Load]]+Demand[[#This Row],[Load]]*0.49</f>
        <v>20328.07</v>
      </c>
      <c r="CY129">
        <f>Demand[[#This Row],[Load]]+Demand[[#This Row],[Load]]*0.5</f>
        <v>20464.5</v>
      </c>
    </row>
    <row r="130" spans="1:103">
      <c r="A130">
        <v>128</v>
      </c>
      <c r="B130">
        <v>15627</v>
      </c>
      <c r="C130">
        <f>Demand[[#This Row],[Load]]-Demand[[#This Row],[Load]]*0.5</f>
        <v>7813.5</v>
      </c>
      <c r="D130">
        <f>Demand[[#This Row],[Load]]-Demand[[#This Row],[Load]]*0.49</f>
        <v>7969.77</v>
      </c>
      <c r="E130">
        <f>Demand[[#This Row],[Load]]-Demand[[#This Row],[Load]]*0.48</f>
        <v>8126.04</v>
      </c>
      <c r="F130">
        <f>Demand[[#This Row],[Load]]-Demand[[#This Row],[Load]]*0.47</f>
        <v>8282.3100000000013</v>
      </c>
      <c r="G130">
        <f>Demand[[#This Row],[Load]]-Demand[[#This Row],[Load]]*0.46</f>
        <v>8438.58</v>
      </c>
      <c r="H130">
        <f>Demand[[#This Row],[Load]]-Demand[[#This Row],[Load]]*0.45</f>
        <v>8594.8499999999985</v>
      </c>
      <c r="I130">
        <f>Demand[[#This Row],[Load]]-Demand[[#This Row],[Load]]*0.44</f>
        <v>8751.119999999999</v>
      </c>
      <c r="J130">
        <f>Demand[[#This Row],[Load]]-Demand[[#This Row],[Load]]*0.43</f>
        <v>8907.39</v>
      </c>
      <c r="K130">
        <f>Demand[[#This Row],[Load]]+Demand[[#This Row],[Load]]*$K$1</f>
        <v>9063.66</v>
      </c>
      <c r="L130">
        <f>Demand[[#This Row],[Load]]+Demand[[#This Row],[Load]]*-0.41</f>
        <v>9219.93</v>
      </c>
      <c r="M130">
        <f>Demand[[#This Row],[Load]]+Demand[[#This Row],[Load]]*-0.4</f>
        <v>9376.2000000000007</v>
      </c>
      <c r="N130">
        <f>Demand[[#This Row],[Load]]+Demand[[#This Row],[Load]]*-0.39</f>
        <v>9532.4699999999993</v>
      </c>
      <c r="O130">
        <f>Demand[[#This Row],[Load]]+Demand[[#This Row],[Load]]*-0.38</f>
        <v>9688.74</v>
      </c>
      <c r="P130">
        <f>Demand[[#This Row],[Load]]+Demand[[#This Row],[Load]]*-0.37</f>
        <v>9845.01</v>
      </c>
      <c r="Q130">
        <f>Demand[[#This Row],[Load]]+Demand[[#This Row],[Load]]*-0.36</f>
        <v>10001.280000000001</v>
      </c>
      <c r="R130">
        <f>Demand[[#This Row],[Load]]+Demand[[#This Row],[Load]]*-0.35</f>
        <v>10157.549999999999</v>
      </c>
      <c r="S130">
        <f>Demand[[#This Row],[Load]]+Demand[[#This Row],[Load]]*-0.34</f>
        <v>10313.82</v>
      </c>
      <c r="T130">
        <f>Demand[[#This Row],[Load]]+Demand[[#This Row],[Load]]*-0.33</f>
        <v>10470.09</v>
      </c>
      <c r="U130">
        <f>Demand[[#This Row],[Load]]+Demand[[#This Row],[Load]]*-0.32</f>
        <v>10626.36</v>
      </c>
      <c r="V130">
        <f>Demand[[#This Row],[Load]]+Demand[[#This Row],[Load]]*-0.31</f>
        <v>10782.630000000001</v>
      </c>
      <c r="W130">
        <f>Demand[[#This Row],[Load]]+Demand[[#This Row],[Load]]*-0.3</f>
        <v>10938.900000000001</v>
      </c>
      <c r="X130">
        <f>Demand[[#This Row],[Load]]+Demand[[#This Row],[Load]]*-0.29</f>
        <v>11095.17</v>
      </c>
      <c r="Y130">
        <f>Demand[[#This Row],[Load]]+Demand[[#This Row],[Load]]*-0.28</f>
        <v>11251.439999999999</v>
      </c>
      <c r="Z130">
        <f>Demand[[#This Row],[Load]]+Demand[[#This Row],[Load]]*-0.27</f>
        <v>11407.71</v>
      </c>
      <c r="AA130">
        <f>Demand[[#This Row],[Load]]+Demand[[#This Row],[Load]]*-0.26</f>
        <v>11563.98</v>
      </c>
      <c r="AB130">
        <f>Demand[[#This Row],[Load]]+Demand[[#This Row],[Load]]*-0.25</f>
        <v>11720.25</v>
      </c>
      <c r="AC130">
        <f>Demand[[#This Row],[Load]]+Demand[[#This Row],[Load]]*-0.24</f>
        <v>11876.52</v>
      </c>
      <c r="AD130">
        <f>Demand[[#This Row],[Load]]+Demand[[#This Row],[Load]]*-0.23</f>
        <v>12032.79</v>
      </c>
      <c r="AE130">
        <f>Demand[[#This Row],[Load]]+Demand[[#This Row],[Load]]*-0.22</f>
        <v>12189.06</v>
      </c>
      <c r="AF130">
        <f>Demand[[#This Row],[Load]]+Demand[[#This Row],[Load]]*-0.21</f>
        <v>12345.33</v>
      </c>
      <c r="AG130">
        <f>Demand[[#This Row],[Load]]+Demand[[#This Row],[Load]]*-0.2</f>
        <v>12501.6</v>
      </c>
      <c r="AH130">
        <f>Demand[[#This Row],[Load]]+Demand[[#This Row],[Load]]*-0.19</f>
        <v>12657.869999999999</v>
      </c>
      <c r="AI130">
        <f>Demand[[#This Row],[Load]]+Demand[[#This Row],[Load]]*-0.18</f>
        <v>12814.14</v>
      </c>
      <c r="AJ130">
        <f>Demand[[#This Row],[Load]]+Demand[[#This Row],[Load]]*-0.17</f>
        <v>12970.41</v>
      </c>
      <c r="AK130">
        <f>Demand[[#This Row],[Load]]+Demand[[#This Row],[Load]]*-0.16</f>
        <v>13126.68</v>
      </c>
      <c r="AL130">
        <f>Demand[[#This Row],[Load]]+Demand[[#This Row],[Load]]*-0.15</f>
        <v>13282.95</v>
      </c>
      <c r="AM130">
        <f>Demand[[#This Row],[Load]]+Demand[[#This Row],[Load]]*-0.14</f>
        <v>13439.22</v>
      </c>
      <c r="AN130">
        <f>Demand[[#This Row],[Load]]+Demand[[#This Row],[Load]]*-0.13</f>
        <v>13595.49</v>
      </c>
      <c r="AO130">
        <f>Demand[[#This Row],[Load]]+Demand[[#This Row],[Load]]*-0.12</f>
        <v>13751.76</v>
      </c>
      <c r="AP130">
        <f>Demand[[#This Row],[Load]]+Demand[[#This Row],[Load]]*-0.11</f>
        <v>13908.03</v>
      </c>
      <c r="AQ130">
        <f>Demand[[#This Row],[Load]]+Demand[[#This Row],[Load]]*-0.1</f>
        <v>14064.3</v>
      </c>
      <c r="AR130">
        <f>Demand[[#This Row],[Load]]+Demand[[#This Row],[Load]]*-0.09</f>
        <v>14220.57</v>
      </c>
      <c r="AS130">
        <f>Demand[[#This Row],[Load]]+Demand[[#This Row],[Load]]*-0.08</f>
        <v>14376.84</v>
      </c>
      <c r="AT130">
        <f>Demand[[#This Row],[Load]]+Demand[[#This Row],[Load]]*-0.07</f>
        <v>14533.11</v>
      </c>
      <c r="AU130">
        <f>Demand[[#This Row],[Load]]+Demand[[#This Row],[Load]]*-0.06</f>
        <v>14689.38</v>
      </c>
      <c r="AV130">
        <f>Demand[[#This Row],[Load]]+Demand[[#This Row],[Load]]*-0.05</f>
        <v>14845.65</v>
      </c>
      <c r="AW130">
        <f>Demand[[#This Row],[Load]]+Demand[[#This Row],[Load]]*-0.04</f>
        <v>15001.92</v>
      </c>
      <c r="AX130">
        <f>Demand[[#This Row],[Load]]+Demand[[#This Row],[Load]]*-0.03</f>
        <v>15158.19</v>
      </c>
      <c r="AY130">
        <f>Demand[[#This Row],[Load]]+Demand[[#This Row],[Load]]*-0.02</f>
        <v>15314.46</v>
      </c>
      <c r="AZ130">
        <f>Demand[[#This Row],[Load]]+Demand[[#This Row],[Load]]*-0.01</f>
        <v>15470.73</v>
      </c>
      <c r="BA130">
        <f>Demand[[#This Row],[Load]]+Demand[[#This Row],[Load]]*0</f>
        <v>15627</v>
      </c>
      <c r="BB130">
        <f>Demand[[#This Row],[Load]]+Demand[[#This Row],[Load]]*0.01</f>
        <v>15783.27</v>
      </c>
      <c r="BC130">
        <f>Demand[[#This Row],[Load]]+Demand[[#This Row],[Load]]*0.02</f>
        <v>15939.54</v>
      </c>
      <c r="BD130">
        <f>Demand[[#This Row],[Load]]+Demand[[#This Row],[Load]]*0.03</f>
        <v>16095.81</v>
      </c>
      <c r="BE130">
        <f>Demand[[#This Row],[Load]]+Demand[[#This Row],[Load]]*0.04</f>
        <v>16252.08</v>
      </c>
      <c r="BF130">
        <f>Demand[[#This Row],[Load]]+Demand[[#This Row],[Load]]*0.05</f>
        <v>16408.349999999999</v>
      </c>
      <c r="BG130">
        <f>Demand[[#This Row],[Load]]+Demand[[#This Row],[Load]]*0.06</f>
        <v>16564.62</v>
      </c>
      <c r="BH130">
        <f>Demand[[#This Row],[Load]]+Demand[[#This Row],[Load]]*0.07</f>
        <v>16720.89</v>
      </c>
      <c r="BI130">
        <f>Demand[[#This Row],[Load]]+Demand[[#This Row],[Load]]*0.08</f>
        <v>16877.16</v>
      </c>
      <c r="BJ130">
        <f>Demand[[#This Row],[Load]]+Demand[[#This Row],[Load]]*0.09</f>
        <v>17033.43</v>
      </c>
      <c r="BK130">
        <f>Demand[[#This Row],[Load]]+Demand[[#This Row],[Load]]*0.1</f>
        <v>17189.7</v>
      </c>
      <c r="BL130">
        <f>Demand[[#This Row],[Load]]+Demand[[#This Row],[Load]]*0.11</f>
        <v>17345.97</v>
      </c>
      <c r="BM130">
        <f>Demand[[#This Row],[Load]]+Demand[[#This Row],[Load]]*0.12</f>
        <v>17502.240000000002</v>
      </c>
      <c r="BN130">
        <f>Demand[[#This Row],[Load]]+Demand[[#This Row],[Load]]*0.13</f>
        <v>17658.509999999998</v>
      </c>
      <c r="BO130">
        <f>Demand[[#This Row],[Load]]+Demand[[#This Row],[Load]]*0.14</f>
        <v>17814.78</v>
      </c>
      <c r="BP130">
        <f>Demand[[#This Row],[Load]]+Demand[[#This Row],[Load]]*0.15</f>
        <v>17971.05</v>
      </c>
      <c r="BQ130">
        <f>Demand[[#This Row],[Load]]+Demand[[#This Row],[Load]]*0.16</f>
        <v>18127.32</v>
      </c>
      <c r="BR130">
        <f>Demand[[#This Row],[Load]]+Demand[[#This Row],[Load]]*0.17</f>
        <v>18283.59</v>
      </c>
      <c r="BS130">
        <f>Demand[[#This Row],[Load]]+Demand[[#This Row],[Load]]*0.18</f>
        <v>18439.86</v>
      </c>
      <c r="BT130">
        <f>Demand[[#This Row],[Load]]+Demand[[#This Row],[Load]]*0.19</f>
        <v>18596.13</v>
      </c>
      <c r="BU130">
        <f>Demand[[#This Row],[Load]]+Demand[[#This Row],[Load]]*0.2</f>
        <v>18752.400000000001</v>
      </c>
      <c r="BV130">
        <f>Demand[[#This Row],[Load]]+Demand[[#This Row],[Load]]*0.21</f>
        <v>18908.669999999998</v>
      </c>
      <c r="BW130">
        <f>Demand[[#This Row],[Load]]+Demand[[#This Row],[Load]]*0.22</f>
        <v>19064.939999999999</v>
      </c>
      <c r="BX130">
        <f>Demand[[#This Row],[Load]]+Demand[[#This Row],[Load]]*0.23</f>
        <v>19221.21</v>
      </c>
      <c r="BY130">
        <f>Demand[[#This Row],[Load]]+Demand[[#This Row],[Load]]*0.24</f>
        <v>19377.48</v>
      </c>
      <c r="BZ130">
        <f>Demand[[#This Row],[Load]]+Demand[[#This Row],[Load]]*0.25</f>
        <v>19533.75</v>
      </c>
      <c r="CA130">
        <f>Demand[[#This Row],[Load]]+Demand[[#This Row],[Load]]*0.26</f>
        <v>19690.02</v>
      </c>
      <c r="CB130">
        <f>Demand[[#This Row],[Load]]+Demand[[#This Row],[Load]]*0.27</f>
        <v>19846.29</v>
      </c>
      <c r="CC130">
        <f>Demand[[#This Row],[Load]]+Demand[[#This Row],[Load]]*0.28</f>
        <v>20002.560000000001</v>
      </c>
      <c r="CD130">
        <f>Demand[[#This Row],[Load]]+Demand[[#This Row],[Load]]*0.29</f>
        <v>20158.830000000002</v>
      </c>
      <c r="CE130">
        <f>Demand[[#This Row],[Load]]+Demand[[#This Row],[Load]]*0.3</f>
        <v>20315.099999999999</v>
      </c>
      <c r="CF130">
        <f>Demand[[#This Row],[Load]]+Demand[[#This Row],[Load]]*0.31</f>
        <v>20471.37</v>
      </c>
      <c r="CG130">
        <f>Demand[[#This Row],[Load]]+Demand[[#This Row],[Load]]*0.32</f>
        <v>20627.64</v>
      </c>
      <c r="CH130">
        <f>Demand[[#This Row],[Load]]+Demand[[#This Row],[Load]]*0.33</f>
        <v>20783.91</v>
      </c>
      <c r="CI130">
        <f>Demand[[#This Row],[Load]]+Demand[[#This Row],[Load]]*0.34</f>
        <v>20940.18</v>
      </c>
      <c r="CJ130">
        <f>Demand[[#This Row],[Load]]+Demand[[#This Row],[Load]]*0.35</f>
        <v>21096.45</v>
      </c>
      <c r="CK130">
        <f>Demand[[#This Row],[Load]]+Demand[[#This Row],[Load]]*0.36</f>
        <v>21252.720000000001</v>
      </c>
      <c r="CL130">
        <f>Demand[[#This Row],[Load]]+Demand[[#This Row],[Load]]*0.37</f>
        <v>21408.989999999998</v>
      </c>
      <c r="CM130">
        <f>Demand[[#This Row],[Load]]+Demand[[#This Row],[Load]]*0.38</f>
        <v>21565.260000000002</v>
      </c>
      <c r="CN130">
        <f>Demand[[#This Row],[Load]]+Demand[[#This Row],[Load]]*0.39</f>
        <v>21721.53</v>
      </c>
      <c r="CO130">
        <f>Demand[[#This Row],[Load]]+Demand[[#This Row],[Load]]*0.4</f>
        <v>21877.8</v>
      </c>
      <c r="CP130">
        <f>Demand[[#This Row],[Load]]+Demand[[#This Row],[Load]]*0.41</f>
        <v>22034.07</v>
      </c>
      <c r="CQ130">
        <f>Demand[[#This Row],[Load]]+Demand[[#This Row],[Load]]*0.42</f>
        <v>22190.34</v>
      </c>
      <c r="CR130">
        <f>Demand[[#This Row],[Load]]+Demand[[#This Row],[Load]]*0.43</f>
        <v>22346.61</v>
      </c>
      <c r="CS130">
        <f>Demand[[#This Row],[Load]]+Demand[[#This Row],[Load]]*0.44</f>
        <v>22502.880000000001</v>
      </c>
      <c r="CT130">
        <f>Demand[[#This Row],[Load]]+Demand[[#This Row],[Load]]*0.45</f>
        <v>22659.15</v>
      </c>
      <c r="CU130">
        <f>Demand[[#This Row],[Load]]+Demand[[#This Row],[Load]]*0.46</f>
        <v>22815.42</v>
      </c>
      <c r="CV130">
        <f>Demand[[#This Row],[Load]]+Demand[[#This Row],[Load]]*47</f>
        <v>750096</v>
      </c>
      <c r="CW130">
        <f>Demand[[#This Row],[Load]]+Demand[[#This Row],[Load]]*0.48</f>
        <v>23127.96</v>
      </c>
      <c r="CX130">
        <f>Demand[[#This Row],[Load]]+Demand[[#This Row],[Load]]*0.49</f>
        <v>23284.23</v>
      </c>
      <c r="CY130">
        <f>Demand[[#This Row],[Load]]+Demand[[#This Row],[Load]]*0.5</f>
        <v>23440.5</v>
      </c>
    </row>
    <row r="131" spans="1:103">
      <c r="A131">
        <v>129</v>
      </c>
      <c r="B131">
        <v>16811</v>
      </c>
      <c r="C131">
        <f>Demand[[#This Row],[Load]]-Demand[[#This Row],[Load]]*0.5</f>
        <v>8405.5</v>
      </c>
      <c r="D131">
        <f>Demand[[#This Row],[Load]]-Demand[[#This Row],[Load]]*0.49</f>
        <v>8573.61</v>
      </c>
      <c r="E131">
        <f>Demand[[#This Row],[Load]]-Demand[[#This Row],[Load]]*0.48</f>
        <v>8741.7200000000012</v>
      </c>
      <c r="F131">
        <f>Demand[[#This Row],[Load]]-Demand[[#This Row],[Load]]*0.47</f>
        <v>8909.8300000000017</v>
      </c>
      <c r="G131">
        <f>Demand[[#This Row],[Load]]-Demand[[#This Row],[Load]]*0.46</f>
        <v>9077.9399999999987</v>
      </c>
      <c r="H131">
        <f>Demand[[#This Row],[Load]]-Demand[[#This Row],[Load]]*0.45</f>
        <v>9246.0499999999993</v>
      </c>
      <c r="I131">
        <f>Demand[[#This Row],[Load]]-Demand[[#This Row],[Load]]*0.44</f>
        <v>9414.16</v>
      </c>
      <c r="J131">
        <f>Demand[[#This Row],[Load]]-Demand[[#This Row],[Load]]*0.43</f>
        <v>9582.27</v>
      </c>
      <c r="K131">
        <f>Demand[[#This Row],[Load]]+Demand[[#This Row],[Load]]*$K$1</f>
        <v>9750.380000000001</v>
      </c>
      <c r="L131">
        <f>Demand[[#This Row],[Load]]+Demand[[#This Row],[Load]]*-0.41</f>
        <v>9918.4900000000016</v>
      </c>
      <c r="M131">
        <f>Demand[[#This Row],[Load]]+Demand[[#This Row],[Load]]*-0.4</f>
        <v>10086.599999999999</v>
      </c>
      <c r="N131">
        <f>Demand[[#This Row],[Load]]+Demand[[#This Row],[Load]]*-0.39</f>
        <v>10254.709999999999</v>
      </c>
      <c r="O131">
        <f>Demand[[#This Row],[Load]]+Demand[[#This Row],[Load]]*-0.38</f>
        <v>10422.82</v>
      </c>
      <c r="P131">
        <f>Demand[[#This Row],[Load]]+Demand[[#This Row],[Load]]*-0.37</f>
        <v>10590.93</v>
      </c>
      <c r="Q131">
        <f>Demand[[#This Row],[Load]]+Demand[[#This Row],[Load]]*-0.36</f>
        <v>10759.04</v>
      </c>
      <c r="R131">
        <f>Demand[[#This Row],[Load]]+Demand[[#This Row],[Load]]*-0.35</f>
        <v>10927.150000000001</v>
      </c>
      <c r="S131">
        <f>Demand[[#This Row],[Load]]+Demand[[#This Row],[Load]]*-0.34</f>
        <v>11095.259999999998</v>
      </c>
      <c r="T131">
        <f>Demand[[#This Row],[Load]]+Demand[[#This Row],[Load]]*-0.33</f>
        <v>11263.369999999999</v>
      </c>
      <c r="U131">
        <f>Demand[[#This Row],[Load]]+Demand[[#This Row],[Load]]*-0.32</f>
        <v>11431.48</v>
      </c>
      <c r="V131">
        <f>Demand[[#This Row],[Load]]+Demand[[#This Row],[Load]]*-0.31</f>
        <v>11599.59</v>
      </c>
      <c r="W131">
        <f>Demand[[#This Row],[Load]]+Demand[[#This Row],[Load]]*-0.3</f>
        <v>11767.7</v>
      </c>
      <c r="X131">
        <f>Demand[[#This Row],[Load]]+Demand[[#This Row],[Load]]*-0.29</f>
        <v>11935.810000000001</v>
      </c>
      <c r="Y131">
        <f>Demand[[#This Row],[Load]]+Demand[[#This Row],[Load]]*-0.28</f>
        <v>12103.919999999998</v>
      </c>
      <c r="Z131">
        <f>Demand[[#This Row],[Load]]+Demand[[#This Row],[Load]]*-0.27</f>
        <v>12272.029999999999</v>
      </c>
      <c r="AA131">
        <f>Demand[[#This Row],[Load]]+Demand[[#This Row],[Load]]*-0.26</f>
        <v>12440.14</v>
      </c>
      <c r="AB131">
        <f>Demand[[#This Row],[Load]]+Demand[[#This Row],[Load]]*-0.25</f>
        <v>12608.25</v>
      </c>
      <c r="AC131">
        <f>Demand[[#This Row],[Load]]+Demand[[#This Row],[Load]]*-0.24</f>
        <v>12776.36</v>
      </c>
      <c r="AD131">
        <f>Demand[[#This Row],[Load]]+Demand[[#This Row],[Load]]*-0.23</f>
        <v>12944.47</v>
      </c>
      <c r="AE131">
        <f>Demand[[#This Row],[Load]]+Demand[[#This Row],[Load]]*-0.22</f>
        <v>13112.58</v>
      </c>
      <c r="AF131">
        <f>Demand[[#This Row],[Load]]+Demand[[#This Row],[Load]]*-0.21</f>
        <v>13280.69</v>
      </c>
      <c r="AG131">
        <f>Demand[[#This Row],[Load]]+Demand[[#This Row],[Load]]*-0.2</f>
        <v>13448.8</v>
      </c>
      <c r="AH131">
        <f>Demand[[#This Row],[Load]]+Demand[[#This Row],[Load]]*-0.19</f>
        <v>13616.91</v>
      </c>
      <c r="AI131">
        <f>Demand[[#This Row],[Load]]+Demand[[#This Row],[Load]]*-0.18</f>
        <v>13785.02</v>
      </c>
      <c r="AJ131">
        <f>Demand[[#This Row],[Load]]+Demand[[#This Row],[Load]]*-0.17</f>
        <v>13953.13</v>
      </c>
      <c r="AK131">
        <f>Demand[[#This Row],[Load]]+Demand[[#This Row],[Load]]*-0.16</f>
        <v>14121.24</v>
      </c>
      <c r="AL131">
        <f>Demand[[#This Row],[Load]]+Demand[[#This Row],[Load]]*-0.15</f>
        <v>14289.35</v>
      </c>
      <c r="AM131">
        <f>Demand[[#This Row],[Load]]+Demand[[#This Row],[Load]]*-0.14</f>
        <v>14457.46</v>
      </c>
      <c r="AN131">
        <f>Demand[[#This Row],[Load]]+Demand[[#This Row],[Load]]*-0.13</f>
        <v>14625.57</v>
      </c>
      <c r="AO131">
        <f>Demand[[#This Row],[Load]]+Demand[[#This Row],[Load]]*-0.12</f>
        <v>14793.68</v>
      </c>
      <c r="AP131">
        <f>Demand[[#This Row],[Load]]+Demand[[#This Row],[Load]]*-0.11</f>
        <v>14961.79</v>
      </c>
      <c r="AQ131">
        <f>Demand[[#This Row],[Load]]+Demand[[#This Row],[Load]]*-0.1</f>
        <v>15129.9</v>
      </c>
      <c r="AR131">
        <f>Demand[[#This Row],[Load]]+Demand[[#This Row],[Load]]*-0.09</f>
        <v>15298.01</v>
      </c>
      <c r="AS131">
        <f>Demand[[#This Row],[Load]]+Demand[[#This Row],[Load]]*-0.08</f>
        <v>15466.119999999999</v>
      </c>
      <c r="AT131">
        <f>Demand[[#This Row],[Load]]+Demand[[#This Row],[Load]]*-0.07</f>
        <v>15634.23</v>
      </c>
      <c r="AU131">
        <f>Demand[[#This Row],[Load]]+Demand[[#This Row],[Load]]*-0.06</f>
        <v>15802.34</v>
      </c>
      <c r="AV131">
        <f>Demand[[#This Row],[Load]]+Demand[[#This Row],[Load]]*-0.05</f>
        <v>15970.45</v>
      </c>
      <c r="AW131">
        <f>Demand[[#This Row],[Load]]+Demand[[#This Row],[Load]]*-0.04</f>
        <v>16138.56</v>
      </c>
      <c r="AX131">
        <f>Demand[[#This Row],[Load]]+Demand[[#This Row],[Load]]*-0.03</f>
        <v>16306.67</v>
      </c>
      <c r="AY131">
        <f>Demand[[#This Row],[Load]]+Demand[[#This Row],[Load]]*-0.02</f>
        <v>16474.78</v>
      </c>
      <c r="AZ131">
        <f>Demand[[#This Row],[Load]]+Demand[[#This Row],[Load]]*-0.01</f>
        <v>16642.89</v>
      </c>
      <c r="BA131">
        <f>Demand[[#This Row],[Load]]+Demand[[#This Row],[Load]]*0</f>
        <v>16811</v>
      </c>
      <c r="BB131">
        <f>Demand[[#This Row],[Load]]+Demand[[#This Row],[Load]]*0.01</f>
        <v>16979.11</v>
      </c>
      <c r="BC131">
        <f>Demand[[#This Row],[Load]]+Demand[[#This Row],[Load]]*0.02</f>
        <v>17147.22</v>
      </c>
      <c r="BD131">
        <f>Demand[[#This Row],[Load]]+Demand[[#This Row],[Load]]*0.03</f>
        <v>17315.330000000002</v>
      </c>
      <c r="BE131">
        <f>Demand[[#This Row],[Load]]+Demand[[#This Row],[Load]]*0.04</f>
        <v>17483.439999999999</v>
      </c>
      <c r="BF131">
        <f>Demand[[#This Row],[Load]]+Demand[[#This Row],[Load]]*0.05</f>
        <v>17651.55</v>
      </c>
      <c r="BG131">
        <f>Demand[[#This Row],[Load]]+Demand[[#This Row],[Load]]*0.06</f>
        <v>17819.66</v>
      </c>
      <c r="BH131">
        <f>Demand[[#This Row],[Load]]+Demand[[#This Row],[Load]]*0.07</f>
        <v>17987.77</v>
      </c>
      <c r="BI131">
        <f>Demand[[#This Row],[Load]]+Demand[[#This Row],[Load]]*0.08</f>
        <v>18155.88</v>
      </c>
      <c r="BJ131">
        <f>Demand[[#This Row],[Load]]+Demand[[#This Row],[Load]]*0.09</f>
        <v>18323.990000000002</v>
      </c>
      <c r="BK131">
        <f>Demand[[#This Row],[Load]]+Demand[[#This Row],[Load]]*0.1</f>
        <v>18492.099999999999</v>
      </c>
      <c r="BL131">
        <f>Demand[[#This Row],[Load]]+Demand[[#This Row],[Load]]*0.11</f>
        <v>18660.21</v>
      </c>
      <c r="BM131">
        <f>Demand[[#This Row],[Load]]+Demand[[#This Row],[Load]]*0.12</f>
        <v>18828.32</v>
      </c>
      <c r="BN131">
        <f>Demand[[#This Row],[Load]]+Demand[[#This Row],[Load]]*0.13</f>
        <v>18996.43</v>
      </c>
      <c r="BO131">
        <f>Demand[[#This Row],[Load]]+Demand[[#This Row],[Load]]*0.14</f>
        <v>19164.54</v>
      </c>
      <c r="BP131">
        <f>Demand[[#This Row],[Load]]+Demand[[#This Row],[Load]]*0.15</f>
        <v>19332.650000000001</v>
      </c>
      <c r="BQ131">
        <f>Demand[[#This Row],[Load]]+Demand[[#This Row],[Load]]*0.16</f>
        <v>19500.760000000002</v>
      </c>
      <c r="BR131">
        <f>Demand[[#This Row],[Load]]+Demand[[#This Row],[Load]]*0.17</f>
        <v>19668.87</v>
      </c>
      <c r="BS131">
        <f>Demand[[#This Row],[Load]]+Demand[[#This Row],[Load]]*0.18</f>
        <v>19836.98</v>
      </c>
      <c r="BT131">
        <f>Demand[[#This Row],[Load]]+Demand[[#This Row],[Load]]*0.19</f>
        <v>20005.09</v>
      </c>
      <c r="BU131">
        <f>Demand[[#This Row],[Load]]+Demand[[#This Row],[Load]]*0.2</f>
        <v>20173.2</v>
      </c>
      <c r="BV131">
        <f>Demand[[#This Row],[Load]]+Demand[[#This Row],[Load]]*0.21</f>
        <v>20341.310000000001</v>
      </c>
      <c r="BW131">
        <f>Demand[[#This Row],[Load]]+Demand[[#This Row],[Load]]*0.22</f>
        <v>20509.419999999998</v>
      </c>
      <c r="BX131">
        <f>Demand[[#This Row],[Load]]+Demand[[#This Row],[Load]]*0.23</f>
        <v>20677.53</v>
      </c>
      <c r="BY131">
        <f>Demand[[#This Row],[Load]]+Demand[[#This Row],[Load]]*0.24</f>
        <v>20845.64</v>
      </c>
      <c r="BZ131">
        <f>Demand[[#This Row],[Load]]+Demand[[#This Row],[Load]]*0.25</f>
        <v>21013.75</v>
      </c>
      <c r="CA131">
        <f>Demand[[#This Row],[Load]]+Demand[[#This Row],[Load]]*0.26</f>
        <v>21181.86</v>
      </c>
      <c r="CB131">
        <f>Demand[[#This Row],[Load]]+Demand[[#This Row],[Load]]*0.27</f>
        <v>21349.97</v>
      </c>
      <c r="CC131">
        <f>Demand[[#This Row],[Load]]+Demand[[#This Row],[Load]]*0.28</f>
        <v>21518.080000000002</v>
      </c>
      <c r="CD131">
        <f>Demand[[#This Row],[Load]]+Demand[[#This Row],[Load]]*0.29</f>
        <v>21686.19</v>
      </c>
      <c r="CE131">
        <f>Demand[[#This Row],[Load]]+Demand[[#This Row],[Load]]*0.3</f>
        <v>21854.3</v>
      </c>
      <c r="CF131">
        <f>Demand[[#This Row],[Load]]+Demand[[#This Row],[Load]]*0.31</f>
        <v>22022.41</v>
      </c>
      <c r="CG131">
        <f>Demand[[#This Row],[Load]]+Demand[[#This Row],[Load]]*0.32</f>
        <v>22190.52</v>
      </c>
      <c r="CH131">
        <f>Demand[[#This Row],[Load]]+Demand[[#This Row],[Load]]*0.33</f>
        <v>22358.63</v>
      </c>
      <c r="CI131">
        <f>Demand[[#This Row],[Load]]+Demand[[#This Row],[Load]]*0.34</f>
        <v>22526.74</v>
      </c>
      <c r="CJ131">
        <f>Demand[[#This Row],[Load]]+Demand[[#This Row],[Load]]*0.35</f>
        <v>22694.85</v>
      </c>
      <c r="CK131">
        <f>Demand[[#This Row],[Load]]+Demand[[#This Row],[Load]]*0.36</f>
        <v>22862.959999999999</v>
      </c>
      <c r="CL131">
        <f>Demand[[#This Row],[Load]]+Demand[[#This Row],[Load]]*0.37</f>
        <v>23031.07</v>
      </c>
      <c r="CM131">
        <f>Demand[[#This Row],[Load]]+Demand[[#This Row],[Load]]*0.38</f>
        <v>23199.18</v>
      </c>
      <c r="CN131">
        <f>Demand[[#This Row],[Load]]+Demand[[#This Row],[Load]]*0.39</f>
        <v>23367.29</v>
      </c>
      <c r="CO131">
        <f>Demand[[#This Row],[Load]]+Demand[[#This Row],[Load]]*0.4</f>
        <v>23535.4</v>
      </c>
      <c r="CP131">
        <f>Demand[[#This Row],[Load]]+Demand[[#This Row],[Load]]*0.41</f>
        <v>23703.51</v>
      </c>
      <c r="CQ131">
        <f>Demand[[#This Row],[Load]]+Demand[[#This Row],[Load]]*0.42</f>
        <v>23871.62</v>
      </c>
      <c r="CR131">
        <f>Demand[[#This Row],[Load]]+Demand[[#This Row],[Load]]*0.43</f>
        <v>24039.73</v>
      </c>
      <c r="CS131">
        <f>Demand[[#This Row],[Load]]+Demand[[#This Row],[Load]]*0.44</f>
        <v>24207.84</v>
      </c>
      <c r="CT131">
        <f>Demand[[#This Row],[Load]]+Demand[[#This Row],[Load]]*0.45</f>
        <v>24375.95</v>
      </c>
      <c r="CU131">
        <f>Demand[[#This Row],[Load]]+Demand[[#This Row],[Load]]*0.46</f>
        <v>24544.06</v>
      </c>
      <c r="CV131">
        <f>Demand[[#This Row],[Load]]+Demand[[#This Row],[Load]]*47</f>
        <v>806928</v>
      </c>
      <c r="CW131">
        <f>Demand[[#This Row],[Load]]+Demand[[#This Row],[Load]]*0.48</f>
        <v>24880.28</v>
      </c>
      <c r="CX131">
        <f>Demand[[#This Row],[Load]]+Demand[[#This Row],[Load]]*0.49</f>
        <v>25048.39</v>
      </c>
      <c r="CY131">
        <f>Demand[[#This Row],[Load]]+Demand[[#This Row],[Load]]*0.5</f>
        <v>25216.5</v>
      </c>
    </row>
    <row r="132" spans="1:103">
      <c r="A132">
        <v>130</v>
      </c>
      <c r="B132">
        <v>16951</v>
      </c>
      <c r="C132">
        <f>Demand[[#This Row],[Load]]-Demand[[#This Row],[Load]]*0.5</f>
        <v>8475.5</v>
      </c>
      <c r="D132">
        <f>Demand[[#This Row],[Load]]-Demand[[#This Row],[Load]]*0.49</f>
        <v>8645.01</v>
      </c>
      <c r="E132">
        <f>Demand[[#This Row],[Load]]-Demand[[#This Row],[Load]]*0.48</f>
        <v>8814.52</v>
      </c>
      <c r="F132">
        <f>Demand[[#This Row],[Load]]-Demand[[#This Row],[Load]]*0.47</f>
        <v>8984.0300000000007</v>
      </c>
      <c r="G132">
        <f>Demand[[#This Row],[Load]]-Demand[[#This Row],[Load]]*0.46</f>
        <v>9153.5400000000009</v>
      </c>
      <c r="H132">
        <f>Demand[[#This Row],[Load]]-Demand[[#This Row],[Load]]*0.45</f>
        <v>9323.0499999999993</v>
      </c>
      <c r="I132">
        <f>Demand[[#This Row],[Load]]-Demand[[#This Row],[Load]]*0.44</f>
        <v>9492.5600000000013</v>
      </c>
      <c r="J132">
        <f>Demand[[#This Row],[Load]]-Demand[[#This Row],[Load]]*0.43</f>
        <v>9662.07</v>
      </c>
      <c r="K132">
        <f>Demand[[#This Row],[Load]]+Demand[[#This Row],[Load]]*$K$1</f>
        <v>9831.58</v>
      </c>
      <c r="L132">
        <f>Demand[[#This Row],[Load]]+Demand[[#This Row],[Load]]*-0.41</f>
        <v>10001.09</v>
      </c>
      <c r="M132">
        <f>Demand[[#This Row],[Load]]+Demand[[#This Row],[Load]]*-0.4</f>
        <v>10170.599999999999</v>
      </c>
      <c r="N132">
        <f>Demand[[#This Row],[Load]]+Demand[[#This Row],[Load]]*-0.39</f>
        <v>10340.11</v>
      </c>
      <c r="O132">
        <f>Demand[[#This Row],[Load]]+Demand[[#This Row],[Load]]*-0.38</f>
        <v>10509.619999999999</v>
      </c>
      <c r="P132">
        <f>Demand[[#This Row],[Load]]+Demand[[#This Row],[Load]]*-0.37</f>
        <v>10679.130000000001</v>
      </c>
      <c r="Q132">
        <f>Demand[[#This Row],[Load]]+Demand[[#This Row],[Load]]*-0.36</f>
        <v>10848.64</v>
      </c>
      <c r="R132">
        <f>Demand[[#This Row],[Load]]+Demand[[#This Row],[Load]]*-0.35</f>
        <v>11018.150000000001</v>
      </c>
      <c r="S132">
        <f>Demand[[#This Row],[Load]]+Demand[[#This Row],[Load]]*-0.34</f>
        <v>11187.66</v>
      </c>
      <c r="T132">
        <f>Demand[[#This Row],[Load]]+Demand[[#This Row],[Load]]*-0.33</f>
        <v>11357.17</v>
      </c>
      <c r="U132">
        <f>Demand[[#This Row],[Load]]+Demand[[#This Row],[Load]]*-0.32</f>
        <v>11526.68</v>
      </c>
      <c r="V132">
        <f>Demand[[#This Row],[Load]]+Demand[[#This Row],[Load]]*-0.31</f>
        <v>11696.189999999999</v>
      </c>
      <c r="W132">
        <f>Demand[[#This Row],[Load]]+Demand[[#This Row],[Load]]*-0.3</f>
        <v>11865.7</v>
      </c>
      <c r="X132">
        <f>Demand[[#This Row],[Load]]+Demand[[#This Row],[Load]]*-0.29</f>
        <v>12035.21</v>
      </c>
      <c r="Y132">
        <f>Demand[[#This Row],[Load]]+Demand[[#This Row],[Load]]*-0.28</f>
        <v>12204.72</v>
      </c>
      <c r="Z132">
        <f>Demand[[#This Row],[Load]]+Demand[[#This Row],[Load]]*-0.27</f>
        <v>12374.23</v>
      </c>
      <c r="AA132">
        <f>Demand[[#This Row],[Load]]+Demand[[#This Row],[Load]]*-0.26</f>
        <v>12543.74</v>
      </c>
      <c r="AB132">
        <f>Demand[[#This Row],[Load]]+Demand[[#This Row],[Load]]*-0.25</f>
        <v>12713.25</v>
      </c>
      <c r="AC132">
        <f>Demand[[#This Row],[Load]]+Demand[[#This Row],[Load]]*-0.24</f>
        <v>12882.76</v>
      </c>
      <c r="AD132">
        <f>Demand[[#This Row],[Load]]+Demand[[#This Row],[Load]]*-0.23</f>
        <v>13052.27</v>
      </c>
      <c r="AE132">
        <f>Demand[[#This Row],[Load]]+Demand[[#This Row],[Load]]*-0.22</f>
        <v>13221.78</v>
      </c>
      <c r="AF132">
        <f>Demand[[#This Row],[Load]]+Demand[[#This Row],[Load]]*-0.21</f>
        <v>13391.29</v>
      </c>
      <c r="AG132">
        <f>Demand[[#This Row],[Load]]+Demand[[#This Row],[Load]]*-0.2</f>
        <v>13560.8</v>
      </c>
      <c r="AH132">
        <f>Demand[[#This Row],[Load]]+Demand[[#This Row],[Load]]*-0.19</f>
        <v>13730.31</v>
      </c>
      <c r="AI132">
        <f>Demand[[#This Row],[Load]]+Demand[[#This Row],[Load]]*-0.18</f>
        <v>13899.82</v>
      </c>
      <c r="AJ132">
        <f>Demand[[#This Row],[Load]]+Demand[[#This Row],[Load]]*-0.17</f>
        <v>14069.33</v>
      </c>
      <c r="AK132">
        <f>Demand[[#This Row],[Load]]+Demand[[#This Row],[Load]]*-0.16</f>
        <v>14238.84</v>
      </c>
      <c r="AL132">
        <f>Demand[[#This Row],[Load]]+Demand[[#This Row],[Load]]*-0.15</f>
        <v>14408.35</v>
      </c>
      <c r="AM132">
        <f>Demand[[#This Row],[Load]]+Demand[[#This Row],[Load]]*-0.14</f>
        <v>14577.86</v>
      </c>
      <c r="AN132">
        <f>Demand[[#This Row],[Load]]+Demand[[#This Row],[Load]]*-0.13</f>
        <v>14747.369999999999</v>
      </c>
      <c r="AO132">
        <f>Demand[[#This Row],[Load]]+Demand[[#This Row],[Load]]*-0.12</f>
        <v>14916.880000000001</v>
      </c>
      <c r="AP132">
        <f>Demand[[#This Row],[Load]]+Demand[[#This Row],[Load]]*-0.11</f>
        <v>15086.39</v>
      </c>
      <c r="AQ132">
        <f>Demand[[#This Row],[Load]]+Demand[[#This Row],[Load]]*-0.1</f>
        <v>15255.9</v>
      </c>
      <c r="AR132">
        <f>Demand[[#This Row],[Load]]+Demand[[#This Row],[Load]]*-0.09</f>
        <v>15425.41</v>
      </c>
      <c r="AS132">
        <f>Demand[[#This Row],[Load]]+Demand[[#This Row],[Load]]*-0.08</f>
        <v>15594.92</v>
      </c>
      <c r="AT132">
        <f>Demand[[#This Row],[Load]]+Demand[[#This Row],[Load]]*-0.07</f>
        <v>15764.43</v>
      </c>
      <c r="AU132">
        <f>Demand[[#This Row],[Load]]+Demand[[#This Row],[Load]]*-0.06</f>
        <v>15933.94</v>
      </c>
      <c r="AV132">
        <f>Demand[[#This Row],[Load]]+Demand[[#This Row],[Load]]*-0.05</f>
        <v>16103.45</v>
      </c>
      <c r="AW132">
        <f>Demand[[#This Row],[Load]]+Demand[[#This Row],[Load]]*-0.04</f>
        <v>16272.96</v>
      </c>
      <c r="AX132">
        <f>Demand[[#This Row],[Load]]+Demand[[#This Row],[Load]]*-0.03</f>
        <v>16442.47</v>
      </c>
      <c r="AY132">
        <f>Demand[[#This Row],[Load]]+Demand[[#This Row],[Load]]*-0.02</f>
        <v>16611.98</v>
      </c>
      <c r="AZ132">
        <f>Demand[[#This Row],[Load]]+Demand[[#This Row],[Load]]*-0.01</f>
        <v>16781.490000000002</v>
      </c>
      <c r="BA132">
        <f>Demand[[#This Row],[Load]]+Demand[[#This Row],[Load]]*0</f>
        <v>16951</v>
      </c>
      <c r="BB132">
        <f>Demand[[#This Row],[Load]]+Demand[[#This Row],[Load]]*0.01</f>
        <v>17120.509999999998</v>
      </c>
      <c r="BC132">
        <f>Demand[[#This Row],[Load]]+Demand[[#This Row],[Load]]*0.02</f>
        <v>17290.02</v>
      </c>
      <c r="BD132">
        <f>Demand[[#This Row],[Load]]+Demand[[#This Row],[Load]]*0.03</f>
        <v>17459.53</v>
      </c>
      <c r="BE132">
        <f>Demand[[#This Row],[Load]]+Demand[[#This Row],[Load]]*0.04</f>
        <v>17629.04</v>
      </c>
      <c r="BF132">
        <f>Demand[[#This Row],[Load]]+Demand[[#This Row],[Load]]*0.05</f>
        <v>17798.55</v>
      </c>
      <c r="BG132">
        <f>Demand[[#This Row],[Load]]+Demand[[#This Row],[Load]]*0.06</f>
        <v>17968.060000000001</v>
      </c>
      <c r="BH132">
        <f>Demand[[#This Row],[Load]]+Demand[[#This Row],[Load]]*0.07</f>
        <v>18137.57</v>
      </c>
      <c r="BI132">
        <f>Demand[[#This Row],[Load]]+Demand[[#This Row],[Load]]*0.08</f>
        <v>18307.080000000002</v>
      </c>
      <c r="BJ132">
        <f>Demand[[#This Row],[Load]]+Demand[[#This Row],[Load]]*0.09</f>
        <v>18476.59</v>
      </c>
      <c r="BK132">
        <f>Demand[[#This Row],[Load]]+Demand[[#This Row],[Load]]*0.1</f>
        <v>18646.099999999999</v>
      </c>
      <c r="BL132">
        <f>Demand[[#This Row],[Load]]+Demand[[#This Row],[Load]]*0.11</f>
        <v>18815.61</v>
      </c>
      <c r="BM132">
        <f>Demand[[#This Row],[Load]]+Demand[[#This Row],[Load]]*0.12</f>
        <v>18985.12</v>
      </c>
      <c r="BN132">
        <f>Demand[[#This Row],[Load]]+Demand[[#This Row],[Load]]*0.13</f>
        <v>19154.63</v>
      </c>
      <c r="BO132">
        <f>Demand[[#This Row],[Load]]+Demand[[#This Row],[Load]]*0.14</f>
        <v>19324.14</v>
      </c>
      <c r="BP132">
        <f>Demand[[#This Row],[Load]]+Demand[[#This Row],[Load]]*0.15</f>
        <v>19493.650000000001</v>
      </c>
      <c r="BQ132">
        <f>Demand[[#This Row],[Load]]+Demand[[#This Row],[Load]]*0.16</f>
        <v>19663.16</v>
      </c>
      <c r="BR132">
        <f>Demand[[#This Row],[Load]]+Demand[[#This Row],[Load]]*0.17</f>
        <v>19832.669999999998</v>
      </c>
      <c r="BS132">
        <f>Demand[[#This Row],[Load]]+Demand[[#This Row],[Load]]*0.18</f>
        <v>20002.18</v>
      </c>
      <c r="BT132">
        <f>Demand[[#This Row],[Load]]+Demand[[#This Row],[Load]]*0.19</f>
        <v>20171.689999999999</v>
      </c>
      <c r="BU132">
        <f>Demand[[#This Row],[Load]]+Demand[[#This Row],[Load]]*0.2</f>
        <v>20341.2</v>
      </c>
      <c r="BV132">
        <f>Demand[[#This Row],[Load]]+Demand[[#This Row],[Load]]*0.21</f>
        <v>20510.71</v>
      </c>
      <c r="BW132">
        <f>Demand[[#This Row],[Load]]+Demand[[#This Row],[Load]]*0.22</f>
        <v>20680.22</v>
      </c>
      <c r="BX132">
        <f>Demand[[#This Row],[Load]]+Demand[[#This Row],[Load]]*0.23</f>
        <v>20849.73</v>
      </c>
      <c r="BY132">
        <f>Demand[[#This Row],[Load]]+Demand[[#This Row],[Load]]*0.24</f>
        <v>21019.239999999998</v>
      </c>
      <c r="BZ132">
        <f>Demand[[#This Row],[Load]]+Demand[[#This Row],[Load]]*0.25</f>
        <v>21188.75</v>
      </c>
      <c r="CA132">
        <f>Demand[[#This Row],[Load]]+Demand[[#This Row],[Load]]*0.26</f>
        <v>21358.260000000002</v>
      </c>
      <c r="CB132">
        <f>Demand[[#This Row],[Load]]+Demand[[#This Row],[Load]]*0.27</f>
        <v>21527.77</v>
      </c>
      <c r="CC132">
        <f>Demand[[#This Row],[Load]]+Demand[[#This Row],[Load]]*0.28</f>
        <v>21697.279999999999</v>
      </c>
      <c r="CD132">
        <f>Demand[[#This Row],[Load]]+Demand[[#This Row],[Load]]*0.29</f>
        <v>21866.79</v>
      </c>
      <c r="CE132">
        <f>Demand[[#This Row],[Load]]+Demand[[#This Row],[Load]]*0.3</f>
        <v>22036.3</v>
      </c>
      <c r="CF132">
        <f>Demand[[#This Row],[Load]]+Demand[[#This Row],[Load]]*0.31</f>
        <v>22205.81</v>
      </c>
      <c r="CG132">
        <f>Demand[[#This Row],[Load]]+Demand[[#This Row],[Load]]*0.32</f>
        <v>22375.32</v>
      </c>
      <c r="CH132">
        <f>Demand[[#This Row],[Load]]+Demand[[#This Row],[Load]]*0.33</f>
        <v>22544.83</v>
      </c>
      <c r="CI132">
        <f>Demand[[#This Row],[Load]]+Demand[[#This Row],[Load]]*0.34</f>
        <v>22714.34</v>
      </c>
      <c r="CJ132">
        <f>Demand[[#This Row],[Load]]+Demand[[#This Row],[Load]]*0.35</f>
        <v>22883.85</v>
      </c>
      <c r="CK132">
        <f>Demand[[#This Row],[Load]]+Demand[[#This Row],[Load]]*0.36</f>
        <v>23053.360000000001</v>
      </c>
      <c r="CL132">
        <f>Demand[[#This Row],[Load]]+Demand[[#This Row],[Load]]*0.37</f>
        <v>23222.87</v>
      </c>
      <c r="CM132">
        <f>Demand[[#This Row],[Load]]+Demand[[#This Row],[Load]]*0.38</f>
        <v>23392.38</v>
      </c>
      <c r="CN132">
        <f>Demand[[#This Row],[Load]]+Demand[[#This Row],[Load]]*0.39</f>
        <v>23561.89</v>
      </c>
      <c r="CO132">
        <f>Demand[[#This Row],[Load]]+Demand[[#This Row],[Load]]*0.4</f>
        <v>23731.4</v>
      </c>
      <c r="CP132">
        <f>Demand[[#This Row],[Load]]+Demand[[#This Row],[Load]]*0.41</f>
        <v>23900.91</v>
      </c>
      <c r="CQ132">
        <f>Demand[[#This Row],[Load]]+Demand[[#This Row],[Load]]*0.42</f>
        <v>24070.42</v>
      </c>
      <c r="CR132">
        <f>Demand[[#This Row],[Load]]+Demand[[#This Row],[Load]]*0.43</f>
        <v>24239.93</v>
      </c>
      <c r="CS132">
        <f>Demand[[#This Row],[Load]]+Demand[[#This Row],[Load]]*0.44</f>
        <v>24409.439999999999</v>
      </c>
      <c r="CT132">
        <f>Demand[[#This Row],[Load]]+Demand[[#This Row],[Load]]*0.45</f>
        <v>24578.95</v>
      </c>
      <c r="CU132">
        <f>Demand[[#This Row],[Load]]+Demand[[#This Row],[Load]]*0.46</f>
        <v>24748.46</v>
      </c>
      <c r="CV132">
        <f>Demand[[#This Row],[Load]]+Demand[[#This Row],[Load]]*47</f>
        <v>813648</v>
      </c>
      <c r="CW132">
        <f>Demand[[#This Row],[Load]]+Demand[[#This Row],[Load]]*0.48</f>
        <v>25087.48</v>
      </c>
      <c r="CX132">
        <f>Demand[[#This Row],[Load]]+Demand[[#This Row],[Load]]*0.49</f>
        <v>25256.989999999998</v>
      </c>
      <c r="CY132">
        <f>Demand[[#This Row],[Load]]+Demand[[#This Row],[Load]]*0.5</f>
        <v>25426.5</v>
      </c>
    </row>
    <row r="133" spans="1:103">
      <c r="A133">
        <v>131</v>
      </c>
      <c r="B133">
        <v>16963</v>
      </c>
      <c r="C133">
        <f>Demand[[#This Row],[Load]]-Demand[[#This Row],[Load]]*0.5</f>
        <v>8481.5</v>
      </c>
      <c r="D133">
        <f>Demand[[#This Row],[Load]]-Demand[[#This Row],[Load]]*0.49</f>
        <v>8651.130000000001</v>
      </c>
      <c r="E133">
        <f>Demand[[#This Row],[Load]]-Demand[[#This Row],[Load]]*0.48</f>
        <v>8820.76</v>
      </c>
      <c r="F133">
        <f>Demand[[#This Row],[Load]]-Demand[[#This Row],[Load]]*0.47</f>
        <v>8990.39</v>
      </c>
      <c r="G133">
        <f>Demand[[#This Row],[Load]]-Demand[[#This Row],[Load]]*0.46</f>
        <v>9160.02</v>
      </c>
      <c r="H133">
        <f>Demand[[#This Row],[Load]]-Demand[[#This Row],[Load]]*0.45</f>
        <v>9329.65</v>
      </c>
      <c r="I133">
        <f>Demand[[#This Row],[Load]]-Demand[[#This Row],[Load]]*0.44</f>
        <v>9499.2799999999988</v>
      </c>
      <c r="J133">
        <f>Demand[[#This Row],[Load]]-Demand[[#This Row],[Load]]*0.43</f>
        <v>9668.91</v>
      </c>
      <c r="K133">
        <f>Demand[[#This Row],[Load]]+Demand[[#This Row],[Load]]*$K$1</f>
        <v>9838.5400000000009</v>
      </c>
      <c r="L133">
        <f>Demand[[#This Row],[Load]]+Demand[[#This Row],[Load]]*-0.41</f>
        <v>10008.17</v>
      </c>
      <c r="M133">
        <f>Demand[[#This Row],[Load]]+Demand[[#This Row],[Load]]*-0.4</f>
        <v>10177.799999999999</v>
      </c>
      <c r="N133">
        <f>Demand[[#This Row],[Load]]+Demand[[#This Row],[Load]]*-0.39</f>
        <v>10347.43</v>
      </c>
      <c r="O133">
        <f>Demand[[#This Row],[Load]]+Demand[[#This Row],[Load]]*-0.38</f>
        <v>10517.06</v>
      </c>
      <c r="P133">
        <f>Demand[[#This Row],[Load]]+Demand[[#This Row],[Load]]*-0.37</f>
        <v>10686.69</v>
      </c>
      <c r="Q133">
        <f>Demand[[#This Row],[Load]]+Demand[[#This Row],[Load]]*-0.36</f>
        <v>10856.32</v>
      </c>
      <c r="R133">
        <f>Demand[[#This Row],[Load]]+Demand[[#This Row],[Load]]*-0.35</f>
        <v>11025.95</v>
      </c>
      <c r="S133">
        <f>Demand[[#This Row],[Load]]+Demand[[#This Row],[Load]]*-0.34</f>
        <v>11195.58</v>
      </c>
      <c r="T133">
        <f>Demand[[#This Row],[Load]]+Demand[[#This Row],[Load]]*-0.33</f>
        <v>11365.21</v>
      </c>
      <c r="U133">
        <f>Demand[[#This Row],[Load]]+Demand[[#This Row],[Load]]*-0.32</f>
        <v>11534.84</v>
      </c>
      <c r="V133">
        <f>Demand[[#This Row],[Load]]+Demand[[#This Row],[Load]]*-0.31</f>
        <v>11704.470000000001</v>
      </c>
      <c r="W133">
        <f>Demand[[#This Row],[Load]]+Demand[[#This Row],[Load]]*-0.3</f>
        <v>11874.1</v>
      </c>
      <c r="X133">
        <f>Demand[[#This Row],[Load]]+Demand[[#This Row],[Load]]*-0.29</f>
        <v>12043.73</v>
      </c>
      <c r="Y133">
        <f>Demand[[#This Row],[Load]]+Demand[[#This Row],[Load]]*-0.28</f>
        <v>12213.36</v>
      </c>
      <c r="Z133">
        <f>Demand[[#This Row],[Load]]+Demand[[#This Row],[Load]]*-0.27</f>
        <v>12382.99</v>
      </c>
      <c r="AA133">
        <f>Demand[[#This Row],[Load]]+Demand[[#This Row],[Load]]*-0.26</f>
        <v>12552.619999999999</v>
      </c>
      <c r="AB133">
        <f>Demand[[#This Row],[Load]]+Demand[[#This Row],[Load]]*-0.25</f>
        <v>12722.25</v>
      </c>
      <c r="AC133">
        <f>Demand[[#This Row],[Load]]+Demand[[#This Row],[Load]]*-0.24</f>
        <v>12891.880000000001</v>
      </c>
      <c r="AD133">
        <f>Demand[[#This Row],[Load]]+Demand[[#This Row],[Load]]*-0.23</f>
        <v>13061.51</v>
      </c>
      <c r="AE133">
        <f>Demand[[#This Row],[Load]]+Demand[[#This Row],[Load]]*-0.22</f>
        <v>13231.14</v>
      </c>
      <c r="AF133">
        <f>Demand[[#This Row],[Load]]+Demand[[#This Row],[Load]]*-0.21</f>
        <v>13400.77</v>
      </c>
      <c r="AG133">
        <f>Demand[[#This Row],[Load]]+Demand[[#This Row],[Load]]*-0.2</f>
        <v>13570.4</v>
      </c>
      <c r="AH133">
        <f>Demand[[#This Row],[Load]]+Demand[[#This Row],[Load]]*-0.19</f>
        <v>13740.029999999999</v>
      </c>
      <c r="AI133">
        <f>Demand[[#This Row],[Load]]+Demand[[#This Row],[Load]]*-0.18</f>
        <v>13909.66</v>
      </c>
      <c r="AJ133">
        <f>Demand[[#This Row],[Load]]+Demand[[#This Row],[Load]]*-0.17</f>
        <v>14079.29</v>
      </c>
      <c r="AK133">
        <f>Demand[[#This Row],[Load]]+Demand[[#This Row],[Load]]*-0.16</f>
        <v>14248.92</v>
      </c>
      <c r="AL133">
        <f>Demand[[#This Row],[Load]]+Demand[[#This Row],[Load]]*-0.15</f>
        <v>14418.55</v>
      </c>
      <c r="AM133">
        <f>Demand[[#This Row],[Load]]+Demand[[#This Row],[Load]]*-0.14</f>
        <v>14588.18</v>
      </c>
      <c r="AN133">
        <f>Demand[[#This Row],[Load]]+Demand[[#This Row],[Load]]*-0.13</f>
        <v>14757.81</v>
      </c>
      <c r="AO133">
        <f>Demand[[#This Row],[Load]]+Demand[[#This Row],[Load]]*-0.12</f>
        <v>14927.44</v>
      </c>
      <c r="AP133">
        <f>Demand[[#This Row],[Load]]+Demand[[#This Row],[Load]]*-0.11</f>
        <v>15097.07</v>
      </c>
      <c r="AQ133">
        <f>Demand[[#This Row],[Load]]+Demand[[#This Row],[Load]]*-0.1</f>
        <v>15266.7</v>
      </c>
      <c r="AR133">
        <f>Demand[[#This Row],[Load]]+Demand[[#This Row],[Load]]*-0.09</f>
        <v>15436.33</v>
      </c>
      <c r="AS133">
        <f>Demand[[#This Row],[Load]]+Demand[[#This Row],[Load]]*-0.08</f>
        <v>15605.96</v>
      </c>
      <c r="AT133">
        <f>Demand[[#This Row],[Load]]+Demand[[#This Row],[Load]]*-0.07</f>
        <v>15775.59</v>
      </c>
      <c r="AU133">
        <f>Demand[[#This Row],[Load]]+Demand[[#This Row],[Load]]*-0.06</f>
        <v>15945.22</v>
      </c>
      <c r="AV133">
        <f>Demand[[#This Row],[Load]]+Demand[[#This Row],[Load]]*-0.05</f>
        <v>16114.85</v>
      </c>
      <c r="AW133">
        <f>Demand[[#This Row],[Load]]+Demand[[#This Row],[Load]]*-0.04</f>
        <v>16284.48</v>
      </c>
      <c r="AX133">
        <f>Demand[[#This Row],[Load]]+Demand[[#This Row],[Load]]*-0.03</f>
        <v>16454.11</v>
      </c>
      <c r="AY133">
        <f>Demand[[#This Row],[Load]]+Demand[[#This Row],[Load]]*-0.02</f>
        <v>16623.740000000002</v>
      </c>
      <c r="AZ133">
        <f>Demand[[#This Row],[Load]]+Demand[[#This Row],[Load]]*-0.01</f>
        <v>16793.37</v>
      </c>
      <c r="BA133">
        <f>Demand[[#This Row],[Load]]+Demand[[#This Row],[Load]]*0</f>
        <v>16963</v>
      </c>
      <c r="BB133">
        <f>Demand[[#This Row],[Load]]+Demand[[#This Row],[Load]]*0.01</f>
        <v>17132.63</v>
      </c>
      <c r="BC133">
        <f>Demand[[#This Row],[Load]]+Demand[[#This Row],[Load]]*0.02</f>
        <v>17302.259999999998</v>
      </c>
      <c r="BD133">
        <f>Demand[[#This Row],[Load]]+Demand[[#This Row],[Load]]*0.03</f>
        <v>17471.89</v>
      </c>
      <c r="BE133">
        <f>Demand[[#This Row],[Load]]+Demand[[#This Row],[Load]]*0.04</f>
        <v>17641.52</v>
      </c>
      <c r="BF133">
        <f>Demand[[#This Row],[Load]]+Demand[[#This Row],[Load]]*0.05</f>
        <v>17811.150000000001</v>
      </c>
      <c r="BG133">
        <f>Demand[[#This Row],[Load]]+Demand[[#This Row],[Load]]*0.06</f>
        <v>17980.78</v>
      </c>
      <c r="BH133">
        <f>Demand[[#This Row],[Load]]+Demand[[#This Row],[Load]]*0.07</f>
        <v>18150.41</v>
      </c>
      <c r="BI133">
        <f>Demand[[#This Row],[Load]]+Demand[[#This Row],[Load]]*0.08</f>
        <v>18320.04</v>
      </c>
      <c r="BJ133">
        <f>Demand[[#This Row],[Load]]+Demand[[#This Row],[Load]]*0.09</f>
        <v>18489.669999999998</v>
      </c>
      <c r="BK133">
        <f>Demand[[#This Row],[Load]]+Demand[[#This Row],[Load]]*0.1</f>
        <v>18659.3</v>
      </c>
      <c r="BL133">
        <f>Demand[[#This Row],[Load]]+Demand[[#This Row],[Load]]*0.11</f>
        <v>18828.93</v>
      </c>
      <c r="BM133">
        <f>Demand[[#This Row],[Load]]+Demand[[#This Row],[Load]]*0.12</f>
        <v>18998.560000000001</v>
      </c>
      <c r="BN133">
        <f>Demand[[#This Row],[Load]]+Demand[[#This Row],[Load]]*0.13</f>
        <v>19168.189999999999</v>
      </c>
      <c r="BO133">
        <f>Demand[[#This Row],[Load]]+Demand[[#This Row],[Load]]*0.14</f>
        <v>19337.82</v>
      </c>
      <c r="BP133">
        <f>Demand[[#This Row],[Load]]+Demand[[#This Row],[Load]]*0.15</f>
        <v>19507.45</v>
      </c>
      <c r="BQ133">
        <f>Demand[[#This Row],[Load]]+Demand[[#This Row],[Load]]*0.16</f>
        <v>19677.080000000002</v>
      </c>
      <c r="BR133">
        <f>Demand[[#This Row],[Load]]+Demand[[#This Row],[Load]]*0.17</f>
        <v>19846.71</v>
      </c>
      <c r="BS133">
        <f>Demand[[#This Row],[Load]]+Demand[[#This Row],[Load]]*0.18</f>
        <v>20016.34</v>
      </c>
      <c r="BT133">
        <f>Demand[[#This Row],[Load]]+Demand[[#This Row],[Load]]*0.19</f>
        <v>20185.97</v>
      </c>
      <c r="BU133">
        <f>Demand[[#This Row],[Load]]+Demand[[#This Row],[Load]]*0.2</f>
        <v>20355.599999999999</v>
      </c>
      <c r="BV133">
        <f>Demand[[#This Row],[Load]]+Demand[[#This Row],[Load]]*0.21</f>
        <v>20525.23</v>
      </c>
      <c r="BW133">
        <f>Demand[[#This Row],[Load]]+Demand[[#This Row],[Load]]*0.22</f>
        <v>20694.86</v>
      </c>
      <c r="BX133">
        <f>Demand[[#This Row],[Load]]+Demand[[#This Row],[Load]]*0.23</f>
        <v>20864.490000000002</v>
      </c>
      <c r="BY133">
        <f>Demand[[#This Row],[Load]]+Demand[[#This Row],[Load]]*0.24</f>
        <v>21034.12</v>
      </c>
      <c r="BZ133">
        <f>Demand[[#This Row],[Load]]+Demand[[#This Row],[Load]]*0.25</f>
        <v>21203.75</v>
      </c>
      <c r="CA133">
        <f>Demand[[#This Row],[Load]]+Demand[[#This Row],[Load]]*0.26</f>
        <v>21373.38</v>
      </c>
      <c r="CB133">
        <f>Demand[[#This Row],[Load]]+Demand[[#This Row],[Load]]*0.27</f>
        <v>21543.010000000002</v>
      </c>
      <c r="CC133">
        <f>Demand[[#This Row],[Load]]+Demand[[#This Row],[Load]]*0.28</f>
        <v>21712.639999999999</v>
      </c>
      <c r="CD133">
        <f>Demand[[#This Row],[Load]]+Demand[[#This Row],[Load]]*0.29</f>
        <v>21882.27</v>
      </c>
      <c r="CE133">
        <f>Demand[[#This Row],[Load]]+Demand[[#This Row],[Load]]*0.3</f>
        <v>22051.9</v>
      </c>
      <c r="CF133">
        <f>Demand[[#This Row],[Load]]+Demand[[#This Row],[Load]]*0.31</f>
        <v>22221.53</v>
      </c>
      <c r="CG133">
        <f>Demand[[#This Row],[Load]]+Demand[[#This Row],[Load]]*0.32</f>
        <v>22391.16</v>
      </c>
      <c r="CH133">
        <f>Demand[[#This Row],[Load]]+Demand[[#This Row],[Load]]*0.33</f>
        <v>22560.79</v>
      </c>
      <c r="CI133">
        <f>Demand[[#This Row],[Load]]+Demand[[#This Row],[Load]]*0.34</f>
        <v>22730.42</v>
      </c>
      <c r="CJ133">
        <f>Demand[[#This Row],[Load]]+Demand[[#This Row],[Load]]*0.35</f>
        <v>22900.05</v>
      </c>
      <c r="CK133">
        <f>Demand[[#This Row],[Load]]+Demand[[#This Row],[Load]]*0.36</f>
        <v>23069.68</v>
      </c>
      <c r="CL133">
        <f>Demand[[#This Row],[Load]]+Demand[[#This Row],[Load]]*0.37</f>
        <v>23239.309999999998</v>
      </c>
      <c r="CM133">
        <f>Demand[[#This Row],[Load]]+Demand[[#This Row],[Load]]*0.38</f>
        <v>23408.940000000002</v>
      </c>
      <c r="CN133">
        <f>Demand[[#This Row],[Load]]+Demand[[#This Row],[Load]]*0.39</f>
        <v>23578.57</v>
      </c>
      <c r="CO133">
        <f>Demand[[#This Row],[Load]]+Demand[[#This Row],[Load]]*0.4</f>
        <v>23748.2</v>
      </c>
      <c r="CP133">
        <f>Demand[[#This Row],[Load]]+Demand[[#This Row],[Load]]*0.41</f>
        <v>23917.83</v>
      </c>
      <c r="CQ133">
        <f>Demand[[#This Row],[Load]]+Demand[[#This Row],[Load]]*0.42</f>
        <v>24087.46</v>
      </c>
      <c r="CR133">
        <f>Demand[[#This Row],[Load]]+Demand[[#This Row],[Load]]*0.43</f>
        <v>24257.09</v>
      </c>
      <c r="CS133">
        <f>Demand[[#This Row],[Load]]+Demand[[#This Row],[Load]]*0.44</f>
        <v>24426.720000000001</v>
      </c>
      <c r="CT133">
        <f>Demand[[#This Row],[Load]]+Demand[[#This Row],[Load]]*0.45</f>
        <v>24596.35</v>
      </c>
      <c r="CU133">
        <f>Demand[[#This Row],[Load]]+Demand[[#This Row],[Load]]*0.46</f>
        <v>24765.98</v>
      </c>
      <c r="CV133">
        <f>Demand[[#This Row],[Load]]+Demand[[#This Row],[Load]]*47</f>
        <v>814224</v>
      </c>
      <c r="CW133">
        <f>Demand[[#This Row],[Load]]+Demand[[#This Row],[Load]]*0.48</f>
        <v>25105.239999999998</v>
      </c>
      <c r="CX133">
        <f>Demand[[#This Row],[Load]]+Demand[[#This Row],[Load]]*0.49</f>
        <v>25274.87</v>
      </c>
      <c r="CY133">
        <f>Demand[[#This Row],[Load]]+Demand[[#This Row],[Load]]*0.5</f>
        <v>25444.5</v>
      </c>
    </row>
    <row r="134" spans="1:103">
      <c r="A134">
        <v>132</v>
      </c>
      <c r="B134">
        <v>16895</v>
      </c>
      <c r="C134">
        <f>Demand[[#This Row],[Load]]-Demand[[#This Row],[Load]]*0.5</f>
        <v>8447.5</v>
      </c>
      <c r="D134">
        <f>Demand[[#This Row],[Load]]-Demand[[#This Row],[Load]]*0.49</f>
        <v>8616.4500000000007</v>
      </c>
      <c r="E134">
        <f>Demand[[#This Row],[Load]]-Demand[[#This Row],[Load]]*0.48</f>
        <v>8785.4000000000015</v>
      </c>
      <c r="F134">
        <f>Demand[[#This Row],[Load]]-Demand[[#This Row],[Load]]*0.47</f>
        <v>8954.35</v>
      </c>
      <c r="G134">
        <f>Demand[[#This Row],[Load]]-Demand[[#This Row],[Load]]*0.46</f>
        <v>9123.2999999999993</v>
      </c>
      <c r="H134">
        <f>Demand[[#This Row],[Load]]-Demand[[#This Row],[Load]]*0.45</f>
        <v>9292.25</v>
      </c>
      <c r="I134">
        <f>Demand[[#This Row],[Load]]-Demand[[#This Row],[Load]]*0.44</f>
        <v>9461.2000000000007</v>
      </c>
      <c r="J134">
        <f>Demand[[#This Row],[Load]]-Demand[[#This Row],[Load]]*0.43</f>
        <v>9630.1500000000015</v>
      </c>
      <c r="K134">
        <f>Demand[[#This Row],[Load]]+Demand[[#This Row],[Load]]*$K$1</f>
        <v>9799.1</v>
      </c>
      <c r="L134">
        <f>Demand[[#This Row],[Load]]+Demand[[#This Row],[Load]]*-0.41</f>
        <v>9968.0499999999993</v>
      </c>
      <c r="M134">
        <f>Demand[[#This Row],[Load]]+Demand[[#This Row],[Load]]*-0.4</f>
        <v>10137</v>
      </c>
      <c r="N134">
        <f>Demand[[#This Row],[Load]]+Demand[[#This Row],[Load]]*-0.39</f>
        <v>10305.950000000001</v>
      </c>
      <c r="O134">
        <f>Demand[[#This Row],[Load]]+Demand[[#This Row],[Load]]*-0.38</f>
        <v>10474.9</v>
      </c>
      <c r="P134">
        <f>Demand[[#This Row],[Load]]+Demand[[#This Row],[Load]]*-0.37</f>
        <v>10643.85</v>
      </c>
      <c r="Q134">
        <f>Demand[[#This Row],[Load]]+Demand[[#This Row],[Load]]*-0.36</f>
        <v>10812.8</v>
      </c>
      <c r="R134">
        <f>Demand[[#This Row],[Load]]+Demand[[#This Row],[Load]]*-0.35</f>
        <v>10981.75</v>
      </c>
      <c r="S134">
        <f>Demand[[#This Row],[Load]]+Demand[[#This Row],[Load]]*-0.34</f>
        <v>11150.7</v>
      </c>
      <c r="T134">
        <f>Demand[[#This Row],[Load]]+Demand[[#This Row],[Load]]*-0.33</f>
        <v>11319.65</v>
      </c>
      <c r="U134">
        <f>Demand[[#This Row],[Load]]+Demand[[#This Row],[Load]]*-0.32</f>
        <v>11488.599999999999</v>
      </c>
      <c r="V134">
        <f>Demand[[#This Row],[Load]]+Demand[[#This Row],[Load]]*-0.31</f>
        <v>11657.55</v>
      </c>
      <c r="W134">
        <f>Demand[[#This Row],[Load]]+Demand[[#This Row],[Load]]*-0.3</f>
        <v>11826.5</v>
      </c>
      <c r="X134">
        <f>Demand[[#This Row],[Load]]+Demand[[#This Row],[Load]]*-0.29</f>
        <v>11995.45</v>
      </c>
      <c r="Y134">
        <f>Demand[[#This Row],[Load]]+Demand[[#This Row],[Load]]*-0.28</f>
        <v>12164.4</v>
      </c>
      <c r="Z134">
        <f>Demand[[#This Row],[Load]]+Demand[[#This Row],[Load]]*-0.27</f>
        <v>12333.349999999999</v>
      </c>
      <c r="AA134">
        <f>Demand[[#This Row],[Load]]+Demand[[#This Row],[Load]]*-0.26</f>
        <v>12502.3</v>
      </c>
      <c r="AB134">
        <f>Demand[[#This Row],[Load]]+Demand[[#This Row],[Load]]*-0.25</f>
        <v>12671.25</v>
      </c>
      <c r="AC134">
        <f>Demand[[#This Row],[Load]]+Demand[[#This Row],[Load]]*-0.24</f>
        <v>12840.2</v>
      </c>
      <c r="AD134">
        <f>Demand[[#This Row],[Load]]+Demand[[#This Row],[Load]]*-0.23</f>
        <v>13009.15</v>
      </c>
      <c r="AE134">
        <f>Demand[[#This Row],[Load]]+Demand[[#This Row],[Load]]*-0.22</f>
        <v>13178.1</v>
      </c>
      <c r="AF134">
        <f>Demand[[#This Row],[Load]]+Demand[[#This Row],[Load]]*-0.21</f>
        <v>13347.05</v>
      </c>
      <c r="AG134">
        <f>Demand[[#This Row],[Load]]+Demand[[#This Row],[Load]]*-0.2</f>
        <v>13516</v>
      </c>
      <c r="AH134">
        <f>Demand[[#This Row],[Load]]+Demand[[#This Row],[Load]]*-0.19</f>
        <v>13684.95</v>
      </c>
      <c r="AI134">
        <f>Demand[[#This Row],[Load]]+Demand[[#This Row],[Load]]*-0.18</f>
        <v>13853.9</v>
      </c>
      <c r="AJ134">
        <f>Demand[[#This Row],[Load]]+Demand[[#This Row],[Load]]*-0.17</f>
        <v>14022.85</v>
      </c>
      <c r="AK134">
        <f>Demand[[#This Row],[Load]]+Demand[[#This Row],[Load]]*-0.16</f>
        <v>14191.8</v>
      </c>
      <c r="AL134">
        <f>Demand[[#This Row],[Load]]+Demand[[#This Row],[Load]]*-0.15</f>
        <v>14360.75</v>
      </c>
      <c r="AM134">
        <f>Demand[[#This Row],[Load]]+Demand[[#This Row],[Load]]*-0.14</f>
        <v>14529.7</v>
      </c>
      <c r="AN134">
        <f>Demand[[#This Row],[Load]]+Demand[[#This Row],[Load]]*-0.13</f>
        <v>14698.65</v>
      </c>
      <c r="AO134">
        <f>Demand[[#This Row],[Load]]+Demand[[#This Row],[Load]]*-0.12</f>
        <v>14867.6</v>
      </c>
      <c r="AP134">
        <f>Demand[[#This Row],[Load]]+Demand[[#This Row],[Load]]*-0.11</f>
        <v>15036.55</v>
      </c>
      <c r="AQ134">
        <f>Demand[[#This Row],[Load]]+Demand[[#This Row],[Load]]*-0.1</f>
        <v>15205.5</v>
      </c>
      <c r="AR134">
        <f>Demand[[#This Row],[Load]]+Demand[[#This Row],[Load]]*-0.09</f>
        <v>15374.45</v>
      </c>
      <c r="AS134">
        <f>Demand[[#This Row],[Load]]+Demand[[#This Row],[Load]]*-0.08</f>
        <v>15543.4</v>
      </c>
      <c r="AT134">
        <f>Demand[[#This Row],[Load]]+Demand[[#This Row],[Load]]*-0.07</f>
        <v>15712.35</v>
      </c>
      <c r="AU134">
        <f>Demand[[#This Row],[Load]]+Demand[[#This Row],[Load]]*-0.06</f>
        <v>15881.3</v>
      </c>
      <c r="AV134">
        <f>Demand[[#This Row],[Load]]+Demand[[#This Row],[Load]]*-0.05</f>
        <v>16050.25</v>
      </c>
      <c r="AW134">
        <f>Demand[[#This Row],[Load]]+Demand[[#This Row],[Load]]*-0.04</f>
        <v>16219.2</v>
      </c>
      <c r="AX134">
        <f>Demand[[#This Row],[Load]]+Demand[[#This Row],[Load]]*-0.03</f>
        <v>16388.150000000001</v>
      </c>
      <c r="AY134">
        <f>Demand[[#This Row],[Load]]+Demand[[#This Row],[Load]]*-0.02</f>
        <v>16557.099999999999</v>
      </c>
      <c r="AZ134">
        <f>Demand[[#This Row],[Load]]+Demand[[#This Row],[Load]]*-0.01</f>
        <v>16726.05</v>
      </c>
      <c r="BA134">
        <f>Demand[[#This Row],[Load]]+Demand[[#This Row],[Load]]*0</f>
        <v>16895</v>
      </c>
      <c r="BB134">
        <f>Demand[[#This Row],[Load]]+Demand[[#This Row],[Load]]*0.01</f>
        <v>17063.95</v>
      </c>
      <c r="BC134">
        <f>Demand[[#This Row],[Load]]+Demand[[#This Row],[Load]]*0.02</f>
        <v>17232.900000000001</v>
      </c>
      <c r="BD134">
        <f>Demand[[#This Row],[Load]]+Demand[[#This Row],[Load]]*0.03</f>
        <v>17401.849999999999</v>
      </c>
      <c r="BE134">
        <f>Demand[[#This Row],[Load]]+Demand[[#This Row],[Load]]*0.04</f>
        <v>17570.8</v>
      </c>
      <c r="BF134">
        <f>Demand[[#This Row],[Load]]+Demand[[#This Row],[Load]]*0.05</f>
        <v>17739.75</v>
      </c>
      <c r="BG134">
        <f>Demand[[#This Row],[Load]]+Demand[[#This Row],[Load]]*0.06</f>
        <v>17908.7</v>
      </c>
      <c r="BH134">
        <f>Demand[[#This Row],[Load]]+Demand[[#This Row],[Load]]*0.07</f>
        <v>18077.650000000001</v>
      </c>
      <c r="BI134">
        <f>Demand[[#This Row],[Load]]+Demand[[#This Row],[Load]]*0.08</f>
        <v>18246.599999999999</v>
      </c>
      <c r="BJ134">
        <f>Demand[[#This Row],[Load]]+Demand[[#This Row],[Load]]*0.09</f>
        <v>18415.55</v>
      </c>
      <c r="BK134">
        <f>Demand[[#This Row],[Load]]+Demand[[#This Row],[Load]]*0.1</f>
        <v>18584.5</v>
      </c>
      <c r="BL134">
        <f>Demand[[#This Row],[Load]]+Demand[[#This Row],[Load]]*0.11</f>
        <v>18753.45</v>
      </c>
      <c r="BM134">
        <f>Demand[[#This Row],[Load]]+Demand[[#This Row],[Load]]*0.12</f>
        <v>18922.400000000001</v>
      </c>
      <c r="BN134">
        <f>Demand[[#This Row],[Load]]+Demand[[#This Row],[Load]]*0.13</f>
        <v>19091.349999999999</v>
      </c>
      <c r="BO134">
        <f>Demand[[#This Row],[Load]]+Demand[[#This Row],[Load]]*0.14</f>
        <v>19260.3</v>
      </c>
      <c r="BP134">
        <f>Demand[[#This Row],[Load]]+Demand[[#This Row],[Load]]*0.15</f>
        <v>19429.25</v>
      </c>
      <c r="BQ134">
        <f>Demand[[#This Row],[Load]]+Demand[[#This Row],[Load]]*0.16</f>
        <v>19598.2</v>
      </c>
      <c r="BR134">
        <f>Demand[[#This Row],[Load]]+Demand[[#This Row],[Load]]*0.17</f>
        <v>19767.150000000001</v>
      </c>
      <c r="BS134">
        <f>Demand[[#This Row],[Load]]+Demand[[#This Row],[Load]]*0.18</f>
        <v>19936.099999999999</v>
      </c>
      <c r="BT134">
        <f>Demand[[#This Row],[Load]]+Demand[[#This Row],[Load]]*0.19</f>
        <v>20105.05</v>
      </c>
      <c r="BU134">
        <f>Demand[[#This Row],[Load]]+Demand[[#This Row],[Load]]*0.2</f>
        <v>20274</v>
      </c>
      <c r="BV134">
        <f>Demand[[#This Row],[Load]]+Demand[[#This Row],[Load]]*0.21</f>
        <v>20442.95</v>
      </c>
      <c r="BW134">
        <f>Demand[[#This Row],[Load]]+Demand[[#This Row],[Load]]*0.22</f>
        <v>20611.900000000001</v>
      </c>
      <c r="BX134">
        <f>Demand[[#This Row],[Load]]+Demand[[#This Row],[Load]]*0.23</f>
        <v>20780.849999999999</v>
      </c>
      <c r="BY134">
        <f>Demand[[#This Row],[Load]]+Demand[[#This Row],[Load]]*0.24</f>
        <v>20949.8</v>
      </c>
      <c r="BZ134">
        <f>Demand[[#This Row],[Load]]+Demand[[#This Row],[Load]]*0.25</f>
        <v>21118.75</v>
      </c>
      <c r="CA134">
        <f>Demand[[#This Row],[Load]]+Demand[[#This Row],[Load]]*0.26</f>
        <v>21287.7</v>
      </c>
      <c r="CB134">
        <f>Demand[[#This Row],[Load]]+Demand[[#This Row],[Load]]*0.27</f>
        <v>21456.65</v>
      </c>
      <c r="CC134">
        <f>Demand[[#This Row],[Load]]+Demand[[#This Row],[Load]]*0.28</f>
        <v>21625.599999999999</v>
      </c>
      <c r="CD134">
        <f>Demand[[#This Row],[Load]]+Demand[[#This Row],[Load]]*0.29</f>
        <v>21794.55</v>
      </c>
      <c r="CE134">
        <f>Demand[[#This Row],[Load]]+Demand[[#This Row],[Load]]*0.3</f>
        <v>21963.5</v>
      </c>
      <c r="CF134">
        <f>Demand[[#This Row],[Load]]+Demand[[#This Row],[Load]]*0.31</f>
        <v>22132.45</v>
      </c>
      <c r="CG134">
        <f>Demand[[#This Row],[Load]]+Demand[[#This Row],[Load]]*0.32</f>
        <v>22301.4</v>
      </c>
      <c r="CH134">
        <f>Demand[[#This Row],[Load]]+Demand[[#This Row],[Load]]*0.33</f>
        <v>22470.35</v>
      </c>
      <c r="CI134">
        <f>Demand[[#This Row],[Load]]+Demand[[#This Row],[Load]]*0.34</f>
        <v>22639.3</v>
      </c>
      <c r="CJ134">
        <f>Demand[[#This Row],[Load]]+Demand[[#This Row],[Load]]*0.35</f>
        <v>22808.25</v>
      </c>
      <c r="CK134">
        <f>Demand[[#This Row],[Load]]+Demand[[#This Row],[Load]]*0.36</f>
        <v>22977.200000000001</v>
      </c>
      <c r="CL134">
        <f>Demand[[#This Row],[Load]]+Demand[[#This Row],[Load]]*0.37</f>
        <v>23146.15</v>
      </c>
      <c r="CM134">
        <f>Demand[[#This Row],[Load]]+Demand[[#This Row],[Load]]*0.38</f>
        <v>23315.1</v>
      </c>
      <c r="CN134">
        <f>Demand[[#This Row],[Load]]+Demand[[#This Row],[Load]]*0.39</f>
        <v>23484.05</v>
      </c>
      <c r="CO134">
        <f>Demand[[#This Row],[Load]]+Demand[[#This Row],[Load]]*0.4</f>
        <v>23653</v>
      </c>
      <c r="CP134">
        <f>Demand[[#This Row],[Load]]+Demand[[#This Row],[Load]]*0.41</f>
        <v>23821.95</v>
      </c>
      <c r="CQ134">
        <f>Demand[[#This Row],[Load]]+Demand[[#This Row],[Load]]*0.42</f>
        <v>23990.9</v>
      </c>
      <c r="CR134">
        <f>Demand[[#This Row],[Load]]+Demand[[#This Row],[Load]]*0.43</f>
        <v>24159.85</v>
      </c>
      <c r="CS134">
        <f>Demand[[#This Row],[Load]]+Demand[[#This Row],[Load]]*0.44</f>
        <v>24328.799999999999</v>
      </c>
      <c r="CT134">
        <f>Demand[[#This Row],[Load]]+Demand[[#This Row],[Load]]*0.45</f>
        <v>24497.75</v>
      </c>
      <c r="CU134">
        <f>Demand[[#This Row],[Load]]+Demand[[#This Row],[Load]]*0.46</f>
        <v>24666.7</v>
      </c>
      <c r="CV134">
        <f>Demand[[#This Row],[Load]]+Demand[[#This Row],[Load]]*47</f>
        <v>810960</v>
      </c>
      <c r="CW134">
        <f>Demand[[#This Row],[Load]]+Demand[[#This Row],[Load]]*0.48</f>
        <v>25004.6</v>
      </c>
      <c r="CX134">
        <f>Demand[[#This Row],[Load]]+Demand[[#This Row],[Load]]*0.49</f>
        <v>25173.55</v>
      </c>
      <c r="CY134">
        <f>Demand[[#This Row],[Load]]+Demand[[#This Row],[Load]]*0.5</f>
        <v>25342.5</v>
      </c>
    </row>
    <row r="135" spans="1:103">
      <c r="A135">
        <v>133</v>
      </c>
      <c r="B135">
        <v>16653</v>
      </c>
      <c r="C135">
        <f>Demand[[#This Row],[Load]]-Demand[[#This Row],[Load]]*0.5</f>
        <v>8326.5</v>
      </c>
      <c r="D135">
        <f>Demand[[#This Row],[Load]]-Demand[[#This Row],[Load]]*0.49</f>
        <v>8493.0299999999988</v>
      </c>
      <c r="E135">
        <f>Demand[[#This Row],[Load]]-Demand[[#This Row],[Load]]*0.48</f>
        <v>8659.5600000000013</v>
      </c>
      <c r="F135">
        <f>Demand[[#This Row],[Load]]-Demand[[#This Row],[Load]]*0.47</f>
        <v>8826.09</v>
      </c>
      <c r="G135">
        <f>Demand[[#This Row],[Load]]-Demand[[#This Row],[Load]]*0.46</f>
        <v>8992.619999999999</v>
      </c>
      <c r="H135">
        <f>Demand[[#This Row],[Load]]-Demand[[#This Row],[Load]]*0.45</f>
        <v>9159.15</v>
      </c>
      <c r="I135">
        <f>Demand[[#This Row],[Load]]-Demand[[#This Row],[Load]]*0.44</f>
        <v>9325.68</v>
      </c>
      <c r="J135">
        <f>Demand[[#This Row],[Load]]-Demand[[#This Row],[Load]]*0.43</f>
        <v>9492.2099999999991</v>
      </c>
      <c r="K135">
        <f>Demand[[#This Row],[Load]]+Demand[[#This Row],[Load]]*$K$1</f>
        <v>9658.7400000000016</v>
      </c>
      <c r="L135">
        <f>Demand[[#This Row],[Load]]+Demand[[#This Row],[Load]]*-0.41</f>
        <v>9825.27</v>
      </c>
      <c r="M135">
        <f>Demand[[#This Row],[Load]]+Demand[[#This Row],[Load]]*-0.4</f>
        <v>9991.7999999999993</v>
      </c>
      <c r="N135">
        <f>Demand[[#This Row],[Load]]+Demand[[#This Row],[Load]]*-0.39</f>
        <v>10158.33</v>
      </c>
      <c r="O135">
        <f>Demand[[#This Row],[Load]]+Demand[[#This Row],[Load]]*-0.38</f>
        <v>10324.86</v>
      </c>
      <c r="P135">
        <f>Demand[[#This Row],[Load]]+Demand[[#This Row],[Load]]*-0.37</f>
        <v>10491.39</v>
      </c>
      <c r="Q135">
        <f>Demand[[#This Row],[Load]]+Demand[[#This Row],[Load]]*-0.36</f>
        <v>10657.92</v>
      </c>
      <c r="R135">
        <f>Demand[[#This Row],[Load]]+Demand[[#This Row],[Load]]*-0.35</f>
        <v>10824.45</v>
      </c>
      <c r="S135">
        <f>Demand[[#This Row],[Load]]+Demand[[#This Row],[Load]]*-0.34</f>
        <v>10990.98</v>
      </c>
      <c r="T135">
        <f>Demand[[#This Row],[Load]]+Demand[[#This Row],[Load]]*-0.33</f>
        <v>11157.509999999998</v>
      </c>
      <c r="U135">
        <f>Demand[[#This Row],[Load]]+Demand[[#This Row],[Load]]*-0.32</f>
        <v>11324.04</v>
      </c>
      <c r="V135">
        <f>Demand[[#This Row],[Load]]+Demand[[#This Row],[Load]]*-0.31</f>
        <v>11490.57</v>
      </c>
      <c r="W135">
        <f>Demand[[#This Row],[Load]]+Demand[[#This Row],[Load]]*-0.3</f>
        <v>11657.1</v>
      </c>
      <c r="X135">
        <f>Demand[[#This Row],[Load]]+Demand[[#This Row],[Load]]*-0.29</f>
        <v>11823.630000000001</v>
      </c>
      <c r="Y135">
        <f>Demand[[#This Row],[Load]]+Demand[[#This Row],[Load]]*-0.28</f>
        <v>11990.16</v>
      </c>
      <c r="Z135">
        <f>Demand[[#This Row],[Load]]+Demand[[#This Row],[Load]]*-0.27</f>
        <v>12156.689999999999</v>
      </c>
      <c r="AA135">
        <f>Demand[[#This Row],[Load]]+Demand[[#This Row],[Load]]*-0.26</f>
        <v>12323.220000000001</v>
      </c>
      <c r="AB135">
        <f>Demand[[#This Row],[Load]]+Demand[[#This Row],[Load]]*-0.25</f>
        <v>12489.75</v>
      </c>
      <c r="AC135">
        <f>Demand[[#This Row],[Load]]+Demand[[#This Row],[Load]]*-0.24</f>
        <v>12656.28</v>
      </c>
      <c r="AD135">
        <f>Demand[[#This Row],[Load]]+Demand[[#This Row],[Load]]*-0.23</f>
        <v>12822.81</v>
      </c>
      <c r="AE135">
        <f>Demand[[#This Row],[Load]]+Demand[[#This Row],[Load]]*-0.22</f>
        <v>12989.34</v>
      </c>
      <c r="AF135">
        <f>Demand[[#This Row],[Load]]+Demand[[#This Row],[Load]]*-0.21</f>
        <v>13155.87</v>
      </c>
      <c r="AG135">
        <f>Demand[[#This Row],[Load]]+Demand[[#This Row],[Load]]*-0.2</f>
        <v>13322.4</v>
      </c>
      <c r="AH135">
        <f>Demand[[#This Row],[Load]]+Demand[[#This Row],[Load]]*-0.19</f>
        <v>13488.93</v>
      </c>
      <c r="AI135">
        <f>Demand[[#This Row],[Load]]+Demand[[#This Row],[Load]]*-0.18</f>
        <v>13655.46</v>
      </c>
      <c r="AJ135">
        <f>Demand[[#This Row],[Load]]+Demand[[#This Row],[Load]]*-0.17</f>
        <v>13821.99</v>
      </c>
      <c r="AK135">
        <f>Demand[[#This Row],[Load]]+Demand[[#This Row],[Load]]*-0.16</f>
        <v>13988.52</v>
      </c>
      <c r="AL135">
        <f>Demand[[#This Row],[Load]]+Demand[[#This Row],[Load]]*-0.15</f>
        <v>14155.05</v>
      </c>
      <c r="AM135">
        <f>Demand[[#This Row],[Load]]+Demand[[#This Row],[Load]]*-0.14</f>
        <v>14321.58</v>
      </c>
      <c r="AN135">
        <f>Demand[[#This Row],[Load]]+Demand[[#This Row],[Load]]*-0.13</f>
        <v>14488.11</v>
      </c>
      <c r="AO135">
        <f>Demand[[#This Row],[Load]]+Demand[[#This Row],[Load]]*-0.12</f>
        <v>14654.64</v>
      </c>
      <c r="AP135">
        <f>Demand[[#This Row],[Load]]+Demand[[#This Row],[Load]]*-0.11</f>
        <v>14821.17</v>
      </c>
      <c r="AQ135">
        <f>Demand[[#This Row],[Load]]+Demand[[#This Row],[Load]]*-0.1</f>
        <v>14987.7</v>
      </c>
      <c r="AR135">
        <f>Demand[[#This Row],[Load]]+Demand[[#This Row],[Load]]*-0.09</f>
        <v>15154.23</v>
      </c>
      <c r="AS135">
        <f>Demand[[#This Row],[Load]]+Demand[[#This Row],[Load]]*-0.08</f>
        <v>15320.76</v>
      </c>
      <c r="AT135">
        <f>Demand[[#This Row],[Load]]+Demand[[#This Row],[Load]]*-0.07</f>
        <v>15487.29</v>
      </c>
      <c r="AU135">
        <f>Demand[[#This Row],[Load]]+Demand[[#This Row],[Load]]*-0.06</f>
        <v>15653.82</v>
      </c>
      <c r="AV135">
        <f>Demand[[#This Row],[Load]]+Demand[[#This Row],[Load]]*-0.05</f>
        <v>15820.35</v>
      </c>
      <c r="AW135">
        <f>Demand[[#This Row],[Load]]+Demand[[#This Row],[Load]]*-0.04</f>
        <v>15986.88</v>
      </c>
      <c r="AX135">
        <f>Demand[[#This Row],[Load]]+Demand[[#This Row],[Load]]*-0.03</f>
        <v>16153.41</v>
      </c>
      <c r="AY135">
        <f>Demand[[#This Row],[Load]]+Demand[[#This Row],[Load]]*-0.02</f>
        <v>16319.94</v>
      </c>
      <c r="AZ135">
        <f>Demand[[#This Row],[Load]]+Demand[[#This Row],[Load]]*-0.01</f>
        <v>16486.47</v>
      </c>
      <c r="BA135">
        <f>Demand[[#This Row],[Load]]+Demand[[#This Row],[Load]]*0</f>
        <v>16653</v>
      </c>
      <c r="BB135">
        <f>Demand[[#This Row],[Load]]+Demand[[#This Row],[Load]]*0.01</f>
        <v>16819.53</v>
      </c>
      <c r="BC135">
        <f>Demand[[#This Row],[Load]]+Demand[[#This Row],[Load]]*0.02</f>
        <v>16986.060000000001</v>
      </c>
      <c r="BD135">
        <f>Demand[[#This Row],[Load]]+Demand[[#This Row],[Load]]*0.03</f>
        <v>17152.59</v>
      </c>
      <c r="BE135">
        <f>Demand[[#This Row],[Load]]+Demand[[#This Row],[Load]]*0.04</f>
        <v>17319.12</v>
      </c>
      <c r="BF135">
        <f>Demand[[#This Row],[Load]]+Demand[[#This Row],[Load]]*0.05</f>
        <v>17485.650000000001</v>
      </c>
      <c r="BG135">
        <f>Demand[[#This Row],[Load]]+Demand[[#This Row],[Load]]*0.06</f>
        <v>17652.18</v>
      </c>
      <c r="BH135">
        <f>Demand[[#This Row],[Load]]+Demand[[#This Row],[Load]]*0.07</f>
        <v>17818.71</v>
      </c>
      <c r="BI135">
        <f>Demand[[#This Row],[Load]]+Demand[[#This Row],[Load]]*0.08</f>
        <v>17985.240000000002</v>
      </c>
      <c r="BJ135">
        <f>Demand[[#This Row],[Load]]+Demand[[#This Row],[Load]]*0.09</f>
        <v>18151.77</v>
      </c>
      <c r="BK135">
        <f>Demand[[#This Row],[Load]]+Demand[[#This Row],[Load]]*0.1</f>
        <v>18318.3</v>
      </c>
      <c r="BL135">
        <f>Demand[[#This Row],[Load]]+Demand[[#This Row],[Load]]*0.11</f>
        <v>18484.830000000002</v>
      </c>
      <c r="BM135">
        <f>Demand[[#This Row],[Load]]+Demand[[#This Row],[Load]]*0.12</f>
        <v>18651.36</v>
      </c>
      <c r="BN135">
        <f>Demand[[#This Row],[Load]]+Demand[[#This Row],[Load]]*0.13</f>
        <v>18817.89</v>
      </c>
      <c r="BO135">
        <f>Demand[[#This Row],[Load]]+Demand[[#This Row],[Load]]*0.14</f>
        <v>18984.419999999998</v>
      </c>
      <c r="BP135">
        <f>Demand[[#This Row],[Load]]+Demand[[#This Row],[Load]]*0.15</f>
        <v>19150.95</v>
      </c>
      <c r="BQ135">
        <f>Demand[[#This Row],[Load]]+Demand[[#This Row],[Load]]*0.16</f>
        <v>19317.48</v>
      </c>
      <c r="BR135">
        <f>Demand[[#This Row],[Load]]+Demand[[#This Row],[Load]]*0.17</f>
        <v>19484.010000000002</v>
      </c>
      <c r="BS135">
        <f>Demand[[#This Row],[Load]]+Demand[[#This Row],[Load]]*0.18</f>
        <v>19650.54</v>
      </c>
      <c r="BT135">
        <f>Demand[[#This Row],[Load]]+Demand[[#This Row],[Load]]*0.19</f>
        <v>19817.07</v>
      </c>
      <c r="BU135">
        <f>Demand[[#This Row],[Load]]+Demand[[#This Row],[Load]]*0.2</f>
        <v>19983.599999999999</v>
      </c>
      <c r="BV135">
        <f>Demand[[#This Row],[Load]]+Demand[[#This Row],[Load]]*0.21</f>
        <v>20150.13</v>
      </c>
      <c r="BW135">
        <f>Demand[[#This Row],[Load]]+Demand[[#This Row],[Load]]*0.22</f>
        <v>20316.66</v>
      </c>
      <c r="BX135">
        <f>Demand[[#This Row],[Load]]+Demand[[#This Row],[Load]]*0.23</f>
        <v>20483.189999999999</v>
      </c>
      <c r="BY135">
        <f>Demand[[#This Row],[Load]]+Demand[[#This Row],[Load]]*0.24</f>
        <v>20649.72</v>
      </c>
      <c r="BZ135">
        <f>Demand[[#This Row],[Load]]+Demand[[#This Row],[Load]]*0.25</f>
        <v>20816.25</v>
      </c>
      <c r="CA135">
        <f>Demand[[#This Row],[Load]]+Demand[[#This Row],[Load]]*0.26</f>
        <v>20982.78</v>
      </c>
      <c r="CB135">
        <f>Demand[[#This Row],[Load]]+Demand[[#This Row],[Load]]*0.27</f>
        <v>21149.31</v>
      </c>
      <c r="CC135">
        <f>Demand[[#This Row],[Load]]+Demand[[#This Row],[Load]]*0.28</f>
        <v>21315.84</v>
      </c>
      <c r="CD135">
        <f>Demand[[#This Row],[Load]]+Demand[[#This Row],[Load]]*0.29</f>
        <v>21482.37</v>
      </c>
      <c r="CE135">
        <f>Demand[[#This Row],[Load]]+Demand[[#This Row],[Load]]*0.3</f>
        <v>21648.9</v>
      </c>
      <c r="CF135">
        <f>Demand[[#This Row],[Load]]+Demand[[#This Row],[Load]]*0.31</f>
        <v>21815.43</v>
      </c>
      <c r="CG135">
        <f>Demand[[#This Row],[Load]]+Demand[[#This Row],[Load]]*0.32</f>
        <v>21981.96</v>
      </c>
      <c r="CH135">
        <f>Demand[[#This Row],[Load]]+Demand[[#This Row],[Load]]*0.33</f>
        <v>22148.49</v>
      </c>
      <c r="CI135">
        <f>Demand[[#This Row],[Load]]+Demand[[#This Row],[Load]]*0.34</f>
        <v>22315.02</v>
      </c>
      <c r="CJ135">
        <f>Demand[[#This Row],[Load]]+Demand[[#This Row],[Load]]*0.35</f>
        <v>22481.55</v>
      </c>
      <c r="CK135">
        <f>Demand[[#This Row],[Load]]+Demand[[#This Row],[Load]]*0.36</f>
        <v>22648.080000000002</v>
      </c>
      <c r="CL135">
        <f>Demand[[#This Row],[Load]]+Demand[[#This Row],[Load]]*0.37</f>
        <v>22814.61</v>
      </c>
      <c r="CM135">
        <f>Demand[[#This Row],[Load]]+Demand[[#This Row],[Load]]*0.38</f>
        <v>22981.14</v>
      </c>
      <c r="CN135">
        <f>Demand[[#This Row],[Load]]+Demand[[#This Row],[Load]]*0.39</f>
        <v>23147.67</v>
      </c>
      <c r="CO135">
        <f>Demand[[#This Row],[Load]]+Demand[[#This Row],[Load]]*0.4</f>
        <v>23314.2</v>
      </c>
      <c r="CP135">
        <f>Demand[[#This Row],[Load]]+Demand[[#This Row],[Load]]*0.41</f>
        <v>23480.73</v>
      </c>
      <c r="CQ135">
        <f>Demand[[#This Row],[Load]]+Demand[[#This Row],[Load]]*0.42</f>
        <v>23647.26</v>
      </c>
      <c r="CR135">
        <f>Demand[[#This Row],[Load]]+Demand[[#This Row],[Load]]*0.43</f>
        <v>23813.79</v>
      </c>
      <c r="CS135">
        <f>Demand[[#This Row],[Load]]+Demand[[#This Row],[Load]]*0.44</f>
        <v>23980.32</v>
      </c>
      <c r="CT135">
        <f>Demand[[#This Row],[Load]]+Demand[[#This Row],[Load]]*0.45</f>
        <v>24146.85</v>
      </c>
      <c r="CU135">
        <f>Demand[[#This Row],[Load]]+Demand[[#This Row],[Load]]*0.46</f>
        <v>24313.38</v>
      </c>
      <c r="CV135">
        <f>Demand[[#This Row],[Load]]+Demand[[#This Row],[Load]]*47</f>
        <v>799344</v>
      </c>
      <c r="CW135">
        <f>Demand[[#This Row],[Load]]+Demand[[#This Row],[Load]]*0.48</f>
        <v>24646.44</v>
      </c>
      <c r="CX135">
        <f>Demand[[#This Row],[Load]]+Demand[[#This Row],[Load]]*0.49</f>
        <v>24812.97</v>
      </c>
      <c r="CY135">
        <f>Demand[[#This Row],[Load]]+Demand[[#This Row],[Load]]*0.5</f>
        <v>24979.5</v>
      </c>
    </row>
    <row r="136" spans="1:103">
      <c r="A136">
        <v>134</v>
      </c>
      <c r="B136">
        <v>16383</v>
      </c>
      <c r="C136">
        <f>Demand[[#This Row],[Load]]-Demand[[#This Row],[Load]]*0.5</f>
        <v>8191.5</v>
      </c>
      <c r="D136">
        <f>Demand[[#This Row],[Load]]-Demand[[#This Row],[Load]]*0.49</f>
        <v>8355.33</v>
      </c>
      <c r="E136">
        <f>Demand[[#This Row],[Load]]-Demand[[#This Row],[Load]]*0.48</f>
        <v>8519.16</v>
      </c>
      <c r="F136">
        <f>Demand[[#This Row],[Load]]-Demand[[#This Row],[Load]]*0.47</f>
        <v>8682.9900000000016</v>
      </c>
      <c r="G136">
        <f>Demand[[#This Row],[Load]]-Demand[[#This Row],[Load]]*0.46</f>
        <v>8846.82</v>
      </c>
      <c r="H136">
        <f>Demand[[#This Row],[Load]]-Demand[[#This Row],[Load]]*0.45</f>
        <v>9010.65</v>
      </c>
      <c r="I136">
        <f>Demand[[#This Row],[Load]]-Demand[[#This Row],[Load]]*0.44</f>
        <v>9174.48</v>
      </c>
      <c r="J136">
        <f>Demand[[#This Row],[Load]]-Demand[[#This Row],[Load]]*0.43</f>
        <v>9338.3100000000013</v>
      </c>
      <c r="K136">
        <f>Demand[[#This Row],[Load]]+Demand[[#This Row],[Load]]*$K$1</f>
        <v>9502.14</v>
      </c>
      <c r="L136">
        <f>Demand[[#This Row],[Load]]+Demand[[#This Row],[Load]]*-0.41</f>
        <v>9665.9700000000012</v>
      </c>
      <c r="M136">
        <f>Demand[[#This Row],[Load]]+Demand[[#This Row],[Load]]*-0.4</f>
        <v>9829.7999999999993</v>
      </c>
      <c r="N136">
        <f>Demand[[#This Row],[Load]]+Demand[[#This Row],[Load]]*-0.39</f>
        <v>9993.630000000001</v>
      </c>
      <c r="O136">
        <f>Demand[[#This Row],[Load]]+Demand[[#This Row],[Load]]*-0.38</f>
        <v>10157.459999999999</v>
      </c>
      <c r="P136">
        <f>Demand[[#This Row],[Load]]+Demand[[#This Row],[Load]]*-0.37</f>
        <v>10321.290000000001</v>
      </c>
      <c r="Q136">
        <f>Demand[[#This Row],[Load]]+Demand[[#This Row],[Load]]*-0.36</f>
        <v>10485.119999999999</v>
      </c>
      <c r="R136">
        <f>Demand[[#This Row],[Load]]+Demand[[#This Row],[Load]]*-0.35</f>
        <v>10648.95</v>
      </c>
      <c r="S136">
        <f>Demand[[#This Row],[Load]]+Demand[[#This Row],[Load]]*-0.34</f>
        <v>10812.779999999999</v>
      </c>
      <c r="T136">
        <f>Demand[[#This Row],[Load]]+Demand[[#This Row],[Load]]*-0.33</f>
        <v>10976.61</v>
      </c>
      <c r="U136">
        <f>Demand[[#This Row],[Load]]+Demand[[#This Row],[Load]]*-0.32</f>
        <v>11140.439999999999</v>
      </c>
      <c r="V136">
        <f>Demand[[#This Row],[Load]]+Demand[[#This Row],[Load]]*-0.31</f>
        <v>11304.27</v>
      </c>
      <c r="W136">
        <f>Demand[[#This Row],[Load]]+Demand[[#This Row],[Load]]*-0.3</f>
        <v>11468.1</v>
      </c>
      <c r="X136">
        <f>Demand[[#This Row],[Load]]+Demand[[#This Row],[Load]]*-0.29</f>
        <v>11631.93</v>
      </c>
      <c r="Y136">
        <f>Demand[[#This Row],[Load]]+Demand[[#This Row],[Load]]*-0.28</f>
        <v>11795.759999999998</v>
      </c>
      <c r="Z136">
        <f>Demand[[#This Row],[Load]]+Demand[[#This Row],[Load]]*-0.27</f>
        <v>11959.59</v>
      </c>
      <c r="AA136">
        <f>Demand[[#This Row],[Load]]+Demand[[#This Row],[Load]]*-0.26</f>
        <v>12123.42</v>
      </c>
      <c r="AB136">
        <f>Demand[[#This Row],[Load]]+Demand[[#This Row],[Load]]*-0.25</f>
        <v>12287.25</v>
      </c>
      <c r="AC136">
        <f>Demand[[#This Row],[Load]]+Demand[[#This Row],[Load]]*-0.24</f>
        <v>12451.08</v>
      </c>
      <c r="AD136">
        <f>Demand[[#This Row],[Load]]+Demand[[#This Row],[Load]]*-0.23</f>
        <v>12614.91</v>
      </c>
      <c r="AE136">
        <f>Demand[[#This Row],[Load]]+Demand[[#This Row],[Load]]*-0.22</f>
        <v>12778.74</v>
      </c>
      <c r="AF136">
        <f>Demand[[#This Row],[Load]]+Demand[[#This Row],[Load]]*-0.21</f>
        <v>12942.57</v>
      </c>
      <c r="AG136">
        <f>Demand[[#This Row],[Load]]+Demand[[#This Row],[Load]]*-0.2</f>
        <v>13106.4</v>
      </c>
      <c r="AH136">
        <f>Demand[[#This Row],[Load]]+Demand[[#This Row],[Load]]*-0.19</f>
        <v>13270.23</v>
      </c>
      <c r="AI136">
        <f>Demand[[#This Row],[Load]]+Demand[[#This Row],[Load]]*-0.18</f>
        <v>13434.06</v>
      </c>
      <c r="AJ136">
        <f>Demand[[#This Row],[Load]]+Demand[[#This Row],[Load]]*-0.17</f>
        <v>13597.89</v>
      </c>
      <c r="AK136">
        <f>Demand[[#This Row],[Load]]+Demand[[#This Row],[Load]]*-0.16</f>
        <v>13761.72</v>
      </c>
      <c r="AL136">
        <f>Demand[[#This Row],[Load]]+Demand[[#This Row],[Load]]*-0.15</f>
        <v>13925.55</v>
      </c>
      <c r="AM136">
        <f>Demand[[#This Row],[Load]]+Demand[[#This Row],[Load]]*-0.14</f>
        <v>14089.38</v>
      </c>
      <c r="AN136">
        <f>Demand[[#This Row],[Load]]+Demand[[#This Row],[Load]]*-0.13</f>
        <v>14253.21</v>
      </c>
      <c r="AO136">
        <f>Demand[[#This Row],[Load]]+Demand[[#This Row],[Load]]*-0.12</f>
        <v>14417.04</v>
      </c>
      <c r="AP136">
        <f>Demand[[#This Row],[Load]]+Demand[[#This Row],[Load]]*-0.11</f>
        <v>14580.869999999999</v>
      </c>
      <c r="AQ136">
        <f>Demand[[#This Row],[Load]]+Demand[[#This Row],[Load]]*-0.1</f>
        <v>14744.7</v>
      </c>
      <c r="AR136">
        <f>Demand[[#This Row],[Load]]+Demand[[#This Row],[Load]]*-0.09</f>
        <v>14908.53</v>
      </c>
      <c r="AS136">
        <f>Demand[[#This Row],[Load]]+Demand[[#This Row],[Load]]*-0.08</f>
        <v>15072.36</v>
      </c>
      <c r="AT136">
        <f>Demand[[#This Row],[Load]]+Demand[[#This Row],[Load]]*-0.07</f>
        <v>15236.19</v>
      </c>
      <c r="AU136">
        <f>Demand[[#This Row],[Load]]+Demand[[#This Row],[Load]]*-0.06</f>
        <v>15400.02</v>
      </c>
      <c r="AV136">
        <f>Demand[[#This Row],[Load]]+Demand[[#This Row],[Load]]*-0.05</f>
        <v>15563.85</v>
      </c>
      <c r="AW136">
        <f>Demand[[#This Row],[Load]]+Demand[[#This Row],[Load]]*-0.04</f>
        <v>15727.68</v>
      </c>
      <c r="AX136">
        <f>Demand[[#This Row],[Load]]+Demand[[#This Row],[Load]]*-0.03</f>
        <v>15891.51</v>
      </c>
      <c r="AY136">
        <f>Demand[[#This Row],[Load]]+Demand[[#This Row],[Load]]*-0.02</f>
        <v>16055.34</v>
      </c>
      <c r="AZ136">
        <f>Demand[[#This Row],[Load]]+Demand[[#This Row],[Load]]*-0.01</f>
        <v>16219.17</v>
      </c>
      <c r="BA136">
        <f>Demand[[#This Row],[Load]]+Demand[[#This Row],[Load]]*0</f>
        <v>16383</v>
      </c>
      <c r="BB136">
        <f>Demand[[#This Row],[Load]]+Demand[[#This Row],[Load]]*0.01</f>
        <v>16546.830000000002</v>
      </c>
      <c r="BC136">
        <f>Demand[[#This Row],[Load]]+Demand[[#This Row],[Load]]*0.02</f>
        <v>16710.66</v>
      </c>
      <c r="BD136">
        <f>Demand[[#This Row],[Load]]+Demand[[#This Row],[Load]]*0.03</f>
        <v>16874.490000000002</v>
      </c>
      <c r="BE136">
        <f>Demand[[#This Row],[Load]]+Demand[[#This Row],[Load]]*0.04</f>
        <v>17038.32</v>
      </c>
      <c r="BF136">
        <f>Demand[[#This Row],[Load]]+Demand[[#This Row],[Load]]*0.05</f>
        <v>17202.150000000001</v>
      </c>
      <c r="BG136">
        <f>Demand[[#This Row],[Load]]+Demand[[#This Row],[Load]]*0.06</f>
        <v>17365.98</v>
      </c>
      <c r="BH136">
        <f>Demand[[#This Row],[Load]]+Demand[[#This Row],[Load]]*0.07</f>
        <v>17529.810000000001</v>
      </c>
      <c r="BI136">
        <f>Demand[[#This Row],[Load]]+Demand[[#This Row],[Load]]*0.08</f>
        <v>17693.64</v>
      </c>
      <c r="BJ136">
        <f>Demand[[#This Row],[Load]]+Demand[[#This Row],[Load]]*0.09</f>
        <v>17857.47</v>
      </c>
      <c r="BK136">
        <f>Demand[[#This Row],[Load]]+Demand[[#This Row],[Load]]*0.1</f>
        <v>18021.3</v>
      </c>
      <c r="BL136">
        <f>Demand[[#This Row],[Load]]+Demand[[#This Row],[Load]]*0.11</f>
        <v>18185.13</v>
      </c>
      <c r="BM136">
        <f>Demand[[#This Row],[Load]]+Demand[[#This Row],[Load]]*0.12</f>
        <v>18348.96</v>
      </c>
      <c r="BN136">
        <f>Demand[[#This Row],[Load]]+Demand[[#This Row],[Load]]*0.13</f>
        <v>18512.79</v>
      </c>
      <c r="BO136">
        <f>Demand[[#This Row],[Load]]+Demand[[#This Row],[Load]]*0.14</f>
        <v>18676.62</v>
      </c>
      <c r="BP136">
        <f>Demand[[#This Row],[Load]]+Demand[[#This Row],[Load]]*0.15</f>
        <v>18840.45</v>
      </c>
      <c r="BQ136">
        <f>Demand[[#This Row],[Load]]+Demand[[#This Row],[Load]]*0.16</f>
        <v>19004.28</v>
      </c>
      <c r="BR136">
        <f>Demand[[#This Row],[Load]]+Demand[[#This Row],[Load]]*0.17</f>
        <v>19168.11</v>
      </c>
      <c r="BS136">
        <f>Demand[[#This Row],[Load]]+Demand[[#This Row],[Load]]*0.18</f>
        <v>19331.939999999999</v>
      </c>
      <c r="BT136">
        <f>Demand[[#This Row],[Load]]+Demand[[#This Row],[Load]]*0.19</f>
        <v>19495.77</v>
      </c>
      <c r="BU136">
        <f>Demand[[#This Row],[Load]]+Demand[[#This Row],[Load]]*0.2</f>
        <v>19659.599999999999</v>
      </c>
      <c r="BV136">
        <f>Demand[[#This Row],[Load]]+Demand[[#This Row],[Load]]*0.21</f>
        <v>19823.43</v>
      </c>
      <c r="BW136">
        <f>Demand[[#This Row],[Load]]+Demand[[#This Row],[Load]]*0.22</f>
        <v>19987.260000000002</v>
      </c>
      <c r="BX136">
        <f>Demand[[#This Row],[Load]]+Demand[[#This Row],[Load]]*0.23</f>
        <v>20151.09</v>
      </c>
      <c r="BY136">
        <f>Demand[[#This Row],[Load]]+Demand[[#This Row],[Load]]*0.24</f>
        <v>20314.919999999998</v>
      </c>
      <c r="BZ136">
        <f>Demand[[#This Row],[Load]]+Demand[[#This Row],[Load]]*0.25</f>
        <v>20478.75</v>
      </c>
      <c r="CA136">
        <f>Demand[[#This Row],[Load]]+Demand[[#This Row],[Load]]*0.26</f>
        <v>20642.580000000002</v>
      </c>
      <c r="CB136">
        <f>Demand[[#This Row],[Load]]+Demand[[#This Row],[Load]]*0.27</f>
        <v>20806.41</v>
      </c>
      <c r="CC136">
        <f>Demand[[#This Row],[Load]]+Demand[[#This Row],[Load]]*0.28</f>
        <v>20970.240000000002</v>
      </c>
      <c r="CD136">
        <f>Demand[[#This Row],[Load]]+Demand[[#This Row],[Load]]*0.29</f>
        <v>21134.07</v>
      </c>
      <c r="CE136">
        <f>Demand[[#This Row],[Load]]+Demand[[#This Row],[Load]]*0.3</f>
        <v>21297.9</v>
      </c>
      <c r="CF136">
        <f>Demand[[#This Row],[Load]]+Demand[[#This Row],[Load]]*0.31</f>
        <v>21461.73</v>
      </c>
      <c r="CG136">
        <f>Demand[[#This Row],[Load]]+Demand[[#This Row],[Load]]*0.32</f>
        <v>21625.56</v>
      </c>
      <c r="CH136">
        <f>Demand[[#This Row],[Load]]+Demand[[#This Row],[Load]]*0.33</f>
        <v>21789.39</v>
      </c>
      <c r="CI136">
        <f>Demand[[#This Row],[Load]]+Demand[[#This Row],[Load]]*0.34</f>
        <v>21953.22</v>
      </c>
      <c r="CJ136">
        <f>Demand[[#This Row],[Load]]+Demand[[#This Row],[Load]]*0.35</f>
        <v>22117.05</v>
      </c>
      <c r="CK136">
        <f>Demand[[#This Row],[Load]]+Demand[[#This Row],[Load]]*0.36</f>
        <v>22280.880000000001</v>
      </c>
      <c r="CL136">
        <f>Demand[[#This Row],[Load]]+Demand[[#This Row],[Load]]*0.37</f>
        <v>22444.71</v>
      </c>
      <c r="CM136">
        <f>Demand[[#This Row],[Load]]+Demand[[#This Row],[Load]]*0.38</f>
        <v>22608.54</v>
      </c>
      <c r="CN136">
        <f>Demand[[#This Row],[Load]]+Demand[[#This Row],[Load]]*0.39</f>
        <v>22772.37</v>
      </c>
      <c r="CO136">
        <f>Demand[[#This Row],[Load]]+Demand[[#This Row],[Load]]*0.4</f>
        <v>22936.2</v>
      </c>
      <c r="CP136">
        <f>Demand[[#This Row],[Load]]+Demand[[#This Row],[Load]]*0.41</f>
        <v>23100.03</v>
      </c>
      <c r="CQ136">
        <f>Demand[[#This Row],[Load]]+Demand[[#This Row],[Load]]*0.42</f>
        <v>23263.86</v>
      </c>
      <c r="CR136">
        <f>Demand[[#This Row],[Load]]+Demand[[#This Row],[Load]]*0.43</f>
        <v>23427.69</v>
      </c>
      <c r="CS136">
        <f>Demand[[#This Row],[Load]]+Demand[[#This Row],[Load]]*0.44</f>
        <v>23591.52</v>
      </c>
      <c r="CT136">
        <f>Demand[[#This Row],[Load]]+Demand[[#This Row],[Load]]*0.45</f>
        <v>23755.35</v>
      </c>
      <c r="CU136">
        <f>Demand[[#This Row],[Load]]+Demand[[#This Row],[Load]]*0.46</f>
        <v>23919.18</v>
      </c>
      <c r="CV136">
        <f>Demand[[#This Row],[Load]]+Demand[[#This Row],[Load]]*47</f>
        <v>786384</v>
      </c>
      <c r="CW136">
        <f>Demand[[#This Row],[Load]]+Demand[[#This Row],[Load]]*0.48</f>
        <v>24246.84</v>
      </c>
      <c r="CX136">
        <f>Demand[[#This Row],[Load]]+Demand[[#This Row],[Load]]*0.49</f>
        <v>24410.67</v>
      </c>
      <c r="CY136">
        <f>Demand[[#This Row],[Load]]+Demand[[#This Row],[Load]]*0.5</f>
        <v>24574.5</v>
      </c>
    </row>
    <row r="137" spans="1:103">
      <c r="A137">
        <v>135</v>
      </c>
      <c r="B137">
        <v>16232</v>
      </c>
      <c r="C137">
        <f>Demand[[#This Row],[Load]]-Demand[[#This Row],[Load]]*0.5</f>
        <v>8116</v>
      </c>
      <c r="D137">
        <f>Demand[[#This Row],[Load]]-Demand[[#This Row],[Load]]*0.49</f>
        <v>8278.32</v>
      </c>
      <c r="E137">
        <f>Demand[[#This Row],[Load]]-Demand[[#This Row],[Load]]*0.48</f>
        <v>8440.64</v>
      </c>
      <c r="F137">
        <f>Demand[[#This Row],[Load]]-Demand[[#This Row],[Load]]*0.47</f>
        <v>8602.9599999999991</v>
      </c>
      <c r="G137">
        <f>Demand[[#This Row],[Load]]-Demand[[#This Row],[Load]]*0.46</f>
        <v>8765.2799999999988</v>
      </c>
      <c r="H137">
        <f>Demand[[#This Row],[Load]]-Demand[[#This Row],[Load]]*0.45</f>
        <v>8927.5999999999985</v>
      </c>
      <c r="I137">
        <f>Demand[[#This Row],[Load]]-Demand[[#This Row],[Load]]*0.44</f>
        <v>9089.92</v>
      </c>
      <c r="J137">
        <f>Demand[[#This Row],[Load]]-Demand[[#This Row],[Load]]*0.43</f>
        <v>9252.24</v>
      </c>
      <c r="K137">
        <f>Demand[[#This Row],[Load]]+Demand[[#This Row],[Load]]*$K$1</f>
        <v>9414.5600000000013</v>
      </c>
      <c r="L137">
        <f>Demand[[#This Row],[Load]]+Demand[[#This Row],[Load]]*-0.41</f>
        <v>9576.880000000001</v>
      </c>
      <c r="M137">
        <f>Demand[[#This Row],[Load]]+Demand[[#This Row],[Load]]*-0.4</f>
        <v>9739.2000000000007</v>
      </c>
      <c r="N137">
        <f>Demand[[#This Row],[Load]]+Demand[[#This Row],[Load]]*-0.39</f>
        <v>9901.52</v>
      </c>
      <c r="O137">
        <f>Demand[[#This Row],[Load]]+Demand[[#This Row],[Load]]*-0.38</f>
        <v>10063.84</v>
      </c>
      <c r="P137">
        <f>Demand[[#This Row],[Load]]+Demand[[#This Row],[Load]]*-0.37</f>
        <v>10226.16</v>
      </c>
      <c r="Q137">
        <f>Demand[[#This Row],[Load]]+Demand[[#This Row],[Load]]*-0.36</f>
        <v>10388.48</v>
      </c>
      <c r="R137">
        <f>Demand[[#This Row],[Load]]+Demand[[#This Row],[Load]]*-0.35</f>
        <v>10550.8</v>
      </c>
      <c r="S137">
        <f>Demand[[#This Row],[Load]]+Demand[[#This Row],[Load]]*-0.34</f>
        <v>10713.119999999999</v>
      </c>
      <c r="T137">
        <f>Demand[[#This Row],[Load]]+Demand[[#This Row],[Load]]*-0.33</f>
        <v>10875.439999999999</v>
      </c>
      <c r="U137">
        <f>Demand[[#This Row],[Load]]+Demand[[#This Row],[Load]]*-0.32</f>
        <v>11037.76</v>
      </c>
      <c r="V137">
        <f>Demand[[#This Row],[Load]]+Demand[[#This Row],[Load]]*-0.31</f>
        <v>11200.08</v>
      </c>
      <c r="W137">
        <f>Demand[[#This Row],[Load]]+Demand[[#This Row],[Load]]*-0.3</f>
        <v>11362.400000000001</v>
      </c>
      <c r="X137">
        <f>Demand[[#This Row],[Load]]+Demand[[#This Row],[Load]]*-0.29</f>
        <v>11524.720000000001</v>
      </c>
      <c r="Y137">
        <f>Demand[[#This Row],[Load]]+Demand[[#This Row],[Load]]*-0.28</f>
        <v>11687.04</v>
      </c>
      <c r="Z137">
        <f>Demand[[#This Row],[Load]]+Demand[[#This Row],[Load]]*-0.27</f>
        <v>11849.36</v>
      </c>
      <c r="AA137">
        <f>Demand[[#This Row],[Load]]+Demand[[#This Row],[Load]]*-0.26</f>
        <v>12011.68</v>
      </c>
      <c r="AB137">
        <f>Demand[[#This Row],[Load]]+Demand[[#This Row],[Load]]*-0.25</f>
        <v>12174</v>
      </c>
      <c r="AC137">
        <f>Demand[[#This Row],[Load]]+Demand[[#This Row],[Load]]*-0.24</f>
        <v>12336.32</v>
      </c>
      <c r="AD137">
        <f>Demand[[#This Row],[Load]]+Demand[[#This Row],[Load]]*-0.23</f>
        <v>12498.64</v>
      </c>
      <c r="AE137">
        <f>Demand[[#This Row],[Load]]+Demand[[#This Row],[Load]]*-0.22</f>
        <v>12660.96</v>
      </c>
      <c r="AF137">
        <f>Demand[[#This Row],[Load]]+Demand[[#This Row],[Load]]*-0.21</f>
        <v>12823.28</v>
      </c>
      <c r="AG137">
        <f>Demand[[#This Row],[Load]]+Demand[[#This Row],[Load]]*-0.2</f>
        <v>12985.6</v>
      </c>
      <c r="AH137">
        <f>Demand[[#This Row],[Load]]+Demand[[#This Row],[Load]]*-0.19</f>
        <v>13147.92</v>
      </c>
      <c r="AI137">
        <f>Demand[[#This Row],[Load]]+Demand[[#This Row],[Load]]*-0.18</f>
        <v>13310.24</v>
      </c>
      <c r="AJ137">
        <f>Demand[[#This Row],[Load]]+Demand[[#This Row],[Load]]*-0.17</f>
        <v>13472.56</v>
      </c>
      <c r="AK137">
        <f>Demand[[#This Row],[Load]]+Demand[[#This Row],[Load]]*-0.16</f>
        <v>13634.880000000001</v>
      </c>
      <c r="AL137">
        <f>Demand[[#This Row],[Load]]+Demand[[#This Row],[Load]]*-0.15</f>
        <v>13797.2</v>
      </c>
      <c r="AM137">
        <f>Demand[[#This Row],[Load]]+Demand[[#This Row],[Load]]*-0.14</f>
        <v>13959.52</v>
      </c>
      <c r="AN137">
        <f>Demand[[#This Row],[Load]]+Demand[[#This Row],[Load]]*-0.13</f>
        <v>14121.84</v>
      </c>
      <c r="AO137">
        <f>Demand[[#This Row],[Load]]+Demand[[#This Row],[Load]]*-0.12</f>
        <v>14284.16</v>
      </c>
      <c r="AP137">
        <f>Demand[[#This Row],[Load]]+Demand[[#This Row],[Load]]*-0.11</f>
        <v>14446.48</v>
      </c>
      <c r="AQ137">
        <f>Demand[[#This Row],[Load]]+Demand[[#This Row],[Load]]*-0.1</f>
        <v>14608.8</v>
      </c>
      <c r="AR137">
        <f>Demand[[#This Row],[Load]]+Demand[[#This Row],[Load]]*-0.09</f>
        <v>14771.12</v>
      </c>
      <c r="AS137">
        <f>Demand[[#This Row],[Load]]+Demand[[#This Row],[Load]]*-0.08</f>
        <v>14933.44</v>
      </c>
      <c r="AT137">
        <f>Demand[[#This Row],[Load]]+Demand[[#This Row],[Load]]*-0.07</f>
        <v>15095.76</v>
      </c>
      <c r="AU137">
        <f>Demand[[#This Row],[Load]]+Demand[[#This Row],[Load]]*-0.06</f>
        <v>15258.08</v>
      </c>
      <c r="AV137">
        <f>Demand[[#This Row],[Load]]+Demand[[#This Row],[Load]]*-0.05</f>
        <v>15420.4</v>
      </c>
      <c r="AW137">
        <f>Demand[[#This Row],[Load]]+Demand[[#This Row],[Load]]*-0.04</f>
        <v>15582.72</v>
      </c>
      <c r="AX137">
        <f>Demand[[#This Row],[Load]]+Demand[[#This Row],[Load]]*-0.03</f>
        <v>15745.04</v>
      </c>
      <c r="AY137">
        <f>Demand[[#This Row],[Load]]+Demand[[#This Row],[Load]]*-0.02</f>
        <v>15907.36</v>
      </c>
      <c r="AZ137">
        <f>Demand[[#This Row],[Load]]+Demand[[#This Row],[Load]]*-0.01</f>
        <v>16069.68</v>
      </c>
      <c r="BA137">
        <f>Demand[[#This Row],[Load]]+Demand[[#This Row],[Load]]*0</f>
        <v>16232</v>
      </c>
      <c r="BB137">
        <f>Demand[[#This Row],[Load]]+Demand[[#This Row],[Load]]*0.01</f>
        <v>16394.32</v>
      </c>
      <c r="BC137">
        <f>Demand[[#This Row],[Load]]+Demand[[#This Row],[Load]]*0.02</f>
        <v>16556.64</v>
      </c>
      <c r="BD137">
        <f>Demand[[#This Row],[Load]]+Demand[[#This Row],[Load]]*0.03</f>
        <v>16718.96</v>
      </c>
      <c r="BE137">
        <f>Demand[[#This Row],[Load]]+Demand[[#This Row],[Load]]*0.04</f>
        <v>16881.28</v>
      </c>
      <c r="BF137">
        <f>Demand[[#This Row],[Load]]+Demand[[#This Row],[Load]]*0.05</f>
        <v>17043.599999999999</v>
      </c>
      <c r="BG137">
        <f>Demand[[#This Row],[Load]]+Demand[[#This Row],[Load]]*0.06</f>
        <v>17205.919999999998</v>
      </c>
      <c r="BH137">
        <f>Demand[[#This Row],[Load]]+Demand[[#This Row],[Load]]*0.07</f>
        <v>17368.240000000002</v>
      </c>
      <c r="BI137">
        <f>Demand[[#This Row],[Load]]+Demand[[#This Row],[Load]]*0.08</f>
        <v>17530.560000000001</v>
      </c>
      <c r="BJ137">
        <f>Demand[[#This Row],[Load]]+Demand[[#This Row],[Load]]*0.09</f>
        <v>17692.88</v>
      </c>
      <c r="BK137">
        <f>Demand[[#This Row],[Load]]+Demand[[#This Row],[Load]]*0.1</f>
        <v>17855.2</v>
      </c>
      <c r="BL137">
        <f>Demand[[#This Row],[Load]]+Demand[[#This Row],[Load]]*0.11</f>
        <v>18017.52</v>
      </c>
      <c r="BM137">
        <f>Demand[[#This Row],[Load]]+Demand[[#This Row],[Load]]*0.12</f>
        <v>18179.84</v>
      </c>
      <c r="BN137">
        <f>Demand[[#This Row],[Load]]+Demand[[#This Row],[Load]]*0.13</f>
        <v>18342.16</v>
      </c>
      <c r="BO137">
        <f>Demand[[#This Row],[Load]]+Demand[[#This Row],[Load]]*0.14</f>
        <v>18504.48</v>
      </c>
      <c r="BP137">
        <f>Demand[[#This Row],[Load]]+Demand[[#This Row],[Load]]*0.15</f>
        <v>18666.8</v>
      </c>
      <c r="BQ137">
        <f>Demand[[#This Row],[Load]]+Demand[[#This Row],[Load]]*0.16</f>
        <v>18829.12</v>
      </c>
      <c r="BR137">
        <f>Demand[[#This Row],[Load]]+Demand[[#This Row],[Load]]*0.17</f>
        <v>18991.439999999999</v>
      </c>
      <c r="BS137">
        <f>Demand[[#This Row],[Load]]+Demand[[#This Row],[Load]]*0.18</f>
        <v>19153.759999999998</v>
      </c>
      <c r="BT137">
        <f>Demand[[#This Row],[Load]]+Demand[[#This Row],[Load]]*0.19</f>
        <v>19316.080000000002</v>
      </c>
      <c r="BU137">
        <f>Demand[[#This Row],[Load]]+Demand[[#This Row],[Load]]*0.2</f>
        <v>19478.400000000001</v>
      </c>
      <c r="BV137">
        <f>Demand[[#This Row],[Load]]+Demand[[#This Row],[Load]]*0.21</f>
        <v>19640.72</v>
      </c>
      <c r="BW137">
        <f>Demand[[#This Row],[Load]]+Demand[[#This Row],[Load]]*0.22</f>
        <v>19803.04</v>
      </c>
      <c r="BX137">
        <f>Demand[[#This Row],[Load]]+Demand[[#This Row],[Load]]*0.23</f>
        <v>19965.36</v>
      </c>
      <c r="BY137">
        <f>Demand[[#This Row],[Load]]+Demand[[#This Row],[Load]]*0.24</f>
        <v>20127.68</v>
      </c>
      <c r="BZ137">
        <f>Demand[[#This Row],[Load]]+Demand[[#This Row],[Load]]*0.25</f>
        <v>20290</v>
      </c>
      <c r="CA137">
        <f>Demand[[#This Row],[Load]]+Demand[[#This Row],[Load]]*0.26</f>
        <v>20452.32</v>
      </c>
      <c r="CB137">
        <f>Demand[[#This Row],[Load]]+Demand[[#This Row],[Load]]*0.27</f>
        <v>20614.64</v>
      </c>
      <c r="CC137">
        <f>Demand[[#This Row],[Load]]+Demand[[#This Row],[Load]]*0.28</f>
        <v>20776.96</v>
      </c>
      <c r="CD137">
        <f>Demand[[#This Row],[Load]]+Demand[[#This Row],[Load]]*0.29</f>
        <v>20939.28</v>
      </c>
      <c r="CE137">
        <f>Demand[[#This Row],[Load]]+Demand[[#This Row],[Load]]*0.3</f>
        <v>21101.599999999999</v>
      </c>
      <c r="CF137">
        <f>Demand[[#This Row],[Load]]+Demand[[#This Row],[Load]]*0.31</f>
        <v>21263.919999999998</v>
      </c>
      <c r="CG137">
        <f>Demand[[#This Row],[Load]]+Demand[[#This Row],[Load]]*0.32</f>
        <v>21426.239999999998</v>
      </c>
      <c r="CH137">
        <f>Demand[[#This Row],[Load]]+Demand[[#This Row],[Load]]*0.33</f>
        <v>21588.560000000001</v>
      </c>
      <c r="CI137">
        <f>Demand[[#This Row],[Load]]+Demand[[#This Row],[Load]]*0.34</f>
        <v>21750.880000000001</v>
      </c>
      <c r="CJ137">
        <f>Demand[[#This Row],[Load]]+Demand[[#This Row],[Load]]*0.35</f>
        <v>21913.200000000001</v>
      </c>
      <c r="CK137">
        <f>Demand[[#This Row],[Load]]+Demand[[#This Row],[Load]]*0.36</f>
        <v>22075.52</v>
      </c>
      <c r="CL137">
        <f>Demand[[#This Row],[Load]]+Demand[[#This Row],[Load]]*0.37</f>
        <v>22237.84</v>
      </c>
      <c r="CM137">
        <f>Demand[[#This Row],[Load]]+Demand[[#This Row],[Load]]*0.38</f>
        <v>22400.16</v>
      </c>
      <c r="CN137">
        <f>Demand[[#This Row],[Load]]+Demand[[#This Row],[Load]]*0.39</f>
        <v>22562.48</v>
      </c>
      <c r="CO137">
        <f>Demand[[#This Row],[Load]]+Demand[[#This Row],[Load]]*0.4</f>
        <v>22724.799999999999</v>
      </c>
      <c r="CP137">
        <f>Demand[[#This Row],[Load]]+Demand[[#This Row],[Load]]*0.41</f>
        <v>22887.119999999999</v>
      </c>
      <c r="CQ137">
        <f>Demand[[#This Row],[Load]]+Demand[[#This Row],[Load]]*0.42</f>
        <v>23049.439999999999</v>
      </c>
      <c r="CR137">
        <f>Demand[[#This Row],[Load]]+Demand[[#This Row],[Load]]*0.43</f>
        <v>23211.760000000002</v>
      </c>
      <c r="CS137">
        <f>Demand[[#This Row],[Load]]+Demand[[#This Row],[Load]]*0.44</f>
        <v>23374.080000000002</v>
      </c>
      <c r="CT137">
        <f>Demand[[#This Row],[Load]]+Demand[[#This Row],[Load]]*0.45</f>
        <v>23536.400000000001</v>
      </c>
      <c r="CU137">
        <f>Demand[[#This Row],[Load]]+Demand[[#This Row],[Load]]*0.46</f>
        <v>23698.720000000001</v>
      </c>
      <c r="CV137">
        <f>Demand[[#This Row],[Load]]+Demand[[#This Row],[Load]]*47</f>
        <v>779136</v>
      </c>
      <c r="CW137">
        <f>Demand[[#This Row],[Load]]+Demand[[#This Row],[Load]]*0.48</f>
        <v>24023.360000000001</v>
      </c>
      <c r="CX137">
        <f>Demand[[#This Row],[Load]]+Demand[[#This Row],[Load]]*0.49</f>
        <v>24185.68</v>
      </c>
      <c r="CY137">
        <f>Demand[[#This Row],[Load]]+Demand[[#This Row],[Load]]*0.5</f>
        <v>24348</v>
      </c>
    </row>
    <row r="138" spans="1:103">
      <c r="A138">
        <v>136</v>
      </c>
      <c r="B138">
        <v>16002</v>
      </c>
      <c r="C138">
        <f>Demand[[#This Row],[Load]]-Demand[[#This Row],[Load]]*0.5</f>
        <v>8001</v>
      </c>
      <c r="D138">
        <f>Demand[[#This Row],[Load]]-Demand[[#This Row],[Load]]*0.49</f>
        <v>8161.02</v>
      </c>
      <c r="E138">
        <f>Demand[[#This Row],[Load]]-Demand[[#This Row],[Load]]*0.48</f>
        <v>8321.0400000000009</v>
      </c>
      <c r="F138">
        <f>Demand[[#This Row],[Load]]-Demand[[#This Row],[Load]]*0.47</f>
        <v>8481.0600000000013</v>
      </c>
      <c r="G138">
        <f>Demand[[#This Row],[Load]]-Demand[[#This Row],[Load]]*0.46</f>
        <v>8641.08</v>
      </c>
      <c r="H138">
        <f>Demand[[#This Row],[Load]]-Demand[[#This Row],[Load]]*0.45</f>
        <v>8801.0999999999985</v>
      </c>
      <c r="I138">
        <f>Demand[[#This Row],[Load]]-Demand[[#This Row],[Load]]*0.44</f>
        <v>8961.119999999999</v>
      </c>
      <c r="J138">
        <f>Demand[[#This Row],[Load]]-Demand[[#This Row],[Load]]*0.43</f>
        <v>9121.14</v>
      </c>
      <c r="K138">
        <f>Demand[[#This Row],[Load]]+Demand[[#This Row],[Load]]*$K$1</f>
        <v>9281.16</v>
      </c>
      <c r="L138">
        <f>Demand[[#This Row],[Load]]+Demand[[#This Row],[Load]]*-0.41</f>
        <v>9441.18</v>
      </c>
      <c r="M138">
        <f>Demand[[#This Row],[Load]]+Demand[[#This Row],[Load]]*-0.4</f>
        <v>9601.2000000000007</v>
      </c>
      <c r="N138">
        <f>Demand[[#This Row],[Load]]+Demand[[#This Row],[Load]]*-0.39</f>
        <v>9761.2199999999993</v>
      </c>
      <c r="O138">
        <f>Demand[[#This Row],[Load]]+Demand[[#This Row],[Load]]*-0.38</f>
        <v>9921.24</v>
      </c>
      <c r="P138">
        <f>Demand[[#This Row],[Load]]+Demand[[#This Row],[Load]]*-0.37</f>
        <v>10081.26</v>
      </c>
      <c r="Q138">
        <f>Demand[[#This Row],[Load]]+Demand[[#This Row],[Load]]*-0.36</f>
        <v>10241.280000000001</v>
      </c>
      <c r="R138">
        <f>Demand[[#This Row],[Load]]+Demand[[#This Row],[Load]]*-0.35</f>
        <v>10401.299999999999</v>
      </c>
      <c r="S138">
        <f>Demand[[#This Row],[Load]]+Demand[[#This Row],[Load]]*-0.34</f>
        <v>10561.32</v>
      </c>
      <c r="T138">
        <f>Demand[[#This Row],[Load]]+Demand[[#This Row],[Load]]*-0.33</f>
        <v>10721.34</v>
      </c>
      <c r="U138">
        <f>Demand[[#This Row],[Load]]+Demand[[#This Row],[Load]]*-0.32</f>
        <v>10881.36</v>
      </c>
      <c r="V138">
        <f>Demand[[#This Row],[Load]]+Demand[[#This Row],[Load]]*-0.31</f>
        <v>11041.380000000001</v>
      </c>
      <c r="W138">
        <f>Demand[[#This Row],[Load]]+Demand[[#This Row],[Load]]*-0.3</f>
        <v>11201.400000000001</v>
      </c>
      <c r="X138">
        <f>Demand[[#This Row],[Load]]+Demand[[#This Row],[Load]]*-0.29</f>
        <v>11361.42</v>
      </c>
      <c r="Y138">
        <f>Demand[[#This Row],[Load]]+Demand[[#This Row],[Load]]*-0.28</f>
        <v>11521.439999999999</v>
      </c>
      <c r="Z138">
        <f>Demand[[#This Row],[Load]]+Demand[[#This Row],[Load]]*-0.27</f>
        <v>11681.46</v>
      </c>
      <c r="AA138">
        <f>Demand[[#This Row],[Load]]+Demand[[#This Row],[Load]]*-0.26</f>
        <v>11841.48</v>
      </c>
      <c r="AB138">
        <f>Demand[[#This Row],[Load]]+Demand[[#This Row],[Load]]*-0.25</f>
        <v>12001.5</v>
      </c>
      <c r="AC138">
        <f>Demand[[#This Row],[Load]]+Demand[[#This Row],[Load]]*-0.24</f>
        <v>12161.52</v>
      </c>
      <c r="AD138">
        <f>Demand[[#This Row],[Load]]+Demand[[#This Row],[Load]]*-0.23</f>
        <v>12321.54</v>
      </c>
      <c r="AE138">
        <f>Demand[[#This Row],[Load]]+Demand[[#This Row],[Load]]*-0.22</f>
        <v>12481.56</v>
      </c>
      <c r="AF138">
        <f>Demand[[#This Row],[Load]]+Demand[[#This Row],[Load]]*-0.21</f>
        <v>12641.58</v>
      </c>
      <c r="AG138">
        <f>Demand[[#This Row],[Load]]+Demand[[#This Row],[Load]]*-0.2</f>
        <v>12801.6</v>
      </c>
      <c r="AH138">
        <f>Demand[[#This Row],[Load]]+Demand[[#This Row],[Load]]*-0.19</f>
        <v>12961.619999999999</v>
      </c>
      <c r="AI138">
        <f>Demand[[#This Row],[Load]]+Demand[[#This Row],[Load]]*-0.18</f>
        <v>13121.64</v>
      </c>
      <c r="AJ138">
        <f>Demand[[#This Row],[Load]]+Demand[[#This Row],[Load]]*-0.17</f>
        <v>13281.66</v>
      </c>
      <c r="AK138">
        <f>Demand[[#This Row],[Load]]+Demand[[#This Row],[Load]]*-0.16</f>
        <v>13441.68</v>
      </c>
      <c r="AL138">
        <f>Demand[[#This Row],[Load]]+Demand[[#This Row],[Load]]*-0.15</f>
        <v>13601.7</v>
      </c>
      <c r="AM138">
        <f>Demand[[#This Row],[Load]]+Demand[[#This Row],[Load]]*-0.14</f>
        <v>13761.72</v>
      </c>
      <c r="AN138">
        <f>Demand[[#This Row],[Load]]+Demand[[#This Row],[Load]]*-0.13</f>
        <v>13921.74</v>
      </c>
      <c r="AO138">
        <f>Demand[[#This Row],[Load]]+Demand[[#This Row],[Load]]*-0.12</f>
        <v>14081.76</v>
      </c>
      <c r="AP138">
        <f>Demand[[#This Row],[Load]]+Demand[[#This Row],[Load]]*-0.11</f>
        <v>14241.78</v>
      </c>
      <c r="AQ138">
        <f>Demand[[#This Row],[Load]]+Demand[[#This Row],[Load]]*-0.1</f>
        <v>14401.8</v>
      </c>
      <c r="AR138">
        <f>Demand[[#This Row],[Load]]+Demand[[#This Row],[Load]]*-0.09</f>
        <v>14561.82</v>
      </c>
      <c r="AS138">
        <f>Demand[[#This Row],[Load]]+Demand[[#This Row],[Load]]*-0.08</f>
        <v>14721.84</v>
      </c>
      <c r="AT138">
        <f>Demand[[#This Row],[Load]]+Demand[[#This Row],[Load]]*-0.07</f>
        <v>14881.86</v>
      </c>
      <c r="AU138">
        <f>Demand[[#This Row],[Load]]+Demand[[#This Row],[Load]]*-0.06</f>
        <v>15041.88</v>
      </c>
      <c r="AV138">
        <f>Demand[[#This Row],[Load]]+Demand[[#This Row],[Load]]*-0.05</f>
        <v>15201.9</v>
      </c>
      <c r="AW138">
        <f>Demand[[#This Row],[Load]]+Demand[[#This Row],[Load]]*-0.04</f>
        <v>15361.92</v>
      </c>
      <c r="AX138">
        <f>Demand[[#This Row],[Load]]+Demand[[#This Row],[Load]]*-0.03</f>
        <v>15521.94</v>
      </c>
      <c r="AY138">
        <f>Demand[[#This Row],[Load]]+Demand[[#This Row],[Load]]*-0.02</f>
        <v>15681.96</v>
      </c>
      <c r="AZ138">
        <f>Demand[[#This Row],[Load]]+Demand[[#This Row],[Load]]*-0.01</f>
        <v>15841.98</v>
      </c>
      <c r="BA138">
        <f>Demand[[#This Row],[Load]]+Demand[[#This Row],[Load]]*0</f>
        <v>16002</v>
      </c>
      <c r="BB138">
        <f>Demand[[#This Row],[Load]]+Demand[[#This Row],[Load]]*0.01</f>
        <v>16162.02</v>
      </c>
      <c r="BC138">
        <f>Demand[[#This Row],[Load]]+Demand[[#This Row],[Load]]*0.02</f>
        <v>16322.04</v>
      </c>
      <c r="BD138">
        <f>Demand[[#This Row],[Load]]+Demand[[#This Row],[Load]]*0.03</f>
        <v>16482.060000000001</v>
      </c>
      <c r="BE138">
        <f>Demand[[#This Row],[Load]]+Demand[[#This Row],[Load]]*0.04</f>
        <v>16642.080000000002</v>
      </c>
      <c r="BF138">
        <f>Demand[[#This Row],[Load]]+Demand[[#This Row],[Load]]*0.05</f>
        <v>16802.099999999999</v>
      </c>
      <c r="BG138">
        <f>Demand[[#This Row],[Load]]+Demand[[#This Row],[Load]]*0.06</f>
        <v>16962.12</v>
      </c>
      <c r="BH138">
        <f>Demand[[#This Row],[Load]]+Demand[[#This Row],[Load]]*0.07</f>
        <v>17122.14</v>
      </c>
      <c r="BI138">
        <f>Demand[[#This Row],[Load]]+Demand[[#This Row],[Load]]*0.08</f>
        <v>17282.16</v>
      </c>
      <c r="BJ138">
        <f>Demand[[#This Row],[Load]]+Demand[[#This Row],[Load]]*0.09</f>
        <v>17442.18</v>
      </c>
      <c r="BK138">
        <f>Demand[[#This Row],[Load]]+Demand[[#This Row],[Load]]*0.1</f>
        <v>17602.2</v>
      </c>
      <c r="BL138">
        <f>Demand[[#This Row],[Load]]+Demand[[#This Row],[Load]]*0.11</f>
        <v>17762.22</v>
      </c>
      <c r="BM138">
        <f>Demand[[#This Row],[Load]]+Demand[[#This Row],[Load]]*0.12</f>
        <v>17922.240000000002</v>
      </c>
      <c r="BN138">
        <f>Demand[[#This Row],[Load]]+Demand[[#This Row],[Load]]*0.13</f>
        <v>18082.260000000002</v>
      </c>
      <c r="BO138">
        <f>Demand[[#This Row],[Load]]+Demand[[#This Row],[Load]]*0.14</f>
        <v>18242.28</v>
      </c>
      <c r="BP138">
        <f>Demand[[#This Row],[Load]]+Demand[[#This Row],[Load]]*0.15</f>
        <v>18402.3</v>
      </c>
      <c r="BQ138">
        <f>Demand[[#This Row],[Load]]+Demand[[#This Row],[Load]]*0.16</f>
        <v>18562.32</v>
      </c>
      <c r="BR138">
        <f>Demand[[#This Row],[Load]]+Demand[[#This Row],[Load]]*0.17</f>
        <v>18722.34</v>
      </c>
      <c r="BS138">
        <f>Demand[[#This Row],[Load]]+Demand[[#This Row],[Load]]*0.18</f>
        <v>18882.36</v>
      </c>
      <c r="BT138">
        <f>Demand[[#This Row],[Load]]+Demand[[#This Row],[Load]]*0.19</f>
        <v>19042.38</v>
      </c>
      <c r="BU138">
        <f>Demand[[#This Row],[Load]]+Demand[[#This Row],[Load]]*0.2</f>
        <v>19202.400000000001</v>
      </c>
      <c r="BV138">
        <f>Demand[[#This Row],[Load]]+Demand[[#This Row],[Load]]*0.21</f>
        <v>19362.419999999998</v>
      </c>
      <c r="BW138">
        <f>Demand[[#This Row],[Load]]+Demand[[#This Row],[Load]]*0.22</f>
        <v>19522.439999999999</v>
      </c>
      <c r="BX138">
        <f>Demand[[#This Row],[Load]]+Demand[[#This Row],[Load]]*0.23</f>
        <v>19682.46</v>
      </c>
      <c r="BY138">
        <f>Demand[[#This Row],[Load]]+Demand[[#This Row],[Load]]*0.24</f>
        <v>19842.48</v>
      </c>
      <c r="BZ138">
        <f>Demand[[#This Row],[Load]]+Demand[[#This Row],[Load]]*0.25</f>
        <v>20002.5</v>
      </c>
      <c r="CA138">
        <f>Demand[[#This Row],[Load]]+Demand[[#This Row],[Load]]*0.26</f>
        <v>20162.52</v>
      </c>
      <c r="CB138">
        <f>Demand[[#This Row],[Load]]+Demand[[#This Row],[Load]]*0.27</f>
        <v>20322.54</v>
      </c>
      <c r="CC138">
        <f>Demand[[#This Row],[Load]]+Demand[[#This Row],[Load]]*0.28</f>
        <v>20482.560000000001</v>
      </c>
      <c r="CD138">
        <f>Demand[[#This Row],[Load]]+Demand[[#This Row],[Load]]*0.29</f>
        <v>20642.580000000002</v>
      </c>
      <c r="CE138">
        <f>Demand[[#This Row],[Load]]+Demand[[#This Row],[Load]]*0.3</f>
        <v>20802.599999999999</v>
      </c>
      <c r="CF138">
        <f>Demand[[#This Row],[Load]]+Demand[[#This Row],[Load]]*0.31</f>
        <v>20962.62</v>
      </c>
      <c r="CG138">
        <f>Demand[[#This Row],[Load]]+Demand[[#This Row],[Load]]*0.32</f>
        <v>21122.639999999999</v>
      </c>
      <c r="CH138">
        <f>Demand[[#This Row],[Load]]+Demand[[#This Row],[Load]]*0.33</f>
        <v>21282.66</v>
      </c>
      <c r="CI138">
        <f>Demand[[#This Row],[Load]]+Demand[[#This Row],[Load]]*0.34</f>
        <v>21442.68</v>
      </c>
      <c r="CJ138">
        <f>Demand[[#This Row],[Load]]+Demand[[#This Row],[Load]]*0.35</f>
        <v>21602.7</v>
      </c>
      <c r="CK138">
        <f>Demand[[#This Row],[Load]]+Demand[[#This Row],[Load]]*0.36</f>
        <v>21762.720000000001</v>
      </c>
      <c r="CL138">
        <f>Demand[[#This Row],[Load]]+Demand[[#This Row],[Load]]*0.37</f>
        <v>21922.739999999998</v>
      </c>
      <c r="CM138">
        <f>Demand[[#This Row],[Load]]+Demand[[#This Row],[Load]]*0.38</f>
        <v>22082.760000000002</v>
      </c>
      <c r="CN138">
        <f>Demand[[#This Row],[Load]]+Demand[[#This Row],[Load]]*0.39</f>
        <v>22242.78</v>
      </c>
      <c r="CO138">
        <f>Demand[[#This Row],[Load]]+Demand[[#This Row],[Load]]*0.4</f>
        <v>22402.799999999999</v>
      </c>
      <c r="CP138">
        <f>Demand[[#This Row],[Load]]+Demand[[#This Row],[Load]]*0.41</f>
        <v>22562.82</v>
      </c>
      <c r="CQ138">
        <f>Demand[[#This Row],[Load]]+Demand[[#This Row],[Load]]*0.42</f>
        <v>22722.84</v>
      </c>
      <c r="CR138">
        <f>Demand[[#This Row],[Load]]+Demand[[#This Row],[Load]]*0.43</f>
        <v>22882.86</v>
      </c>
      <c r="CS138">
        <f>Demand[[#This Row],[Load]]+Demand[[#This Row],[Load]]*0.44</f>
        <v>23042.880000000001</v>
      </c>
      <c r="CT138">
        <f>Demand[[#This Row],[Load]]+Demand[[#This Row],[Load]]*0.45</f>
        <v>23202.9</v>
      </c>
      <c r="CU138">
        <f>Demand[[#This Row],[Load]]+Demand[[#This Row],[Load]]*0.46</f>
        <v>23362.92</v>
      </c>
      <c r="CV138">
        <f>Demand[[#This Row],[Load]]+Demand[[#This Row],[Load]]*47</f>
        <v>768096</v>
      </c>
      <c r="CW138">
        <f>Demand[[#This Row],[Load]]+Demand[[#This Row],[Load]]*0.48</f>
        <v>23682.959999999999</v>
      </c>
      <c r="CX138">
        <f>Demand[[#This Row],[Load]]+Demand[[#This Row],[Load]]*0.49</f>
        <v>23842.98</v>
      </c>
      <c r="CY138">
        <f>Demand[[#This Row],[Load]]+Demand[[#This Row],[Load]]*0.5</f>
        <v>24003</v>
      </c>
    </row>
    <row r="139" spans="1:103">
      <c r="A139">
        <v>137</v>
      </c>
      <c r="B139">
        <v>16080</v>
      </c>
      <c r="C139">
        <f>Demand[[#This Row],[Load]]-Demand[[#This Row],[Load]]*0.5</f>
        <v>8040</v>
      </c>
      <c r="D139">
        <f>Demand[[#This Row],[Load]]-Demand[[#This Row],[Load]]*0.49</f>
        <v>8200.7999999999993</v>
      </c>
      <c r="E139">
        <f>Demand[[#This Row],[Load]]-Demand[[#This Row],[Load]]*0.48</f>
        <v>8361.6</v>
      </c>
      <c r="F139">
        <f>Demand[[#This Row],[Load]]-Demand[[#This Row],[Load]]*0.47</f>
        <v>8522.4000000000015</v>
      </c>
      <c r="G139">
        <f>Demand[[#This Row],[Load]]-Demand[[#This Row],[Load]]*0.46</f>
        <v>8683.2000000000007</v>
      </c>
      <c r="H139">
        <f>Demand[[#This Row],[Load]]-Demand[[#This Row],[Load]]*0.45</f>
        <v>8844</v>
      </c>
      <c r="I139">
        <f>Demand[[#This Row],[Load]]-Demand[[#This Row],[Load]]*0.44</f>
        <v>9004.7999999999993</v>
      </c>
      <c r="J139">
        <f>Demand[[#This Row],[Load]]-Demand[[#This Row],[Load]]*0.43</f>
        <v>9165.6</v>
      </c>
      <c r="K139">
        <f>Demand[[#This Row],[Load]]+Demand[[#This Row],[Load]]*$K$1</f>
        <v>9326.4000000000015</v>
      </c>
      <c r="L139">
        <f>Demand[[#This Row],[Load]]+Demand[[#This Row],[Load]]*-0.41</f>
        <v>9487.2000000000007</v>
      </c>
      <c r="M139">
        <f>Demand[[#This Row],[Load]]+Demand[[#This Row],[Load]]*-0.4</f>
        <v>9648</v>
      </c>
      <c r="N139">
        <f>Demand[[#This Row],[Load]]+Demand[[#This Row],[Load]]*-0.39</f>
        <v>9808.7999999999993</v>
      </c>
      <c r="O139">
        <f>Demand[[#This Row],[Load]]+Demand[[#This Row],[Load]]*-0.38</f>
        <v>9969.6</v>
      </c>
      <c r="P139">
        <f>Demand[[#This Row],[Load]]+Demand[[#This Row],[Load]]*-0.37</f>
        <v>10130.4</v>
      </c>
      <c r="Q139">
        <f>Demand[[#This Row],[Load]]+Demand[[#This Row],[Load]]*-0.36</f>
        <v>10291.200000000001</v>
      </c>
      <c r="R139">
        <f>Demand[[#This Row],[Load]]+Demand[[#This Row],[Load]]*-0.35</f>
        <v>10452</v>
      </c>
      <c r="S139">
        <f>Demand[[#This Row],[Load]]+Demand[[#This Row],[Load]]*-0.34</f>
        <v>10612.8</v>
      </c>
      <c r="T139">
        <f>Demand[[#This Row],[Load]]+Demand[[#This Row],[Load]]*-0.33</f>
        <v>10773.599999999999</v>
      </c>
      <c r="U139">
        <f>Demand[[#This Row],[Load]]+Demand[[#This Row],[Load]]*-0.32</f>
        <v>10934.4</v>
      </c>
      <c r="V139">
        <f>Demand[[#This Row],[Load]]+Demand[[#This Row],[Load]]*-0.31</f>
        <v>11095.2</v>
      </c>
      <c r="W139">
        <f>Demand[[#This Row],[Load]]+Demand[[#This Row],[Load]]*-0.3</f>
        <v>11256</v>
      </c>
      <c r="X139">
        <f>Demand[[#This Row],[Load]]+Demand[[#This Row],[Load]]*-0.29</f>
        <v>11416.8</v>
      </c>
      <c r="Y139">
        <f>Demand[[#This Row],[Load]]+Demand[[#This Row],[Load]]*-0.28</f>
        <v>11577.599999999999</v>
      </c>
      <c r="Z139">
        <f>Demand[[#This Row],[Load]]+Demand[[#This Row],[Load]]*-0.27</f>
        <v>11738.4</v>
      </c>
      <c r="AA139">
        <f>Demand[[#This Row],[Load]]+Demand[[#This Row],[Load]]*-0.26</f>
        <v>11899.2</v>
      </c>
      <c r="AB139">
        <f>Demand[[#This Row],[Load]]+Demand[[#This Row],[Load]]*-0.25</f>
        <v>12060</v>
      </c>
      <c r="AC139">
        <f>Demand[[#This Row],[Load]]+Demand[[#This Row],[Load]]*-0.24</f>
        <v>12220.8</v>
      </c>
      <c r="AD139">
        <f>Demand[[#This Row],[Load]]+Demand[[#This Row],[Load]]*-0.23</f>
        <v>12381.6</v>
      </c>
      <c r="AE139">
        <f>Demand[[#This Row],[Load]]+Demand[[#This Row],[Load]]*-0.22</f>
        <v>12542.4</v>
      </c>
      <c r="AF139">
        <f>Demand[[#This Row],[Load]]+Demand[[#This Row],[Load]]*-0.21</f>
        <v>12703.2</v>
      </c>
      <c r="AG139">
        <f>Demand[[#This Row],[Load]]+Demand[[#This Row],[Load]]*-0.2</f>
        <v>12864</v>
      </c>
      <c r="AH139">
        <f>Demand[[#This Row],[Load]]+Demand[[#This Row],[Load]]*-0.19</f>
        <v>13024.8</v>
      </c>
      <c r="AI139">
        <f>Demand[[#This Row],[Load]]+Demand[[#This Row],[Load]]*-0.18</f>
        <v>13185.6</v>
      </c>
      <c r="AJ139">
        <f>Demand[[#This Row],[Load]]+Demand[[#This Row],[Load]]*-0.17</f>
        <v>13346.4</v>
      </c>
      <c r="AK139">
        <f>Demand[[#This Row],[Load]]+Demand[[#This Row],[Load]]*-0.16</f>
        <v>13507.2</v>
      </c>
      <c r="AL139">
        <f>Demand[[#This Row],[Load]]+Demand[[#This Row],[Load]]*-0.15</f>
        <v>13668</v>
      </c>
      <c r="AM139">
        <f>Demand[[#This Row],[Load]]+Demand[[#This Row],[Load]]*-0.14</f>
        <v>13828.8</v>
      </c>
      <c r="AN139">
        <f>Demand[[#This Row],[Load]]+Demand[[#This Row],[Load]]*-0.13</f>
        <v>13989.6</v>
      </c>
      <c r="AO139">
        <f>Demand[[#This Row],[Load]]+Demand[[#This Row],[Load]]*-0.12</f>
        <v>14150.4</v>
      </c>
      <c r="AP139">
        <f>Demand[[#This Row],[Load]]+Demand[[#This Row],[Load]]*-0.11</f>
        <v>14311.2</v>
      </c>
      <c r="AQ139">
        <f>Demand[[#This Row],[Load]]+Demand[[#This Row],[Load]]*-0.1</f>
        <v>14472</v>
      </c>
      <c r="AR139">
        <f>Demand[[#This Row],[Load]]+Demand[[#This Row],[Load]]*-0.09</f>
        <v>14632.8</v>
      </c>
      <c r="AS139">
        <f>Demand[[#This Row],[Load]]+Demand[[#This Row],[Load]]*-0.08</f>
        <v>14793.6</v>
      </c>
      <c r="AT139">
        <f>Demand[[#This Row],[Load]]+Demand[[#This Row],[Load]]*-0.07</f>
        <v>14954.4</v>
      </c>
      <c r="AU139">
        <f>Demand[[#This Row],[Load]]+Demand[[#This Row],[Load]]*-0.06</f>
        <v>15115.2</v>
      </c>
      <c r="AV139">
        <f>Demand[[#This Row],[Load]]+Demand[[#This Row],[Load]]*-0.05</f>
        <v>15276</v>
      </c>
      <c r="AW139">
        <f>Demand[[#This Row],[Load]]+Demand[[#This Row],[Load]]*-0.04</f>
        <v>15436.8</v>
      </c>
      <c r="AX139">
        <f>Demand[[#This Row],[Load]]+Demand[[#This Row],[Load]]*-0.03</f>
        <v>15597.6</v>
      </c>
      <c r="AY139">
        <f>Demand[[#This Row],[Load]]+Demand[[#This Row],[Load]]*-0.02</f>
        <v>15758.4</v>
      </c>
      <c r="AZ139">
        <f>Demand[[#This Row],[Load]]+Demand[[#This Row],[Load]]*-0.01</f>
        <v>15919.2</v>
      </c>
      <c r="BA139">
        <f>Demand[[#This Row],[Load]]+Demand[[#This Row],[Load]]*0</f>
        <v>16080</v>
      </c>
      <c r="BB139">
        <f>Demand[[#This Row],[Load]]+Demand[[#This Row],[Load]]*0.01</f>
        <v>16240.8</v>
      </c>
      <c r="BC139">
        <f>Demand[[#This Row],[Load]]+Demand[[#This Row],[Load]]*0.02</f>
        <v>16401.599999999999</v>
      </c>
      <c r="BD139">
        <f>Demand[[#This Row],[Load]]+Demand[[#This Row],[Load]]*0.03</f>
        <v>16562.400000000001</v>
      </c>
      <c r="BE139">
        <f>Demand[[#This Row],[Load]]+Demand[[#This Row],[Load]]*0.04</f>
        <v>16723.2</v>
      </c>
      <c r="BF139">
        <f>Demand[[#This Row],[Load]]+Demand[[#This Row],[Load]]*0.05</f>
        <v>16884</v>
      </c>
      <c r="BG139">
        <f>Demand[[#This Row],[Load]]+Demand[[#This Row],[Load]]*0.06</f>
        <v>17044.8</v>
      </c>
      <c r="BH139">
        <f>Demand[[#This Row],[Load]]+Demand[[#This Row],[Load]]*0.07</f>
        <v>17205.599999999999</v>
      </c>
      <c r="BI139">
        <f>Demand[[#This Row],[Load]]+Demand[[#This Row],[Load]]*0.08</f>
        <v>17366.400000000001</v>
      </c>
      <c r="BJ139">
        <f>Demand[[#This Row],[Load]]+Demand[[#This Row],[Load]]*0.09</f>
        <v>17527.2</v>
      </c>
      <c r="BK139">
        <f>Demand[[#This Row],[Load]]+Demand[[#This Row],[Load]]*0.1</f>
        <v>17688</v>
      </c>
      <c r="BL139">
        <f>Demand[[#This Row],[Load]]+Demand[[#This Row],[Load]]*0.11</f>
        <v>17848.8</v>
      </c>
      <c r="BM139">
        <f>Demand[[#This Row],[Load]]+Demand[[#This Row],[Load]]*0.12</f>
        <v>18009.599999999999</v>
      </c>
      <c r="BN139">
        <f>Demand[[#This Row],[Load]]+Demand[[#This Row],[Load]]*0.13</f>
        <v>18170.400000000001</v>
      </c>
      <c r="BO139">
        <f>Demand[[#This Row],[Load]]+Demand[[#This Row],[Load]]*0.14</f>
        <v>18331.2</v>
      </c>
      <c r="BP139">
        <f>Demand[[#This Row],[Load]]+Demand[[#This Row],[Load]]*0.15</f>
        <v>18492</v>
      </c>
      <c r="BQ139">
        <f>Demand[[#This Row],[Load]]+Demand[[#This Row],[Load]]*0.16</f>
        <v>18652.8</v>
      </c>
      <c r="BR139">
        <f>Demand[[#This Row],[Load]]+Demand[[#This Row],[Load]]*0.17</f>
        <v>18813.599999999999</v>
      </c>
      <c r="BS139">
        <f>Demand[[#This Row],[Load]]+Demand[[#This Row],[Load]]*0.18</f>
        <v>18974.400000000001</v>
      </c>
      <c r="BT139">
        <f>Demand[[#This Row],[Load]]+Demand[[#This Row],[Load]]*0.19</f>
        <v>19135.2</v>
      </c>
      <c r="BU139">
        <f>Demand[[#This Row],[Load]]+Demand[[#This Row],[Load]]*0.2</f>
        <v>19296</v>
      </c>
      <c r="BV139">
        <f>Demand[[#This Row],[Load]]+Demand[[#This Row],[Load]]*0.21</f>
        <v>19456.8</v>
      </c>
      <c r="BW139">
        <f>Demand[[#This Row],[Load]]+Demand[[#This Row],[Load]]*0.22</f>
        <v>19617.599999999999</v>
      </c>
      <c r="BX139">
        <f>Demand[[#This Row],[Load]]+Demand[[#This Row],[Load]]*0.23</f>
        <v>19778.400000000001</v>
      </c>
      <c r="BY139">
        <f>Demand[[#This Row],[Load]]+Demand[[#This Row],[Load]]*0.24</f>
        <v>19939.2</v>
      </c>
      <c r="BZ139">
        <f>Demand[[#This Row],[Load]]+Demand[[#This Row],[Load]]*0.25</f>
        <v>20100</v>
      </c>
      <c r="CA139">
        <f>Demand[[#This Row],[Load]]+Demand[[#This Row],[Load]]*0.26</f>
        <v>20260.8</v>
      </c>
      <c r="CB139">
        <f>Demand[[#This Row],[Load]]+Demand[[#This Row],[Load]]*0.27</f>
        <v>20421.599999999999</v>
      </c>
      <c r="CC139">
        <f>Demand[[#This Row],[Load]]+Demand[[#This Row],[Load]]*0.28</f>
        <v>20582.400000000001</v>
      </c>
      <c r="CD139">
        <f>Demand[[#This Row],[Load]]+Demand[[#This Row],[Load]]*0.29</f>
        <v>20743.2</v>
      </c>
      <c r="CE139">
        <f>Demand[[#This Row],[Load]]+Demand[[#This Row],[Load]]*0.3</f>
        <v>20904</v>
      </c>
      <c r="CF139">
        <f>Demand[[#This Row],[Load]]+Demand[[#This Row],[Load]]*0.31</f>
        <v>21064.799999999999</v>
      </c>
      <c r="CG139">
        <f>Demand[[#This Row],[Load]]+Demand[[#This Row],[Load]]*0.32</f>
        <v>21225.599999999999</v>
      </c>
      <c r="CH139">
        <f>Demand[[#This Row],[Load]]+Demand[[#This Row],[Load]]*0.33</f>
        <v>21386.400000000001</v>
      </c>
      <c r="CI139">
        <f>Demand[[#This Row],[Load]]+Demand[[#This Row],[Load]]*0.34</f>
        <v>21547.200000000001</v>
      </c>
      <c r="CJ139">
        <f>Demand[[#This Row],[Load]]+Demand[[#This Row],[Load]]*0.35</f>
        <v>21708</v>
      </c>
      <c r="CK139">
        <f>Demand[[#This Row],[Load]]+Demand[[#This Row],[Load]]*0.36</f>
        <v>21868.799999999999</v>
      </c>
      <c r="CL139">
        <f>Demand[[#This Row],[Load]]+Demand[[#This Row],[Load]]*0.37</f>
        <v>22029.599999999999</v>
      </c>
      <c r="CM139">
        <f>Demand[[#This Row],[Load]]+Demand[[#This Row],[Load]]*0.38</f>
        <v>22190.400000000001</v>
      </c>
      <c r="CN139">
        <f>Demand[[#This Row],[Load]]+Demand[[#This Row],[Load]]*0.39</f>
        <v>22351.200000000001</v>
      </c>
      <c r="CO139">
        <f>Demand[[#This Row],[Load]]+Demand[[#This Row],[Load]]*0.4</f>
        <v>22512</v>
      </c>
      <c r="CP139">
        <f>Demand[[#This Row],[Load]]+Demand[[#This Row],[Load]]*0.41</f>
        <v>22672.799999999999</v>
      </c>
      <c r="CQ139">
        <f>Demand[[#This Row],[Load]]+Demand[[#This Row],[Load]]*0.42</f>
        <v>22833.599999999999</v>
      </c>
      <c r="CR139">
        <f>Demand[[#This Row],[Load]]+Demand[[#This Row],[Load]]*0.43</f>
        <v>22994.400000000001</v>
      </c>
      <c r="CS139">
        <f>Demand[[#This Row],[Load]]+Demand[[#This Row],[Load]]*0.44</f>
        <v>23155.200000000001</v>
      </c>
      <c r="CT139">
        <f>Demand[[#This Row],[Load]]+Demand[[#This Row],[Load]]*0.45</f>
        <v>23316</v>
      </c>
      <c r="CU139">
        <f>Demand[[#This Row],[Load]]+Demand[[#This Row],[Load]]*0.46</f>
        <v>23476.799999999999</v>
      </c>
      <c r="CV139">
        <f>Demand[[#This Row],[Load]]+Demand[[#This Row],[Load]]*47</f>
        <v>771840</v>
      </c>
      <c r="CW139">
        <f>Demand[[#This Row],[Load]]+Demand[[#This Row],[Load]]*0.48</f>
        <v>23798.400000000001</v>
      </c>
      <c r="CX139">
        <f>Demand[[#This Row],[Load]]+Demand[[#This Row],[Load]]*0.49</f>
        <v>23959.200000000001</v>
      </c>
      <c r="CY139">
        <f>Demand[[#This Row],[Load]]+Demand[[#This Row],[Load]]*0.5</f>
        <v>24120</v>
      </c>
    </row>
    <row r="140" spans="1:103">
      <c r="A140">
        <v>138</v>
      </c>
      <c r="B140">
        <v>17024</v>
      </c>
      <c r="C140">
        <f>Demand[[#This Row],[Load]]-Demand[[#This Row],[Load]]*0.5</f>
        <v>8512</v>
      </c>
      <c r="D140">
        <f>Demand[[#This Row],[Load]]-Demand[[#This Row],[Load]]*0.49</f>
        <v>8682.24</v>
      </c>
      <c r="E140">
        <f>Demand[[#This Row],[Load]]-Demand[[#This Row],[Load]]*0.48</f>
        <v>8852.48</v>
      </c>
      <c r="F140">
        <f>Demand[[#This Row],[Load]]-Demand[[#This Row],[Load]]*0.47</f>
        <v>9022.7200000000012</v>
      </c>
      <c r="G140">
        <f>Demand[[#This Row],[Load]]-Demand[[#This Row],[Load]]*0.46</f>
        <v>9192.9599999999991</v>
      </c>
      <c r="H140">
        <f>Demand[[#This Row],[Load]]-Demand[[#This Row],[Load]]*0.45</f>
        <v>9363.2000000000007</v>
      </c>
      <c r="I140">
        <f>Demand[[#This Row],[Load]]-Demand[[#This Row],[Load]]*0.44</f>
        <v>9533.4399999999987</v>
      </c>
      <c r="J140">
        <f>Demand[[#This Row],[Load]]-Demand[[#This Row],[Load]]*0.43</f>
        <v>9703.68</v>
      </c>
      <c r="K140">
        <f>Demand[[#This Row],[Load]]+Demand[[#This Row],[Load]]*$K$1</f>
        <v>9873.92</v>
      </c>
      <c r="L140">
        <f>Demand[[#This Row],[Load]]+Demand[[#This Row],[Load]]*-0.41</f>
        <v>10044.16</v>
      </c>
      <c r="M140">
        <f>Demand[[#This Row],[Load]]+Demand[[#This Row],[Load]]*-0.4</f>
        <v>10214.4</v>
      </c>
      <c r="N140">
        <f>Demand[[#This Row],[Load]]+Demand[[#This Row],[Load]]*-0.39</f>
        <v>10384.64</v>
      </c>
      <c r="O140">
        <f>Demand[[#This Row],[Load]]+Demand[[#This Row],[Load]]*-0.38</f>
        <v>10554.880000000001</v>
      </c>
      <c r="P140">
        <f>Demand[[#This Row],[Load]]+Demand[[#This Row],[Load]]*-0.37</f>
        <v>10725.119999999999</v>
      </c>
      <c r="Q140">
        <f>Demand[[#This Row],[Load]]+Demand[[#This Row],[Load]]*-0.36</f>
        <v>10895.36</v>
      </c>
      <c r="R140">
        <f>Demand[[#This Row],[Load]]+Demand[[#This Row],[Load]]*-0.35</f>
        <v>11065.6</v>
      </c>
      <c r="S140">
        <f>Demand[[#This Row],[Load]]+Demand[[#This Row],[Load]]*-0.34</f>
        <v>11235.84</v>
      </c>
      <c r="T140">
        <f>Demand[[#This Row],[Load]]+Demand[[#This Row],[Load]]*-0.33</f>
        <v>11406.08</v>
      </c>
      <c r="U140">
        <f>Demand[[#This Row],[Load]]+Demand[[#This Row],[Load]]*-0.32</f>
        <v>11576.32</v>
      </c>
      <c r="V140">
        <f>Demand[[#This Row],[Load]]+Demand[[#This Row],[Load]]*-0.31</f>
        <v>11746.560000000001</v>
      </c>
      <c r="W140">
        <f>Demand[[#This Row],[Load]]+Demand[[#This Row],[Load]]*-0.3</f>
        <v>11916.8</v>
      </c>
      <c r="X140">
        <f>Demand[[#This Row],[Load]]+Demand[[#This Row],[Load]]*-0.29</f>
        <v>12087.04</v>
      </c>
      <c r="Y140">
        <f>Demand[[#This Row],[Load]]+Demand[[#This Row],[Load]]*-0.28</f>
        <v>12257.279999999999</v>
      </c>
      <c r="Z140">
        <f>Demand[[#This Row],[Load]]+Demand[[#This Row],[Load]]*-0.27</f>
        <v>12427.52</v>
      </c>
      <c r="AA140">
        <f>Demand[[#This Row],[Load]]+Demand[[#This Row],[Load]]*-0.26</f>
        <v>12597.76</v>
      </c>
      <c r="AB140">
        <f>Demand[[#This Row],[Load]]+Demand[[#This Row],[Load]]*-0.25</f>
        <v>12768</v>
      </c>
      <c r="AC140">
        <f>Demand[[#This Row],[Load]]+Demand[[#This Row],[Load]]*-0.24</f>
        <v>12938.24</v>
      </c>
      <c r="AD140">
        <f>Demand[[#This Row],[Load]]+Demand[[#This Row],[Load]]*-0.23</f>
        <v>13108.48</v>
      </c>
      <c r="AE140">
        <f>Demand[[#This Row],[Load]]+Demand[[#This Row],[Load]]*-0.22</f>
        <v>13278.72</v>
      </c>
      <c r="AF140">
        <f>Demand[[#This Row],[Load]]+Demand[[#This Row],[Load]]*-0.21</f>
        <v>13448.96</v>
      </c>
      <c r="AG140">
        <f>Demand[[#This Row],[Load]]+Demand[[#This Row],[Load]]*-0.2</f>
        <v>13619.2</v>
      </c>
      <c r="AH140">
        <f>Demand[[#This Row],[Load]]+Demand[[#This Row],[Load]]*-0.19</f>
        <v>13789.44</v>
      </c>
      <c r="AI140">
        <f>Demand[[#This Row],[Load]]+Demand[[#This Row],[Load]]*-0.18</f>
        <v>13959.68</v>
      </c>
      <c r="AJ140">
        <f>Demand[[#This Row],[Load]]+Demand[[#This Row],[Load]]*-0.17</f>
        <v>14129.92</v>
      </c>
      <c r="AK140">
        <f>Demand[[#This Row],[Load]]+Demand[[#This Row],[Load]]*-0.16</f>
        <v>14300.16</v>
      </c>
      <c r="AL140">
        <f>Demand[[#This Row],[Load]]+Demand[[#This Row],[Load]]*-0.15</f>
        <v>14470.4</v>
      </c>
      <c r="AM140">
        <f>Demand[[#This Row],[Load]]+Demand[[#This Row],[Load]]*-0.14</f>
        <v>14640.64</v>
      </c>
      <c r="AN140">
        <f>Demand[[#This Row],[Load]]+Demand[[#This Row],[Load]]*-0.13</f>
        <v>14810.880000000001</v>
      </c>
      <c r="AO140">
        <f>Demand[[#This Row],[Load]]+Demand[[#This Row],[Load]]*-0.12</f>
        <v>14981.12</v>
      </c>
      <c r="AP140">
        <f>Demand[[#This Row],[Load]]+Demand[[#This Row],[Load]]*-0.11</f>
        <v>15151.36</v>
      </c>
      <c r="AQ140">
        <f>Demand[[#This Row],[Load]]+Demand[[#This Row],[Load]]*-0.1</f>
        <v>15321.6</v>
      </c>
      <c r="AR140">
        <f>Demand[[#This Row],[Load]]+Demand[[#This Row],[Load]]*-0.09</f>
        <v>15491.84</v>
      </c>
      <c r="AS140">
        <f>Demand[[#This Row],[Load]]+Demand[[#This Row],[Load]]*-0.08</f>
        <v>15662.08</v>
      </c>
      <c r="AT140">
        <f>Demand[[#This Row],[Load]]+Demand[[#This Row],[Load]]*-0.07</f>
        <v>15832.32</v>
      </c>
      <c r="AU140">
        <f>Demand[[#This Row],[Load]]+Demand[[#This Row],[Load]]*-0.06</f>
        <v>16002.56</v>
      </c>
      <c r="AV140">
        <f>Demand[[#This Row],[Load]]+Demand[[#This Row],[Load]]*-0.05</f>
        <v>16172.8</v>
      </c>
      <c r="AW140">
        <f>Demand[[#This Row],[Load]]+Demand[[#This Row],[Load]]*-0.04</f>
        <v>16343.04</v>
      </c>
      <c r="AX140">
        <f>Demand[[#This Row],[Load]]+Demand[[#This Row],[Load]]*-0.03</f>
        <v>16513.28</v>
      </c>
      <c r="AY140">
        <f>Demand[[#This Row],[Load]]+Demand[[#This Row],[Load]]*-0.02</f>
        <v>16683.52</v>
      </c>
      <c r="AZ140">
        <f>Demand[[#This Row],[Load]]+Demand[[#This Row],[Load]]*-0.01</f>
        <v>16853.759999999998</v>
      </c>
      <c r="BA140">
        <f>Demand[[#This Row],[Load]]+Demand[[#This Row],[Load]]*0</f>
        <v>17024</v>
      </c>
      <c r="BB140">
        <f>Demand[[#This Row],[Load]]+Demand[[#This Row],[Load]]*0.01</f>
        <v>17194.240000000002</v>
      </c>
      <c r="BC140">
        <f>Demand[[#This Row],[Load]]+Demand[[#This Row],[Load]]*0.02</f>
        <v>17364.48</v>
      </c>
      <c r="BD140">
        <f>Demand[[#This Row],[Load]]+Demand[[#This Row],[Load]]*0.03</f>
        <v>17534.72</v>
      </c>
      <c r="BE140">
        <f>Demand[[#This Row],[Load]]+Demand[[#This Row],[Load]]*0.04</f>
        <v>17704.96</v>
      </c>
      <c r="BF140">
        <f>Demand[[#This Row],[Load]]+Demand[[#This Row],[Load]]*0.05</f>
        <v>17875.2</v>
      </c>
      <c r="BG140">
        <f>Demand[[#This Row],[Load]]+Demand[[#This Row],[Load]]*0.06</f>
        <v>18045.439999999999</v>
      </c>
      <c r="BH140">
        <f>Demand[[#This Row],[Load]]+Demand[[#This Row],[Load]]*0.07</f>
        <v>18215.68</v>
      </c>
      <c r="BI140">
        <f>Demand[[#This Row],[Load]]+Demand[[#This Row],[Load]]*0.08</f>
        <v>18385.919999999998</v>
      </c>
      <c r="BJ140">
        <f>Demand[[#This Row],[Load]]+Demand[[#This Row],[Load]]*0.09</f>
        <v>18556.16</v>
      </c>
      <c r="BK140">
        <f>Demand[[#This Row],[Load]]+Demand[[#This Row],[Load]]*0.1</f>
        <v>18726.400000000001</v>
      </c>
      <c r="BL140">
        <f>Demand[[#This Row],[Load]]+Demand[[#This Row],[Load]]*0.11</f>
        <v>18896.64</v>
      </c>
      <c r="BM140">
        <f>Demand[[#This Row],[Load]]+Demand[[#This Row],[Load]]*0.12</f>
        <v>19066.88</v>
      </c>
      <c r="BN140">
        <f>Demand[[#This Row],[Load]]+Demand[[#This Row],[Load]]*0.13</f>
        <v>19237.12</v>
      </c>
      <c r="BO140">
        <f>Demand[[#This Row],[Load]]+Demand[[#This Row],[Load]]*0.14</f>
        <v>19407.36</v>
      </c>
      <c r="BP140">
        <f>Demand[[#This Row],[Load]]+Demand[[#This Row],[Load]]*0.15</f>
        <v>19577.599999999999</v>
      </c>
      <c r="BQ140">
        <f>Demand[[#This Row],[Load]]+Demand[[#This Row],[Load]]*0.16</f>
        <v>19747.84</v>
      </c>
      <c r="BR140">
        <f>Demand[[#This Row],[Load]]+Demand[[#This Row],[Load]]*0.17</f>
        <v>19918.080000000002</v>
      </c>
      <c r="BS140">
        <f>Demand[[#This Row],[Load]]+Demand[[#This Row],[Load]]*0.18</f>
        <v>20088.32</v>
      </c>
      <c r="BT140">
        <f>Demand[[#This Row],[Load]]+Demand[[#This Row],[Load]]*0.19</f>
        <v>20258.560000000001</v>
      </c>
      <c r="BU140">
        <f>Demand[[#This Row],[Load]]+Demand[[#This Row],[Load]]*0.2</f>
        <v>20428.8</v>
      </c>
      <c r="BV140">
        <f>Demand[[#This Row],[Load]]+Demand[[#This Row],[Load]]*0.21</f>
        <v>20599.04</v>
      </c>
      <c r="BW140">
        <f>Demand[[#This Row],[Load]]+Demand[[#This Row],[Load]]*0.22</f>
        <v>20769.28</v>
      </c>
      <c r="BX140">
        <f>Demand[[#This Row],[Load]]+Demand[[#This Row],[Load]]*0.23</f>
        <v>20939.52</v>
      </c>
      <c r="BY140">
        <f>Demand[[#This Row],[Load]]+Demand[[#This Row],[Load]]*0.24</f>
        <v>21109.759999999998</v>
      </c>
      <c r="BZ140">
        <f>Demand[[#This Row],[Load]]+Demand[[#This Row],[Load]]*0.25</f>
        <v>21280</v>
      </c>
      <c r="CA140">
        <f>Demand[[#This Row],[Load]]+Demand[[#This Row],[Load]]*0.26</f>
        <v>21450.239999999998</v>
      </c>
      <c r="CB140">
        <f>Demand[[#This Row],[Load]]+Demand[[#This Row],[Load]]*0.27</f>
        <v>21620.48</v>
      </c>
      <c r="CC140">
        <f>Demand[[#This Row],[Load]]+Demand[[#This Row],[Load]]*0.28</f>
        <v>21790.720000000001</v>
      </c>
      <c r="CD140">
        <f>Demand[[#This Row],[Load]]+Demand[[#This Row],[Load]]*0.29</f>
        <v>21960.959999999999</v>
      </c>
      <c r="CE140">
        <f>Demand[[#This Row],[Load]]+Demand[[#This Row],[Load]]*0.3</f>
        <v>22131.200000000001</v>
      </c>
      <c r="CF140">
        <f>Demand[[#This Row],[Load]]+Demand[[#This Row],[Load]]*0.31</f>
        <v>22301.439999999999</v>
      </c>
      <c r="CG140">
        <f>Demand[[#This Row],[Load]]+Demand[[#This Row],[Load]]*0.32</f>
        <v>22471.68</v>
      </c>
      <c r="CH140">
        <f>Demand[[#This Row],[Load]]+Demand[[#This Row],[Load]]*0.33</f>
        <v>22641.919999999998</v>
      </c>
      <c r="CI140">
        <f>Demand[[#This Row],[Load]]+Demand[[#This Row],[Load]]*0.34</f>
        <v>22812.16</v>
      </c>
      <c r="CJ140">
        <f>Demand[[#This Row],[Load]]+Demand[[#This Row],[Load]]*0.35</f>
        <v>22982.400000000001</v>
      </c>
      <c r="CK140">
        <f>Demand[[#This Row],[Load]]+Demand[[#This Row],[Load]]*0.36</f>
        <v>23152.639999999999</v>
      </c>
      <c r="CL140">
        <f>Demand[[#This Row],[Load]]+Demand[[#This Row],[Load]]*0.37</f>
        <v>23322.880000000001</v>
      </c>
      <c r="CM140">
        <f>Demand[[#This Row],[Load]]+Demand[[#This Row],[Load]]*0.38</f>
        <v>23493.119999999999</v>
      </c>
      <c r="CN140">
        <f>Demand[[#This Row],[Load]]+Demand[[#This Row],[Load]]*0.39</f>
        <v>23663.360000000001</v>
      </c>
      <c r="CO140">
        <f>Demand[[#This Row],[Load]]+Demand[[#This Row],[Load]]*0.4</f>
        <v>23833.599999999999</v>
      </c>
      <c r="CP140">
        <f>Demand[[#This Row],[Load]]+Demand[[#This Row],[Load]]*0.41</f>
        <v>24003.84</v>
      </c>
      <c r="CQ140">
        <f>Demand[[#This Row],[Load]]+Demand[[#This Row],[Load]]*0.42</f>
        <v>24174.080000000002</v>
      </c>
      <c r="CR140">
        <f>Demand[[#This Row],[Load]]+Demand[[#This Row],[Load]]*0.43</f>
        <v>24344.32</v>
      </c>
      <c r="CS140">
        <f>Demand[[#This Row],[Load]]+Demand[[#This Row],[Load]]*0.44</f>
        <v>24514.560000000001</v>
      </c>
      <c r="CT140">
        <f>Demand[[#This Row],[Load]]+Demand[[#This Row],[Load]]*0.45</f>
        <v>24684.799999999999</v>
      </c>
      <c r="CU140">
        <f>Demand[[#This Row],[Load]]+Demand[[#This Row],[Load]]*0.46</f>
        <v>24855.040000000001</v>
      </c>
      <c r="CV140">
        <f>Demand[[#This Row],[Load]]+Demand[[#This Row],[Load]]*47</f>
        <v>817152</v>
      </c>
      <c r="CW140">
        <f>Demand[[#This Row],[Load]]+Demand[[#This Row],[Load]]*0.48</f>
        <v>25195.52</v>
      </c>
      <c r="CX140">
        <f>Demand[[#This Row],[Load]]+Demand[[#This Row],[Load]]*0.49</f>
        <v>25365.760000000002</v>
      </c>
      <c r="CY140">
        <f>Demand[[#This Row],[Load]]+Demand[[#This Row],[Load]]*0.5</f>
        <v>25536</v>
      </c>
    </row>
    <row r="141" spans="1:103">
      <c r="A141">
        <v>139</v>
      </c>
      <c r="B141">
        <v>17922</v>
      </c>
      <c r="C141">
        <f>Demand[[#This Row],[Load]]-Demand[[#This Row],[Load]]*0.5</f>
        <v>8961</v>
      </c>
      <c r="D141">
        <f>Demand[[#This Row],[Load]]-Demand[[#This Row],[Load]]*0.49</f>
        <v>9140.2199999999993</v>
      </c>
      <c r="E141">
        <f>Demand[[#This Row],[Load]]-Demand[[#This Row],[Load]]*0.48</f>
        <v>9319.44</v>
      </c>
      <c r="F141">
        <f>Demand[[#This Row],[Load]]-Demand[[#This Row],[Load]]*0.47</f>
        <v>9498.66</v>
      </c>
      <c r="G141">
        <f>Demand[[#This Row],[Load]]-Demand[[#This Row],[Load]]*0.46</f>
        <v>9677.8799999999992</v>
      </c>
      <c r="H141">
        <f>Demand[[#This Row],[Load]]-Demand[[#This Row],[Load]]*0.45</f>
        <v>9857.0999999999985</v>
      </c>
      <c r="I141">
        <f>Demand[[#This Row],[Load]]-Demand[[#This Row],[Load]]*0.44</f>
        <v>10036.32</v>
      </c>
      <c r="J141">
        <f>Demand[[#This Row],[Load]]-Demand[[#This Row],[Load]]*0.43</f>
        <v>10215.540000000001</v>
      </c>
      <c r="K141">
        <f>Demand[[#This Row],[Load]]+Demand[[#This Row],[Load]]*$K$1</f>
        <v>10394.76</v>
      </c>
      <c r="L141">
        <f>Demand[[#This Row],[Load]]+Demand[[#This Row],[Load]]*-0.41</f>
        <v>10573.98</v>
      </c>
      <c r="M141">
        <f>Demand[[#This Row],[Load]]+Demand[[#This Row],[Load]]*-0.4</f>
        <v>10753.2</v>
      </c>
      <c r="N141">
        <f>Demand[[#This Row],[Load]]+Demand[[#This Row],[Load]]*-0.39</f>
        <v>10932.42</v>
      </c>
      <c r="O141">
        <f>Demand[[#This Row],[Load]]+Demand[[#This Row],[Load]]*-0.38</f>
        <v>11111.64</v>
      </c>
      <c r="P141">
        <f>Demand[[#This Row],[Load]]+Demand[[#This Row],[Load]]*-0.37</f>
        <v>11290.86</v>
      </c>
      <c r="Q141">
        <f>Demand[[#This Row],[Load]]+Demand[[#This Row],[Load]]*-0.36</f>
        <v>11470.08</v>
      </c>
      <c r="R141">
        <f>Demand[[#This Row],[Load]]+Demand[[#This Row],[Load]]*-0.35</f>
        <v>11649.3</v>
      </c>
      <c r="S141">
        <f>Demand[[#This Row],[Load]]+Demand[[#This Row],[Load]]*-0.34</f>
        <v>11828.52</v>
      </c>
      <c r="T141">
        <f>Demand[[#This Row],[Load]]+Demand[[#This Row],[Load]]*-0.33</f>
        <v>12007.74</v>
      </c>
      <c r="U141">
        <f>Demand[[#This Row],[Load]]+Demand[[#This Row],[Load]]*-0.32</f>
        <v>12186.96</v>
      </c>
      <c r="V141">
        <f>Demand[[#This Row],[Load]]+Demand[[#This Row],[Load]]*-0.31</f>
        <v>12366.18</v>
      </c>
      <c r="W141">
        <f>Demand[[#This Row],[Load]]+Demand[[#This Row],[Load]]*-0.3</f>
        <v>12545.400000000001</v>
      </c>
      <c r="X141">
        <f>Demand[[#This Row],[Load]]+Demand[[#This Row],[Load]]*-0.29</f>
        <v>12724.62</v>
      </c>
      <c r="Y141">
        <f>Demand[[#This Row],[Load]]+Demand[[#This Row],[Load]]*-0.28</f>
        <v>12903.84</v>
      </c>
      <c r="Z141">
        <f>Demand[[#This Row],[Load]]+Demand[[#This Row],[Load]]*-0.27</f>
        <v>13083.06</v>
      </c>
      <c r="AA141">
        <f>Demand[[#This Row],[Load]]+Demand[[#This Row],[Load]]*-0.26</f>
        <v>13262.279999999999</v>
      </c>
      <c r="AB141">
        <f>Demand[[#This Row],[Load]]+Demand[[#This Row],[Load]]*-0.25</f>
        <v>13441.5</v>
      </c>
      <c r="AC141">
        <f>Demand[[#This Row],[Load]]+Demand[[#This Row],[Load]]*-0.24</f>
        <v>13620.720000000001</v>
      </c>
      <c r="AD141">
        <f>Demand[[#This Row],[Load]]+Demand[[#This Row],[Load]]*-0.23</f>
        <v>13799.939999999999</v>
      </c>
      <c r="AE141">
        <f>Demand[[#This Row],[Load]]+Demand[[#This Row],[Load]]*-0.22</f>
        <v>13979.16</v>
      </c>
      <c r="AF141">
        <f>Demand[[#This Row],[Load]]+Demand[[#This Row],[Load]]*-0.21</f>
        <v>14158.380000000001</v>
      </c>
      <c r="AG141">
        <f>Demand[[#This Row],[Load]]+Demand[[#This Row],[Load]]*-0.2</f>
        <v>14337.6</v>
      </c>
      <c r="AH141">
        <f>Demand[[#This Row],[Load]]+Demand[[#This Row],[Load]]*-0.19</f>
        <v>14516.82</v>
      </c>
      <c r="AI141">
        <f>Demand[[#This Row],[Load]]+Demand[[#This Row],[Load]]*-0.18</f>
        <v>14696.04</v>
      </c>
      <c r="AJ141">
        <f>Demand[[#This Row],[Load]]+Demand[[#This Row],[Load]]*-0.17</f>
        <v>14875.26</v>
      </c>
      <c r="AK141">
        <f>Demand[[#This Row],[Load]]+Demand[[#This Row],[Load]]*-0.16</f>
        <v>15054.48</v>
      </c>
      <c r="AL141">
        <f>Demand[[#This Row],[Load]]+Demand[[#This Row],[Load]]*-0.15</f>
        <v>15233.7</v>
      </c>
      <c r="AM141">
        <f>Demand[[#This Row],[Load]]+Demand[[#This Row],[Load]]*-0.14</f>
        <v>15412.92</v>
      </c>
      <c r="AN141">
        <f>Demand[[#This Row],[Load]]+Demand[[#This Row],[Load]]*-0.13</f>
        <v>15592.14</v>
      </c>
      <c r="AO141">
        <f>Demand[[#This Row],[Load]]+Demand[[#This Row],[Load]]*-0.12</f>
        <v>15771.36</v>
      </c>
      <c r="AP141">
        <f>Demand[[#This Row],[Load]]+Demand[[#This Row],[Load]]*-0.11</f>
        <v>15950.58</v>
      </c>
      <c r="AQ141">
        <f>Demand[[#This Row],[Load]]+Demand[[#This Row],[Load]]*-0.1</f>
        <v>16129.8</v>
      </c>
      <c r="AR141">
        <f>Demand[[#This Row],[Load]]+Demand[[#This Row],[Load]]*-0.09</f>
        <v>16309.02</v>
      </c>
      <c r="AS141">
        <f>Demand[[#This Row],[Load]]+Demand[[#This Row],[Load]]*-0.08</f>
        <v>16488.240000000002</v>
      </c>
      <c r="AT141">
        <f>Demand[[#This Row],[Load]]+Demand[[#This Row],[Load]]*-0.07</f>
        <v>16667.46</v>
      </c>
      <c r="AU141">
        <f>Demand[[#This Row],[Load]]+Demand[[#This Row],[Load]]*-0.06</f>
        <v>16846.68</v>
      </c>
      <c r="AV141">
        <f>Demand[[#This Row],[Load]]+Demand[[#This Row],[Load]]*-0.05</f>
        <v>17025.900000000001</v>
      </c>
      <c r="AW141">
        <f>Demand[[#This Row],[Load]]+Demand[[#This Row],[Load]]*-0.04</f>
        <v>17205.12</v>
      </c>
      <c r="AX141">
        <f>Demand[[#This Row],[Load]]+Demand[[#This Row],[Load]]*-0.03</f>
        <v>17384.34</v>
      </c>
      <c r="AY141">
        <f>Demand[[#This Row],[Load]]+Demand[[#This Row],[Load]]*-0.02</f>
        <v>17563.560000000001</v>
      </c>
      <c r="AZ141">
        <f>Demand[[#This Row],[Load]]+Demand[[#This Row],[Load]]*-0.01</f>
        <v>17742.78</v>
      </c>
      <c r="BA141">
        <f>Demand[[#This Row],[Load]]+Demand[[#This Row],[Load]]*0</f>
        <v>17922</v>
      </c>
      <c r="BB141">
        <f>Demand[[#This Row],[Load]]+Demand[[#This Row],[Load]]*0.01</f>
        <v>18101.22</v>
      </c>
      <c r="BC141">
        <f>Demand[[#This Row],[Load]]+Demand[[#This Row],[Load]]*0.02</f>
        <v>18280.439999999999</v>
      </c>
      <c r="BD141">
        <f>Demand[[#This Row],[Load]]+Demand[[#This Row],[Load]]*0.03</f>
        <v>18459.66</v>
      </c>
      <c r="BE141">
        <f>Demand[[#This Row],[Load]]+Demand[[#This Row],[Load]]*0.04</f>
        <v>18638.88</v>
      </c>
      <c r="BF141">
        <f>Demand[[#This Row],[Load]]+Demand[[#This Row],[Load]]*0.05</f>
        <v>18818.099999999999</v>
      </c>
      <c r="BG141">
        <f>Demand[[#This Row],[Load]]+Demand[[#This Row],[Load]]*0.06</f>
        <v>18997.32</v>
      </c>
      <c r="BH141">
        <f>Demand[[#This Row],[Load]]+Demand[[#This Row],[Load]]*0.07</f>
        <v>19176.54</v>
      </c>
      <c r="BI141">
        <f>Demand[[#This Row],[Load]]+Demand[[#This Row],[Load]]*0.08</f>
        <v>19355.759999999998</v>
      </c>
      <c r="BJ141">
        <f>Demand[[#This Row],[Load]]+Demand[[#This Row],[Load]]*0.09</f>
        <v>19534.98</v>
      </c>
      <c r="BK141">
        <f>Demand[[#This Row],[Load]]+Demand[[#This Row],[Load]]*0.1</f>
        <v>19714.2</v>
      </c>
      <c r="BL141">
        <f>Demand[[#This Row],[Load]]+Demand[[#This Row],[Load]]*0.11</f>
        <v>19893.419999999998</v>
      </c>
      <c r="BM141">
        <f>Demand[[#This Row],[Load]]+Demand[[#This Row],[Load]]*0.12</f>
        <v>20072.64</v>
      </c>
      <c r="BN141">
        <f>Demand[[#This Row],[Load]]+Demand[[#This Row],[Load]]*0.13</f>
        <v>20251.86</v>
      </c>
      <c r="BO141">
        <f>Demand[[#This Row],[Load]]+Demand[[#This Row],[Load]]*0.14</f>
        <v>20431.080000000002</v>
      </c>
      <c r="BP141">
        <f>Demand[[#This Row],[Load]]+Demand[[#This Row],[Load]]*0.15</f>
        <v>20610.3</v>
      </c>
      <c r="BQ141">
        <f>Demand[[#This Row],[Load]]+Demand[[#This Row],[Load]]*0.16</f>
        <v>20789.52</v>
      </c>
      <c r="BR141">
        <f>Demand[[#This Row],[Load]]+Demand[[#This Row],[Load]]*0.17</f>
        <v>20968.740000000002</v>
      </c>
      <c r="BS141">
        <f>Demand[[#This Row],[Load]]+Demand[[#This Row],[Load]]*0.18</f>
        <v>21147.96</v>
      </c>
      <c r="BT141">
        <f>Demand[[#This Row],[Load]]+Demand[[#This Row],[Load]]*0.19</f>
        <v>21327.18</v>
      </c>
      <c r="BU141">
        <f>Demand[[#This Row],[Load]]+Demand[[#This Row],[Load]]*0.2</f>
        <v>21506.400000000001</v>
      </c>
      <c r="BV141">
        <f>Demand[[#This Row],[Load]]+Demand[[#This Row],[Load]]*0.21</f>
        <v>21685.62</v>
      </c>
      <c r="BW141">
        <f>Demand[[#This Row],[Load]]+Demand[[#This Row],[Load]]*0.22</f>
        <v>21864.84</v>
      </c>
      <c r="BX141">
        <f>Demand[[#This Row],[Load]]+Demand[[#This Row],[Load]]*0.23</f>
        <v>22044.06</v>
      </c>
      <c r="BY141">
        <f>Demand[[#This Row],[Load]]+Demand[[#This Row],[Load]]*0.24</f>
        <v>22223.279999999999</v>
      </c>
      <c r="BZ141">
        <f>Demand[[#This Row],[Load]]+Demand[[#This Row],[Load]]*0.25</f>
        <v>22402.5</v>
      </c>
      <c r="CA141">
        <f>Demand[[#This Row],[Load]]+Demand[[#This Row],[Load]]*0.26</f>
        <v>22581.72</v>
      </c>
      <c r="CB141">
        <f>Demand[[#This Row],[Load]]+Demand[[#This Row],[Load]]*0.27</f>
        <v>22760.940000000002</v>
      </c>
      <c r="CC141">
        <f>Demand[[#This Row],[Load]]+Demand[[#This Row],[Load]]*0.28</f>
        <v>22940.16</v>
      </c>
      <c r="CD141">
        <f>Demand[[#This Row],[Load]]+Demand[[#This Row],[Load]]*0.29</f>
        <v>23119.379999999997</v>
      </c>
      <c r="CE141">
        <f>Demand[[#This Row],[Load]]+Demand[[#This Row],[Load]]*0.3</f>
        <v>23298.6</v>
      </c>
      <c r="CF141">
        <f>Demand[[#This Row],[Load]]+Demand[[#This Row],[Load]]*0.31</f>
        <v>23477.82</v>
      </c>
      <c r="CG141">
        <f>Demand[[#This Row],[Load]]+Demand[[#This Row],[Load]]*0.32</f>
        <v>23657.040000000001</v>
      </c>
      <c r="CH141">
        <f>Demand[[#This Row],[Load]]+Demand[[#This Row],[Load]]*0.33</f>
        <v>23836.260000000002</v>
      </c>
      <c r="CI141">
        <f>Demand[[#This Row],[Load]]+Demand[[#This Row],[Load]]*0.34</f>
        <v>24015.48</v>
      </c>
      <c r="CJ141">
        <f>Demand[[#This Row],[Load]]+Demand[[#This Row],[Load]]*0.35</f>
        <v>24194.7</v>
      </c>
      <c r="CK141">
        <f>Demand[[#This Row],[Load]]+Demand[[#This Row],[Load]]*0.36</f>
        <v>24373.919999999998</v>
      </c>
      <c r="CL141">
        <f>Demand[[#This Row],[Load]]+Demand[[#This Row],[Load]]*0.37</f>
        <v>24553.14</v>
      </c>
      <c r="CM141">
        <f>Demand[[#This Row],[Load]]+Demand[[#This Row],[Load]]*0.38</f>
        <v>24732.36</v>
      </c>
      <c r="CN141">
        <f>Demand[[#This Row],[Load]]+Demand[[#This Row],[Load]]*0.39</f>
        <v>24911.58</v>
      </c>
      <c r="CO141">
        <f>Demand[[#This Row],[Load]]+Demand[[#This Row],[Load]]*0.4</f>
        <v>25090.799999999999</v>
      </c>
      <c r="CP141">
        <f>Demand[[#This Row],[Load]]+Demand[[#This Row],[Load]]*0.41</f>
        <v>25270.02</v>
      </c>
      <c r="CQ141">
        <f>Demand[[#This Row],[Load]]+Demand[[#This Row],[Load]]*0.42</f>
        <v>25449.239999999998</v>
      </c>
      <c r="CR141">
        <f>Demand[[#This Row],[Load]]+Demand[[#This Row],[Load]]*0.43</f>
        <v>25628.46</v>
      </c>
      <c r="CS141">
        <f>Demand[[#This Row],[Load]]+Demand[[#This Row],[Load]]*0.44</f>
        <v>25807.68</v>
      </c>
      <c r="CT141">
        <f>Demand[[#This Row],[Load]]+Demand[[#This Row],[Load]]*0.45</f>
        <v>25986.9</v>
      </c>
      <c r="CU141">
        <f>Demand[[#This Row],[Load]]+Demand[[#This Row],[Load]]*0.46</f>
        <v>26166.120000000003</v>
      </c>
      <c r="CV141">
        <f>Demand[[#This Row],[Load]]+Demand[[#This Row],[Load]]*47</f>
        <v>860256</v>
      </c>
      <c r="CW141">
        <f>Demand[[#This Row],[Load]]+Demand[[#This Row],[Load]]*0.48</f>
        <v>26524.559999999998</v>
      </c>
      <c r="CX141">
        <f>Demand[[#This Row],[Load]]+Demand[[#This Row],[Load]]*0.49</f>
        <v>26703.78</v>
      </c>
      <c r="CY141">
        <f>Demand[[#This Row],[Load]]+Demand[[#This Row],[Load]]*0.5</f>
        <v>26883</v>
      </c>
    </row>
    <row r="142" spans="1:103">
      <c r="A142">
        <v>140</v>
      </c>
      <c r="B142">
        <v>17627</v>
      </c>
      <c r="C142">
        <f>Demand[[#This Row],[Load]]-Demand[[#This Row],[Load]]*0.5</f>
        <v>8813.5</v>
      </c>
      <c r="D142">
        <f>Demand[[#This Row],[Load]]-Demand[[#This Row],[Load]]*0.49</f>
        <v>8989.77</v>
      </c>
      <c r="E142">
        <f>Demand[[#This Row],[Load]]-Demand[[#This Row],[Load]]*0.48</f>
        <v>9166.0400000000009</v>
      </c>
      <c r="F142">
        <f>Demand[[#This Row],[Load]]-Demand[[#This Row],[Load]]*0.47</f>
        <v>9342.3100000000013</v>
      </c>
      <c r="G142">
        <f>Demand[[#This Row],[Load]]-Demand[[#This Row],[Load]]*0.46</f>
        <v>9518.58</v>
      </c>
      <c r="H142">
        <f>Demand[[#This Row],[Load]]-Demand[[#This Row],[Load]]*0.45</f>
        <v>9694.8499999999985</v>
      </c>
      <c r="I142">
        <f>Demand[[#This Row],[Load]]-Demand[[#This Row],[Load]]*0.44</f>
        <v>9871.119999999999</v>
      </c>
      <c r="J142">
        <f>Demand[[#This Row],[Load]]-Demand[[#This Row],[Load]]*0.43</f>
        <v>10047.39</v>
      </c>
      <c r="K142">
        <f>Demand[[#This Row],[Load]]+Demand[[#This Row],[Load]]*$K$1</f>
        <v>10223.66</v>
      </c>
      <c r="L142">
        <f>Demand[[#This Row],[Load]]+Demand[[#This Row],[Load]]*-0.41</f>
        <v>10399.93</v>
      </c>
      <c r="M142">
        <f>Demand[[#This Row],[Load]]+Demand[[#This Row],[Load]]*-0.4</f>
        <v>10576.2</v>
      </c>
      <c r="N142">
        <f>Demand[[#This Row],[Load]]+Demand[[#This Row],[Load]]*-0.39</f>
        <v>10752.47</v>
      </c>
      <c r="O142">
        <f>Demand[[#This Row],[Load]]+Demand[[#This Row],[Load]]*-0.38</f>
        <v>10928.74</v>
      </c>
      <c r="P142">
        <f>Demand[[#This Row],[Load]]+Demand[[#This Row],[Load]]*-0.37</f>
        <v>11105.01</v>
      </c>
      <c r="Q142">
        <f>Demand[[#This Row],[Load]]+Demand[[#This Row],[Load]]*-0.36</f>
        <v>11281.28</v>
      </c>
      <c r="R142">
        <f>Demand[[#This Row],[Load]]+Demand[[#This Row],[Load]]*-0.35</f>
        <v>11457.55</v>
      </c>
      <c r="S142">
        <f>Demand[[#This Row],[Load]]+Demand[[#This Row],[Load]]*-0.34</f>
        <v>11633.82</v>
      </c>
      <c r="T142">
        <f>Demand[[#This Row],[Load]]+Demand[[#This Row],[Load]]*-0.33</f>
        <v>11810.09</v>
      </c>
      <c r="U142">
        <f>Demand[[#This Row],[Load]]+Demand[[#This Row],[Load]]*-0.32</f>
        <v>11986.36</v>
      </c>
      <c r="V142">
        <f>Demand[[#This Row],[Load]]+Demand[[#This Row],[Load]]*-0.31</f>
        <v>12162.630000000001</v>
      </c>
      <c r="W142">
        <f>Demand[[#This Row],[Load]]+Demand[[#This Row],[Load]]*-0.3</f>
        <v>12338.900000000001</v>
      </c>
      <c r="X142">
        <f>Demand[[#This Row],[Load]]+Demand[[#This Row],[Load]]*-0.29</f>
        <v>12515.17</v>
      </c>
      <c r="Y142">
        <f>Demand[[#This Row],[Load]]+Demand[[#This Row],[Load]]*-0.28</f>
        <v>12691.439999999999</v>
      </c>
      <c r="Z142">
        <f>Demand[[#This Row],[Load]]+Demand[[#This Row],[Load]]*-0.27</f>
        <v>12867.71</v>
      </c>
      <c r="AA142">
        <f>Demand[[#This Row],[Load]]+Demand[[#This Row],[Load]]*-0.26</f>
        <v>13043.98</v>
      </c>
      <c r="AB142">
        <f>Demand[[#This Row],[Load]]+Demand[[#This Row],[Load]]*-0.25</f>
        <v>13220.25</v>
      </c>
      <c r="AC142">
        <f>Demand[[#This Row],[Load]]+Demand[[#This Row],[Load]]*-0.24</f>
        <v>13396.52</v>
      </c>
      <c r="AD142">
        <f>Demand[[#This Row],[Load]]+Demand[[#This Row],[Load]]*-0.23</f>
        <v>13572.79</v>
      </c>
      <c r="AE142">
        <f>Demand[[#This Row],[Load]]+Demand[[#This Row],[Load]]*-0.22</f>
        <v>13749.06</v>
      </c>
      <c r="AF142">
        <f>Demand[[#This Row],[Load]]+Demand[[#This Row],[Load]]*-0.21</f>
        <v>13925.33</v>
      </c>
      <c r="AG142">
        <f>Demand[[#This Row],[Load]]+Demand[[#This Row],[Load]]*-0.2</f>
        <v>14101.6</v>
      </c>
      <c r="AH142">
        <f>Demand[[#This Row],[Load]]+Demand[[#This Row],[Load]]*-0.19</f>
        <v>14277.869999999999</v>
      </c>
      <c r="AI142">
        <f>Demand[[#This Row],[Load]]+Demand[[#This Row],[Load]]*-0.18</f>
        <v>14454.14</v>
      </c>
      <c r="AJ142">
        <f>Demand[[#This Row],[Load]]+Demand[[#This Row],[Load]]*-0.17</f>
        <v>14630.41</v>
      </c>
      <c r="AK142">
        <f>Demand[[#This Row],[Load]]+Demand[[#This Row],[Load]]*-0.16</f>
        <v>14806.68</v>
      </c>
      <c r="AL142">
        <f>Demand[[#This Row],[Load]]+Demand[[#This Row],[Load]]*-0.15</f>
        <v>14982.95</v>
      </c>
      <c r="AM142">
        <f>Demand[[#This Row],[Load]]+Demand[[#This Row],[Load]]*-0.14</f>
        <v>15159.22</v>
      </c>
      <c r="AN142">
        <f>Demand[[#This Row],[Load]]+Demand[[#This Row],[Load]]*-0.13</f>
        <v>15335.49</v>
      </c>
      <c r="AO142">
        <f>Demand[[#This Row],[Load]]+Demand[[#This Row],[Load]]*-0.12</f>
        <v>15511.76</v>
      </c>
      <c r="AP142">
        <f>Demand[[#This Row],[Load]]+Demand[[#This Row],[Load]]*-0.11</f>
        <v>15688.03</v>
      </c>
      <c r="AQ142">
        <f>Demand[[#This Row],[Load]]+Demand[[#This Row],[Load]]*-0.1</f>
        <v>15864.3</v>
      </c>
      <c r="AR142">
        <f>Demand[[#This Row],[Load]]+Demand[[#This Row],[Load]]*-0.09</f>
        <v>16040.57</v>
      </c>
      <c r="AS142">
        <f>Demand[[#This Row],[Load]]+Demand[[#This Row],[Load]]*-0.08</f>
        <v>16216.84</v>
      </c>
      <c r="AT142">
        <f>Demand[[#This Row],[Load]]+Demand[[#This Row],[Load]]*-0.07</f>
        <v>16393.11</v>
      </c>
      <c r="AU142">
        <f>Demand[[#This Row],[Load]]+Demand[[#This Row],[Load]]*-0.06</f>
        <v>16569.38</v>
      </c>
      <c r="AV142">
        <f>Demand[[#This Row],[Load]]+Demand[[#This Row],[Load]]*-0.05</f>
        <v>16745.650000000001</v>
      </c>
      <c r="AW142">
        <f>Demand[[#This Row],[Load]]+Demand[[#This Row],[Load]]*-0.04</f>
        <v>16921.919999999998</v>
      </c>
      <c r="AX142">
        <f>Demand[[#This Row],[Load]]+Demand[[#This Row],[Load]]*-0.03</f>
        <v>17098.189999999999</v>
      </c>
      <c r="AY142">
        <f>Demand[[#This Row],[Load]]+Demand[[#This Row],[Load]]*-0.02</f>
        <v>17274.46</v>
      </c>
      <c r="AZ142">
        <f>Demand[[#This Row],[Load]]+Demand[[#This Row],[Load]]*-0.01</f>
        <v>17450.73</v>
      </c>
      <c r="BA142">
        <f>Demand[[#This Row],[Load]]+Demand[[#This Row],[Load]]*0</f>
        <v>17627</v>
      </c>
      <c r="BB142">
        <f>Demand[[#This Row],[Load]]+Demand[[#This Row],[Load]]*0.01</f>
        <v>17803.27</v>
      </c>
      <c r="BC142">
        <f>Demand[[#This Row],[Load]]+Demand[[#This Row],[Load]]*0.02</f>
        <v>17979.54</v>
      </c>
      <c r="BD142">
        <f>Demand[[#This Row],[Load]]+Demand[[#This Row],[Load]]*0.03</f>
        <v>18155.810000000001</v>
      </c>
      <c r="BE142">
        <f>Demand[[#This Row],[Load]]+Demand[[#This Row],[Load]]*0.04</f>
        <v>18332.080000000002</v>
      </c>
      <c r="BF142">
        <f>Demand[[#This Row],[Load]]+Demand[[#This Row],[Load]]*0.05</f>
        <v>18508.349999999999</v>
      </c>
      <c r="BG142">
        <f>Demand[[#This Row],[Load]]+Demand[[#This Row],[Load]]*0.06</f>
        <v>18684.62</v>
      </c>
      <c r="BH142">
        <f>Demand[[#This Row],[Load]]+Demand[[#This Row],[Load]]*0.07</f>
        <v>18860.89</v>
      </c>
      <c r="BI142">
        <f>Demand[[#This Row],[Load]]+Demand[[#This Row],[Load]]*0.08</f>
        <v>19037.16</v>
      </c>
      <c r="BJ142">
        <f>Demand[[#This Row],[Load]]+Demand[[#This Row],[Load]]*0.09</f>
        <v>19213.43</v>
      </c>
      <c r="BK142">
        <f>Demand[[#This Row],[Load]]+Demand[[#This Row],[Load]]*0.1</f>
        <v>19389.7</v>
      </c>
      <c r="BL142">
        <f>Demand[[#This Row],[Load]]+Demand[[#This Row],[Load]]*0.11</f>
        <v>19565.97</v>
      </c>
      <c r="BM142">
        <f>Demand[[#This Row],[Load]]+Demand[[#This Row],[Load]]*0.12</f>
        <v>19742.239999999998</v>
      </c>
      <c r="BN142">
        <f>Demand[[#This Row],[Load]]+Demand[[#This Row],[Load]]*0.13</f>
        <v>19918.510000000002</v>
      </c>
      <c r="BO142">
        <f>Demand[[#This Row],[Load]]+Demand[[#This Row],[Load]]*0.14</f>
        <v>20094.78</v>
      </c>
      <c r="BP142">
        <f>Demand[[#This Row],[Load]]+Demand[[#This Row],[Load]]*0.15</f>
        <v>20271.05</v>
      </c>
      <c r="BQ142">
        <f>Demand[[#This Row],[Load]]+Demand[[#This Row],[Load]]*0.16</f>
        <v>20447.32</v>
      </c>
      <c r="BR142">
        <f>Demand[[#This Row],[Load]]+Demand[[#This Row],[Load]]*0.17</f>
        <v>20623.59</v>
      </c>
      <c r="BS142">
        <f>Demand[[#This Row],[Load]]+Demand[[#This Row],[Load]]*0.18</f>
        <v>20799.86</v>
      </c>
      <c r="BT142">
        <f>Demand[[#This Row],[Load]]+Demand[[#This Row],[Load]]*0.19</f>
        <v>20976.13</v>
      </c>
      <c r="BU142">
        <f>Demand[[#This Row],[Load]]+Demand[[#This Row],[Load]]*0.2</f>
        <v>21152.400000000001</v>
      </c>
      <c r="BV142">
        <f>Demand[[#This Row],[Load]]+Demand[[#This Row],[Load]]*0.21</f>
        <v>21328.67</v>
      </c>
      <c r="BW142">
        <f>Demand[[#This Row],[Load]]+Demand[[#This Row],[Load]]*0.22</f>
        <v>21504.94</v>
      </c>
      <c r="BX142">
        <f>Demand[[#This Row],[Load]]+Demand[[#This Row],[Load]]*0.23</f>
        <v>21681.21</v>
      </c>
      <c r="BY142">
        <f>Demand[[#This Row],[Load]]+Demand[[#This Row],[Load]]*0.24</f>
        <v>21857.48</v>
      </c>
      <c r="BZ142">
        <f>Demand[[#This Row],[Load]]+Demand[[#This Row],[Load]]*0.25</f>
        <v>22033.75</v>
      </c>
      <c r="CA142">
        <f>Demand[[#This Row],[Load]]+Demand[[#This Row],[Load]]*0.26</f>
        <v>22210.02</v>
      </c>
      <c r="CB142">
        <f>Demand[[#This Row],[Load]]+Demand[[#This Row],[Load]]*0.27</f>
        <v>22386.29</v>
      </c>
      <c r="CC142">
        <f>Demand[[#This Row],[Load]]+Demand[[#This Row],[Load]]*0.28</f>
        <v>22562.560000000001</v>
      </c>
      <c r="CD142">
        <f>Demand[[#This Row],[Load]]+Demand[[#This Row],[Load]]*0.29</f>
        <v>22738.83</v>
      </c>
      <c r="CE142">
        <f>Demand[[#This Row],[Load]]+Demand[[#This Row],[Load]]*0.3</f>
        <v>22915.1</v>
      </c>
      <c r="CF142">
        <f>Demand[[#This Row],[Load]]+Demand[[#This Row],[Load]]*0.31</f>
        <v>23091.37</v>
      </c>
      <c r="CG142">
        <f>Demand[[#This Row],[Load]]+Demand[[#This Row],[Load]]*0.32</f>
        <v>23267.64</v>
      </c>
      <c r="CH142">
        <f>Demand[[#This Row],[Load]]+Demand[[#This Row],[Load]]*0.33</f>
        <v>23443.91</v>
      </c>
      <c r="CI142">
        <f>Demand[[#This Row],[Load]]+Demand[[#This Row],[Load]]*0.34</f>
        <v>23620.18</v>
      </c>
      <c r="CJ142">
        <f>Demand[[#This Row],[Load]]+Demand[[#This Row],[Load]]*0.35</f>
        <v>23796.45</v>
      </c>
      <c r="CK142">
        <f>Demand[[#This Row],[Load]]+Demand[[#This Row],[Load]]*0.36</f>
        <v>23972.720000000001</v>
      </c>
      <c r="CL142">
        <f>Demand[[#This Row],[Load]]+Demand[[#This Row],[Load]]*0.37</f>
        <v>24148.989999999998</v>
      </c>
      <c r="CM142">
        <f>Demand[[#This Row],[Load]]+Demand[[#This Row],[Load]]*0.38</f>
        <v>24325.260000000002</v>
      </c>
      <c r="CN142">
        <f>Demand[[#This Row],[Load]]+Demand[[#This Row],[Load]]*0.39</f>
        <v>24501.53</v>
      </c>
      <c r="CO142">
        <f>Demand[[#This Row],[Load]]+Demand[[#This Row],[Load]]*0.4</f>
        <v>24677.8</v>
      </c>
      <c r="CP142">
        <f>Demand[[#This Row],[Load]]+Demand[[#This Row],[Load]]*0.41</f>
        <v>24854.07</v>
      </c>
      <c r="CQ142">
        <f>Demand[[#This Row],[Load]]+Demand[[#This Row],[Load]]*0.42</f>
        <v>25030.34</v>
      </c>
      <c r="CR142">
        <f>Demand[[#This Row],[Load]]+Demand[[#This Row],[Load]]*0.43</f>
        <v>25206.61</v>
      </c>
      <c r="CS142">
        <f>Demand[[#This Row],[Load]]+Demand[[#This Row],[Load]]*0.44</f>
        <v>25382.880000000001</v>
      </c>
      <c r="CT142">
        <f>Demand[[#This Row],[Load]]+Demand[[#This Row],[Load]]*0.45</f>
        <v>25559.15</v>
      </c>
      <c r="CU142">
        <f>Demand[[#This Row],[Load]]+Demand[[#This Row],[Load]]*0.46</f>
        <v>25735.42</v>
      </c>
      <c r="CV142">
        <f>Demand[[#This Row],[Load]]+Demand[[#This Row],[Load]]*47</f>
        <v>846096</v>
      </c>
      <c r="CW142">
        <f>Demand[[#This Row],[Load]]+Demand[[#This Row],[Load]]*0.48</f>
        <v>26087.96</v>
      </c>
      <c r="CX142">
        <f>Demand[[#This Row],[Load]]+Demand[[#This Row],[Load]]*0.49</f>
        <v>26264.23</v>
      </c>
      <c r="CY142">
        <f>Demand[[#This Row],[Load]]+Demand[[#This Row],[Load]]*0.5</f>
        <v>26440.5</v>
      </c>
    </row>
    <row r="143" spans="1:103">
      <c r="A143">
        <v>141</v>
      </c>
      <c r="B143">
        <v>17119</v>
      </c>
      <c r="C143">
        <f>Demand[[#This Row],[Load]]-Demand[[#This Row],[Load]]*0.5</f>
        <v>8559.5</v>
      </c>
      <c r="D143">
        <f>Demand[[#This Row],[Load]]-Demand[[#This Row],[Load]]*0.49</f>
        <v>8730.69</v>
      </c>
      <c r="E143">
        <f>Demand[[#This Row],[Load]]-Demand[[#This Row],[Load]]*0.48</f>
        <v>8901.880000000001</v>
      </c>
      <c r="F143">
        <f>Demand[[#This Row],[Load]]-Demand[[#This Row],[Load]]*0.47</f>
        <v>9073.07</v>
      </c>
      <c r="G143">
        <f>Demand[[#This Row],[Load]]-Demand[[#This Row],[Load]]*0.46</f>
        <v>9244.2599999999984</v>
      </c>
      <c r="H143">
        <f>Demand[[#This Row],[Load]]-Demand[[#This Row],[Load]]*0.45</f>
        <v>9415.4500000000007</v>
      </c>
      <c r="I143">
        <f>Demand[[#This Row],[Load]]-Demand[[#This Row],[Load]]*0.44</f>
        <v>9586.64</v>
      </c>
      <c r="J143">
        <f>Demand[[#This Row],[Load]]-Demand[[#This Row],[Load]]*0.43</f>
        <v>9757.83</v>
      </c>
      <c r="K143">
        <f>Demand[[#This Row],[Load]]+Demand[[#This Row],[Load]]*$K$1</f>
        <v>9929.02</v>
      </c>
      <c r="L143">
        <f>Demand[[#This Row],[Load]]+Demand[[#This Row],[Load]]*-0.41</f>
        <v>10100.209999999999</v>
      </c>
      <c r="M143">
        <f>Demand[[#This Row],[Load]]+Demand[[#This Row],[Load]]*-0.4</f>
        <v>10271.4</v>
      </c>
      <c r="N143">
        <f>Demand[[#This Row],[Load]]+Demand[[#This Row],[Load]]*-0.39</f>
        <v>10442.59</v>
      </c>
      <c r="O143">
        <f>Demand[[#This Row],[Load]]+Demand[[#This Row],[Load]]*-0.38</f>
        <v>10613.779999999999</v>
      </c>
      <c r="P143">
        <f>Demand[[#This Row],[Load]]+Demand[[#This Row],[Load]]*-0.37</f>
        <v>10784.970000000001</v>
      </c>
      <c r="Q143">
        <f>Demand[[#This Row],[Load]]+Demand[[#This Row],[Load]]*-0.36</f>
        <v>10956.16</v>
      </c>
      <c r="R143">
        <f>Demand[[#This Row],[Load]]+Demand[[#This Row],[Load]]*-0.35</f>
        <v>11127.35</v>
      </c>
      <c r="S143">
        <f>Demand[[#This Row],[Load]]+Demand[[#This Row],[Load]]*-0.34</f>
        <v>11298.54</v>
      </c>
      <c r="T143">
        <f>Demand[[#This Row],[Load]]+Demand[[#This Row],[Load]]*-0.33</f>
        <v>11469.73</v>
      </c>
      <c r="U143">
        <f>Demand[[#This Row],[Load]]+Demand[[#This Row],[Load]]*-0.32</f>
        <v>11640.92</v>
      </c>
      <c r="V143">
        <f>Demand[[#This Row],[Load]]+Demand[[#This Row],[Load]]*-0.31</f>
        <v>11812.11</v>
      </c>
      <c r="W143">
        <f>Demand[[#This Row],[Load]]+Demand[[#This Row],[Load]]*-0.3</f>
        <v>11983.3</v>
      </c>
      <c r="X143">
        <f>Demand[[#This Row],[Load]]+Demand[[#This Row],[Load]]*-0.29</f>
        <v>12154.490000000002</v>
      </c>
      <c r="Y143">
        <f>Demand[[#This Row],[Load]]+Demand[[#This Row],[Load]]*-0.28</f>
        <v>12325.68</v>
      </c>
      <c r="Z143">
        <f>Demand[[#This Row],[Load]]+Demand[[#This Row],[Load]]*-0.27</f>
        <v>12496.869999999999</v>
      </c>
      <c r="AA143">
        <f>Demand[[#This Row],[Load]]+Demand[[#This Row],[Load]]*-0.26</f>
        <v>12668.06</v>
      </c>
      <c r="AB143">
        <f>Demand[[#This Row],[Load]]+Demand[[#This Row],[Load]]*-0.25</f>
        <v>12839.25</v>
      </c>
      <c r="AC143">
        <f>Demand[[#This Row],[Load]]+Demand[[#This Row],[Load]]*-0.24</f>
        <v>13010.44</v>
      </c>
      <c r="AD143">
        <f>Demand[[#This Row],[Load]]+Demand[[#This Row],[Load]]*-0.23</f>
        <v>13181.63</v>
      </c>
      <c r="AE143">
        <f>Demand[[#This Row],[Load]]+Demand[[#This Row],[Load]]*-0.22</f>
        <v>13352.82</v>
      </c>
      <c r="AF143">
        <f>Demand[[#This Row],[Load]]+Demand[[#This Row],[Load]]*-0.21</f>
        <v>13524.01</v>
      </c>
      <c r="AG143">
        <f>Demand[[#This Row],[Load]]+Demand[[#This Row],[Load]]*-0.2</f>
        <v>13695.2</v>
      </c>
      <c r="AH143">
        <f>Demand[[#This Row],[Load]]+Demand[[#This Row],[Load]]*-0.19</f>
        <v>13866.39</v>
      </c>
      <c r="AI143">
        <f>Demand[[#This Row],[Load]]+Demand[[#This Row],[Load]]*-0.18</f>
        <v>14037.58</v>
      </c>
      <c r="AJ143">
        <f>Demand[[#This Row],[Load]]+Demand[[#This Row],[Load]]*-0.17</f>
        <v>14208.77</v>
      </c>
      <c r="AK143">
        <f>Demand[[#This Row],[Load]]+Demand[[#This Row],[Load]]*-0.16</f>
        <v>14379.96</v>
      </c>
      <c r="AL143">
        <f>Demand[[#This Row],[Load]]+Demand[[#This Row],[Load]]*-0.15</f>
        <v>14551.15</v>
      </c>
      <c r="AM143">
        <f>Demand[[#This Row],[Load]]+Demand[[#This Row],[Load]]*-0.14</f>
        <v>14722.34</v>
      </c>
      <c r="AN143">
        <f>Demand[[#This Row],[Load]]+Demand[[#This Row],[Load]]*-0.13</f>
        <v>14893.529999999999</v>
      </c>
      <c r="AO143">
        <f>Demand[[#This Row],[Load]]+Demand[[#This Row],[Load]]*-0.12</f>
        <v>15064.720000000001</v>
      </c>
      <c r="AP143">
        <f>Demand[[#This Row],[Load]]+Demand[[#This Row],[Load]]*-0.11</f>
        <v>15235.91</v>
      </c>
      <c r="AQ143">
        <f>Demand[[#This Row],[Load]]+Demand[[#This Row],[Load]]*-0.1</f>
        <v>15407.1</v>
      </c>
      <c r="AR143">
        <f>Demand[[#This Row],[Load]]+Demand[[#This Row],[Load]]*-0.09</f>
        <v>15578.29</v>
      </c>
      <c r="AS143">
        <f>Demand[[#This Row],[Load]]+Demand[[#This Row],[Load]]*-0.08</f>
        <v>15749.48</v>
      </c>
      <c r="AT143">
        <f>Demand[[#This Row],[Load]]+Demand[[#This Row],[Load]]*-0.07</f>
        <v>15920.67</v>
      </c>
      <c r="AU143">
        <f>Demand[[#This Row],[Load]]+Demand[[#This Row],[Load]]*-0.06</f>
        <v>16091.86</v>
      </c>
      <c r="AV143">
        <f>Demand[[#This Row],[Load]]+Demand[[#This Row],[Load]]*-0.05</f>
        <v>16263.05</v>
      </c>
      <c r="AW143">
        <f>Demand[[#This Row],[Load]]+Demand[[#This Row],[Load]]*-0.04</f>
        <v>16434.240000000002</v>
      </c>
      <c r="AX143">
        <f>Demand[[#This Row],[Load]]+Demand[[#This Row],[Load]]*-0.03</f>
        <v>16605.43</v>
      </c>
      <c r="AY143">
        <f>Demand[[#This Row],[Load]]+Demand[[#This Row],[Load]]*-0.02</f>
        <v>16776.62</v>
      </c>
      <c r="AZ143">
        <f>Demand[[#This Row],[Load]]+Demand[[#This Row],[Load]]*-0.01</f>
        <v>16947.810000000001</v>
      </c>
      <c r="BA143">
        <f>Demand[[#This Row],[Load]]+Demand[[#This Row],[Load]]*0</f>
        <v>17119</v>
      </c>
      <c r="BB143">
        <f>Demand[[#This Row],[Load]]+Demand[[#This Row],[Load]]*0.01</f>
        <v>17290.189999999999</v>
      </c>
      <c r="BC143">
        <f>Demand[[#This Row],[Load]]+Demand[[#This Row],[Load]]*0.02</f>
        <v>17461.38</v>
      </c>
      <c r="BD143">
        <f>Demand[[#This Row],[Load]]+Demand[[#This Row],[Load]]*0.03</f>
        <v>17632.57</v>
      </c>
      <c r="BE143">
        <f>Demand[[#This Row],[Load]]+Demand[[#This Row],[Load]]*0.04</f>
        <v>17803.759999999998</v>
      </c>
      <c r="BF143">
        <f>Demand[[#This Row],[Load]]+Demand[[#This Row],[Load]]*0.05</f>
        <v>17974.95</v>
      </c>
      <c r="BG143">
        <f>Demand[[#This Row],[Load]]+Demand[[#This Row],[Load]]*0.06</f>
        <v>18146.14</v>
      </c>
      <c r="BH143">
        <f>Demand[[#This Row],[Load]]+Demand[[#This Row],[Load]]*0.07</f>
        <v>18317.330000000002</v>
      </c>
      <c r="BI143">
        <f>Demand[[#This Row],[Load]]+Demand[[#This Row],[Load]]*0.08</f>
        <v>18488.52</v>
      </c>
      <c r="BJ143">
        <f>Demand[[#This Row],[Load]]+Demand[[#This Row],[Load]]*0.09</f>
        <v>18659.71</v>
      </c>
      <c r="BK143">
        <f>Demand[[#This Row],[Load]]+Demand[[#This Row],[Load]]*0.1</f>
        <v>18830.900000000001</v>
      </c>
      <c r="BL143">
        <f>Demand[[#This Row],[Load]]+Demand[[#This Row],[Load]]*0.11</f>
        <v>19002.09</v>
      </c>
      <c r="BM143">
        <f>Demand[[#This Row],[Load]]+Demand[[#This Row],[Load]]*0.12</f>
        <v>19173.28</v>
      </c>
      <c r="BN143">
        <f>Demand[[#This Row],[Load]]+Demand[[#This Row],[Load]]*0.13</f>
        <v>19344.47</v>
      </c>
      <c r="BO143">
        <f>Demand[[#This Row],[Load]]+Demand[[#This Row],[Load]]*0.14</f>
        <v>19515.66</v>
      </c>
      <c r="BP143">
        <f>Demand[[#This Row],[Load]]+Demand[[#This Row],[Load]]*0.15</f>
        <v>19686.849999999999</v>
      </c>
      <c r="BQ143">
        <f>Demand[[#This Row],[Load]]+Demand[[#This Row],[Load]]*0.16</f>
        <v>19858.04</v>
      </c>
      <c r="BR143">
        <f>Demand[[#This Row],[Load]]+Demand[[#This Row],[Load]]*0.17</f>
        <v>20029.23</v>
      </c>
      <c r="BS143">
        <f>Demand[[#This Row],[Load]]+Demand[[#This Row],[Load]]*0.18</f>
        <v>20200.419999999998</v>
      </c>
      <c r="BT143">
        <f>Demand[[#This Row],[Load]]+Demand[[#This Row],[Load]]*0.19</f>
        <v>20371.61</v>
      </c>
      <c r="BU143">
        <f>Demand[[#This Row],[Load]]+Demand[[#This Row],[Load]]*0.2</f>
        <v>20542.8</v>
      </c>
      <c r="BV143">
        <f>Demand[[#This Row],[Load]]+Demand[[#This Row],[Load]]*0.21</f>
        <v>20713.989999999998</v>
      </c>
      <c r="BW143">
        <f>Demand[[#This Row],[Load]]+Demand[[#This Row],[Load]]*0.22</f>
        <v>20885.18</v>
      </c>
      <c r="BX143">
        <f>Demand[[#This Row],[Load]]+Demand[[#This Row],[Load]]*0.23</f>
        <v>21056.37</v>
      </c>
      <c r="BY143">
        <f>Demand[[#This Row],[Load]]+Demand[[#This Row],[Load]]*0.24</f>
        <v>21227.559999999998</v>
      </c>
      <c r="BZ143">
        <f>Demand[[#This Row],[Load]]+Demand[[#This Row],[Load]]*0.25</f>
        <v>21398.75</v>
      </c>
      <c r="CA143">
        <f>Demand[[#This Row],[Load]]+Demand[[#This Row],[Load]]*0.26</f>
        <v>21569.940000000002</v>
      </c>
      <c r="CB143">
        <f>Demand[[#This Row],[Load]]+Demand[[#This Row],[Load]]*0.27</f>
        <v>21741.13</v>
      </c>
      <c r="CC143">
        <f>Demand[[#This Row],[Load]]+Demand[[#This Row],[Load]]*0.28</f>
        <v>21912.32</v>
      </c>
      <c r="CD143">
        <f>Demand[[#This Row],[Load]]+Demand[[#This Row],[Load]]*0.29</f>
        <v>22083.51</v>
      </c>
      <c r="CE143">
        <f>Demand[[#This Row],[Load]]+Demand[[#This Row],[Load]]*0.3</f>
        <v>22254.7</v>
      </c>
      <c r="CF143">
        <f>Demand[[#This Row],[Load]]+Demand[[#This Row],[Load]]*0.31</f>
        <v>22425.89</v>
      </c>
      <c r="CG143">
        <f>Demand[[#This Row],[Load]]+Demand[[#This Row],[Load]]*0.32</f>
        <v>22597.08</v>
      </c>
      <c r="CH143">
        <f>Demand[[#This Row],[Load]]+Demand[[#This Row],[Load]]*0.33</f>
        <v>22768.27</v>
      </c>
      <c r="CI143">
        <f>Demand[[#This Row],[Load]]+Demand[[#This Row],[Load]]*0.34</f>
        <v>22939.46</v>
      </c>
      <c r="CJ143">
        <f>Demand[[#This Row],[Load]]+Demand[[#This Row],[Load]]*0.35</f>
        <v>23110.65</v>
      </c>
      <c r="CK143">
        <f>Demand[[#This Row],[Load]]+Demand[[#This Row],[Load]]*0.36</f>
        <v>23281.84</v>
      </c>
      <c r="CL143">
        <f>Demand[[#This Row],[Load]]+Demand[[#This Row],[Load]]*0.37</f>
        <v>23453.03</v>
      </c>
      <c r="CM143">
        <f>Demand[[#This Row],[Load]]+Demand[[#This Row],[Load]]*0.38</f>
        <v>23624.22</v>
      </c>
      <c r="CN143">
        <f>Demand[[#This Row],[Load]]+Demand[[#This Row],[Load]]*0.39</f>
        <v>23795.41</v>
      </c>
      <c r="CO143">
        <f>Demand[[#This Row],[Load]]+Demand[[#This Row],[Load]]*0.4</f>
        <v>23966.6</v>
      </c>
      <c r="CP143">
        <f>Demand[[#This Row],[Load]]+Demand[[#This Row],[Load]]*0.41</f>
        <v>24137.79</v>
      </c>
      <c r="CQ143">
        <f>Demand[[#This Row],[Load]]+Demand[[#This Row],[Load]]*0.42</f>
        <v>24308.98</v>
      </c>
      <c r="CR143">
        <f>Demand[[#This Row],[Load]]+Demand[[#This Row],[Load]]*0.43</f>
        <v>24480.17</v>
      </c>
      <c r="CS143">
        <f>Demand[[#This Row],[Load]]+Demand[[#This Row],[Load]]*0.44</f>
        <v>24651.360000000001</v>
      </c>
      <c r="CT143">
        <f>Demand[[#This Row],[Load]]+Demand[[#This Row],[Load]]*0.45</f>
        <v>24822.55</v>
      </c>
      <c r="CU143">
        <f>Demand[[#This Row],[Load]]+Demand[[#This Row],[Load]]*0.46</f>
        <v>24993.74</v>
      </c>
      <c r="CV143">
        <f>Demand[[#This Row],[Load]]+Demand[[#This Row],[Load]]*47</f>
        <v>821712</v>
      </c>
      <c r="CW143">
        <f>Demand[[#This Row],[Load]]+Demand[[#This Row],[Load]]*0.48</f>
        <v>25336.12</v>
      </c>
      <c r="CX143">
        <f>Demand[[#This Row],[Load]]+Demand[[#This Row],[Load]]*0.49</f>
        <v>25507.309999999998</v>
      </c>
      <c r="CY143">
        <f>Demand[[#This Row],[Load]]+Demand[[#This Row],[Load]]*0.5</f>
        <v>25678.5</v>
      </c>
    </row>
    <row r="144" spans="1:103">
      <c r="A144">
        <v>142</v>
      </c>
      <c r="B144">
        <v>16445</v>
      </c>
      <c r="C144">
        <f>Demand[[#This Row],[Load]]-Demand[[#This Row],[Load]]*0.5</f>
        <v>8222.5</v>
      </c>
      <c r="D144">
        <f>Demand[[#This Row],[Load]]-Demand[[#This Row],[Load]]*0.49</f>
        <v>8386.9500000000007</v>
      </c>
      <c r="E144">
        <f>Demand[[#This Row],[Load]]-Demand[[#This Row],[Load]]*0.48</f>
        <v>8551.4000000000015</v>
      </c>
      <c r="F144">
        <f>Demand[[#This Row],[Load]]-Demand[[#This Row],[Load]]*0.47</f>
        <v>8715.85</v>
      </c>
      <c r="G144">
        <f>Demand[[#This Row],[Load]]-Demand[[#This Row],[Load]]*0.46</f>
        <v>8880.2999999999993</v>
      </c>
      <c r="H144">
        <f>Demand[[#This Row],[Load]]-Demand[[#This Row],[Load]]*0.45</f>
        <v>9044.75</v>
      </c>
      <c r="I144">
        <f>Demand[[#This Row],[Load]]-Demand[[#This Row],[Load]]*0.44</f>
        <v>9209.2000000000007</v>
      </c>
      <c r="J144">
        <f>Demand[[#This Row],[Load]]-Demand[[#This Row],[Load]]*0.43</f>
        <v>9373.6500000000015</v>
      </c>
      <c r="K144">
        <f>Demand[[#This Row],[Load]]+Demand[[#This Row],[Load]]*$K$1</f>
        <v>9538.1</v>
      </c>
      <c r="L144">
        <f>Demand[[#This Row],[Load]]+Demand[[#This Row],[Load]]*-0.41</f>
        <v>9702.5499999999993</v>
      </c>
      <c r="M144">
        <f>Demand[[#This Row],[Load]]+Demand[[#This Row],[Load]]*-0.4</f>
        <v>9867</v>
      </c>
      <c r="N144">
        <f>Demand[[#This Row],[Load]]+Demand[[#This Row],[Load]]*-0.39</f>
        <v>10031.450000000001</v>
      </c>
      <c r="O144">
        <f>Demand[[#This Row],[Load]]+Demand[[#This Row],[Load]]*-0.38</f>
        <v>10195.9</v>
      </c>
      <c r="P144">
        <f>Demand[[#This Row],[Load]]+Demand[[#This Row],[Load]]*-0.37</f>
        <v>10360.35</v>
      </c>
      <c r="Q144">
        <f>Demand[[#This Row],[Load]]+Demand[[#This Row],[Load]]*-0.36</f>
        <v>10524.8</v>
      </c>
      <c r="R144">
        <f>Demand[[#This Row],[Load]]+Demand[[#This Row],[Load]]*-0.35</f>
        <v>10689.25</v>
      </c>
      <c r="S144">
        <f>Demand[[#This Row],[Load]]+Demand[[#This Row],[Load]]*-0.34</f>
        <v>10853.7</v>
      </c>
      <c r="T144">
        <f>Demand[[#This Row],[Load]]+Demand[[#This Row],[Load]]*-0.33</f>
        <v>11018.15</v>
      </c>
      <c r="U144">
        <f>Demand[[#This Row],[Load]]+Demand[[#This Row],[Load]]*-0.32</f>
        <v>11182.599999999999</v>
      </c>
      <c r="V144">
        <f>Demand[[#This Row],[Load]]+Demand[[#This Row],[Load]]*-0.31</f>
        <v>11347.05</v>
      </c>
      <c r="W144">
        <f>Demand[[#This Row],[Load]]+Demand[[#This Row],[Load]]*-0.3</f>
        <v>11511.5</v>
      </c>
      <c r="X144">
        <f>Demand[[#This Row],[Load]]+Demand[[#This Row],[Load]]*-0.29</f>
        <v>11675.95</v>
      </c>
      <c r="Y144">
        <f>Demand[[#This Row],[Load]]+Demand[[#This Row],[Load]]*-0.28</f>
        <v>11840.4</v>
      </c>
      <c r="Z144">
        <f>Demand[[#This Row],[Load]]+Demand[[#This Row],[Load]]*-0.27</f>
        <v>12004.849999999999</v>
      </c>
      <c r="AA144">
        <f>Demand[[#This Row],[Load]]+Demand[[#This Row],[Load]]*-0.26</f>
        <v>12169.3</v>
      </c>
      <c r="AB144">
        <f>Demand[[#This Row],[Load]]+Demand[[#This Row],[Load]]*-0.25</f>
        <v>12333.75</v>
      </c>
      <c r="AC144">
        <f>Demand[[#This Row],[Load]]+Demand[[#This Row],[Load]]*-0.24</f>
        <v>12498.2</v>
      </c>
      <c r="AD144">
        <f>Demand[[#This Row],[Load]]+Demand[[#This Row],[Load]]*-0.23</f>
        <v>12662.65</v>
      </c>
      <c r="AE144">
        <f>Demand[[#This Row],[Load]]+Demand[[#This Row],[Load]]*-0.22</f>
        <v>12827.1</v>
      </c>
      <c r="AF144">
        <f>Demand[[#This Row],[Load]]+Demand[[#This Row],[Load]]*-0.21</f>
        <v>12991.55</v>
      </c>
      <c r="AG144">
        <f>Demand[[#This Row],[Load]]+Demand[[#This Row],[Load]]*-0.2</f>
        <v>13156</v>
      </c>
      <c r="AH144">
        <f>Demand[[#This Row],[Load]]+Demand[[#This Row],[Load]]*-0.19</f>
        <v>13320.45</v>
      </c>
      <c r="AI144">
        <f>Demand[[#This Row],[Load]]+Demand[[#This Row],[Load]]*-0.18</f>
        <v>13484.9</v>
      </c>
      <c r="AJ144">
        <f>Demand[[#This Row],[Load]]+Demand[[#This Row],[Load]]*-0.17</f>
        <v>13649.35</v>
      </c>
      <c r="AK144">
        <f>Demand[[#This Row],[Load]]+Demand[[#This Row],[Load]]*-0.16</f>
        <v>13813.8</v>
      </c>
      <c r="AL144">
        <f>Demand[[#This Row],[Load]]+Demand[[#This Row],[Load]]*-0.15</f>
        <v>13978.25</v>
      </c>
      <c r="AM144">
        <f>Demand[[#This Row],[Load]]+Demand[[#This Row],[Load]]*-0.14</f>
        <v>14142.7</v>
      </c>
      <c r="AN144">
        <f>Demand[[#This Row],[Load]]+Demand[[#This Row],[Load]]*-0.13</f>
        <v>14307.15</v>
      </c>
      <c r="AO144">
        <f>Demand[[#This Row],[Load]]+Demand[[#This Row],[Load]]*-0.12</f>
        <v>14471.6</v>
      </c>
      <c r="AP144">
        <f>Demand[[#This Row],[Load]]+Demand[[#This Row],[Load]]*-0.11</f>
        <v>14636.05</v>
      </c>
      <c r="AQ144">
        <f>Demand[[#This Row],[Load]]+Demand[[#This Row],[Load]]*-0.1</f>
        <v>14800.5</v>
      </c>
      <c r="AR144">
        <f>Demand[[#This Row],[Load]]+Demand[[#This Row],[Load]]*-0.09</f>
        <v>14964.95</v>
      </c>
      <c r="AS144">
        <f>Demand[[#This Row],[Load]]+Demand[[#This Row],[Load]]*-0.08</f>
        <v>15129.4</v>
      </c>
      <c r="AT144">
        <f>Demand[[#This Row],[Load]]+Demand[[#This Row],[Load]]*-0.07</f>
        <v>15293.85</v>
      </c>
      <c r="AU144">
        <f>Demand[[#This Row],[Load]]+Demand[[#This Row],[Load]]*-0.06</f>
        <v>15458.3</v>
      </c>
      <c r="AV144">
        <f>Demand[[#This Row],[Load]]+Demand[[#This Row],[Load]]*-0.05</f>
        <v>15622.75</v>
      </c>
      <c r="AW144">
        <f>Demand[[#This Row],[Load]]+Demand[[#This Row],[Load]]*-0.04</f>
        <v>15787.2</v>
      </c>
      <c r="AX144">
        <f>Demand[[#This Row],[Load]]+Demand[[#This Row],[Load]]*-0.03</f>
        <v>15951.65</v>
      </c>
      <c r="AY144">
        <f>Demand[[#This Row],[Load]]+Demand[[#This Row],[Load]]*-0.02</f>
        <v>16116.1</v>
      </c>
      <c r="AZ144">
        <f>Demand[[#This Row],[Load]]+Demand[[#This Row],[Load]]*-0.01</f>
        <v>16280.55</v>
      </c>
      <c r="BA144">
        <f>Demand[[#This Row],[Load]]+Demand[[#This Row],[Load]]*0</f>
        <v>16445</v>
      </c>
      <c r="BB144">
        <f>Demand[[#This Row],[Load]]+Demand[[#This Row],[Load]]*0.01</f>
        <v>16609.45</v>
      </c>
      <c r="BC144">
        <f>Demand[[#This Row],[Load]]+Demand[[#This Row],[Load]]*0.02</f>
        <v>16773.900000000001</v>
      </c>
      <c r="BD144">
        <f>Demand[[#This Row],[Load]]+Demand[[#This Row],[Load]]*0.03</f>
        <v>16938.349999999999</v>
      </c>
      <c r="BE144">
        <f>Demand[[#This Row],[Load]]+Demand[[#This Row],[Load]]*0.04</f>
        <v>17102.8</v>
      </c>
      <c r="BF144">
        <f>Demand[[#This Row],[Load]]+Demand[[#This Row],[Load]]*0.05</f>
        <v>17267.25</v>
      </c>
      <c r="BG144">
        <f>Demand[[#This Row],[Load]]+Demand[[#This Row],[Load]]*0.06</f>
        <v>17431.7</v>
      </c>
      <c r="BH144">
        <f>Demand[[#This Row],[Load]]+Demand[[#This Row],[Load]]*0.07</f>
        <v>17596.150000000001</v>
      </c>
      <c r="BI144">
        <f>Demand[[#This Row],[Load]]+Demand[[#This Row],[Load]]*0.08</f>
        <v>17760.599999999999</v>
      </c>
      <c r="BJ144">
        <f>Demand[[#This Row],[Load]]+Demand[[#This Row],[Load]]*0.09</f>
        <v>17925.05</v>
      </c>
      <c r="BK144">
        <f>Demand[[#This Row],[Load]]+Demand[[#This Row],[Load]]*0.1</f>
        <v>18089.5</v>
      </c>
      <c r="BL144">
        <f>Demand[[#This Row],[Load]]+Demand[[#This Row],[Load]]*0.11</f>
        <v>18253.95</v>
      </c>
      <c r="BM144">
        <f>Demand[[#This Row],[Load]]+Demand[[#This Row],[Load]]*0.12</f>
        <v>18418.400000000001</v>
      </c>
      <c r="BN144">
        <f>Demand[[#This Row],[Load]]+Demand[[#This Row],[Load]]*0.13</f>
        <v>18582.849999999999</v>
      </c>
      <c r="BO144">
        <f>Demand[[#This Row],[Load]]+Demand[[#This Row],[Load]]*0.14</f>
        <v>18747.3</v>
      </c>
      <c r="BP144">
        <f>Demand[[#This Row],[Load]]+Demand[[#This Row],[Load]]*0.15</f>
        <v>18911.75</v>
      </c>
      <c r="BQ144">
        <f>Demand[[#This Row],[Load]]+Demand[[#This Row],[Load]]*0.16</f>
        <v>19076.2</v>
      </c>
      <c r="BR144">
        <f>Demand[[#This Row],[Load]]+Demand[[#This Row],[Load]]*0.17</f>
        <v>19240.650000000001</v>
      </c>
      <c r="BS144">
        <f>Demand[[#This Row],[Load]]+Demand[[#This Row],[Load]]*0.18</f>
        <v>19405.099999999999</v>
      </c>
      <c r="BT144">
        <f>Demand[[#This Row],[Load]]+Demand[[#This Row],[Load]]*0.19</f>
        <v>19569.55</v>
      </c>
      <c r="BU144">
        <f>Demand[[#This Row],[Load]]+Demand[[#This Row],[Load]]*0.2</f>
        <v>19734</v>
      </c>
      <c r="BV144">
        <f>Demand[[#This Row],[Load]]+Demand[[#This Row],[Load]]*0.21</f>
        <v>19898.45</v>
      </c>
      <c r="BW144">
        <f>Demand[[#This Row],[Load]]+Demand[[#This Row],[Load]]*0.22</f>
        <v>20062.900000000001</v>
      </c>
      <c r="BX144">
        <f>Demand[[#This Row],[Load]]+Demand[[#This Row],[Load]]*0.23</f>
        <v>20227.349999999999</v>
      </c>
      <c r="BY144">
        <f>Demand[[#This Row],[Load]]+Demand[[#This Row],[Load]]*0.24</f>
        <v>20391.8</v>
      </c>
      <c r="BZ144">
        <f>Demand[[#This Row],[Load]]+Demand[[#This Row],[Load]]*0.25</f>
        <v>20556.25</v>
      </c>
      <c r="CA144">
        <f>Demand[[#This Row],[Load]]+Demand[[#This Row],[Load]]*0.26</f>
        <v>20720.7</v>
      </c>
      <c r="CB144">
        <f>Demand[[#This Row],[Load]]+Demand[[#This Row],[Load]]*0.27</f>
        <v>20885.150000000001</v>
      </c>
      <c r="CC144">
        <f>Demand[[#This Row],[Load]]+Demand[[#This Row],[Load]]*0.28</f>
        <v>21049.599999999999</v>
      </c>
      <c r="CD144">
        <f>Demand[[#This Row],[Load]]+Demand[[#This Row],[Load]]*0.29</f>
        <v>21214.05</v>
      </c>
      <c r="CE144">
        <f>Demand[[#This Row],[Load]]+Demand[[#This Row],[Load]]*0.3</f>
        <v>21378.5</v>
      </c>
      <c r="CF144">
        <f>Demand[[#This Row],[Load]]+Demand[[#This Row],[Load]]*0.31</f>
        <v>21542.95</v>
      </c>
      <c r="CG144">
        <f>Demand[[#This Row],[Load]]+Demand[[#This Row],[Load]]*0.32</f>
        <v>21707.4</v>
      </c>
      <c r="CH144">
        <f>Demand[[#This Row],[Load]]+Demand[[#This Row],[Load]]*0.33</f>
        <v>21871.85</v>
      </c>
      <c r="CI144">
        <f>Demand[[#This Row],[Load]]+Demand[[#This Row],[Load]]*0.34</f>
        <v>22036.3</v>
      </c>
      <c r="CJ144">
        <f>Demand[[#This Row],[Load]]+Demand[[#This Row],[Load]]*0.35</f>
        <v>22200.75</v>
      </c>
      <c r="CK144">
        <f>Demand[[#This Row],[Load]]+Demand[[#This Row],[Load]]*0.36</f>
        <v>22365.200000000001</v>
      </c>
      <c r="CL144">
        <f>Demand[[#This Row],[Load]]+Demand[[#This Row],[Load]]*0.37</f>
        <v>22529.65</v>
      </c>
      <c r="CM144">
        <f>Demand[[#This Row],[Load]]+Demand[[#This Row],[Load]]*0.38</f>
        <v>22694.1</v>
      </c>
      <c r="CN144">
        <f>Demand[[#This Row],[Load]]+Demand[[#This Row],[Load]]*0.39</f>
        <v>22858.55</v>
      </c>
      <c r="CO144">
        <f>Demand[[#This Row],[Load]]+Demand[[#This Row],[Load]]*0.4</f>
        <v>23023</v>
      </c>
      <c r="CP144">
        <f>Demand[[#This Row],[Load]]+Demand[[#This Row],[Load]]*0.41</f>
        <v>23187.45</v>
      </c>
      <c r="CQ144">
        <f>Demand[[#This Row],[Load]]+Demand[[#This Row],[Load]]*0.42</f>
        <v>23351.9</v>
      </c>
      <c r="CR144">
        <f>Demand[[#This Row],[Load]]+Demand[[#This Row],[Load]]*0.43</f>
        <v>23516.35</v>
      </c>
      <c r="CS144">
        <f>Demand[[#This Row],[Load]]+Demand[[#This Row],[Load]]*0.44</f>
        <v>23680.799999999999</v>
      </c>
      <c r="CT144">
        <f>Demand[[#This Row],[Load]]+Demand[[#This Row],[Load]]*0.45</f>
        <v>23845.25</v>
      </c>
      <c r="CU144">
        <f>Demand[[#This Row],[Load]]+Demand[[#This Row],[Load]]*0.46</f>
        <v>24009.7</v>
      </c>
      <c r="CV144">
        <f>Demand[[#This Row],[Load]]+Demand[[#This Row],[Load]]*47</f>
        <v>789360</v>
      </c>
      <c r="CW144">
        <f>Demand[[#This Row],[Load]]+Demand[[#This Row],[Load]]*0.48</f>
        <v>24338.6</v>
      </c>
      <c r="CX144">
        <f>Demand[[#This Row],[Load]]+Demand[[#This Row],[Load]]*0.49</f>
        <v>24503.05</v>
      </c>
      <c r="CY144">
        <f>Demand[[#This Row],[Load]]+Demand[[#This Row],[Load]]*0.5</f>
        <v>24667.5</v>
      </c>
    </row>
    <row r="145" spans="1:103">
      <c r="A145">
        <v>143</v>
      </c>
      <c r="B145">
        <v>15559</v>
      </c>
      <c r="C145">
        <f>Demand[[#This Row],[Load]]-Demand[[#This Row],[Load]]*0.5</f>
        <v>7779.5</v>
      </c>
      <c r="D145">
        <f>Demand[[#This Row],[Load]]-Demand[[#This Row],[Load]]*0.49</f>
        <v>7935.09</v>
      </c>
      <c r="E145">
        <f>Demand[[#This Row],[Load]]-Demand[[#This Row],[Load]]*0.48</f>
        <v>8090.68</v>
      </c>
      <c r="F145">
        <f>Demand[[#This Row],[Load]]-Demand[[#This Row],[Load]]*0.47</f>
        <v>8246.27</v>
      </c>
      <c r="G145">
        <f>Demand[[#This Row],[Load]]-Demand[[#This Row],[Load]]*0.46</f>
        <v>8401.86</v>
      </c>
      <c r="H145">
        <f>Demand[[#This Row],[Load]]-Demand[[#This Row],[Load]]*0.45</f>
        <v>8557.4500000000007</v>
      </c>
      <c r="I145">
        <f>Demand[[#This Row],[Load]]-Demand[[#This Row],[Load]]*0.44</f>
        <v>8713.0400000000009</v>
      </c>
      <c r="J145">
        <f>Demand[[#This Row],[Load]]-Demand[[#This Row],[Load]]*0.43</f>
        <v>8868.630000000001</v>
      </c>
      <c r="K145">
        <f>Demand[[#This Row],[Load]]+Demand[[#This Row],[Load]]*$K$1</f>
        <v>9024.2200000000012</v>
      </c>
      <c r="L145">
        <f>Demand[[#This Row],[Load]]+Demand[[#This Row],[Load]]*-0.41</f>
        <v>9179.8100000000013</v>
      </c>
      <c r="M145">
        <f>Demand[[#This Row],[Load]]+Demand[[#This Row],[Load]]*-0.4</f>
        <v>9335.4</v>
      </c>
      <c r="N145">
        <f>Demand[[#This Row],[Load]]+Demand[[#This Row],[Load]]*-0.39</f>
        <v>9490.99</v>
      </c>
      <c r="O145">
        <f>Demand[[#This Row],[Load]]+Demand[[#This Row],[Load]]*-0.38</f>
        <v>9646.58</v>
      </c>
      <c r="P145">
        <f>Demand[[#This Row],[Load]]+Demand[[#This Row],[Load]]*-0.37</f>
        <v>9802.17</v>
      </c>
      <c r="Q145">
        <f>Demand[[#This Row],[Load]]+Demand[[#This Row],[Load]]*-0.36</f>
        <v>9957.76</v>
      </c>
      <c r="R145">
        <f>Demand[[#This Row],[Load]]+Demand[[#This Row],[Load]]*-0.35</f>
        <v>10113.35</v>
      </c>
      <c r="S145">
        <f>Demand[[#This Row],[Load]]+Demand[[#This Row],[Load]]*-0.34</f>
        <v>10268.939999999999</v>
      </c>
      <c r="T145">
        <f>Demand[[#This Row],[Load]]+Demand[[#This Row],[Load]]*-0.33</f>
        <v>10424.529999999999</v>
      </c>
      <c r="U145">
        <f>Demand[[#This Row],[Load]]+Demand[[#This Row],[Load]]*-0.32</f>
        <v>10580.119999999999</v>
      </c>
      <c r="V145">
        <f>Demand[[#This Row],[Load]]+Demand[[#This Row],[Load]]*-0.31</f>
        <v>10735.71</v>
      </c>
      <c r="W145">
        <f>Demand[[#This Row],[Load]]+Demand[[#This Row],[Load]]*-0.3</f>
        <v>10891.3</v>
      </c>
      <c r="X145">
        <f>Demand[[#This Row],[Load]]+Demand[[#This Row],[Load]]*-0.29</f>
        <v>11046.89</v>
      </c>
      <c r="Y145">
        <f>Demand[[#This Row],[Load]]+Demand[[#This Row],[Load]]*-0.28</f>
        <v>11202.48</v>
      </c>
      <c r="Z145">
        <f>Demand[[#This Row],[Load]]+Demand[[#This Row],[Load]]*-0.27</f>
        <v>11358.07</v>
      </c>
      <c r="AA145">
        <f>Demand[[#This Row],[Load]]+Demand[[#This Row],[Load]]*-0.26</f>
        <v>11513.66</v>
      </c>
      <c r="AB145">
        <f>Demand[[#This Row],[Load]]+Demand[[#This Row],[Load]]*-0.25</f>
        <v>11669.25</v>
      </c>
      <c r="AC145">
        <f>Demand[[#This Row],[Load]]+Demand[[#This Row],[Load]]*-0.24</f>
        <v>11824.84</v>
      </c>
      <c r="AD145">
        <f>Demand[[#This Row],[Load]]+Demand[[#This Row],[Load]]*-0.23</f>
        <v>11980.43</v>
      </c>
      <c r="AE145">
        <f>Demand[[#This Row],[Load]]+Demand[[#This Row],[Load]]*-0.22</f>
        <v>12136.02</v>
      </c>
      <c r="AF145">
        <f>Demand[[#This Row],[Load]]+Demand[[#This Row],[Load]]*-0.21</f>
        <v>12291.61</v>
      </c>
      <c r="AG145">
        <f>Demand[[#This Row],[Load]]+Demand[[#This Row],[Load]]*-0.2</f>
        <v>12447.2</v>
      </c>
      <c r="AH145">
        <f>Demand[[#This Row],[Load]]+Demand[[#This Row],[Load]]*-0.19</f>
        <v>12602.79</v>
      </c>
      <c r="AI145">
        <f>Demand[[#This Row],[Load]]+Demand[[#This Row],[Load]]*-0.18</f>
        <v>12758.380000000001</v>
      </c>
      <c r="AJ145">
        <f>Demand[[#This Row],[Load]]+Demand[[#This Row],[Load]]*-0.17</f>
        <v>12913.97</v>
      </c>
      <c r="AK145">
        <f>Demand[[#This Row],[Load]]+Demand[[#This Row],[Load]]*-0.16</f>
        <v>13069.56</v>
      </c>
      <c r="AL145">
        <f>Demand[[#This Row],[Load]]+Demand[[#This Row],[Load]]*-0.15</f>
        <v>13225.15</v>
      </c>
      <c r="AM145">
        <f>Demand[[#This Row],[Load]]+Demand[[#This Row],[Load]]*-0.14</f>
        <v>13380.74</v>
      </c>
      <c r="AN145">
        <f>Demand[[#This Row],[Load]]+Demand[[#This Row],[Load]]*-0.13</f>
        <v>13536.33</v>
      </c>
      <c r="AO145">
        <f>Demand[[#This Row],[Load]]+Demand[[#This Row],[Load]]*-0.12</f>
        <v>13691.92</v>
      </c>
      <c r="AP145">
        <f>Demand[[#This Row],[Load]]+Demand[[#This Row],[Load]]*-0.11</f>
        <v>13847.51</v>
      </c>
      <c r="AQ145">
        <f>Demand[[#This Row],[Load]]+Demand[[#This Row],[Load]]*-0.1</f>
        <v>14003.1</v>
      </c>
      <c r="AR145">
        <f>Demand[[#This Row],[Load]]+Demand[[#This Row],[Load]]*-0.09</f>
        <v>14158.69</v>
      </c>
      <c r="AS145">
        <f>Demand[[#This Row],[Load]]+Demand[[#This Row],[Load]]*-0.08</f>
        <v>14314.28</v>
      </c>
      <c r="AT145">
        <f>Demand[[#This Row],[Load]]+Demand[[#This Row],[Load]]*-0.07</f>
        <v>14469.869999999999</v>
      </c>
      <c r="AU145">
        <f>Demand[[#This Row],[Load]]+Demand[[#This Row],[Load]]*-0.06</f>
        <v>14625.46</v>
      </c>
      <c r="AV145">
        <f>Demand[[#This Row],[Load]]+Demand[[#This Row],[Load]]*-0.05</f>
        <v>14781.05</v>
      </c>
      <c r="AW145">
        <f>Demand[[#This Row],[Load]]+Demand[[#This Row],[Load]]*-0.04</f>
        <v>14936.64</v>
      </c>
      <c r="AX145">
        <f>Demand[[#This Row],[Load]]+Demand[[#This Row],[Load]]*-0.03</f>
        <v>15092.23</v>
      </c>
      <c r="AY145">
        <f>Demand[[#This Row],[Load]]+Demand[[#This Row],[Load]]*-0.02</f>
        <v>15247.82</v>
      </c>
      <c r="AZ145">
        <f>Demand[[#This Row],[Load]]+Demand[[#This Row],[Load]]*-0.01</f>
        <v>15403.41</v>
      </c>
      <c r="BA145">
        <f>Demand[[#This Row],[Load]]+Demand[[#This Row],[Load]]*0</f>
        <v>15559</v>
      </c>
      <c r="BB145">
        <f>Demand[[#This Row],[Load]]+Demand[[#This Row],[Load]]*0.01</f>
        <v>15714.59</v>
      </c>
      <c r="BC145">
        <f>Demand[[#This Row],[Load]]+Demand[[#This Row],[Load]]*0.02</f>
        <v>15870.18</v>
      </c>
      <c r="BD145">
        <f>Demand[[#This Row],[Load]]+Demand[[#This Row],[Load]]*0.03</f>
        <v>16025.77</v>
      </c>
      <c r="BE145">
        <f>Demand[[#This Row],[Load]]+Demand[[#This Row],[Load]]*0.04</f>
        <v>16181.36</v>
      </c>
      <c r="BF145">
        <f>Demand[[#This Row],[Load]]+Demand[[#This Row],[Load]]*0.05</f>
        <v>16336.95</v>
      </c>
      <c r="BG145">
        <f>Demand[[#This Row],[Load]]+Demand[[#This Row],[Load]]*0.06</f>
        <v>16492.54</v>
      </c>
      <c r="BH145">
        <f>Demand[[#This Row],[Load]]+Demand[[#This Row],[Load]]*0.07</f>
        <v>16648.13</v>
      </c>
      <c r="BI145">
        <f>Demand[[#This Row],[Load]]+Demand[[#This Row],[Load]]*0.08</f>
        <v>16803.72</v>
      </c>
      <c r="BJ145">
        <f>Demand[[#This Row],[Load]]+Demand[[#This Row],[Load]]*0.09</f>
        <v>16959.310000000001</v>
      </c>
      <c r="BK145">
        <f>Demand[[#This Row],[Load]]+Demand[[#This Row],[Load]]*0.1</f>
        <v>17114.900000000001</v>
      </c>
      <c r="BL145">
        <f>Demand[[#This Row],[Load]]+Demand[[#This Row],[Load]]*0.11</f>
        <v>17270.490000000002</v>
      </c>
      <c r="BM145">
        <f>Demand[[#This Row],[Load]]+Demand[[#This Row],[Load]]*0.12</f>
        <v>17426.080000000002</v>
      </c>
      <c r="BN145">
        <f>Demand[[#This Row],[Load]]+Demand[[#This Row],[Load]]*0.13</f>
        <v>17581.669999999998</v>
      </c>
      <c r="BO145">
        <f>Demand[[#This Row],[Load]]+Demand[[#This Row],[Load]]*0.14</f>
        <v>17737.260000000002</v>
      </c>
      <c r="BP145">
        <f>Demand[[#This Row],[Load]]+Demand[[#This Row],[Load]]*0.15</f>
        <v>17892.849999999999</v>
      </c>
      <c r="BQ145">
        <f>Demand[[#This Row],[Load]]+Demand[[#This Row],[Load]]*0.16</f>
        <v>18048.439999999999</v>
      </c>
      <c r="BR145">
        <f>Demand[[#This Row],[Load]]+Demand[[#This Row],[Load]]*0.17</f>
        <v>18204.03</v>
      </c>
      <c r="BS145">
        <f>Demand[[#This Row],[Load]]+Demand[[#This Row],[Load]]*0.18</f>
        <v>18359.62</v>
      </c>
      <c r="BT145">
        <f>Demand[[#This Row],[Load]]+Demand[[#This Row],[Load]]*0.19</f>
        <v>18515.21</v>
      </c>
      <c r="BU145">
        <f>Demand[[#This Row],[Load]]+Demand[[#This Row],[Load]]*0.2</f>
        <v>18670.8</v>
      </c>
      <c r="BV145">
        <f>Demand[[#This Row],[Load]]+Demand[[#This Row],[Load]]*0.21</f>
        <v>18826.39</v>
      </c>
      <c r="BW145">
        <f>Demand[[#This Row],[Load]]+Demand[[#This Row],[Load]]*0.22</f>
        <v>18981.98</v>
      </c>
      <c r="BX145">
        <f>Demand[[#This Row],[Load]]+Demand[[#This Row],[Load]]*0.23</f>
        <v>19137.57</v>
      </c>
      <c r="BY145">
        <f>Demand[[#This Row],[Load]]+Demand[[#This Row],[Load]]*0.24</f>
        <v>19293.16</v>
      </c>
      <c r="BZ145">
        <f>Demand[[#This Row],[Load]]+Demand[[#This Row],[Load]]*0.25</f>
        <v>19448.75</v>
      </c>
      <c r="CA145">
        <f>Demand[[#This Row],[Load]]+Demand[[#This Row],[Load]]*0.26</f>
        <v>19604.34</v>
      </c>
      <c r="CB145">
        <f>Demand[[#This Row],[Load]]+Demand[[#This Row],[Load]]*0.27</f>
        <v>19759.93</v>
      </c>
      <c r="CC145">
        <f>Demand[[#This Row],[Load]]+Demand[[#This Row],[Load]]*0.28</f>
        <v>19915.52</v>
      </c>
      <c r="CD145">
        <f>Demand[[#This Row],[Load]]+Demand[[#This Row],[Load]]*0.29</f>
        <v>20071.11</v>
      </c>
      <c r="CE145">
        <f>Demand[[#This Row],[Load]]+Demand[[#This Row],[Load]]*0.3</f>
        <v>20226.7</v>
      </c>
      <c r="CF145">
        <f>Demand[[#This Row],[Load]]+Demand[[#This Row],[Load]]*0.31</f>
        <v>20382.29</v>
      </c>
      <c r="CG145">
        <f>Demand[[#This Row],[Load]]+Demand[[#This Row],[Load]]*0.32</f>
        <v>20537.88</v>
      </c>
      <c r="CH145">
        <f>Demand[[#This Row],[Load]]+Demand[[#This Row],[Load]]*0.33</f>
        <v>20693.47</v>
      </c>
      <c r="CI145">
        <f>Demand[[#This Row],[Load]]+Demand[[#This Row],[Load]]*0.34</f>
        <v>20849.060000000001</v>
      </c>
      <c r="CJ145">
        <f>Demand[[#This Row],[Load]]+Demand[[#This Row],[Load]]*0.35</f>
        <v>21004.65</v>
      </c>
      <c r="CK145">
        <f>Demand[[#This Row],[Load]]+Demand[[#This Row],[Load]]*0.36</f>
        <v>21160.239999999998</v>
      </c>
      <c r="CL145">
        <f>Demand[[#This Row],[Load]]+Demand[[#This Row],[Load]]*0.37</f>
        <v>21315.83</v>
      </c>
      <c r="CM145">
        <f>Demand[[#This Row],[Load]]+Demand[[#This Row],[Load]]*0.38</f>
        <v>21471.42</v>
      </c>
      <c r="CN145">
        <f>Demand[[#This Row],[Load]]+Demand[[#This Row],[Load]]*0.39</f>
        <v>21627.010000000002</v>
      </c>
      <c r="CO145">
        <f>Demand[[#This Row],[Load]]+Demand[[#This Row],[Load]]*0.4</f>
        <v>21782.6</v>
      </c>
      <c r="CP145">
        <f>Demand[[#This Row],[Load]]+Demand[[#This Row],[Load]]*0.41</f>
        <v>21938.19</v>
      </c>
      <c r="CQ145">
        <f>Demand[[#This Row],[Load]]+Demand[[#This Row],[Load]]*0.42</f>
        <v>22093.78</v>
      </c>
      <c r="CR145">
        <f>Demand[[#This Row],[Load]]+Demand[[#This Row],[Load]]*0.43</f>
        <v>22249.37</v>
      </c>
      <c r="CS145">
        <f>Demand[[#This Row],[Load]]+Demand[[#This Row],[Load]]*0.44</f>
        <v>22404.959999999999</v>
      </c>
      <c r="CT145">
        <f>Demand[[#This Row],[Load]]+Demand[[#This Row],[Load]]*0.45</f>
        <v>22560.55</v>
      </c>
      <c r="CU145">
        <f>Demand[[#This Row],[Load]]+Demand[[#This Row],[Load]]*0.46</f>
        <v>22716.14</v>
      </c>
      <c r="CV145">
        <f>Demand[[#This Row],[Load]]+Demand[[#This Row],[Load]]*47</f>
        <v>746832</v>
      </c>
      <c r="CW145">
        <f>Demand[[#This Row],[Load]]+Demand[[#This Row],[Load]]*0.48</f>
        <v>23027.32</v>
      </c>
      <c r="CX145">
        <f>Demand[[#This Row],[Load]]+Demand[[#This Row],[Load]]*0.49</f>
        <v>23182.91</v>
      </c>
      <c r="CY145">
        <f>Demand[[#This Row],[Load]]+Demand[[#This Row],[Load]]*0.5</f>
        <v>23338.5</v>
      </c>
    </row>
    <row r="146" spans="1:103">
      <c r="A146">
        <v>144</v>
      </c>
      <c r="B146">
        <v>14364</v>
      </c>
      <c r="C146">
        <f>Demand[[#This Row],[Load]]-Demand[[#This Row],[Load]]*0.5</f>
        <v>7182</v>
      </c>
      <c r="D146">
        <f>Demand[[#This Row],[Load]]-Demand[[#This Row],[Load]]*0.49</f>
        <v>7325.64</v>
      </c>
      <c r="E146">
        <f>Demand[[#This Row],[Load]]-Demand[[#This Row],[Load]]*0.48</f>
        <v>7469.2800000000007</v>
      </c>
      <c r="F146">
        <f>Demand[[#This Row],[Load]]-Demand[[#This Row],[Load]]*0.47</f>
        <v>7612.92</v>
      </c>
      <c r="G146">
        <f>Demand[[#This Row],[Load]]-Demand[[#This Row],[Load]]*0.46</f>
        <v>7756.5599999999995</v>
      </c>
      <c r="H146">
        <f>Demand[[#This Row],[Load]]-Demand[[#This Row],[Load]]*0.45</f>
        <v>7900.2</v>
      </c>
      <c r="I146">
        <f>Demand[[#This Row],[Load]]-Demand[[#This Row],[Load]]*0.44</f>
        <v>8043.84</v>
      </c>
      <c r="J146">
        <f>Demand[[#This Row],[Load]]-Demand[[#This Row],[Load]]*0.43</f>
        <v>8187.4800000000005</v>
      </c>
      <c r="K146">
        <f>Demand[[#This Row],[Load]]+Demand[[#This Row],[Load]]*$K$1</f>
        <v>8331.119999999999</v>
      </c>
      <c r="L146">
        <f>Demand[[#This Row],[Load]]+Demand[[#This Row],[Load]]*-0.41</f>
        <v>8474.76</v>
      </c>
      <c r="M146">
        <f>Demand[[#This Row],[Load]]+Demand[[#This Row],[Load]]*-0.4</f>
        <v>8618.4</v>
      </c>
      <c r="N146">
        <f>Demand[[#This Row],[Load]]+Demand[[#This Row],[Load]]*-0.39</f>
        <v>8762.0400000000009</v>
      </c>
      <c r="O146">
        <f>Demand[[#This Row],[Load]]+Demand[[#This Row],[Load]]*-0.38</f>
        <v>8905.68</v>
      </c>
      <c r="P146">
        <f>Demand[[#This Row],[Load]]+Demand[[#This Row],[Load]]*-0.37</f>
        <v>9049.32</v>
      </c>
      <c r="Q146">
        <f>Demand[[#This Row],[Load]]+Demand[[#This Row],[Load]]*-0.36</f>
        <v>9192.9599999999991</v>
      </c>
      <c r="R146">
        <f>Demand[[#This Row],[Load]]+Demand[[#This Row],[Load]]*-0.35</f>
        <v>9336.6</v>
      </c>
      <c r="S146">
        <f>Demand[[#This Row],[Load]]+Demand[[#This Row],[Load]]*-0.34</f>
        <v>9480.24</v>
      </c>
      <c r="T146">
        <f>Demand[[#This Row],[Load]]+Demand[[#This Row],[Load]]*-0.33</f>
        <v>9623.880000000001</v>
      </c>
      <c r="U146">
        <f>Demand[[#This Row],[Load]]+Demand[[#This Row],[Load]]*-0.32</f>
        <v>9767.52</v>
      </c>
      <c r="V146">
        <f>Demand[[#This Row],[Load]]+Demand[[#This Row],[Load]]*-0.31</f>
        <v>9911.16</v>
      </c>
      <c r="W146">
        <f>Demand[[#This Row],[Load]]+Demand[[#This Row],[Load]]*-0.3</f>
        <v>10054.799999999999</v>
      </c>
      <c r="X146">
        <f>Demand[[#This Row],[Load]]+Demand[[#This Row],[Load]]*-0.29</f>
        <v>10198.44</v>
      </c>
      <c r="Y146">
        <f>Demand[[#This Row],[Load]]+Demand[[#This Row],[Load]]*-0.28</f>
        <v>10342.08</v>
      </c>
      <c r="Z146">
        <f>Demand[[#This Row],[Load]]+Demand[[#This Row],[Load]]*-0.27</f>
        <v>10485.719999999999</v>
      </c>
      <c r="AA146">
        <f>Demand[[#This Row],[Load]]+Demand[[#This Row],[Load]]*-0.26</f>
        <v>10629.36</v>
      </c>
      <c r="AB146">
        <f>Demand[[#This Row],[Load]]+Demand[[#This Row],[Load]]*-0.25</f>
        <v>10773</v>
      </c>
      <c r="AC146">
        <f>Demand[[#This Row],[Load]]+Demand[[#This Row],[Load]]*-0.24</f>
        <v>10916.64</v>
      </c>
      <c r="AD146">
        <f>Demand[[#This Row],[Load]]+Demand[[#This Row],[Load]]*-0.23</f>
        <v>11060.279999999999</v>
      </c>
      <c r="AE146">
        <f>Demand[[#This Row],[Load]]+Demand[[#This Row],[Load]]*-0.22</f>
        <v>11203.92</v>
      </c>
      <c r="AF146">
        <f>Demand[[#This Row],[Load]]+Demand[[#This Row],[Load]]*-0.21</f>
        <v>11347.56</v>
      </c>
      <c r="AG146">
        <f>Demand[[#This Row],[Load]]+Demand[[#This Row],[Load]]*-0.2</f>
        <v>11491.2</v>
      </c>
      <c r="AH146">
        <f>Demand[[#This Row],[Load]]+Demand[[#This Row],[Load]]*-0.19</f>
        <v>11634.84</v>
      </c>
      <c r="AI146">
        <f>Demand[[#This Row],[Load]]+Demand[[#This Row],[Load]]*-0.18</f>
        <v>11778.48</v>
      </c>
      <c r="AJ146">
        <f>Demand[[#This Row],[Load]]+Demand[[#This Row],[Load]]*-0.17</f>
        <v>11922.119999999999</v>
      </c>
      <c r="AK146">
        <f>Demand[[#This Row],[Load]]+Demand[[#This Row],[Load]]*-0.16</f>
        <v>12065.76</v>
      </c>
      <c r="AL146">
        <f>Demand[[#This Row],[Load]]+Demand[[#This Row],[Load]]*-0.15</f>
        <v>12209.4</v>
      </c>
      <c r="AM146">
        <f>Demand[[#This Row],[Load]]+Demand[[#This Row],[Load]]*-0.14</f>
        <v>12353.039999999999</v>
      </c>
      <c r="AN146">
        <f>Demand[[#This Row],[Load]]+Demand[[#This Row],[Load]]*-0.13</f>
        <v>12496.68</v>
      </c>
      <c r="AO146">
        <f>Demand[[#This Row],[Load]]+Demand[[#This Row],[Load]]*-0.12</f>
        <v>12640.32</v>
      </c>
      <c r="AP146">
        <f>Demand[[#This Row],[Load]]+Demand[[#This Row],[Load]]*-0.11</f>
        <v>12783.96</v>
      </c>
      <c r="AQ146">
        <f>Demand[[#This Row],[Load]]+Demand[[#This Row],[Load]]*-0.1</f>
        <v>12927.6</v>
      </c>
      <c r="AR146">
        <f>Demand[[#This Row],[Load]]+Demand[[#This Row],[Load]]*-0.09</f>
        <v>13071.24</v>
      </c>
      <c r="AS146">
        <f>Demand[[#This Row],[Load]]+Demand[[#This Row],[Load]]*-0.08</f>
        <v>13214.88</v>
      </c>
      <c r="AT146">
        <f>Demand[[#This Row],[Load]]+Demand[[#This Row],[Load]]*-0.07</f>
        <v>13358.52</v>
      </c>
      <c r="AU146">
        <f>Demand[[#This Row],[Load]]+Demand[[#This Row],[Load]]*-0.06</f>
        <v>13502.16</v>
      </c>
      <c r="AV146">
        <f>Demand[[#This Row],[Load]]+Demand[[#This Row],[Load]]*-0.05</f>
        <v>13645.8</v>
      </c>
      <c r="AW146">
        <f>Demand[[#This Row],[Load]]+Demand[[#This Row],[Load]]*-0.04</f>
        <v>13789.44</v>
      </c>
      <c r="AX146">
        <f>Demand[[#This Row],[Load]]+Demand[[#This Row],[Load]]*-0.03</f>
        <v>13933.08</v>
      </c>
      <c r="AY146">
        <f>Demand[[#This Row],[Load]]+Demand[[#This Row],[Load]]*-0.02</f>
        <v>14076.72</v>
      </c>
      <c r="AZ146">
        <f>Demand[[#This Row],[Load]]+Demand[[#This Row],[Load]]*-0.01</f>
        <v>14220.36</v>
      </c>
      <c r="BA146">
        <f>Demand[[#This Row],[Load]]+Demand[[#This Row],[Load]]*0</f>
        <v>14364</v>
      </c>
      <c r="BB146">
        <f>Demand[[#This Row],[Load]]+Demand[[#This Row],[Load]]*0.01</f>
        <v>14507.64</v>
      </c>
      <c r="BC146">
        <f>Demand[[#This Row],[Load]]+Demand[[#This Row],[Load]]*0.02</f>
        <v>14651.28</v>
      </c>
      <c r="BD146">
        <f>Demand[[#This Row],[Load]]+Demand[[#This Row],[Load]]*0.03</f>
        <v>14794.92</v>
      </c>
      <c r="BE146">
        <f>Demand[[#This Row],[Load]]+Demand[[#This Row],[Load]]*0.04</f>
        <v>14938.56</v>
      </c>
      <c r="BF146">
        <f>Demand[[#This Row],[Load]]+Demand[[#This Row],[Load]]*0.05</f>
        <v>15082.2</v>
      </c>
      <c r="BG146">
        <f>Demand[[#This Row],[Load]]+Demand[[#This Row],[Load]]*0.06</f>
        <v>15225.84</v>
      </c>
      <c r="BH146">
        <f>Demand[[#This Row],[Load]]+Demand[[#This Row],[Load]]*0.07</f>
        <v>15369.48</v>
      </c>
      <c r="BI146">
        <f>Demand[[#This Row],[Load]]+Demand[[#This Row],[Load]]*0.08</f>
        <v>15513.12</v>
      </c>
      <c r="BJ146">
        <f>Demand[[#This Row],[Load]]+Demand[[#This Row],[Load]]*0.09</f>
        <v>15656.76</v>
      </c>
      <c r="BK146">
        <f>Demand[[#This Row],[Load]]+Demand[[#This Row],[Load]]*0.1</f>
        <v>15800.4</v>
      </c>
      <c r="BL146">
        <f>Demand[[#This Row],[Load]]+Demand[[#This Row],[Load]]*0.11</f>
        <v>15944.04</v>
      </c>
      <c r="BM146">
        <f>Demand[[#This Row],[Load]]+Demand[[#This Row],[Load]]*0.12</f>
        <v>16087.68</v>
      </c>
      <c r="BN146">
        <f>Demand[[#This Row],[Load]]+Demand[[#This Row],[Load]]*0.13</f>
        <v>16231.32</v>
      </c>
      <c r="BO146">
        <f>Demand[[#This Row],[Load]]+Demand[[#This Row],[Load]]*0.14</f>
        <v>16374.960000000001</v>
      </c>
      <c r="BP146">
        <f>Demand[[#This Row],[Load]]+Demand[[#This Row],[Load]]*0.15</f>
        <v>16518.599999999999</v>
      </c>
      <c r="BQ146">
        <f>Demand[[#This Row],[Load]]+Demand[[#This Row],[Load]]*0.16</f>
        <v>16662.240000000002</v>
      </c>
      <c r="BR146">
        <f>Demand[[#This Row],[Load]]+Demand[[#This Row],[Load]]*0.17</f>
        <v>16805.88</v>
      </c>
      <c r="BS146">
        <f>Demand[[#This Row],[Load]]+Demand[[#This Row],[Load]]*0.18</f>
        <v>16949.52</v>
      </c>
      <c r="BT146">
        <f>Demand[[#This Row],[Load]]+Demand[[#This Row],[Load]]*0.19</f>
        <v>17093.16</v>
      </c>
      <c r="BU146">
        <f>Demand[[#This Row],[Load]]+Demand[[#This Row],[Load]]*0.2</f>
        <v>17236.8</v>
      </c>
      <c r="BV146">
        <f>Demand[[#This Row],[Load]]+Demand[[#This Row],[Load]]*0.21</f>
        <v>17380.439999999999</v>
      </c>
      <c r="BW146">
        <f>Demand[[#This Row],[Load]]+Demand[[#This Row],[Load]]*0.22</f>
        <v>17524.080000000002</v>
      </c>
      <c r="BX146">
        <f>Demand[[#This Row],[Load]]+Demand[[#This Row],[Load]]*0.23</f>
        <v>17667.72</v>
      </c>
      <c r="BY146">
        <f>Demand[[#This Row],[Load]]+Demand[[#This Row],[Load]]*0.24</f>
        <v>17811.36</v>
      </c>
      <c r="BZ146">
        <f>Demand[[#This Row],[Load]]+Demand[[#This Row],[Load]]*0.25</f>
        <v>17955</v>
      </c>
      <c r="CA146">
        <f>Demand[[#This Row],[Load]]+Demand[[#This Row],[Load]]*0.26</f>
        <v>18098.64</v>
      </c>
      <c r="CB146">
        <f>Demand[[#This Row],[Load]]+Demand[[#This Row],[Load]]*0.27</f>
        <v>18242.28</v>
      </c>
      <c r="CC146">
        <f>Demand[[#This Row],[Load]]+Demand[[#This Row],[Load]]*0.28</f>
        <v>18385.920000000002</v>
      </c>
      <c r="CD146">
        <f>Demand[[#This Row],[Load]]+Demand[[#This Row],[Load]]*0.29</f>
        <v>18529.559999999998</v>
      </c>
      <c r="CE146">
        <f>Demand[[#This Row],[Load]]+Demand[[#This Row],[Load]]*0.3</f>
        <v>18673.2</v>
      </c>
      <c r="CF146">
        <f>Demand[[#This Row],[Load]]+Demand[[#This Row],[Load]]*0.31</f>
        <v>18816.84</v>
      </c>
      <c r="CG146">
        <f>Demand[[#This Row],[Load]]+Demand[[#This Row],[Load]]*0.32</f>
        <v>18960.48</v>
      </c>
      <c r="CH146">
        <f>Demand[[#This Row],[Load]]+Demand[[#This Row],[Load]]*0.33</f>
        <v>19104.12</v>
      </c>
      <c r="CI146">
        <f>Demand[[#This Row],[Load]]+Demand[[#This Row],[Load]]*0.34</f>
        <v>19247.760000000002</v>
      </c>
      <c r="CJ146">
        <f>Demand[[#This Row],[Load]]+Demand[[#This Row],[Load]]*0.35</f>
        <v>19391.400000000001</v>
      </c>
      <c r="CK146">
        <f>Demand[[#This Row],[Load]]+Demand[[#This Row],[Load]]*0.36</f>
        <v>19535.04</v>
      </c>
      <c r="CL146">
        <f>Demand[[#This Row],[Load]]+Demand[[#This Row],[Load]]*0.37</f>
        <v>19678.68</v>
      </c>
      <c r="CM146">
        <f>Demand[[#This Row],[Load]]+Demand[[#This Row],[Load]]*0.38</f>
        <v>19822.32</v>
      </c>
      <c r="CN146">
        <f>Demand[[#This Row],[Load]]+Demand[[#This Row],[Load]]*0.39</f>
        <v>19965.96</v>
      </c>
      <c r="CO146">
        <f>Demand[[#This Row],[Load]]+Demand[[#This Row],[Load]]*0.4</f>
        <v>20109.599999999999</v>
      </c>
      <c r="CP146">
        <f>Demand[[#This Row],[Load]]+Demand[[#This Row],[Load]]*0.41</f>
        <v>20253.239999999998</v>
      </c>
      <c r="CQ146">
        <f>Demand[[#This Row],[Load]]+Demand[[#This Row],[Load]]*0.42</f>
        <v>20396.88</v>
      </c>
      <c r="CR146">
        <f>Demand[[#This Row],[Load]]+Demand[[#This Row],[Load]]*0.43</f>
        <v>20540.52</v>
      </c>
      <c r="CS146">
        <f>Demand[[#This Row],[Load]]+Demand[[#This Row],[Load]]*0.44</f>
        <v>20684.16</v>
      </c>
      <c r="CT146">
        <f>Demand[[#This Row],[Load]]+Demand[[#This Row],[Load]]*0.45</f>
        <v>20827.8</v>
      </c>
      <c r="CU146">
        <f>Demand[[#This Row],[Load]]+Demand[[#This Row],[Load]]*0.46</f>
        <v>20971.440000000002</v>
      </c>
      <c r="CV146">
        <f>Demand[[#This Row],[Load]]+Demand[[#This Row],[Load]]*47</f>
        <v>689472</v>
      </c>
      <c r="CW146">
        <f>Demand[[#This Row],[Load]]+Demand[[#This Row],[Load]]*0.48</f>
        <v>21258.720000000001</v>
      </c>
      <c r="CX146">
        <f>Demand[[#This Row],[Load]]+Demand[[#This Row],[Load]]*0.49</f>
        <v>21402.36</v>
      </c>
      <c r="CY146">
        <f>Demand[[#This Row],[Load]]+Demand[[#This Row],[Load]]*0.5</f>
        <v>21546</v>
      </c>
    </row>
    <row r="147" spans="1:103">
      <c r="A147">
        <v>145</v>
      </c>
      <c r="B147">
        <v>13127</v>
      </c>
      <c r="C147">
        <f>Demand[[#This Row],[Load]]-Demand[[#This Row],[Load]]*0.5</f>
        <v>6563.5</v>
      </c>
      <c r="D147">
        <f>Demand[[#This Row],[Load]]-Demand[[#This Row],[Load]]*0.49</f>
        <v>6694.77</v>
      </c>
      <c r="E147">
        <f>Demand[[#This Row],[Load]]-Demand[[#This Row],[Load]]*0.48</f>
        <v>6826.04</v>
      </c>
      <c r="F147">
        <f>Demand[[#This Row],[Load]]-Demand[[#This Row],[Load]]*0.47</f>
        <v>6957.31</v>
      </c>
      <c r="G147">
        <f>Demand[[#This Row],[Load]]-Demand[[#This Row],[Load]]*0.46</f>
        <v>7088.58</v>
      </c>
      <c r="H147">
        <f>Demand[[#This Row],[Load]]-Demand[[#This Row],[Load]]*0.45</f>
        <v>7219.8499999999995</v>
      </c>
      <c r="I147">
        <f>Demand[[#This Row],[Load]]-Demand[[#This Row],[Load]]*0.44</f>
        <v>7351.12</v>
      </c>
      <c r="J147">
        <f>Demand[[#This Row],[Load]]-Demand[[#This Row],[Load]]*0.43</f>
        <v>7482.39</v>
      </c>
      <c r="K147">
        <f>Demand[[#This Row],[Load]]+Demand[[#This Row],[Load]]*$K$1</f>
        <v>7613.66</v>
      </c>
      <c r="L147">
        <f>Demand[[#This Row],[Load]]+Demand[[#This Row],[Load]]*-0.41</f>
        <v>7744.93</v>
      </c>
      <c r="M147">
        <f>Demand[[#This Row],[Load]]+Demand[[#This Row],[Load]]*-0.4</f>
        <v>7876.2</v>
      </c>
      <c r="N147">
        <f>Demand[[#This Row],[Load]]+Demand[[#This Row],[Load]]*-0.39</f>
        <v>8007.47</v>
      </c>
      <c r="O147">
        <f>Demand[[#This Row],[Load]]+Demand[[#This Row],[Load]]*-0.38</f>
        <v>8138.74</v>
      </c>
      <c r="P147">
        <f>Demand[[#This Row],[Load]]+Demand[[#This Row],[Load]]*-0.37</f>
        <v>8270.01</v>
      </c>
      <c r="Q147">
        <f>Demand[[#This Row],[Load]]+Demand[[#This Row],[Load]]*-0.36</f>
        <v>8401.2799999999988</v>
      </c>
      <c r="R147">
        <f>Demand[[#This Row],[Load]]+Demand[[#This Row],[Load]]*-0.35</f>
        <v>8532.5499999999993</v>
      </c>
      <c r="S147">
        <f>Demand[[#This Row],[Load]]+Demand[[#This Row],[Load]]*-0.34</f>
        <v>8663.82</v>
      </c>
      <c r="T147">
        <f>Demand[[#This Row],[Load]]+Demand[[#This Row],[Load]]*-0.33</f>
        <v>8795.09</v>
      </c>
      <c r="U147">
        <f>Demand[[#This Row],[Load]]+Demand[[#This Row],[Load]]*-0.32</f>
        <v>8926.36</v>
      </c>
      <c r="V147">
        <f>Demand[[#This Row],[Load]]+Demand[[#This Row],[Load]]*-0.31</f>
        <v>9057.630000000001</v>
      </c>
      <c r="W147">
        <f>Demand[[#This Row],[Load]]+Demand[[#This Row],[Load]]*-0.3</f>
        <v>9188.9</v>
      </c>
      <c r="X147">
        <f>Demand[[#This Row],[Load]]+Demand[[#This Row],[Load]]*-0.29</f>
        <v>9320.17</v>
      </c>
      <c r="Y147">
        <f>Demand[[#This Row],[Load]]+Demand[[#This Row],[Load]]*-0.28</f>
        <v>9451.4399999999987</v>
      </c>
      <c r="Z147">
        <f>Demand[[#This Row],[Load]]+Demand[[#This Row],[Load]]*-0.27</f>
        <v>9582.7099999999991</v>
      </c>
      <c r="AA147">
        <f>Demand[[#This Row],[Load]]+Demand[[#This Row],[Load]]*-0.26</f>
        <v>9713.98</v>
      </c>
      <c r="AB147">
        <f>Demand[[#This Row],[Load]]+Demand[[#This Row],[Load]]*-0.25</f>
        <v>9845.25</v>
      </c>
      <c r="AC147">
        <f>Demand[[#This Row],[Load]]+Demand[[#This Row],[Load]]*-0.24</f>
        <v>9976.52</v>
      </c>
      <c r="AD147">
        <f>Demand[[#This Row],[Load]]+Demand[[#This Row],[Load]]*-0.23</f>
        <v>10107.790000000001</v>
      </c>
      <c r="AE147">
        <f>Demand[[#This Row],[Load]]+Demand[[#This Row],[Load]]*-0.22</f>
        <v>10239.06</v>
      </c>
      <c r="AF147">
        <f>Demand[[#This Row],[Load]]+Demand[[#This Row],[Load]]*-0.21</f>
        <v>10370.33</v>
      </c>
      <c r="AG147">
        <f>Demand[[#This Row],[Load]]+Demand[[#This Row],[Load]]*-0.2</f>
        <v>10501.6</v>
      </c>
      <c r="AH147">
        <f>Demand[[#This Row],[Load]]+Demand[[#This Row],[Load]]*-0.19</f>
        <v>10632.869999999999</v>
      </c>
      <c r="AI147">
        <f>Demand[[#This Row],[Load]]+Demand[[#This Row],[Load]]*-0.18</f>
        <v>10764.14</v>
      </c>
      <c r="AJ147">
        <f>Demand[[#This Row],[Load]]+Demand[[#This Row],[Load]]*-0.17</f>
        <v>10895.41</v>
      </c>
      <c r="AK147">
        <f>Demand[[#This Row],[Load]]+Demand[[#This Row],[Load]]*-0.16</f>
        <v>11026.68</v>
      </c>
      <c r="AL147">
        <f>Demand[[#This Row],[Load]]+Demand[[#This Row],[Load]]*-0.15</f>
        <v>11157.95</v>
      </c>
      <c r="AM147">
        <f>Demand[[#This Row],[Load]]+Demand[[#This Row],[Load]]*-0.14</f>
        <v>11289.22</v>
      </c>
      <c r="AN147">
        <f>Demand[[#This Row],[Load]]+Demand[[#This Row],[Load]]*-0.13</f>
        <v>11420.49</v>
      </c>
      <c r="AO147">
        <f>Demand[[#This Row],[Load]]+Demand[[#This Row],[Load]]*-0.12</f>
        <v>11551.76</v>
      </c>
      <c r="AP147">
        <f>Demand[[#This Row],[Load]]+Demand[[#This Row],[Load]]*-0.11</f>
        <v>11683.03</v>
      </c>
      <c r="AQ147">
        <f>Demand[[#This Row],[Load]]+Demand[[#This Row],[Load]]*-0.1</f>
        <v>11814.3</v>
      </c>
      <c r="AR147">
        <f>Demand[[#This Row],[Load]]+Demand[[#This Row],[Load]]*-0.09</f>
        <v>11945.57</v>
      </c>
      <c r="AS147">
        <f>Demand[[#This Row],[Load]]+Demand[[#This Row],[Load]]*-0.08</f>
        <v>12076.84</v>
      </c>
      <c r="AT147">
        <f>Demand[[#This Row],[Load]]+Demand[[#This Row],[Load]]*-0.07</f>
        <v>12208.11</v>
      </c>
      <c r="AU147">
        <f>Demand[[#This Row],[Load]]+Demand[[#This Row],[Load]]*-0.06</f>
        <v>12339.38</v>
      </c>
      <c r="AV147">
        <f>Demand[[#This Row],[Load]]+Demand[[#This Row],[Load]]*-0.05</f>
        <v>12470.65</v>
      </c>
      <c r="AW147">
        <f>Demand[[#This Row],[Load]]+Demand[[#This Row],[Load]]*-0.04</f>
        <v>12601.92</v>
      </c>
      <c r="AX147">
        <f>Demand[[#This Row],[Load]]+Demand[[#This Row],[Load]]*-0.03</f>
        <v>12733.19</v>
      </c>
      <c r="AY147">
        <f>Demand[[#This Row],[Load]]+Demand[[#This Row],[Load]]*-0.02</f>
        <v>12864.46</v>
      </c>
      <c r="AZ147">
        <f>Demand[[#This Row],[Load]]+Demand[[#This Row],[Load]]*-0.01</f>
        <v>12995.73</v>
      </c>
      <c r="BA147">
        <f>Demand[[#This Row],[Load]]+Demand[[#This Row],[Load]]*0</f>
        <v>13127</v>
      </c>
      <c r="BB147">
        <f>Demand[[#This Row],[Load]]+Demand[[#This Row],[Load]]*0.01</f>
        <v>13258.27</v>
      </c>
      <c r="BC147">
        <f>Demand[[#This Row],[Load]]+Demand[[#This Row],[Load]]*0.02</f>
        <v>13389.54</v>
      </c>
      <c r="BD147">
        <f>Demand[[#This Row],[Load]]+Demand[[#This Row],[Load]]*0.03</f>
        <v>13520.81</v>
      </c>
      <c r="BE147">
        <f>Demand[[#This Row],[Load]]+Demand[[#This Row],[Load]]*0.04</f>
        <v>13652.08</v>
      </c>
      <c r="BF147">
        <f>Demand[[#This Row],[Load]]+Demand[[#This Row],[Load]]*0.05</f>
        <v>13783.35</v>
      </c>
      <c r="BG147">
        <f>Demand[[#This Row],[Load]]+Demand[[#This Row],[Load]]*0.06</f>
        <v>13914.62</v>
      </c>
      <c r="BH147">
        <f>Demand[[#This Row],[Load]]+Demand[[#This Row],[Load]]*0.07</f>
        <v>14045.89</v>
      </c>
      <c r="BI147">
        <f>Demand[[#This Row],[Load]]+Demand[[#This Row],[Load]]*0.08</f>
        <v>14177.16</v>
      </c>
      <c r="BJ147">
        <f>Demand[[#This Row],[Load]]+Demand[[#This Row],[Load]]*0.09</f>
        <v>14308.43</v>
      </c>
      <c r="BK147">
        <f>Demand[[#This Row],[Load]]+Demand[[#This Row],[Load]]*0.1</f>
        <v>14439.7</v>
      </c>
      <c r="BL147">
        <f>Demand[[#This Row],[Load]]+Demand[[#This Row],[Load]]*0.11</f>
        <v>14570.97</v>
      </c>
      <c r="BM147">
        <f>Demand[[#This Row],[Load]]+Demand[[#This Row],[Load]]*0.12</f>
        <v>14702.24</v>
      </c>
      <c r="BN147">
        <f>Demand[[#This Row],[Load]]+Demand[[#This Row],[Load]]*0.13</f>
        <v>14833.51</v>
      </c>
      <c r="BO147">
        <f>Demand[[#This Row],[Load]]+Demand[[#This Row],[Load]]*0.14</f>
        <v>14964.78</v>
      </c>
      <c r="BP147">
        <f>Demand[[#This Row],[Load]]+Demand[[#This Row],[Load]]*0.15</f>
        <v>15096.05</v>
      </c>
      <c r="BQ147">
        <f>Demand[[#This Row],[Load]]+Demand[[#This Row],[Load]]*0.16</f>
        <v>15227.32</v>
      </c>
      <c r="BR147">
        <f>Demand[[#This Row],[Load]]+Demand[[#This Row],[Load]]*0.17</f>
        <v>15358.59</v>
      </c>
      <c r="BS147">
        <f>Demand[[#This Row],[Load]]+Demand[[#This Row],[Load]]*0.18</f>
        <v>15489.86</v>
      </c>
      <c r="BT147">
        <f>Demand[[#This Row],[Load]]+Demand[[#This Row],[Load]]*0.19</f>
        <v>15621.130000000001</v>
      </c>
      <c r="BU147">
        <f>Demand[[#This Row],[Load]]+Demand[[#This Row],[Load]]*0.2</f>
        <v>15752.4</v>
      </c>
      <c r="BV147">
        <f>Demand[[#This Row],[Load]]+Demand[[#This Row],[Load]]*0.21</f>
        <v>15883.67</v>
      </c>
      <c r="BW147">
        <f>Demand[[#This Row],[Load]]+Demand[[#This Row],[Load]]*0.22</f>
        <v>16014.94</v>
      </c>
      <c r="BX147">
        <f>Demand[[#This Row],[Load]]+Demand[[#This Row],[Load]]*0.23</f>
        <v>16146.21</v>
      </c>
      <c r="BY147">
        <f>Demand[[#This Row],[Load]]+Demand[[#This Row],[Load]]*0.24</f>
        <v>16277.48</v>
      </c>
      <c r="BZ147">
        <f>Demand[[#This Row],[Load]]+Demand[[#This Row],[Load]]*0.25</f>
        <v>16408.75</v>
      </c>
      <c r="CA147">
        <f>Demand[[#This Row],[Load]]+Demand[[#This Row],[Load]]*0.26</f>
        <v>16540.02</v>
      </c>
      <c r="CB147">
        <f>Demand[[#This Row],[Load]]+Demand[[#This Row],[Load]]*0.27</f>
        <v>16671.29</v>
      </c>
      <c r="CC147">
        <f>Demand[[#This Row],[Load]]+Demand[[#This Row],[Load]]*0.28</f>
        <v>16802.560000000001</v>
      </c>
      <c r="CD147">
        <f>Demand[[#This Row],[Load]]+Demand[[#This Row],[Load]]*0.29</f>
        <v>16933.830000000002</v>
      </c>
      <c r="CE147">
        <f>Demand[[#This Row],[Load]]+Demand[[#This Row],[Load]]*0.3</f>
        <v>17065.099999999999</v>
      </c>
      <c r="CF147">
        <f>Demand[[#This Row],[Load]]+Demand[[#This Row],[Load]]*0.31</f>
        <v>17196.37</v>
      </c>
      <c r="CG147">
        <f>Demand[[#This Row],[Load]]+Demand[[#This Row],[Load]]*0.32</f>
        <v>17327.64</v>
      </c>
      <c r="CH147">
        <f>Demand[[#This Row],[Load]]+Demand[[#This Row],[Load]]*0.33</f>
        <v>17458.91</v>
      </c>
      <c r="CI147">
        <f>Demand[[#This Row],[Load]]+Demand[[#This Row],[Load]]*0.34</f>
        <v>17590.18</v>
      </c>
      <c r="CJ147">
        <f>Demand[[#This Row],[Load]]+Demand[[#This Row],[Load]]*0.35</f>
        <v>17721.45</v>
      </c>
      <c r="CK147">
        <f>Demand[[#This Row],[Load]]+Demand[[#This Row],[Load]]*0.36</f>
        <v>17852.72</v>
      </c>
      <c r="CL147">
        <f>Demand[[#This Row],[Load]]+Demand[[#This Row],[Load]]*0.37</f>
        <v>17983.989999999998</v>
      </c>
      <c r="CM147">
        <f>Demand[[#This Row],[Load]]+Demand[[#This Row],[Load]]*0.38</f>
        <v>18115.260000000002</v>
      </c>
      <c r="CN147">
        <f>Demand[[#This Row],[Load]]+Demand[[#This Row],[Load]]*0.39</f>
        <v>18246.53</v>
      </c>
      <c r="CO147">
        <f>Demand[[#This Row],[Load]]+Demand[[#This Row],[Load]]*0.4</f>
        <v>18377.8</v>
      </c>
      <c r="CP147">
        <f>Demand[[#This Row],[Load]]+Demand[[#This Row],[Load]]*0.41</f>
        <v>18509.07</v>
      </c>
      <c r="CQ147">
        <f>Demand[[#This Row],[Load]]+Demand[[#This Row],[Load]]*0.42</f>
        <v>18640.34</v>
      </c>
      <c r="CR147">
        <f>Demand[[#This Row],[Load]]+Demand[[#This Row],[Load]]*0.43</f>
        <v>18771.61</v>
      </c>
      <c r="CS147">
        <f>Demand[[#This Row],[Load]]+Demand[[#This Row],[Load]]*0.44</f>
        <v>18902.88</v>
      </c>
      <c r="CT147">
        <f>Demand[[#This Row],[Load]]+Demand[[#This Row],[Load]]*0.45</f>
        <v>19034.150000000001</v>
      </c>
      <c r="CU147">
        <f>Demand[[#This Row],[Load]]+Demand[[#This Row],[Load]]*0.46</f>
        <v>19165.419999999998</v>
      </c>
      <c r="CV147">
        <f>Demand[[#This Row],[Load]]+Demand[[#This Row],[Load]]*47</f>
        <v>630096</v>
      </c>
      <c r="CW147">
        <f>Demand[[#This Row],[Load]]+Demand[[#This Row],[Load]]*0.48</f>
        <v>19427.96</v>
      </c>
      <c r="CX147">
        <f>Demand[[#This Row],[Load]]+Demand[[#This Row],[Load]]*0.49</f>
        <v>19559.23</v>
      </c>
      <c r="CY147">
        <f>Demand[[#This Row],[Load]]+Demand[[#This Row],[Load]]*0.5</f>
        <v>19690.5</v>
      </c>
    </row>
    <row r="148" spans="1:103">
      <c r="A148">
        <v>146</v>
      </c>
      <c r="B148">
        <v>12186</v>
      </c>
      <c r="C148">
        <f>Demand[[#This Row],[Load]]-Demand[[#This Row],[Load]]*0.5</f>
        <v>6093</v>
      </c>
      <c r="D148">
        <f>Demand[[#This Row],[Load]]-Demand[[#This Row],[Load]]*0.49</f>
        <v>6214.86</v>
      </c>
      <c r="E148">
        <f>Demand[[#This Row],[Load]]-Demand[[#This Row],[Load]]*0.48</f>
        <v>6336.72</v>
      </c>
      <c r="F148">
        <f>Demand[[#This Row],[Load]]-Demand[[#This Row],[Load]]*0.47</f>
        <v>6458.58</v>
      </c>
      <c r="G148">
        <f>Demand[[#This Row],[Load]]-Demand[[#This Row],[Load]]*0.46</f>
        <v>6580.44</v>
      </c>
      <c r="H148">
        <f>Demand[[#This Row],[Load]]-Demand[[#This Row],[Load]]*0.45</f>
        <v>6702.3</v>
      </c>
      <c r="I148">
        <f>Demand[[#This Row],[Load]]-Demand[[#This Row],[Load]]*0.44</f>
        <v>6824.16</v>
      </c>
      <c r="J148">
        <f>Demand[[#This Row],[Load]]-Demand[[#This Row],[Load]]*0.43</f>
        <v>6946.02</v>
      </c>
      <c r="K148">
        <f>Demand[[#This Row],[Load]]+Demand[[#This Row],[Load]]*$K$1</f>
        <v>7067.88</v>
      </c>
      <c r="L148">
        <f>Demand[[#This Row],[Load]]+Demand[[#This Row],[Load]]*-0.41</f>
        <v>7189.7400000000007</v>
      </c>
      <c r="M148">
        <f>Demand[[#This Row],[Load]]+Demand[[#This Row],[Load]]*-0.4</f>
        <v>7311.5999999999995</v>
      </c>
      <c r="N148">
        <f>Demand[[#This Row],[Load]]+Demand[[#This Row],[Load]]*-0.39</f>
        <v>7433.46</v>
      </c>
      <c r="O148">
        <f>Demand[[#This Row],[Load]]+Demand[[#This Row],[Load]]*-0.38</f>
        <v>7555.32</v>
      </c>
      <c r="P148">
        <f>Demand[[#This Row],[Load]]+Demand[[#This Row],[Load]]*-0.37</f>
        <v>7677.18</v>
      </c>
      <c r="Q148">
        <f>Demand[[#This Row],[Load]]+Demand[[#This Row],[Load]]*-0.36</f>
        <v>7799.04</v>
      </c>
      <c r="R148">
        <f>Demand[[#This Row],[Load]]+Demand[[#This Row],[Load]]*-0.35</f>
        <v>7920.9000000000005</v>
      </c>
      <c r="S148">
        <f>Demand[[#This Row],[Load]]+Demand[[#This Row],[Load]]*-0.34</f>
        <v>8042.7599999999993</v>
      </c>
      <c r="T148">
        <f>Demand[[#This Row],[Load]]+Demand[[#This Row],[Load]]*-0.33</f>
        <v>8164.62</v>
      </c>
      <c r="U148">
        <f>Demand[[#This Row],[Load]]+Demand[[#This Row],[Load]]*-0.32</f>
        <v>8286.48</v>
      </c>
      <c r="V148">
        <f>Demand[[#This Row],[Load]]+Demand[[#This Row],[Load]]*-0.31</f>
        <v>8408.34</v>
      </c>
      <c r="W148">
        <f>Demand[[#This Row],[Load]]+Demand[[#This Row],[Load]]*-0.3</f>
        <v>8530.2000000000007</v>
      </c>
      <c r="X148">
        <f>Demand[[#This Row],[Load]]+Demand[[#This Row],[Load]]*-0.29</f>
        <v>8652.0600000000013</v>
      </c>
      <c r="Y148">
        <f>Demand[[#This Row],[Load]]+Demand[[#This Row],[Load]]*-0.28</f>
        <v>8773.92</v>
      </c>
      <c r="Z148">
        <f>Demand[[#This Row],[Load]]+Demand[[#This Row],[Load]]*-0.27</f>
        <v>8895.7799999999988</v>
      </c>
      <c r="AA148">
        <f>Demand[[#This Row],[Load]]+Demand[[#This Row],[Load]]*-0.26</f>
        <v>9017.64</v>
      </c>
      <c r="AB148">
        <f>Demand[[#This Row],[Load]]+Demand[[#This Row],[Load]]*-0.25</f>
        <v>9139.5</v>
      </c>
      <c r="AC148">
        <f>Demand[[#This Row],[Load]]+Demand[[#This Row],[Load]]*-0.24</f>
        <v>9261.36</v>
      </c>
      <c r="AD148">
        <f>Demand[[#This Row],[Load]]+Demand[[#This Row],[Load]]*-0.23</f>
        <v>9383.2199999999993</v>
      </c>
      <c r="AE148">
        <f>Demand[[#This Row],[Load]]+Demand[[#This Row],[Load]]*-0.22</f>
        <v>9505.08</v>
      </c>
      <c r="AF148">
        <f>Demand[[#This Row],[Load]]+Demand[[#This Row],[Load]]*-0.21</f>
        <v>9626.94</v>
      </c>
      <c r="AG148">
        <f>Demand[[#This Row],[Load]]+Demand[[#This Row],[Load]]*-0.2</f>
        <v>9748.7999999999993</v>
      </c>
      <c r="AH148">
        <f>Demand[[#This Row],[Load]]+Demand[[#This Row],[Load]]*-0.19</f>
        <v>9870.66</v>
      </c>
      <c r="AI148">
        <f>Demand[[#This Row],[Load]]+Demand[[#This Row],[Load]]*-0.18</f>
        <v>9992.52</v>
      </c>
      <c r="AJ148">
        <f>Demand[[#This Row],[Load]]+Demand[[#This Row],[Load]]*-0.17</f>
        <v>10114.379999999999</v>
      </c>
      <c r="AK148">
        <f>Demand[[#This Row],[Load]]+Demand[[#This Row],[Load]]*-0.16</f>
        <v>10236.24</v>
      </c>
      <c r="AL148">
        <f>Demand[[#This Row],[Load]]+Demand[[#This Row],[Load]]*-0.15</f>
        <v>10358.1</v>
      </c>
      <c r="AM148">
        <f>Demand[[#This Row],[Load]]+Demand[[#This Row],[Load]]*-0.14</f>
        <v>10479.959999999999</v>
      </c>
      <c r="AN148">
        <f>Demand[[#This Row],[Load]]+Demand[[#This Row],[Load]]*-0.13</f>
        <v>10601.82</v>
      </c>
      <c r="AO148">
        <f>Demand[[#This Row],[Load]]+Demand[[#This Row],[Load]]*-0.12</f>
        <v>10723.68</v>
      </c>
      <c r="AP148">
        <f>Demand[[#This Row],[Load]]+Demand[[#This Row],[Load]]*-0.11</f>
        <v>10845.54</v>
      </c>
      <c r="AQ148">
        <f>Demand[[#This Row],[Load]]+Demand[[#This Row],[Load]]*-0.1</f>
        <v>10967.4</v>
      </c>
      <c r="AR148">
        <f>Demand[[#This Row],[Load]]+Demand[[#This Row],[Load]]*-0.09</f>
        <v>11089.26</v>
      </c>
      <c r="AS148">
        <f>Demand[[#This Row],[Load]]+Demand[[#This Row],[Load]]*-0.08</f>
        <v>11211.12</v>
      </c>
      <c r="AT148">
        <f>Demand[[#This Row],[Load]]+Demand[[#This Row],[Load]]*-0.07</f>
        <v>11332.98</v>
      </c>
      <c r="AU148">
        <f>Demand[[#This Row],[Load]]+Demand[[#This Row],[Load]]*-0.06</f>
        <v>11454.84</v>
      </c>
      <c r="AV148">
        <f>Demand[[#This Row],[Load]]+Demand[[#This Row],[Load]]*-0.05</f>
        <v>11576.7</v>
      </c>
      <c r="AW148">
        <f>Demand[[#This Row],[Load]]+Demand[[#This Row],[Load]]*-0.04</f>
        <v>11698.56</v>
      </c>
      <c r="AX148">
        <f>Demand[[#This Row],[Load]]+Demand[[#This Row],[Load]]*-0.03</f>
        <v>11820.42</v>
      </c>
      <c r="AY148">
        <f>Demand[[#This Row],[Load]]+Demand[[#This Row],[Load]]*-0.02</f>
        <v>11942.28</v>
      </c>
      <c r="AZ148">
        <f>Demand[[#This Row],[Load]]+Demand[[#This Row],[Load]]*-0.01</f>
        <v>12064.14</v>
      </c>
      <c r="BA148">
        <f>Demand[[#This Row],[Load]]+Demand[[#This Row],[Load]]*0</f>
        <v>12186</v>
      </c>
      <c r="BB148">
        <f>Demand[[#This Row],[Load]]+Demand[[#This Row],[Load]]*0.01</f>
        <v>12307.86</v>
      </c>
      <c r="BC148">
        <f>Demand[[#This Row],[Load]]+Demand[[#This Row],[Load]]*0.02</f>
        <v>12429.72</v>
      </c>
      <c r="BD148">
        <f>Demand[[#This Row],[Load]]+Demand[[#This Row],[Load]]*0.03</f>
        <v>12551.58</v>
      </c>
      <c r="BE148">
        <f>Demand[[#This Row],[Load]]+Demand[[#This Row],[Load]]*0.04</f>
        <v>12673.44</v>
      </c>
      <c r="BF148">
        <f>Demand[[#This Row],[Load]]+Demand[[#This Row],[Load]]*0.05</f>
        <v>12795.3</v>
      </c>
      <c r="BG148">
        <f>Demand[[#This Row],[Load]]+Demand[[#This Row],[Load]]*0.06</f>
        <v>12917.16</v>
      </c>
      <c r="BH148">
        <f>Demand[[#This Row],[Load]]+Demand[[#This Row],[Load]]*0.07</f>
        <v>13039.02</v>
      </c>
      <c r="BI148">
        <f>Demand[[#This Row],[Load]]+Demand[[#This Row],[Load]]*0.08</f>
        <v>13160.88</v>
      </c>
      <c r="BJ148">
        <f>Demand[[#This Row],[Load]]+Demand[[#This Row],[Load]]*0.09</f>
        <v>13282.74</v>
      </c>
      <c r="BK148">
        <f>Demand[[#This Row],[Load]]+Demand[[#This Row],[Load]]*0.1</f>
        <v>13404.6</v>
      </c>
      <c r="BL148">
        <f>Demand[[#This Row],[Load]]+Demand[[#This Row],[Load]]*0.11</f>
        <v>13526.46</v>
      </c>
      <c r="BM148">
        <f>Demand[[#This Row],[Load]]+Demand[[#This Row],[Load]]*0.12</f>
        <v>13648.32</v>
      </c>
      <c r="BN148">
        <f>Demand[[#This Row],[Load]]+Demand[[#This Row],[Load]]*0.13</f>
        <v>13770.18</v>
      </c>
      <c r="BO148">
        <f>Demand[[#This Row],[Load]]+Demand[[#This Row],[Load]]*0.14</f>
        <v>13892.04</v>
      </c>
      <c r="BP148">
        <f>Demand[[#This Row],[Load]]+Demand[[#This Row],[Load]]*0.15</f>
        <v>14013.9</v>
      </c>
      <c r="BQ148">
        <f>Demand[[#This Row],[Load]]+Demand[[#This Row],[Load]]*0.16</f>
        <v>14135.76</v>
      </c>
      <c r="BR148">
        <f>Demand[[#This Row],[Load]]+Demand[[#This Row],[Load]]*0.17</f>
        <v>14257.62</v>
      </c>
      <c r="BS148">
        <f>Demand[[#This Row],[Load]]+Demand[[#This Row],[Load]]*0.18</f>
        <v>14379.48</v>
      </c>
      <c r="BT148">
        <f>Demand[[#This Row],[Load]]+Demand[[#This Row],[Load]]*0.19</f>
        <v>14501.34</v>
      </c>
      <c r="BU148">
        <f>Demand[[#This Row],[Load]]+Demand[[#This Row],[Load]]*0.2</f>
        <v>14623.2</v>
      </c>
      <c r="BV148">
        <f>Demand[[#This Row],[Load]]+Demand[[#This Row],[Load]]*0.21</f>
        <v>14745.06</v>
      </c>
      <c r="BW148">
        <f>Demand[[#This Row],[Load]]+Demand[[#This Row],[Load]]*0.22</f>
        <v>14866.92</v>
      </c>
      <c r="BX148">
        <f>Demand[[#This Row],[Load]]+Demand[[#This Row],[Load]]*0.23</f>
        <v>14988.78</v>
      </c>
      <c r="BY148">
        <f>Demand[[#This Row],[Load]]+Demand[[#This Row],[Load]]*0.24</f>
        <v>15110.64</v>
      </c>
      <c r="BZ148">
        <f>Demand[[#This Row],[Load]]+Demand[[#This Row],[Load]]*0.25</f>
        <v>15232.5</v>
      </c>
      <c r="CA148">
        <f>Demand[[#This Row],[Load]]+Demand[[#This Row],[Load]]*0.26</f>
        <v>15354.36</v>
      </c>
      <c r="CB148">
        <f>Demand[[#This Row],[Load]]+Demand[[#This Row],[Load]]*0.27</f>
        <v>15476.220000000001</v>
      </c>
      <c r="CC148">
        <f>Demand[[#This Row],[Load]]+Demand[[#This Row],[Load]]*0.28</f>
        <v>15598.08</v>
      </c>
      <c r="CD148">
        <f>Demand[[#This Row],[Load]]+Demand[[#This Row],[Load]]*0.29</f>
        <v>15719.939999999999</v>
      </c>
      <c r="CE148">
        <f>Demand[[#This Row],[Load]]+Demand[[#This Row],[Load]]*0.3</f>
        <v>15841.8</v>
      </c>
      <c r="CF148">
        <f>Demand[[#This Row],[Load]]+Demand[[#This Row],[Load]]*0.31</f>
        <v>15963.66</v>
      </c>
      <c r="CG148">
        <f>Demand[[#This Row],[Load]]+Demand[[#This Row],[Load]]*0.32</f>
        <v>16085.52</v>
      </c>
      <c r="CH148">
        <f>Demand[[#This Row],[Load]]+Demand[[#This Row],[Load]]*0.33</f>
        <v>16207.380000000001</v>
      </c>
      <c r="CI148">
        <f>Demand[[#This Row],[Load]]+Demand[[#This Row],[Load]]*0.34</f>
        <v>16329.240000000002</v>
      </c>
      <c r="CJ148">
        <f>Demand[[#This Row],[Load]]+Demand[[#This Row],[Load]]*0.35</f>
        <v>16451.099999999999</v>
      </c>
      <c r="CK148">
        <f>Demand[[#This Row],[Load]]+Demand[[#This Row],[Load]]*0.36</f>
        <v>16572.96</v>
      </c>
      <c r="CL148">
        <f>Demand[[#This Row],[Load]]+Demand[[#This Row],[Load]]*0.37</f>
        <v>16694.82</v>
      </c>
      <c r="CM148">
        <f>Demand[[#This Row],[Load]]+Demand[[#This Row],[Load]]*0.38</f>
        <v>16816.68</v>
      </c>
      <c r="CN148">
        <f>Demand[[#This Row],[Load]]+Demand[[#This Row],[Load]]*0.39</f>
        <v>16938.54</v>
      </c>
      <c r="CO148">
        <f>Demand[[#This Row],[Load]]+Demand[[#This Row],[Load]]*0.4</f>
        <v>17060.400000000001</v>
      </c>
      <c r="CP148">
        <f>Demand[[#This Row],[Load]]+Demand[[#This Row],[Load]]*0.41</f>
        <v>17182.259999999998</v>
      </c>
      <c r="CQ148">
        <f>Demand[[#This Row],[Load]]+Demand[[#This Row],[Load]]*0.42</f>
        <v>17304.12</v>
      </c>
      <c r="CR148">
        <f>Demand[[#This Row],[Load]]+Demand[[#This Row],[Load]]*0.43</f>
        <v>17425.98</v>
      </c>
      <c r="CS148">
        <f>Demand[[#This Row],[Load]]+Demand[[#This Row],[Load]]*0.44</f>
        <v>17547.84</v>
      </c>
      <c r="CT148">
        <f>Demand[[#This Row],[Load]]+Demand[[#This Row],[Load]]*0.45</f>
        <v>17669.7</v>
      </c>
      <c r="CU148">
        <f>Demand[[#This Row],[Load]]+Demand[[#This Row],[Load]]*0.46</f>
        <v>17791.560000000001</v>
      </c>
      <c r="CV148">
        <f>Demand[[#This Row],[Load]]+Demand[[#This Row],[Load]]*47</f>
        <v>584928</v>
      </c>
      <c r="CW148">
        <f>Demand[[#This Row],[Load]]+Demand[[#This Row],[Load]]*0.48</f>
        <v>18035.28</v>
      </c>
      <c r="CX148">
        <f>Demand[[#This Row],[Load]]+Demand[[#This Row],[Load]]*0.49</f>
        <v>18157.14</v>
      </c>
      <c r="CY148">
        <f>Demand[[#This Row],[Load]]+Demand[[#This Row],[Load]]*0.5</f>
        <v>18279</v>
      </c>
    </row>
    <row r="149" spans="1:103">
      <c r="A149">
        <v>147</v>
      </c>
      <c r="B149">
        <v>11670</v>
      </c>
      <c r="C149">
        <f>Demand[[#This Row],[Load]]-Demand[[#This Row],[Load]]*0.5</f>
        <v>5835</v>
      </c>
      <c r="D149">
        <f>Demand[[#This Row],[Load]]-Demand[[#This Row],[Load]]*0.49</f>
        <v>5951.7</v>
      </c>
      <c r="E149">
        <f>Demand[[#This Row],[Load]]-Demand[[#This Row],[Load]]*0.48</f>
        <v>6068.4000000000005</v>
      </c>
      <c r="F149">
        <f>Demand[[#This Row],[Load]]-Demand[[#This Row],[Load]]*0.47</f>
        <v>6185.1</v>
      </c>
      <c r="G149">
        <f>Demand[[#This Row],[Load]]-Demand[[#This Row],[Load]]*0.46</f>
        <v>6301.8</v>
      </c>
      <c r="H149">
        <f>Demand[[#This Row],[Load]]-Demand[[#This Row],[Load]]*0.45</f>
        <v>6418.5</v>
      </c>
      <c r="I149">
        <f>Demand[[#This Row],[Load]]-Demand[[#This Row],[Load]]*0.44</f>
        <v>6535.2</v>
      </c>
      <c r="J149">
        <f>Demand[[#This Row],[Load]]-Demand[[#This Row],[Load]]*0.43</f>
        <v>6651.9</v>
      </c>
      <c r="K149">
        <f>Demand[[#This Row],[Load]]+Demand[[#This Row],[Load]]*$K$1</f>
        <v>6768.6</v>
      </c>
      <c r="L149">
        <f>Demand[[#This Row],[Load]]+Demand[[#This Row],[Load]]*-0.41</f>
        <v>6885.3</v>
      </c>
      <c r="M149">
        <f>Demand[[#This Row],[Load]]+Demand[[#This Row],[Load]]*-0.4</f>
        <v>7002</v>
      </c>
      <c r="N149">
        <f>Demand[[#This Row],[Load]]+Demand[[#This Row],[Load]]*-0.39</f>
        <v>7118.7</v>
      </c>
      <c r="O149">
        <f>Demand[[#This Row],[Load]]+Demand[[#This Row],[Load]]*-0.38</f>
        <v>7235.4</v>
      </c>
      <c r="P149">
        <f>Demand[[#This Row],[Load]]+Demand[[#This Row],[Load]]*-0.37</f>
        <v>7352.1</v>
      </c>
      <c r="Q149">
        <f>Demand[[#This Row],[Load]]+Demand[[#This Row],[Load]]*-0.36</f>
        <v>7468.8</v>
      </c>
      <c r="R149">
        <f>Demand[[#This Row],[Load]]+Demand[[#This Row],[Load]]*-0.35</f>
        <v>7585.5</v>
      </c>
      <c r="S149">
        <f>Demand[[#This Row],[Load]]+Demand[[#This Row],[Load]]*-0.34</f>
        <v>7702.2</v>
      </c>
      <c r="T149">
        <f>Demand[[#This Row],[Load]]+Demand[[#This Row],[Load]]*-0.33</f>
        <v>7818.9</v>
      </c>
      <c r="U149">
        <f>Demand[[#This Row],[Load]]+Demand[[#This Row],[Load]]*-0.32</f>
        <v>7935.6</v>
      </c>
      <c r="V149">
        <f>Demand[[#This Row],[Load]]+Demand[[#This Row],[Load]]*-0.31</f>
        <v>8052.3</v>
      </c>
      <c r="W149">
        <f>Demand[[#This Row],[Load]]+Demand[[#This Row],[Load]]*-0.3</f>
        <v>8169</v>
      </c>
      <c r="X149">
        <f>Demand[[#This Row],[Load]]+Demand[[#This Row],[Load]]*-0.29</f>
        <v>8285.7000000000007</v>
      </c>
      <c r="Y149">
        <f>Demand[[#This Row],[Load]]+Demand[[#This Row],[Load]]*-0.28</f>
        <v>8402.4</v>
      </c>
      <c r="Z149">
        <f>Demand[[#This Row],[Load]]+Demand[[#This Row],[Load]]*-0.27</f>
        <v>8519.1</v>
      </c>
      <c r="AA149">
        <f>Demand[[#This Row],[Load]]+Demand[[#This Row],[Load]]*-0.26</f>
        <v>8635.7999999999993</v>
      </c>
      <c r="AB149">
        <f>Demand[[#This Row],[Load]]+Demand[[#This Row],[Load]]*-0.25</f>
        <v>8752.5</v>
      </c>
      <c r="AC149">
        <f>Demand[[#This Row],[Load]]+Demand[[#This Row],[Load]]*-0.24</f>
        <v>8869.2000000000007</v>
      </c>
      <c r="AD149">
        <f>Demand[[#This Row],[Load]]+Demand[[#This Row],[Load]]*-0.23</f>
        <v>8985.9</v>
      </c>
      <c r="AE149">
        <f>Demand[[#This Row],[Load]]+Demand[[#This Row],[Load]]*-0.22</f>
        <v>9102.6</v>
      </c>
      <c r="AF149">
        <f>Demand[[#This Row],[Load]]+Demand[[#This Row],[Load]]*-0.21</f>
        <v>9219.2999999999993</v>
      </c>
      <c r="AG149">
        <f>Demand[[#This Row],[Load]]+Demand[[#This Row],[Load]]*-0.2</f>
        <v>9336</v>
      </c>
      <c r="AH149">
        <f>Demand[[#This Row],[Load]]+Demand[[#This Row],[Load]]*-0.19</f>
        <v>9452.7000000000007</v>
      </c>
      <c r="AI149">
        <f>Demand[[#This Row],[Load]]+Demand[[#This Row],[Load]]*-0.18</f>
        <v>9569.4</v>
      </c>
      <c r="AJ149">
        <f>Demand[[#This Row],[Load]]+Demand[[#This Row],[Load]]*-0.17</f>
        <v>9686.1</v>
      </c>
      <c r="AK149">
        <f>Demand[[#This Row],[Load]]+Demand[[#This Row],[Load]]*-0.16</f>
        <v>9802.7999999999993</v>
      </c>
      <c r="AL149">
        <f>Demand[[#This Row],[Load]]+Demand[[#This Row],[Load]]*-0.15</f>
        <v>9919.5</v>
      </c>
      <c r="AM149">
        <f>Demand[[#This Row],[Load]]+Demand[[#This Row],[Load]]*-0.14</f>
        <v>10036.200000000001</v>
      </c>
      <c r="AN149">
        <f>Demand[[#This Row],[Load]]+Demand[[#This Row],[Load]]*-0.13</f>
        <v>10152.9</v>
      </c>
      <c r="AO149">
        <f>Demand[[#This Row],[Load]]+Demand[[#This Row],[Load]]*-0.12</f>
        <v>10269.6</v>
      </c>
      <c r="AP149">
        <f>Demand[[#This Row],[Load]]+Demand[[#This Row],[Load]]*-0.11</f>
        <v>10386.299999999999</v>
      </c>
      <c r="AQ149">
        <f>Demand[[#This Row],[Load]]+Demand[[#This Row],[Load]]*-0.1</f>
        <v>10503</v>
      </c>
      <c r="AR149">
        <f>Demand[[#This Row],[Load]]+Demand[[#This Row],[Load]]*-0.09</f>
        <v>10619.7</v>
      </c>
      <c r="AS149">
        <f>Demand[[#This Row],[Load]]+Demand[[#This Row],[Load]]*-0.08</f>
        <v>10736.4</v>
      </c>
      <c r="AT149">
        <f>Demand[[#This Row],[Load]]+Demand[[#This Row],[Load]]*-0.07</f>
        <v>10853.1</v>
      </c>
      <c r="AU149">
        <f>Demand[[#This Row],[Load]]+Demand[[#This Row],[Load]]*-0.06</f>
        <v>10969.8</v>
      </c>
      <c r="AV149">
        <f>Demand[[#This Row],[Load]]+Demand[[#This Row],[Load]]*-0.05</f>
        <v>11086.5</v>
      </c>
      <c r="AW149">
        <f>Demand[[#This Row],[Load]]+Demand[[#This Row],[Load]]*-0.04</f>
        <v>11203.2</v>
      </c>
      <c r="AX149">
        <f>Demand[[#This Row],[Load]]+Demand[[#This Row],[Load]]*-0.03</f>
        <v>11319.9</v>
      </c>
      <c r="AY149">
        <f>Demand[[#This Row],[Load]]+Demand[[#This Row],[Load]]*-0.02</f>
        <v>11436.6</v>
      </c>
      <c r="AZ149">
        <f>Demand[[#This Row],[Load]]+Demand[[#This Row],[Load]]*-0.01</f>
        <v>11553.3</v>
      </c>
      <c r="BA149">
        <f>Demand[[#This Row],[Load]]+Demand[[#This Row],[Load]]*0</f>
        <v>11670</v>
      </c>
      <c r="BB149">
        <f>Demand[[#This Row],[Load]]+Demand[[#This Row],[Load]]*0.01</f>
        <v>11786.7</v>
      </c>
      <c r="BC149">
        <f>Demand[[#This Row],[Load]]+Demand[[#This Row],[Load]]*0.02</f>
        <v>11903.4</v>
      </c>
      <c r="BD149">
        <f>Demand[[#This Row],[Load]]+Demand[[#This Row],[Load]]*0.03</f>
        <v>12020.1</v>
      </c>
      <c r="BE149">
        <f>Demand[[#This Row],[Load]]+Demand[[#This Row],[Load]]*0.04</f>
        <v>12136.8</v>
      </c>
      <c r="BF149">
        <f>Demand[[#This Row],[Load]]+Demand[[#This Row],[Load]]*0.05</f>
        <v>12253.5</v>
      </c>
      <c r="BG149">
        <f>Demand[[#This Row],[Load]]+Demand[[#This Row],[Load]]*0.06</f>
        <v>12370.2</v>
      </c>
      <c r="BH149">
        <f>Demand[[#This Row],[Load]]+Demand[[#This Row],[Load]]*0.07</f>
        <v>12486.9</v>
      </c>
      <c r="BI149">
        <f>Demand[[#This Row],[Load]]+Demand[[#This Row],[Load]]*0.08</f>
        <v>12603.6</v>
      </c>
      <c r="BJ149">
        <f>Demand[[#This Row],[Load]]+Demand[[#This Row],[Load]]*0.09</f>
        <v>12720.3</v>
      </c>
      <c r="BK149">
        <f>Demand[[#This Row],[Load]]+Demand[[#This Row],[Load]]*0.1</f>
        <v>12837</v>
      </c>
      <c r="BL149">
        <f>Demand[[#This Row],[Load]]+Demand[[#This Row],[Load]]*0.11</f>
        <v>12953.7</v>
      </c>
      <c r="BM149">
        <f>Demand[[#This Row],[Load]]+Demand[[#This Row],[Load]]*0.12</f>
        <v>13070.4</v>
      </c>
      <c r="BN149">
        <f>Demand[[#This Row],[Load]]+Demand[[#This Row],[Load]]*0.13</f>
        <v>13187.1</v>
      </c>
      <c r="BO149">
        <f>Demand[[#This Row],[Load]]+Demand[[#This Row],[Load]]*0.14</f>
        <v>13303.8</v>
      </c>
      <c r="BP149">
        <f>Demand[[#This Row],[Load]]+Demand[[#This Row],[Load]]*0.15</f>
        <v>13420.5</v>
      </c>
      <c r="BQ149">
        <f>Demand[[#This Row],[Load]]+Demand[[#This Row],[Load]]*0.16</f>
        <v>13537.2</v>
      </c>
      <c r="BR149">
        <f>Demand[[#This Row],[Load]]+Demand[[#This Row],[Load]]*0.17</f>
        <v>13653.9</v>
      </c>
      <c r="BS149">
        <f>Demand[[#This Row],[Load]]+Demand[[#This Row],[Load]]*0.18</f>
        <v>13770.6</v>
      </c>
      <c r="BT149">
        <f>Demand[[#This Row],[Load]]+Demand[[#This Row],[Load]]*0.19</f>
        <v>13887.3</v>
      </c>
      <c r="BU149">
        <f>Demand[[#This Row],[Load]]+Demand[[#This Row],[Load]]*0.2</f>
        <v>14004</v>
      </c>
      <c r="BV149">
        <f>Demand[[#This Row],[Load]]+Demand[[#This Row],[Load]]*0.21</f>
        <v>14120.7</v>
      </c>
      <c r="BW149">
        <f>Demand[[#This Row],[Load]]+Demand[[#This Row],[Load]]*0.22</f>
        <v>14237.4</v>
      </c>
      <c r="BX149">
        <f>Demand[[#This Row],[Load]]+Demand[[#This Row],[Load]]*0.23</f>
        <v>14354.1</v>
      </c>
      <c r="BY149">
        <f>Demand[[#This Row],[Load]]+Demand[[#This Row],[Load]]*0.24</f>
        <v>14470.8</v>
      </c>
      <c r="BZ149">
        <f>Demand[[#This Row],[Load]]+Demand[[#This Row],[Load]]*0.25</f>
        <v>14587.5</v>
      </c>
      <c r="CA149">
        <f>Demand[[#This Row],[Load]]+Demand[[#This Row],[Load]]*0.26</f>
        <v>14704.2</v>
      </c>
      <c r="CB149">
        <f>Demand[[#This Row],[Load]]+Demand[[#This Row],[Load]]*0.27</f>
        <v>14820.9</v>
      </c>
      <c r="CC149">
        <f>Demand[[#This Row],[Load]]+Demand[[#This Row],[Load]]*0.28</f>
        <v>14937.6</v>
      </c>
      <c r="CD149">
        <f>Demand[[#This Row],[Load]]+Demand[[#This Row],[Load]]*0.29</f>
        <v>15054.3</v>
      </c>
      <c r="CE149">
        <f>Demand[[#This Row],[Load]]+Demand[[#This Row],[Load]]*0.3</f>
        <v>15171</v>
      </c>
      <c r="CF149">
        <f>Demand[[#This Row],[Load]]+Demand[[#This Row],[Load]]*0.31</f>
        <v>15287.7</v>
      </c>
      <c r="CG149">
        <f>Demand[[#This Row],[Load]]+Demand[[#This Row],[Load]]*0.32</f>
        <v>15404.4</v>
      </c>
      <c r="CH149">
        <f>Demand[[#This Row],[Load]]+Demand[[#This Row],[Load]]*0.33</f>
        <v>15521.1</v>
      </c>
      <c r="CI149">
        <f>Demand[[#This Row],[Load]]+Demand[[#This Row],[Load]]*0.34</f>
        <v>15637.8</v>
      </c>
      <c r="CJ149">
        <f>Demand[[#This Row],[Load]]+Demand[[#This Row],[Load]]*0.35</f>
        <v>15754.5</v>
      </c>
      <c r="CK149">
        <f>Demand[[#This Row],[Load]]+Demand[[#This Row],[Load]]*0.36</f>
        <v>15871.2</v>
      </c>
      <c r="CL149">
        <f>Demand[[#This Row],[Load]]+Demand[[#This Row],[Load]]*0.37</f>
        <v>15987.9</v>
      </c>
      <c r="CM149">
        <f>Demand[[#This Row],[Load]]+Demand[[#This Row],[Load]]*0.38</f>
        <v>16104.6</v>
      </c>
      <c r="CN149">
        <f>Demand[[#This Row],[Load]]+Demand[[#This Row],[Load]]*0.39</f>
        <v>16221.3</v>
      </c>
      <c r="CO149">
        <f>Demand[[#This Row],[Load]]+Demand[[#This Row],[Load]]*0.4</f>
        <v>16338</v>
      </c>
      <c r="CP149">
        <f>Demand[[#This Row],[Load]]+Demand[[#This Row],[Load]]*0.41</f>
        <v>16454.7</v>
      </c>
      <c r="CQ149">
        <f>Demand[[#This Row],[Load]]+Demand[[#This Row],[Load]]*0.42</f>
        <v>16571.400000000001</v>
      </c>
      <c r="CR149">
        <f>Demand[[#This Row],[Load]]+Demand[[#This Row],[Load]]*0.43</f>
        <v>16688.099999999999</v>
      </c>
      <c r="CS149">
        <f>Demand[[#This Row],[Load]]+Demand[[#This Row],[Load]]*0.44</f>
        <v>16804.8</v>
      </c>
      <c r="CT149">
        <f>Demand[[#This Row],[Load]]+Demand[[#This Row],[Load]]*0.45</f>
        <v>16921.5</v>
      </c>
      <c r="CU149">
        <f>Demand[[#This Row],[Load]]+Demand[[#This Row],[Load]]*0.46</f>
        <v>17038.2</v>
      </c>
      <c r="CV149">
        <f>Demand[[#This Row],[Load]]+Demand[[#This Row],[Load]]*47</f>
        <v>560160</v>
      </c>
      <c r="CW149">
        <f>Demand[[#This Row],[Load]]+Demand[[#This Row],[Load]]*0.48</f>
        <v>17271.599999999999</v>
      </c>
      <c r="CX149">
        <f>Demand[[#This Row],[Load]]+Demand[[#This Row],[Load]]*0.49</f>
        <v>17388.3</v>
      </c>
      <c r="CY149">
        <f>Demand[[#This Row],[Load]]+Demand[[#This Row],[Load]]*0.5</f>
        <v>17505</v>
      </c>
    </row>
    <row r="150" spans="1:103">
      <c r="A150">
        <v>148</v>
      </c>
      <c r="B150">
        <v>11391</v>
      </c>
      <c r="C150">
        <f>Demand[[#This Row],[Load]]-Demand[[#This Row],[Load]]*0.5</f>
        <v>5695.5</v>
      </c>
      <c r="D150">
        <f>Demand[[#This Row],[Load]]-Demand[[#This Row],[Load]]*0.49</f>
        <v>5809.41</v>
      </c>
      <c r="E150">
        <f>Demand[[#This Row],[Load]]-Demand[[#This Row],[Load]]*0.48</f>
        <v>5923.3200000000006</v>
      </c>
      <c r="F150">
        <f>Demand[[#This Row],[Load]]-Demand[[#This Row],[Load]]*0.47</f>
        <v>6037.2300000000005</v>
      </c>
      <c r="G150">
        <f>Demand[[#This Row],[Load]]-Demand[[#This Row],[Load]]*0.46</f>
        <v>6151.1399999999994</v>
      </c>
      <c r="H150">
        <f>Demand[[#This Row],[Load]]-Demand[[#This Row],[Load]]*0.45</f>
        <v>6265.05</v>
      </c>
      <c r="I150">
        <f>Demand[[#This Row],[Load]]-Demand[[#This Row],[Load]]*0.44</f>
        <v>6378.96</v>
      </c>
      <c r="J150">
        <f>Demand[[#This Row],[Load]]-Demand[[#This Row],[Load]]*0.43</f>
        <v>6492.87</v>
      </c>
      <c r="K150">
        <f>Demand[[#This Row],[Load]]+Demand[[#This Row],[Load]]*$K$1</f>
        <v>6606.78</v>
      </c>
      <c r="L150">
        <f>Demand[[#This Row],[Load]]+Demand[[#This Row],[Load]]*-0.41</f>
        <v>6720.6900000000005</v>
      </c>
      <c r="M150">
        <f>Demand[[#This Row],[Load]]+Demand[[#This Row],[Load]]*-0.4</f>
        <v>6834.5999999999995</v>
      </c>
      <c r="N150">
        <f>Demand[[#This Row],[Load]]+Demand[[#This Row],[Load]]*-0.39</f>
        <v>6948.51</v>
      </c>
      <c r="O150">
        <f>Demand[[#This Row],[Load]]+Demand[[#This Row],[Load]]*-0.38</f>
        <v>7062.42</v>
      </c>
      <c r="P150">
        <f>Demand[[#This Row],[Load]]+Demand[[#This Row],[Load]]*-0.37</f>
        <v>7176.33</v>
      </c>
      <c r="Q150">
        <f>Demand[[#This Row],[Load]]+Demand[[#This Row],[Load]]*-0.36</f>
        <v>7290.24</v>
      </c>
      <c r="R150">
        <f>Demand[[#This Row],[Load]]+Demand[[#This Row],[Load]]*-0.35</f>
        <v>7404.15</v>
      </c>
      <c r="S150">
        <f>Demand[[#This Row],[Load]]+Demand[[#This Row],[Load]]*-0.34</f>
        <v>7518.0599999999995</v>
      </c>
      <c r="T150">
        <f>Demand[[#This Row],[Load]]+Demand[[#This Row],[Load]]*-0.33</f>
        <v>7631.9699999999993</v>
      </c>
      <c r="U150">
        <f>Demand[[#This Row],[Load]]+Demand[[#This Row],[Load]]*-0.32</f>
        <v>7745.88</v>
      </c>
      <c r="V150">
        <f>Demand[[#This Row],[Load]]+Demand[[#This Row],[Load]]*-0.31</f>
        <v>7859.79</v>
      </c>
      <c r="W150">
        <f>Demand[[#This Row],[Load]]+Demand[[#This Row],[Load]]*-0.3</f>
        <v>7973.7000000000007</v>
      </c>
      <c r="X150">
        <f>Demand[[#This Row],[Load]]+Demand[[#This Row],[Load]]*-0.29</f>
        <v>8087.6100000000006</v>
      </c>
      <c r="Y150">
        <f>Demand[[#This Row],[Load]]+Demand[[#This Row],[Load]]*-0.28</f>
        <v>8201.52</v>
      </c>
      <c r="Z150">
        <f>Demand[[#This Row],[Load]]+Demand[[#This Row],[Load]]*-0.27</f>
        <v>8315.43</v>
      </c>
      <c r="AA150">
        <f>Demand[[#This Row],[Load]]+Demand[[#This Row],[Load]]*-0.26</f>
        <v>8429.34</v>
      </c>
      <c r="AB150">
        <f>Demand[[#This Row],[Load]]+Demand[[#This Row],[Load]]*-0.25</f>
        <v>8543.25</v>
      </c>
      <c r="AC150">
        <f>Demand[[#This Row],[Load]]+Demand[[#This Row],[Load]]*-0.24</f>
        <v>8657.16</v>
      </c>
      <c r="AD150">
        <f>Demand[[#This Row],[Load]]+Demand[[#This Row],[Load]]*-0.23</f>
        <v>8771.07</v>
      </c>
      <c r="AE150">
        <f>Demand[[#This Row],[Load]]+Demand[[#This Row],[Load]]*-0.22</f>
        <v>8884.98</v>
      </c>
      <c r="AF150">
        <f>Demand[[#This Row],[Load]]+Demand[[#This Row],[Load]]*-0.21</f>
        <v>8998.89</v>
      </c>
      <c r="AG150">
        <f>Demand[[#This Row],[Load]]+Demand[[#This Row],[Load]]*-0.2</f>
        <v>9112.7999999999993</v>
      </c>
      <c r="AH150">
        <f>Demand[[#This Row],[Load]]+Demand[[#This Row],[Load]]*-0.19</f>
        <v>9226.7099999999991</v>
      </c>
      <c r="AI150">
        <f>Demand[[#This Row],[Load]]+Demand[[#This Row],[Load]]*-0.18</f>
        <v>9340.619999999999</v>
      </c>
      <c r="AJ150">
        <f>Demand[[#This Row],[Load]]+Demand[[#This Row],[Load]]*-0.17</f>
        <v>9454.5300000000007</v>
      </c>
      <c r="AK150">
        <f>Demand[[#This Row],[Load]]+Demand[[#This Row],[Load]]*-0.16</f>
        <v>9568.44</v>
      </c>
      <c r="AL150">
        <f>Demand[[#This Row],[Load]]+Demand[[#This Row],[Load]]*-0.15</f>
        <v>9682.35</v>
      </c>
      <c r="AM150">
        <f>Demand[[#This Row],[Load]]+Demand[[#This Row],[Load]]*-0.14</f>
        <v>9796.26</v>
      </c>
      <c r="AN150">
        <f>Demand[[#This Row],[Load]]+Demand[[#This Row],[Load]]*-0.13</f>
        <v>9910.17</v>
      </c>
      <c r="AO150">
        <f>Demand[[#This Row],[Load]]+Demand[[#This Row],[Load]]*-0.12</f>
        <v>10024.08</v>
      </c>
      <c r="AP150">
        <f>Demand[[#This Row],[Load]]+Demand[[#This Row],[Load]]*-0.11</f>
        <v>10137.99</v>
      </c>
      <c r="AQ150">
        <f>Demand[[#This Row],[Load]]+Demand[[#This Row],[Load]]*-0.1</f>
        <v>10251.9</v>
      </c>
      <c r="AR150">
        <f>Demand[[#This Row],[Load]]+Demand[[#This Row],[Load]]*-0.09</f>
        <v>10365.81</v>
      </c>
      <c r="AS150">
        <f>Demand[[#This Row],[Load]]+Demand[[#This Row],[Load]]*-0.08</f>
        <v>10479.719999999999</v>
      </c>
      <c r="AT150">
        <f>Demand[[#This Row],[Load]]+Demand[[#This Row],[Load]]*-0.07</f>
        <v>10593.63</v>
      </c>
      <c r="AU150">
        <f>Demand[[#This Row],[Load]]+Demand[[#This Row],[Load]]*-0.06</f>
        <v>10707.54</v>
      </c>
      <c r="AV150">
        <f>Demand[[#This Row],[Load]]+Demand[[#This Row],[Load]]*-0.05</f>
        <v>10821.45</v>
      </c>
      <c r="AW150">
        <f>Demand[[#This Row],[Load]]+Demand[[#This Row],[Load]]*-0.04</f>
        <v>10935.36</v>
      </c>
      <c r="AX150">
        <f>Demand[[#This Row],[Load]]+Demand[[#This Row],[Load]]*-0.03</f>
        <v>11049.27</v>
      </c>
      <c r="AY150">
        <f>Demand[[#This Row],[Load]]+Demand[[#This Row],[Load]]*-0.02</f>
        <v>11163.18</v>
      </c>
      <c r="AZ150">
        <f>Demand[[#This Row],[Load]]+Demand[[#This Row],[Load]]*-0.01</f>
        <v>11277.09</v>
      </c>
      <c r="BA150">
        <f>Demand[[#This Row],[Load]]+Demand[[#This Row],[Load]]*0</f>
        <v>11391</v>
      </c>
      <c r="BB150">
        <f>Demand[[#This Row],[Load]]+Demand[[#This Row],[Load]]*0.01</f>
        <v>11504.91</v>
      </c>
      <c r="BC150">
        <f>Demand[[#This Row],[Load]]+Demand[[#This Row],[Load]]*0.02</f>
        <v>11618.82</v>
      </c>
      <c r="BD150">
        <f>Demand[[#This Row],[Load]]+Demand[[#This Row],[Load]]*0.03</f>
        <v>11732.73</v>
      </c>
      <c r="BE150">
        <f>Demand[[#This Row],[Load]]+Demand[[#This Row],[Load]]*0.04</f>
        <v>11846.64</v>
      </c>
      <c r="BF150">
        <f>Demand[[#This Row],[Load]]+Demand[[#This Row],[Load]]*0.05</f>
        <v>11960.55</v>
      </c>
      <c r="BG150">
        <f>Demand[[#This Row],[Load]]+Demand[[#This Row],[Load]]*0.06</f>
        <v>12074.46</v>
      </c>
      <c r="BH150">
        <f>Demand[[#This Row],[Load]]+Demand[[#This Row],[Load]]*0.07</f>
        <v>12188.37</v>
      </c>
      <c r="BI150">
        <f>Demand[[#This Row],[Load]]+Demand[[#This Row],[Load]]*0.08</f>
        <v>12302.28</v>
      </c>
      <c r="BJ150">
        <f>Demand[[#This Row],[Load]]+Demand[[#This Row],[Load]]*0.09</f>
        <v>12416.19</v>
      </c>
      <c r="BK150">
        <f>Demand[[#This Row],[Load]]+Demand[[#This Row],[Load]]*0.1</f>
        <v>12530.1</v>
      </c>
      <c r="BL150">
        <f>Demand[[#This Row],[Load]]+Demand[[#This Row],[Load]]*0.11</f>
        <v>12644.01</v>
      </c>
      <c r="BM150">
        <f>Demand[[#This Row],[Load]]+Demand[[#This Row],[Load]]*0.12</f>
        <v>12757.92</v>
      </c>
      <c r="BN150">
        <f>Demand[[#This Row],[Load]]+Demand[[#This Row],[Load]]*0.13</f>
        <v>12871.83</v>
      </c>
      <c r="BO150">
        <f>Demand[[#This Row],[Load]]+Demand[[#This Row],[Load]]*0.14</f>
        <v>12985.74</v>
      </c>
      <c r="BP150">
        <f>Demand[[#This Row],[Load]]+Demand[[#This Row],[Load]]*0.15</f>
        <v>13099.65</v>
      </c>
      <c r="BQ150">
        <f>Demand[[#This Row],[Load]]+Demand[[#This Row],[Load]]*0.16</f>
        <v>13213.56</v>
      </c>
      <c r="BR150">
        <f>Demand[[#This Row],[Load]]+Demand[[#This Row],[Load]]*0.17</f>
        <v>13327.47</v>
      </c>
      <c r="BS150">
        <f>Demand[[#This Row],[Load]]+Demand[[#This Row],[Load]]*0.18</f>
        <v>13441.380000000001</v>
      </c>
      <c r="BT150">
        <f>Demand[[#This Row],[Load]]+Demand[[#This Row],[Load]]*0.19</f>
        <v>13555.29</v>
      </c>
      <c r="BU150">
        <f>Demand[[#This Row],[Load]]+Demand[[#This Row],[Load]]*0.2</f>
        <v>13669.2</v>
      </c>
      <c r="BV150">
        <f>Demand[[#This Row],[Load]]+Demand[[#This Row],[Load]]*0.21</f>
        <v>13783.11</v>
      </c>
      <c r="BW150">
        <f>Demand[[#This Row],[Load]]+Demand[[#This Row],[Load]]*0.22</f>
        <v>13897.02</v>
      </c>
      <c r="BX150">
        <f>Demand[[#This Row],[Load]]+Demand[[#This Row],[Load]]*0.23</f>
        <v>14010.93</v>
      </c>
      <c r="BY150">
        <f>Demand[[#This Row],[Load]]+Demand[[#This Row],[Load]]*0.24</f>
        <v>14124.84</v>
      </c>
      <c r="BZ150">
        <f>Demand[[#This Row],[Load]]+Demand[[#This Row],[Load]]*0.25</f>
        <v>14238.75</v>
      </c>
      <c r="CA150">
        <f>Demand[[#This Row],[Load]]+Demand[[#This Row],[Load]]*0.26</f>
        <v>14352.66</v>
      </c>
      <c r="CB150">
        <f>Demand[[#This Row],[Load]]+Demand[[#This Row],[Load]]*0.27</f>
        <v>14466.57</v>
      </c>
      <c r="CC150">
        <f>Demand[[#This Row],[Load]]+Demand[[#This Row],[Load]]*0.28</f>
        <v>14580.48</v>
      </c>
      <c r="CD150">
        <f>Demand[[#This Row],[Load]]+Demand[[#This Row],[Load]]*0.29</f>
        <v>14694.39</v>
      </c>
      <c r="CE150">
        <f>Demand[[#This Row],[Load]]+Demand[[#This Row],[Load]]*0.3</f>
        <v>14808.3</v>
      </c>
      <c r="CF150">
        <f>Demand[[#This Row],[Load]]+Demand[[#This Row],[Load]]*0.31</f>
        <v>14922.21</v>
      </c>
      <c r="CG150">
        <f>Demand[[#This Row],[Load]]+Demand[[#This Row],[Load]]*0.32</f>
        <v>15036.119999999999</v>
      </c>
      <c r="CH150">
        <f>Demand[[#This Row],[Load]]+Demand[[#This Row],[Load]]*0.33</f>
        <v>15150.03</v>
      </c>
      <c r="CI150">
        <f>Demand[[#This Row],[Load]]+Demand[[#This Row],[Load]]*0.34</f>
        <v>15263.94</v>
      </c>
      <c r="CJ150">
        <f>Demand[[#This Row],[Load]]+Demand[[#This Row],[Load]]*0.35</f>
        <v>15377.85</v>
      </c>
      <c r="CK150">
        <f>Demand[[#This Row],[Load]]+Demand[[#This Row],[Load]]*0.36</f>
        <v>15491.76</v>
      </c>
      <c r="CL150">
        <f>Demand[[#This Row],[Load]]+Demand[[#This Row],[Load]]*0.37</f>
        <v>15605.67</v>
      </c>
      <c r="CM150">
        <f>Demand[[#This Row],[Load]]+Demand[[#This Row],[Load]]*0.38</f>
        <v>15719.58</v>
      </c>
      <c r="CN150">
        <f>Demand[[#This Row],[Load]]+Demand[[#This Row],[Load]]*0.39</f>
        <v>15833.49</v>
      </c>
      <c r="CO150">
        <f>Demand[[#This Row],[Load]]+Demand[[#This Row],[Load]]*0.4</f>
        <v>15947.400000000001</v>
      </c>
      <c r="CP150">
        <f>Demand[[#This Row],[Load]]+Demand[[#This Row],[Load]]*0.41</f>
        <v>16061.31</v>
      </c>
      <c r="CQ150">
        <f>Demand[[#This Row],[Load]]+Demand[[#This Row],[Load]]*0.42</f>
        <v>16175.220000000001</v>
      </c>
      <c r="CR150">
        <f>Demand[[#This Row],[Load]]+Demand[[#This Row],[Load]]*0.43</f>
        <v>16289.130000000001</v>
      </c>
      <c r="CS150">
        <f>Demand[[#This Row],[Load]]+Demand[[#This Row],[Load]]*0.44</f>
        <v>16403.04</v>
      </c>
      <c r="CT150">
        <f>Demand[[#This Row],[Load]]+Demand[[#This Row],[Load]]*0.45</f>
        <v>16516.95</v>
      </c>
      <c r="CU150">
        <f>Demand[[#This Row],[Load]]+Demand[[#This Row],[Load]]*0.46</f>
        <v>16630.86</v>
      </c>
      <c r="CV150">
        <f>Demand[[#This Row],[Load]]+Demand[[#This Row],[Load]]*47</f>
        <v>546768</v>
      </c>
      <c r="CW150">
        <f>Demand[[#This Row],[Load]]+Demand[[#This Row],[Load]]*0.48</f>
        <v>16858.68</v>
      </c>
      <c r="CX150">
        <f>Demand[[#This Row],[Load]]+Demand[[#This Row],[Load]]*0.49</f>
        <v>16972.59</v>
      </c>
      <c r="CY150">
        <f>Demand[[#This Row],[Load]]+Demand[[#This Row],[Load]]*0.5</f>
        <v>17086.5</v>
      </c>
    </row>
    <row r="151" spans="1:103">
      <c r="A151">
        <v>149</v>
      </c>
      <c r="B151">
        <v>11278</v>
      </c>
      <c r="C151">
        <f>Demand[[#This Row],[Load]]-Demand[[#This Row],[Load]]*0.5</f>
        <v>5639</v>
      </c>
      <c r="D151">
        <f>Demand[[#This Row],[Load]]-Demand[[#This Row],[Load]]*0.49</f>
        <v>5751.78</v>
      </c>
      <c r="E151">
        <f>Demand[[#This Row],[Load]]-Demand[[#This Row],[Load]]*0.48</f>
        <v>5864.56</v>
      </c>
      <c r="F151">
        <f>Demand[[#This Row],[Load]]-Demand[[#This Row],[Load]]*0.47</f>
        <v>5977.34</v>
      </c>
      <c r="G151">
        <f>Demand[[#This Row],[Load]]-Demand[[#This Row],[Load]]*0.46</f>
        <v>6090.12</v>
      </c>
      <c r="H151">
        <f>Demand[[#This Row],[Load]]-Demand[[#This Row],[Load]]*0.45</f>
        <v>6202.9</v>
      </c>
      <c r="I151">
        <f>Demand[[#This Row],[Load]]-Demand[[#This Row],[Load]]*0.44</f>
        <v>6315.68</v>
      </c>
      <c r="J151">
        <f>Demand[[#This Row],[Load]]-Demand[[#This Row],[Load]]*0.43</f>
        <v>6428.46</v>
      </c>
      <c r="K151">
        <f>Demand[[#This Row],[Load]]+Demand[[#This Row],[Load]]*$K$1</f>
        <v>6541.24</v>
      </c>
      <c r="L151">
        <f>Demand[[#This Row],[Load]]+Demand[[#This Row],[Load]]*-0.41</f>
        <v>6654.02</v>
      </c>
      <c r="M151">
        <f>Demand[[#This Row],[Load]]+Demand[[#This Row],[Load]]*-0.4</f>
        <v>6766.8</v>
      </c>
      <c r="N151">
        <f>Demand[[#This Row],[Load]]+Demand[[#This Row],[Load]]*-0.39</f>
        <v>6879.58</v>
      </c>
      <c r="O151">
        <f>Demand[[#This Row],[Load]]+Demand[[#This Row],[Load]]*-0.38</f>
        <v>6992.36</v>
      </c>
      <c r="P151">
        <f>Demand[[#This Row],[Load]]+Demand[[#This Row],[Load]]*-0.37</f>
        <v>7105.14</v>
      </c>
      <c r="Q151">
        <f>Demand[[#This Row],[Load]]+Demand[[#This Row],[Load]]*-0.36</f>
        <v>7217.92</v>
      </c>
      <c r="R151">
        <f>Demand[[#This Row],[Load]]+Demand[[#This Row],[Load]]*-0.35</f>
        <v>7330.7000000000007</v>
      </c>
      <c r="S151">
        <f>Demand[[#This Row],[Load]]+Demand[[#This Row],[Load]]*-0.34</f>
        <v>7443.48</v>
      </c>
      <c r="T151">
        <f>Demand[[#This Row],[Load]]+Demand[[#This Row],[Load]]*-0.33</f>
        <v>7556.26</v>
      </c>
      <c r="U151">
        <f>Demand[[#This Row],[Load]]+Demand[[#This Row],[Load]]*-0.32</f>
        <v>7669.04</v>
      </c>
      <c r="V151">
        <f>Demand[[#This Row],[Load]]+Demand[[#This Row],[Load]]*-0.31</f>
        <v>7781.82</v>
      </c>
      <c r="W151">
        <f>Demand[[#This Row],[Load]]+Demand[[#This Row],[Load]]*-0.3</f>
        <v>7894.6</v>
      </c>
      <c r="X151">
        <f>Demand[[#This Row],[Load]]+Demand[[#This Row],[Load]]*-0.29</f>
        <v>8007.38</v>
      </c>
      <c r="Y151">
        <f>Demand[[#This Row],[Load]]+Demand[[#This Row],[Load]]*-0.28</f>
        <v>8120.16</v>
      </c>
      <c r="Z151">
        <f>Demand[[#This Row],[Load]]+Demand[[#This Row],[Load]]*-0.27</f>
        <v>8232.9399999999987</v>
      </c>
      <c r="AA151">
        <f>Demand[[#This Row],[Load]]+Demand[[#This Row],[Load]]*-0.26</f>
        <v>8345.7199999999993</v>
      </c>
      <c r="AB151">
        <f>Demand[[#This Row],[Load]]+Demand[[#This Row],[Load]]*-0.25</f>
        <v>8458.5</v>
      </c>
      <c r="AC151">
        <f>Demand[[#This Row],[Load]]+Demand[[#This Row],[Load]]*-0.24</f>
        <v>8571.2800000000007</v>
      </c>
      <c r="AD151">
        <f>Demand[[#This Row],[Load]]+Demand[[#This Row],[Load]]*-0.23</f>
        <v>8684.06</v>
      </c>
      <c r="AE151">
        <f>Demand[[#This Row],[Load]]+Demand[[#This Row],[Load]]*-0.22</f>
        <v>8796.84</v>
      </c>
      <c r="AF151">
        <f>Demand[[#This Row],[Load]]+Demand[[#This Row],[Load]]*-0.21</f>
        <v>8909.619999999999</v>
      </c>
      <c r="AG151">
        <f>Demand[[#This Row],[Load]]+Demand[[#This Row],[Load]]*-0.2</f>
        <v>9022.4</v>
      </c>
      <c r="AH151">
        <f>Demand[[#This Row],[Load]]+Demand[[#This Row],[Load]]*-0.19</f>
        <v>9135.18</v>
      </c>
      <c r="AI151">
        <f>Demand[[#This Row],[Load]]+Demand[[#This Row],[Load]]*-0.18</f>
        <v>9247.9599999999991</v>
      </c>
      <c r="AJ151">
        <f>Demand[[#This Row],[Load]]+Demand[[#This Row],[Load]]*-0.17</f>
        <v>9360.74</v>
      </c>
      <c r="AK151">
        <f>Demand[[#This Row],[Load]]+Demand[[#This Row],[Load]]*-0.16</f>
        <v>9473.52</v>
      </c>
      <c r="AL151">
        <f>Demand[[#This Row],[Load]]+Demand[[#This Row],[Load]]*-0.15</f>
        <v>9586.2999999999993</v>
      </c>
      <c r="AM151">
        <f>Demand[[#This Row],[Load]]+Demand[[#This Row],[Load]]*-0.14</f>
        <v>9699.08</v>
      </c>
      <c r="AN151">
        <f>Demand[[#This Row],[Load]]+Demand[[#This Row],[Load]]*-0.13</f>
        <v>9811.86</v>
      </c>
      <c r="AO151">
        <f>Demand[[#This Row],[Load]]+Demand[[#This Row],[Load]]*-0.12</f>
        <v>9924.64</v>
      </c>
      <c r="AP151">
        <f>Demand[[#This Row],[Load]]+Demand[[#This Row],[Load]]*-0.11</f>
        <v>10037.42</v>
      </c>
      <c r="AQ151">
        <f>Demand[[#This Row],[Load]]+Demand[[#This Row],[Load]]*-0.1</f>
        <v>10150.200000000001</v>
      </c>
      <c r="AR151">
        <f>Demand[[#This Row],[Load]]+Demand[[#This Row],[Load]]*-0.09</f>
        <v>10262.98</v>
      </c>
      <c r="AS151">
        <f>Demand[[#This Row],[Load]]+Demand[[#This Row],[Load]]*-0.08</f>
        <v>10375.76</v>
      </c>
      <c r="AT151">
        <f>Demand[[#This Row],[Load]]+Demand[[#This Row],[Load]]*-0.07</f>
        <v>10488.54</v>
      </c>
      <c r="AU151">
        <f>Demand[[#This Row],[Load]]+Demand[[#This Row],[Load]]*-0.06</f>
        <v>10601.32</v>
      </c>
      <c r="AV151">
        <f>Demand[[#This Row],[Load]]+Demand[[#This Row],[Load]]*-0.05</f>
        <v>10714.1</v>
      </c>
      <c r="AW151">
        <f>Demand[[#This Row],[Load]]+Demand[[#This Row],[Load]]*-0.04</f>
        <v>10826.88</v>
      </c>
      <c r="AX151">
        <f>Demand[[#This Row],[Load]]+Demand[[#This Row],[Load]]*-0.03</f>
        <v>10939.66</v>
      </c>
      <c r="AY151">
        <f>Demand[[#This Row],[Load]]+Demand[[#This Row],[Load]]*-0.02</f>
        <v>11052.44</v>
      </c>
      <c r="AZ151">
        <f>Demand[[#This Row],[Load]]+Demand[[#This Row],[Load]]*-0.01</f>
        <v>11165.22</v>
      </c>
      <c r="BA151">
        <f>Demand[[#This Row],[Load]]+Demand[[#This Row],[Load]]*0</f>
        <v>11278</v>
      </c>
      <c r="BB151">
        <f>Demand[[#This Row],[Load]]+Demand[[#This Row],[Load]]*0.01</f>
        <v>11390.78</v>
      </c>
      <c r="BC151">
        <f>Demand[[#This Row],[Load]]+Demand[[#This Row],[Load]]*0.02</f>
        <v>11503.56</v>
      </c>
      <c r="BD151">
        <f>Demand[[#This Row],[Load]]+Demand[[#This Row],[Load]]*0.03</f>
        <v>11616.34</v>
      </c>
      <c r="BE151">
        <f>Demand[[#This Row],[Load]]+Demand[[#This Row],[Load]]*0.04</f>
        <v>11729.12</v>
      </c>
      <c r="BF151">
        <f>Demand[[#This Row],[Load]]+Demand[[#This Row],[Load]]*0.05</f>
        <v>11841.9</v>
      </c>
      <c r="BG151">
        <f>Demand[[#This Row],[Load]]+Demand[[#This Row],[Load]]*0.06</f>
        <v>11954.68</v>
      </c>
      <c r="BH151">
        <f>Demand[[#This Row],[Load]]+Demand[[#This Row],[Load]]*0.07</f>
        <v>12067.46</v>
      </c>
      <c r="BI151">
        <f>Demand[[#This Row],[Load]]+Demand[[#This Row],[Load]]*0.08</f>
        <v>12180.24</v>
      </c>
      <c r="BJ151">
        <f>Demand[[#This Row],[Load]]+Demand[[#This Row],[Load]]*0.09</f>
        <v>12293.02</v>
      </c>
      <c r="BK151">
        <f>Demand[[#This Row],[Load]]+Demand[[#This Row],[Load]]*0.1</f>
        <v>12405.8</v>
      </c>
      <c r="BL151">
        <f>Demand[[#This Row],[Load]]+Demand[[#This Row],[Load]]*0.11</f>
        <v>12518.58</v>
      </c>
      <c r="BM151">
        <f>Demand[[#This Row],[Load]]+Demand[[#This Row],[Load]]*0.12</f>
        <v>12631.36</v>
      </c>
      <c r="BN151">
        <f>Demand[[#This Row],[Load]]+Demand[[#This Row],[Load]]*0.13</f>
        <v>12744.14</v>
      </c>
      <c r="BO151">
        <f>Demand[[#This Row],[Load]]+Demand[[#This Row],[Load]]*0.14</f>
        <v>12856.92</v>
      </c>
      <c r="BP151">
        <f>Demand[[#This Row],[Load]]+Demand[[#This Row],[Load]]*0.15</f>
        <v>12969.7</v>
      </c>
      <c r="BQ151">
        <f>Demand[[#This Row],[Load]]+Demand[[#This Row],[Load]]*0.16</f>
        <v>13082.48</v>
      </c>
      <c r="BR151">
        <f>Demand[[#This Row],[Load]]+Demand[[#This Row],[Load]]*0.17</f>
        <v>13195.26</v>
      </c>
      <c r="BS151">
        <f>Demand[[#This Row],[Load]]+Demand[[#This Row],[Load]]*0.18</f>
        <v>13308.04</v>
      </c>
      <c r="BT151">
        <f>Demand[[#This Row],[Load]]+Demand[[#This Row],[Load]]*0.19</f>
        <v>13420.82</v>
      </c>
      <c r="BU151">
        <f>Demand[[#This Row],[Load]]+Demand[[#This Row],[Load]]*0.2</f>
        <v>13533.6</v>
      </c>
      <c r="BV151">
        <f>Demand[[#This Row],[Load]]+Demand[[#This Row],[Load]]*0.21</f>
        <v>13646.380000000001</v>
      </c>
      <c r="BW151">
        <f>Demand[[#This Row],[Load]]+Demand[[#This Row],[Load]]*0.22</f>
        <v>13759.16</v>
      </c>
      <c r="BX151">
        <f>Demand[[#This Row],[Load]]+Demand[[#This Row],[Load]]*0.23</f>
        <v>13871.94</v>
      </c>
      <c r="BY151">
        <f>Demand[[#This Row],[Load]]+Demand[[#This Row],[Load]]*0.24</f>
        <v>13984.72</v>
      </c>
      <c r="BZ151">
        <f>Demand[[#This Row],[Load]]+Demand[[#This Row],[Load]]*0.25</f>
        <v>14097.5</v>
      </c>
      <c r="CA151">
        <f>Demand[[#This Row],[Load]]+Demand[[#This Row],[Load]]*0.26</f>
        <v>14210.28</v>
      </c>
      <c r="CB151">
        <f>Demand[[#This Row],[Load]]+Demand[[#This Row],[Load]]*0.27</f>
        <v>14323.060000000001</v>
      </c>
      <c r="CC151">
        <f>Demand[[#This Row],[Load]]+Demand[[#This Row],[Load]]*0.28</f>
        <v>14435.84</v>
      </c>
      <c r="CD151">
        <f>Demand[[#This Row],[Load]]+Demand[[#This Row],[Load]]*0.29</f>
        <v>14548.619999999999</v>
      </c>
      <c r="CE151">
        <f>Demand[[#This Row],[Load]]+Demand[[#This Row],[Load]]*0.3</f>
        <v>14661.4</v>
      </c>
      <c r="CF151">
        <f>Demand[[#This Row],[Load]]+Demand[[#This Row],[Load]]*0.31</f>
        <v>14774.18</v>
      </c>
      <c r="CG151">
        <f>Demand[[#This Row],[Load]]+Demand[[#This Row],[Load]]*0.32</f>
        <v>14886.96</v>
      </c>
      <c r="CH151">
        <f>Demand[[#This Row],[Load]]+Demand[[#This Row],[Load]]*0.33</f>
        <v>14999.74</v>
      </c>
      <c r="CI151">
        <f>Demand[[#This Row],[Load]]+Demand[[#This Row],[Load]]*0.34</f>
        <v>15112.52</v>
      </c>
      <c r="CJ151">
        <f>Demand[[#This Row],[Load]]+Demand[[#This Row],[Load]]*0.35</f>
        <v>15225.3</v>
      </c>
      <c r="CK151">
        <f>Demand[[#This Row],[Load]]+Demand[[#This Row],[Load]]*0.36</f>
        <v>15338.08</v>
      </c>
      <c r="CL151">
        <f>Demand[[#This Row],[Load]]+Demand[[#This Row],[Load]]*0.37</f>
        <v>15450.86</v>
      </c>
      <c r="CM151">
        <f>Demand[[#This Row],[Load]]+Demand[[#This Row],[Load]]*0.38</f>
        <v>15563.64</v>
      </c>
      <c r="CN151">
        <f>Demand[[#This Row],[Load]]+Demand[[#This Row],[Load]]*0.39</f>
        <v>15676.42</v>
      </c>
      <c r="CO151">
        <f>Demand[[#This Row],[Load]]+Demand[[#This Row],[Load]]*0.4</f>
        <v>15789.2</v>
      </c>
      <c r="CP151">
        <f>Demand[[#This Row],[Load]]+Demand[[#This Row],[Load]]*0.41</f>
        <v>15901.98</v>
      </c>
      <c r="CQ151">
        <f>Demand[[#This Row],[Load]]+Demand[[#This Row],[Load]]*0.42</f>
        <v>16014.76</v>
      </c>
      <c r="CR151">
        <f>Demand[[#This Row],[Load]]+Demand[[#This Row],[Load]]*0.43</f>
        <v>16127.54</v>
      </c>
      <c r="CS151">
        <f>Demand[[#This Row],[Load]]+Demand[[#This Row],[Load]]*0.44</f>
        <v>16240.32</v>
      </c>
      <c r="CT151">
        <f>Demand[[#This Row],[Load]]+Demand[[#This Row],[Load]]*0.45</f>
        <v>16353.1</v>
      </c>
      <c r="CU151">
        <f>Demand[[#This Row],[Load]]+Demand[[#This Row],[Load]]*0.46</f>
        <v>16465.88</v>
      </c>
      <c r="CV151">
        <f>Demand[[#This Row],[Load]]+Demand[[#This Row],[Load]]*47</f>
        <v>541344</v>
      </c>
      <c r="CW151">
        <f>Demand[[#This Row],[Load]]+Demand[[#This Row],[Load]]*0.48</f>
        <v>16691.439999999999</v>
      </c>
      <c r="CX151">
        <f>Demand[[#This Row],[Load]]+Demand[[#This Row],[Load]]*0.49</f>
        <v>16804.22</v>
      </c>
      <c r="CY151">
        <f>Demand[[#This Row],[Load]]+Demand[[#This Row],[Load]]*0.5</f>
        <v>16917</v>
      </c>
    </row>
    <row r="152" spans="1:103">
      <c r="A152">
        <v>150</v>
      </c>
      <c r="B152">
        <v>11389</v>
      </c>
      <c r="C152">
        <f>Demand[[#This Row],[Load]]-Demand[[#This Row],[Load]]*0.5</f>
        <v>5694.5</v>
      </c>
      <c r="D152">
        <f>Demand[[#This Row],[Load]]-Demand[[#This Row],[Load]]*0.49</f>
        <v>5808.39</v>
      </c>
      <c r="E152">
        <f>Demand[[#This Row],[Load]]-Demand[[#This Row],[Load]]*0.48</f>
        <v>5922.2800000000007</v>
      </c>
      <c r="F152">
        <f>Demand[[#This Row],[Load]]-Demand[[#This Row],[Load]]*0.47</f>
        <v>6036.17</v>
      </c>
      <c r="G152">
        <f>Demand[[#This Row],[Load]]-Demand[[#This Row],[Load]]*0.46</f>
        <v>6150.0599999999995</v>
      </c>
      <c r="H152">
        <f>Demand[[#This Row],[Load]]-Demand[[#This Row],[Load]]*0.45</f>
        <v>6263.95</v>
      </c>
      <c r="I152">
        <f>Demand[[#This Row],[Load]]-Demand[[#This Row],[Load]]*0.44</f>
        <v>6377.84</v>
      </c>
      <c r="J152">
        <f>Demand[[#This Row],[Load]]-Demand[[#This Row],[Load]]*0.43</f>
        <v>6491.7300000000005</v>
      </c>
      <c r="K152">
        <f>Demand[[#This Row],[Load]]+Demand[[#This Row],[Load]]*$K$1</f>
        <v>6605.62</v>
      </c>
      <c r="L152">
        <f>Demand[[#This Row],[Load]]+Demand[[#This Row],[Load]]*-0.41</f>
        <v>6719.51</v>
      </c>
      <c r="M152">
        <f>Demand[[#This Row],[Load]]+Demand[[#This Row],[Load]]*-0.4</f>
        <v>6833.4</v>
      </c>
      <c r="N152">
        <f>Demand[[#This Row],[Load]]+Demand[[#This Row],[Load]]*-0.39</f>
        <v>6947.29</v>
      </c>
      <c r="O152">
        <f>Demand[[#This Row],[Load]]+Demand[[#This Row],[Load]]*-0.38</f>
        <v>7061.18</v>
      </c>
      <c r="P152">
        <f>Demand[[#This Row],[Load]]+Demand[[#This Row],[Load]]*-0.37</f>
        <v>7175.07</v>
      </c>
      <c r="Q152">
        <f>Demand[[#This Row],[Load]]+Demand[[#This Row],[Load]]*-0.36</f>
        <v>7288.96</v>
      </c>
      <c r="R152">
        <f>Demand[[#This Row],[Load]]+Demand[[#This Row],[Load]]*-0.35</f>
        <v>7402.85</v>
      </c>
      <c r="S152">
        <f>Demand[[#This Row],[Load]]+Demand[[#This Row],[Load]]*-0.34</f>
        <v>7516.74</v>
      </c>
      <c r="T152">
        <f>Demand[[#This Row],[Load]]+Demand[[#This Row],[Load]]*-0.33</f>
        <v>7630.6299999999992</v>
      </c>
      <c r="U152">
        <f>Demand[[#This Row],[Load]]+Demand[[#This Row],[Load]]*-0.32</f>
        <v>7744.52</v>
      </c>
      <c r="V152">
        <f>Demand[[#This Row],[Load]]+Demand[[#This Row],[Load]]*-0.31</f>
        <v>7858.41</v>
      </c>
      <c r="W152">
        <f>Demand[[#This Row],[Load]]+Demand[[#This Row],[Load]]*-0.3</f>
        <v>7972.3</v>
      </c>
      <c r="X152">
        <f>Demand[[#This Row],[Load]]+Demand[[#This Row],[Load]]*-0.29</f>
        <v>8086.1900000000005</v>
      </c>
      <c r="Y152">
        <f>Demand[[#This Row],[Load]]+Demand[[#This Row],[Load]]*-0.28</f>
        <v>8200.08</v>
      </c>
      <c r="Z152">
        <f>Demand[[#This Row],[Load]]+Demand[[#This Row],[Load]]*-0.27</f>
        <v>8313.9699999999993</v>
      </c>
      <c r="AA152">
        <f>Demand[[#This Row],[Load]]+Demand[[#This Row],[Load]]*-0.26</f>
        <v>8427.86</v>
      </c>
      <c r="AB152">
        <f>Demand[[#This Row],[Load]]+Demand[[#This Row],[Load]]*-0.25</f>
        <v>8541.75</v>
      </c>
      <c r="AC152">
        <f>Demand[[#This Row],[Load]]+Demand[[#This Row],[Load]]*-0.24</f>
        <v>8655.64</v>
      </c>
      <c r="AD152">
        <f>Demand[[#This Row],[Load]]+Demand[[#This Row],[Load]]*-0.23</f>
        <v>8769.5299999999988</v>
      </c>
      <c r="AE152">
        <f>Demand[[#This Row],[Load]]+Demand[[#This Row],[Load]]*-0.22</f>
        <v>8883.42</v>
      </c>
      <c r="AF152">
        <f>Demand[[#This Row],[Load]]+Demand[[#This Row],[Load]]*-0.21</f>
        <v>8997.31</v>
      </c>
      <c r="AG152">
        <f>Demand[[#This Row],[Load]]+Demand[[#This Row],[Load]]*-0.2</f>
        <v>9111.2000000000007</v>
      </c>
      <c r="AH152">
        <f>Demand[[#This Row],[Load]]+Demand[[#This Row],[Load]]*-0.19</f>
        <v>9225.09</v>
      </c>
      <c r="AI152">
        <f>Demand[[#This Row],[Load]]+Demand[[#This Row],[Load]]*-0.18</f>
        <v>9338.98</v>
      </c>
      <c r="AJ152">
        <f>Demand[[#This Row],[Load]]+Demand[[#This Row],[Load]]*-0.17</f>
        <v>9452.869999999999</v>
      </c>
      <c r="AK152">
        <f>Demand[[#This Row],[Load]]+Demand[[#This Row],[Load]]*-0.16</f>
        <v>9566.76</v>
      </c>
      <c r="AL152">
        <f>Demand[[#This Row],[Load]]+Demand[[#This Row],[Load]]*-0.15</f>
        <v>9680.65</v>
      </c>
      <c r="AM152">
        <f>Demand[[#This Row],[Load]]+Demand[[#This Row],[Load]]*-0.14</f>
        <v>9794.5399999999991</v>
      </c>
      <c r="AN152">
        <f>Demand[[#This Row],[Load]]+Demand[[#This Row],[Load]]*-0.13</f>
        <v>9908.43</v>
      </c>
      <c r="AO152">
        <f>Demand[[#This Row],[Load]]+Demand[[#This Row],[Load]]*-0.12</f>
        <v>10022.32</v>
      </c>
      <c r="AP152">
        <f>Demand[[#This Row],[Load]]+Demand[[#This Row],[Load]]*-0.11</f>
        <v>10136.209999999999</v>
      </c>
      <c r="AQ152">
        <f>Demand[[#This Row],[Load]]+Demand[[#This Row],[Load]]*-0.1</f>
        <v>10250.1</v>
      </c>
      <c r="AR152">
        <f>Demand[[#This Row],[Load]]+Demand[[#This Row],[Load]]*-0.09</f>
        <v>10363.99</v>
      </c>
      <c r="AS152">
        <f>Demand[[#This Row],[Load]]+Demand[[#This Row],[Load]]*-0.08</f>
        <v>10477.879999999999</v>
      </c>
      <c r="AT152">
        <f>Demand[[#This Row],[Load]]+Demand[[#This Row],[Load]]*-0.07</f>
        <v>10591.77</v>
      </c>
      <c r="AU152">
        <f>Demand[[#This Row],[Load]]+Demand[[#This Row],[Load]]*-0.06</f>
        <v>10705.66</v>
      </c>
      <c r="AV152">
        <f>Demand[[#This Row],[Load]]+Demand[[#This Row],[Load]]*-0.05</f>
        <v>10819.55</v>
      </c>
      <c r="AW152">
        <f>Demand[[#This Row],[Load]]+Demand[[#This Row],[Load]]*-0.04</f>
        <v>10933.44</v>
      </c>
      <c r="AX152">
        <f>Demand[[#This Row],[Load]]+Demand[[#This Row],[Load]]*-0.03</f>
        <v>11047.33</v>
      </c>
      <c r="AY152">
        <f>Demand[[#This Row],[Load]]+Demand[[#This Row],[Load]]*-0.02</f>
        <v>11161.22</v>
      </c>
      <c r="AZ152">
        <f>Demand[[#This Row],[Load]]+Demand[[#This Row],[Load]]*-0.01</f>
        <v>11275.11</v>
      </c>
      <c r="BA152">
        <f>Demand[[#This Row],[Load]]+Demand[[#This Row],[Load]]*0</f>
        <v>11389</v>
      </c>
      <c r="BB152">
        <f>Demand[[#This Row],[Load]]+Demand[[#This Row],[Load]]*0.01</f>
        <v>11502.89</v>
      </c>
      <c r="BC152">
        <f>Demand[[#This Row],[Load]]+Demand[[#This Row],[Load]]*0.02</f>
        <v>11616.78</v>
      </c>
      <c r="BD152">
        <f>Demand[[#This Row],[Load]]+Demand[[#This Row],[Load]]*0.03</f>
        <v>11730.67</v>
      </c>
      <c r="BE152">
        <f>Demand[[#This Row],[Load]]+Demand[[#This Row],[Load]]*0.04</f>
        <v>11844.56</v>
      </c>
      <c r="BF152">
        <f>Demand[[#This Row],[Load]]+Demand[[#This Row],[Load]]*0.05</f>
        <v>11958.45</v>
      </c>
      <c r="BG152">
        <f>Demand[[#This Row],[Load]]+Demand[[#This Row],[Load]]*0.06</f>
        <v>12072.34</v>
      </c>
      <c r="BH152">
        <f>Demand[[#This Row],[Load]]+Demand[[#This Row],[Load]]*0.07</f>
        <v>12186.23</v>
      </c>
      <c r="BI152">
        <f>Demand[[#This Row],[Load]]+Demand[[#This Row],[Load]]*0.08</f>
        <v>12300.12</v>
      </c>
      <c r="BJ152">
        <f>Demand[[#This Row],[Load]]+Demand[[#This Row],[Load]]*0.09</f>
        <v>12414.01</v>
      </c>
      <c r="BK152">
        <f>Demand[[#This Row],[Load]]+Demand[[#This Row],[Load]]*0.1</f>
        <v>12527.9</v>
      </c>
      <c r="BL152">
        <f>Demand[[#This Row],[Load]]+Demand[[#This Row],[Load]]*0.11</f>
        <v>12641.79</v>
      </c>
      <c r="BM152">
        <f>Demand[[#This Row],[Load]]+Demand[[#This Row],[Load]]*0.12</f>
        <v>12755.68</v>
      </c>
      <c r="BN152">
        <f>Demand[[#This Row],[Load]]+Demand[[#This Row],[Load]]*0.13</f>
        <v>12869.57</v>
      </c>
      <c r="BO152">
        <f>Demand[[#This Row],[Load]]+Demand[[#This Row],[Load]]*0.14</f>
        <v>12983.460000000001</v>
      </c>
      <c r="BP152">
        <f>Demand[[#This Row],[Load]]+Demand[[#This Row],[Load]]*0.15</f>
        <v>13097.35</v>
      </c>
      <c r="BQ152">
        <f>Demand[[#This Row],[Load]]+Demand[[#This Row],[Load]]*0.16</f>
        <v>13211.24</v>
      </c>
      <c r="BR152">
        <f>Demand[[#This Row],[Load]]+Demand[[#This Row],[Load]]*0.17</f>
        <v>13325.130000000001</v>
      </c>
      <c r="BS152">
        <f>Demand[[#This Row],[Load]]+Demand[[#This Row],[Load]]*0.18</f>
        <v>13439.02</v>
      </c>
      <c r="BT152">
        <f>Demand[[#This Row],[Load]]+Demand[[#This Row],[Load]]*0.19</f>
        <v>13552.91</v>
      </c>
      <c r="BU152">
        <f>Demand[[#This Row],[Load]]+Demand[[#This Row],[Load]]*0.2</f>
        <v>13666.8</v>
      </c>
      <c r="BV152">
        <f>Demand[[#This Row],[Load]]+Demand[[#This Row],[Load]]*0.21</f>
        <v>13780.69</v>
      </c>
      <c r="BW152">
        <f>Demand[[#This Row],[Load]]+Demand[[#This Row],[Load]]*0.22</f>
        <v>13894.58</v>
      </c>
      <c r="BX152">
        <f>Demand[[#This Row],[Load]]+Demand[[#This Row],[Load]]*0.23</f>
        <v>14008.470000000001</v>
      </c>
      <c r="BY152">
        <f>Demand[[#This Row],[Load]]+Demand[[#This Row],[Load]]*0.24</f>
        <v>14122.36</v>
      </c>
      <c r="BZ152">
        <f>Demand[[#This Row],[Load]]+Demand[[#This Row],[Load]]*0.25</f>
        <v>14236.25</v>
      </c>
      <c r="CA152">
        <f>Demand[[#This Row],[Load]]+Demand[[#This Row],[Load]]*0.26</f>
        <v>14350.14</v>
      </c>
      <c r="CB152">
        <f>Demand[[#This Row],[Load]]+Demand[[#This Row],[Load]]*0.27</f>
        <v>14464.03</v>
      </c>
      <c r="CC152">
        <f>Demand[[#This Row],[Load]]+Demand[[#This Row],[Load]]*0.28</f>
        <v>14577.92</v>
      </c>
      <c r="CD152">
        <f>Demand[[#This Row],[Load]]+Demand[[#This Row],[Load]]*0.29</f>
        <v>14691.81</v>
      </c>
      <c r="CE152">
        <f>Demand[[#This Row],[Load]]+Demand[[#This Row],[Load]]*0.3</f>
        <v>14805.7</v>
      </c>
      <c r="CF152">
        <f>Demand[[#This Row],[Load]]+Demand[[#This Row],[Load]]*0.31</f>
        <v>14919.59</v>
      </c>
      <c r="CG152">
        <f>Demand[[#This Row],[Load]]+Demand[[#This Row],[Load]]*0.32</f>
        <v>15033.48</v>
      </c>
      <c r="CH152">
        <f>Demand[[#This Row],[Load]]+Demand[[#This Row],[Load]]*0.33</f>
        <v>15147.37</v>
      </c>
      <c r="CI152">
        <f>Demand[[#This Row],[Load]]+Demand[[#This Row],[Load]]*0.34</f>
        <v>15261.26</v>
      </c>
      <c r="CJ152">
        <f>Demand[[#This Row],[Load]]+Demand[[#This Row],[Load]]*0.35</f>
        <v>15375.15</v>
      </c>
      <c r="CK152">
        <f>Demand[[#This Row],[Load]]+Demand[[#This Row],[Load]]*0.36</f>
        <v>15489.04</v>
      </c>
      <c r="CL152">
        <f>Demand[[#This Row],[Load]]+Demand[[#This Row],[Load]]*0.37</f>
        <v>15602.93</v>
      </c>
      <c r="CM152">
        <f>Demand[[#This Row],[Load]]+Demand[[#This Row],[Load]]*0.38</f>
        <v>15716.82</v>
      </c>
      <c r="CN152">
        <f>Demand[[#This Row],[Load]]+Demand[[#This Row],[Load]]*0.39</f>
        <v>15830.71</v>
      </c>
      <c r="CO152">
        <f>Demand[[#This Row],[Load]]+Demand[[#This Row],[Load]]*0.4</f>
        <v>15944.6</v>
      </c>
      <c r="CP152">
        <f>Demand[[#This Row],[Load]]+Demand[[#This Row],[Load]]*0.41</f>
        <v>16058.49</v>
      </c>
      <c r="CQ152">
        <f>Demand[[#This Row],[Load]]+Demand[[#This Row],[Load]]*0.42</f>
        <v>16172.380000000001</v>
      </c>
      <c r="CR152">
        <f>Demand[[#This Row],[Load]]+Demand[[#This Row],[Load]]*0.43</f>
        <v>16286.27</v>
      </c>
      <c r="CS152">
        <f>Demand[[#This Row],[Load]]+Demand[[#This Row],[Load]]*0.44</f>
        <v>16400.16</v>
      </c>
      <c r="CT152">
        <f>Demand[[#This Row],[Load]]+Demand[[#This Row],[Load]]*0.45</f>
        <v>16514.05</v>
      </c>
      <c r="CU152">
        <f>Demand[[#This Row],[Load]]+Demand[[#This Row],[Load]]*0.46</f>
        <v>16627.940000000002</v>
      </c>
      <c r="CV152">
        <f>Demand[[#This Row],[Load]]+Demand[[#This Row],[Load]]*47</f>
        <v>546672</v>
      </c>
      <c r="CW152">
        <f>Demand[[#This Row],[Load]]+Demand[[#This Row],[Load]]*0.48</f>
        <v>16855.72</v>
      </c>
      <c r="CX152">
        <f>Demand[[#This Row],[Load]]+Demand[[#This Row],[Load]]*0.49</f>
        <v>16969.61</v>
      </c>
      <c r="CY152">
        <f>Demand[[#This Row],[Load]]+Demand[[#This Row],[Load]]*0.5</f>
        <v>17083.5</v>
      </c>
    </row>
    <row r="153" spans="1:103">
      <c r="A153">
        <v>151</v>
      </c>
      <c r="B153">
        <v>11820</v>
      </c>
      <c r="C153">
        <f>Demand[[#This Row],[Load]]-Demand[[#This Row],[Load]]*0.5</f>
        <v>5910</v>
      </c>
      <c r="D153">
        <f>Demand[[#This Row],[Load]]-Demand[[#This Row],[Load]]*0.49</f>
        <v>6028.2</v>
      </c>
      <c r="E153">
        <f>Demand[[#This Row],[Load]]-Demand[[#This Row],[Load]]*0.48</f>
        <v>6146.4000000000005</v>
      </c>
      <c r="F153">
        <f>Demand[[#This Row],[Load]]-Demand[[#This Row],[Load]]*0.47</f>
        <v>6264.6</v>
      </c>
      <c r="G153">
        <f>Demand[[#This Row],[Load]]-Demand[[#This Row],[Load]]*0.46</f>
        <v>6382.8</v>
      </c>
      <c r="H153">
        <f>Demand[[#This Row],[Load]]-Demand[[#This Row],[Load]]*0.45</f>
        <v>6501</v>
      </c>
      <c r="I153">
        <f>Demand[[#This Row],[Load]]-Demand[[#This Row],[Load]]*0.44</f>
        <v>6619.2</v>
      </c>
      <c r="J153">
        <f>Demand[[#This Row],[Load]]-Demand[[#This Row],[Load]]*0.43</f>
        <v>6737.4</v>
      </c>
      <c r="K153">
        <f>Demand[[#This Row],[Load]]+Demand[[#This Row],[Load]]*$K$1</f>
        <v>6855.6</v>
      </c>
      <c r="L153">
        <f>Demand[[#This Row],[Load]]+Demand[[#This Row],[Load]]*-0.41</f>
        <v>6973.8</v>
      </c>
      <c r="M153">
        <f>Demand[[#This Row],[Load]]+Demand[[#This Row],[Load]]*-0.4</f>
        <v>7092</v>
      </c>
      <c r="N153">
        <f>Demand[[#This Row],[Load]]+Demand[[#This Row],[Load]]*-0.39</f>
        <v>7210.2</v>
      </c>
      <c r="O153">
        <f>Demand[[#This Row],[Load]]+Demand[[#This Row],[Load]]*-0.38</f>
        <v>7328.4</v>
      </c>
      <c r="P153">
        <f>Demand[[#This Row],[Load]]+Demand[[#This Row],[Load]]*-0.37</f>
        <v>7446.6</v>
      </c>
      <c r="Q153">
        <f>Demand[[#This Row],[Load]]+Demand[[#This Row],[Load]]*-0.36</f>
        <v>7564.8</v>
      </c>
      <c r="R153">
        <f>Demand[[#This Row],[Load]]+Demand[[#This Row],[Load]]*-0.35</f>
        <v>7683</v>
      </c>
      <c r="S153">
        <f>Demand[[#This Row],[Load]]+Demand[[#This Row],[Load]]*-0.34</f>
        <v>7801.2</v>
      </c>
      <c r="T153">
        <f>Demand[[#This Row],[Load]]+Demand[[#This Row],[Load]]*-0.33</f>
        <v>7919.4</v>
      </c>
      <c r="U153">
        <f>Demand[[#This Row],[Load]]+Demand[[#This Row],[Load]]*-0.32</f>
        <v>8037.6</v>
      </c>
      <c r="V153">
        <f>Demand[[#This Row],[Load]]+Demand[[#This Row],[Load]]*-0.31</f>
        <v>8155.8</v>
      </c>
      <c r="W153">
        <f>Demand[[#This Row],[Load]]+Demand[[#This Row],[Load]]*-0.3</f>
        <v>8274</v>
      </c>
      <c r="X153">
        <f>Demand[[#This Row],[Load]]+Demand[[#This Row],[Load]]*-0.29</f>
        <v>8392.2000000000007</v>
      </c>
      <c r="Y153">
        <f>Demand[[#This Row],[Load]]+Demand[[#This Row],[Load]]*-0.28</f>
        <v>8510.4</v>
      </c>
      <c r="Z153">
        <f>Demand[[#This Row],[Load]]+Demand[[#This Row],[Load]]*-0.27</f>
        <v>8628.6</v>
      </c>
      <c r="AA153">
        <f>Demand[[#This Row],[Load]]+Demand[[#This Row],[Load]]*-0.26</f>
        <v>8746.7999999999993</v>
      </c>
      <c r="AB153">
        <f>Demand[[#This Row],[Load]]+Demand[[#This Row],[Load]]*-0.25</f>
        <v>8865</v>
      </c>
      <c r="AC153">
        <f>Demand[[#This Row],[Load]]+Demand[[#This Row],[Load]]*-0.24</f>
        <v>8983.2000000000007</v>
      </c>
      <c r="AD153">
        <f>Demand[[#This Row],[Load]]+Demand[[#This Row],[Load]]*-0.23</f>
        <v>9101.4</v>
      </c>
      <c r="AE153">
        <f>Demand[[#This Row],[Load]]+Demand[[#This Row],[Load]]*-0.22</f>
        <v>9219.6</v>
      </c>
      <c r="AF153">
        <f>Demand[[#This Row],[Load]]+Demand[[#This Row],[Load]]*-0.21</f>
        <v>9337.7999999999993</v>
      </c>
      <c r="AG153">
        <f>Demand[[#This Row],[Load]]+Demand[[#This Row],[Load]]*-0.2</f>
        <v>9456</v>
      </c>
      <c r="AH153">
        <f>Demand[[#This Row],[Load]]+Demand[[#This Row],[Load]]*-0.19</f>
        <v>9574.2000000000007</v>
      </c>
      <c r="AI153">
        <f>Demand[[#This Row],[Load]]+Demand[[#This Row],[Load]]*-0.18</f>
        <v>9692.4</v>
      </c>
      <c r="AJ153">
        <f>Demand[[#This Row],[Load]]+Demand[[#This Row],[Load]]*-0.17</f>
        <v>9810.6</v>
      </c>
      <c r="AK153">
        <f>Demand[[#This Row],[Load]]+Demand[[#This Row],[Load]]*-0.16</f>
        <v>9928.7999999999993</v>
      </c>
      <c r="AL153">
        <f>Demand[[#This Row],[Load]]+Demand[[#This Row],[Load]]*-0.15</f>
        <v>10047</v>
      </c>
      <c r="AM153">
        <f>Demand[[#This Row],[Load]]+Demand[[#This Row],[Load]]*-0.14</f>
        <v>10165.200000000001</v>
      </c>
      <c r="AN153">
        <f>Demand[[#This Row],[Load]]+Demand[[#This Row],[Load]]*-0.13</f>
        <v>10283.4</v>
      </c>
      <c r="AO153">
        <f>Demand[[#This Row],[Load]]+Demand[[#This Row],[Load]]*-0.12</f>
        <v>10401.6</v>
      </c>
      <c r="AP153">
        <f>Demand[[#This Row],[Load]]+Demand[[#This Row],[Load]]*-0.11</f>
        <v>10519.8</v>
      </c>
      <c r="AQ153">
        <f>Demand[[#This Row],[Load]]+Demand[[#This Row],[Load]]*-0.1</f>
        <v>10638</v>
      </c>
      <c r="AR153">
        <f>Demand[[#This Row],[Load]]+Demand[[#This Row],[Load]]*-0.09</f>
        <v>10756.2</v>
      </c>
      <c r="AS153">
        <f>Demand[[#This Row],[Load]]+Demand[[#This Row],[Load]]*-0.08</f>
        <v>10874.4</v>
      </c>
      <c r="AT153">
        <f>Demand[[#This Row],[Load]]+Demand[[#This Row],[Load]]*-0.07</f>
        <v>10992.6</v>
      </c>
      <c r="AU153">
        <f>Demand[[#This Row],[Load]]+Demand[[#This Row],[Load]]*-0.06</f>
        <v>11110.8</v>
      </c>
      <c r="AV153">
        <f>Demand[[#This Row],[Load]]+Demand[[#This Row],[Load]]*-0.05</f>
        <v>11229</v>
      </c>
      <c r="AW153">
        <f>Demand[[#This Row],[Load]]+Demand[[#This Row],[Load]]*-0.04</f>
        <v>11347.2</v>
      </c>
      <c r="AX153">
        <f>Demand[[#This Row],[Load]]+Demand[[#This Row],[Load]]*-0.03</f>
        <v>11465.4</v>
      </c>
      <c r="AY153">
        <f>Demand[[#This Row],[Load]]+Demand[[#This Row],[Load]]*-0.02</f>
        <v>11583.6</v>
      </c>
      <c r="AZ153">
        <f>Demand[[#This Row],[Load]]+Demand[[#This Row],[Load]]*-0.01</f>
        <v>11701.8</v>
      </c>
      <c r="BA153">
        <f>Demand[[#This Row],[Load]]+Demand[[#This Row],[Load]]*0</f>
        <v>11820</v>
      </c>
      <c r="BB153">
        <f>Demand[[#This Row],[Load]]+Demand[[#This Row],[Load]]*0.01</f>
        <v>11938.2</v>
      </c>
      <c r="BC153">
        <f>Demand[[#This Row],[Load]]+Demand[[#This Row],[Load]]*0.02</f>
        <v>12056.4</v>
      </c>
      <c r="BD153">
        <f>Demand[[#This Row],[Load]]+Demand[[#This Row],[Load]]*0.03</f>
        <v>12174.6</v>
      </c>
      <c r="BE153">
        <f>Demand[[#This Row],[Load]]+Demand[[#This Row],[Load]]*0.04</f>
        <v>12292.8</v>
      </c>
      <c r="BF153">
        <f>Demand[[#This Row],[Load]]+Demand[[#This Row],[Load]]*0.05</f>
        <v>12411</v>
      </c>
      <c r="BG153">
        <f>Demand[[#This Row],[Load]]+Demand[[#This Row],[Load]]*0.06</f>
        <v>12529.2</v>
      </c>
      <c r="BH153">
        <f>Demand[[#This Row],[Load]]+Demand[[#This Row],[Load]]*0.07</f>
        <v>12647.4</v>
      </c>
      <c r="BI153">
        <f>Demand[[#This Row],[Load]]+Demand[[#This Row],[Load]]*0.08</f>
        <v>12765.6</v>
      </c>
      <c r="BJ153">
        <f>Demand[[#This Row],[Load]]+Demand[[#This Row],[Load]]*0.09</f>
        <v>12883.8</v>
      </c>
      <c r="BK153">
        <f>Demand[[#This Row],[Load]]+Demand[[#This Row],[Load]]*0.1</f>
        <v>13002</v>
      </c>
      <c r="BL153">
        <f>Demand[[#This Row],[Load]]+Demand[[#This Row],[Load]]*0.11</f>
        <v>13120.2</v>
      </c>
      <c r="BM153">
        <f>Demand[[#This Row],[Load]]+Demand[[#This Row],[Load]]*0.12</f>
        <v>13238.4</v>
      </c>
      <c r="BN153">
        <f>Demand[[#This Row],[Load]]+Demand[[#This Row],[Load]]*0.13</f>
        <v>13356.6</v>
      </c>
      <c r="BO153">
        <f>Demand[[#This Row],[Load]]+Demand[[#This Row],[Load]]*0.14</f>
        <v>13474.8</v>
      </c>
      <c r="BP153">
        <f>Demand[[#This Row],[Load]]+Demand[[#This Row],[Load]]*0.15</f>
        <v>13593</v>
      </c>
      <c r="BQ153">
        <f>Demand[[#This Row],[Load]]+Demand[[#This Row],[Load]]*0.16</f>
        <v>13711.2</v>
      </c>
      <c r="BR153">
        <f>Demand[[#This Row],[Load]]+Demand[[#This Row],[Load]]*0.17</f>
        <v>13829.4</v>
      </c>
      <c r="BS153">
        <f>Demand[[#This Row],[Load]]+Demand[[#This Row],[Load]]*0.18</f>
        <v>13947.6</v>
      </c>
      <c r="BT153">
        <f>Demand[[#This Row],[Load]]+Demand[[#This Row],[Load]]*0.19</f>
        <v>14065.8</v>
      </c>
      <c r="BU153">
        <f>Demand[[#This Row],[Load]]+Demand[[#This Row],[Load]]*0.2</f>
        <v>14184</v>
      </c>
      <c r="BV153">
        <f>Demand[[#This Row],[Load]]+Demand[[#This Row],[Load]]*0.21</f>
        <v>14302.2</v>
      </c>
      <c r="BW153">
        <f>Demand[[#This Row],[Load]]+Demand[[#This Row],[Load]]*0.22</f>
        <v>14420.4</v>
      </c>
      <c r="BX153">
        <f>Demand[[#This Row],[Load]]+Demand[[#This Row],[Load]]*0.23</f>
        <v>14538.6</v>
      </c>
      <c r="BY153">
        <f>Demand[[#This Row],[Load]]+Demand[[#This Row],[Load]]*0.24</f>
        <v>14656.8</v>
      </c>
      <c r="BZ153">
        <f>Demand[[#This Row],[Load]]+Demand[[#This Row],[Load]]*0.25</f>
        <v>14775</v>
      </c>
      <c r="CA153">
        <f>Demand[[#This Row],[Load]]+Demand[[#This Row],[Load]]*0.26</f>
        <v>14893.2</v>
      </c>
      <c r="CB153">
        <f>Demand[[#This Row],[Load]]+Demand[[#This Row],[Load]]*0.27</f>
        <v>15011.4</v>
      </c>
      <c r="CC153">
        <f>Demand[[#This Row],[Load]]+Demand[[#This Row],[Load]]*0.28</f>
        <v>15129.6</v>
      </c>
      <c r="CD153">
        <f>Demand[[#This Row],[Load]]+Demand[[#This Row],[Load]]*0.29</f>
        <v>15247.8</v>
      </c>
      <c r="CE153">
        <f>Demand[[#This Row],[Load]]+Demand[[#This Row],[Load]]*0.3</f>
        <v>15366</v>
      </c>
      <c r="CF153">
        <f>Demand[[#This Row],[Load]]+Demand[[#This Row],[Load]]*0.31</f>
        <v>15484.2</v>
      </c>
      <c r="CG153">
        <f>Demand[[#This Row],[Load]]+Demand[[#This Row],[Load]]*0.32</f>
        <v>15602.4</v>
      </c>
      <c r="CH153">
        <f>Demand[[#This Row],[Load]]+Demand[[#This Row],[Load]]*0.33</f>
        <v>15720.6</v>
      </c>
      <c r="CI153">
        <f>Demand[[#This Row],[Load]]+Demand[[#This Row],[Load]]*0.34</f>
        <v>15838.8</v>
      </c>
      <c r="CJ153">
        <f>Demand[[#This Row],[Load]]+Demand[[#This Row],[Load]]*0.35</f>
        <v>15957</v>
      </c>
      <c r="CK153">
        <f>Demand[[#This Row],[Load]]+Demand[[#This Row],[Load]]*0.36</f>
        <v>16075.2</v>
      </c>
      <c r="CL153">
        <f>Demand[[#This Row],[Load]]+Demand[[#This Row],[Load]]*0.37</f>
        <v>16193.4</v>
      </c>
      <c r="CM153">
        <f>Demand[[#This Row],[Load]]+Demand[[#This Row],[Load]]*0.38</f>
        <v>16311.6</v>
      </c>
      <c r="CN153">
        <f>Demand[[#This Row],[Load]]+Demand[[#This Row],[Load]]*0.39</f>
        <v>16429.8</v>
      </c>
      <c r="CO153">
        <f>Demand[[#This Row],[Load]]+Demand[[#This Row],[Load]]*0.4</f>
        <v>16548</v>
      </c>
      <c r="CP153">
        <f>Demand[[#This Row],[Load]]+Demand[[#This Row],[Load]]*0.41</f>
        <v>16666.2</v>
      </c>
      <c r="CQ153">
        <f>Demand[[#This Row],[Load]]+Demand[[#This Row],[Load]]*0.42</f>
        <v>16784.400000000001</v>
      </c>
      <c r="CR153">
        <f>Demand[[#This Row],[Load]]+Demand[[#This Row],[Load]]*0.43</f>
        <v>16902.599999999999</v>
      </c>
      <c r="CS153">
        <f>Demand[[#This Row],[Load]]+Demand[[#This Row],[Load]]*0.44</f>
        <v>17020.8</v>
      </c>
      <c r="CT153">
        <f>Demand[[#This Row],[Load]]+Demand[[#This Row],[Load]]*0.45</f>
        <v>17139</v>
      </c>
      <c r="CU153">
        <f>Demand[[#This Row],[Load]]+Demand[[#This Row],[Load]]*0.46</f>
        <v>17257.2</v>
      </c>
      <c r="CV153">
        <f>Demand[[#This Row],[Load]]+Demand[[#This Row],[Load]]*47</f>
        <v>567360</v>
      </c>
      <c r="CW153">
        <f>Demand[[#This Row],[Load]]+Demand[[#This Row],[Load]]*0.48</f>
        <v>17493.599999999999</v>
      </c>
      <c r="CX153">
        <f>Demand[[#This Row],[Load]]+Demand[[#This Row],[Load]]*0.49</f>
        <v>17611.8</v>
      </c>
      <c r="CY153">
        <f>Demand[[#This Row],[Load]]+Demand[[#This Row],[Load]]*0.5</f>
        <v>17730</v>
      </c>
    </row>
    <row r="154" spans="1:103">
      <c r="A154">
        <v>152</v>
      </c>
      <c r="B154">
        <v>12597</v>
      </c>
      <c r="C154">
        <f>Demand[[#This Row],[Load]]-Demand[[#This Row],[Load]]*0.5</f>
        <v>6298.5</v>
      </c>
      <c r="D154">
        <f>Demand[[#This Row],[Load]]-Demand[[#This Row],[Load]]*0.49</f>
        <v>6424.47</v>
      </c>
      <c r="E154">
        <f>Demand[[#This Row],[Load]]-Demand[[#This Row],[Load]]*0.48</f>
        <v>6550.4400000000005</v>
      </c>
      <c r="F154">
        <f>Demand[[#This Row],[Load]]-Demand[[#This Row],[Load]]*0.47</f>
        <v>6676.4100000000008</v>
      </c>
      <c r="G154">
        <f>Demand[[#This Row],[Load]]-Demand[[#This Row],[Load]]*0.46</f>
        <v>6802.38</v>
      </c>
      <c r="H154">
        <f>Demand[[#This Row],[Load]]-Demand[[#This Row],[Load]]*0.45</f>
        <v>6928.3499999999995</v>
      </c>
      <c r="I154">
        <f>Demand[[#This Row],[Load]]-Demand[[#This Row],[Load]]*0.44</f>
        <v>7054.32</v>
      </c>
      <c r="J154">
        <f>Demand[[#This Row],[Load]]-Demand[[#This Row],[Load]]*0.43</f>
        <v>7180.29</v>
      </c>
      <c r="K154">
        <f>Demand[[#This Row],[Load]]+Demand[[#This Row],[Load]]*$K$1</f>
        <v>7306.26</v>
      </c>
      <c r="L154">
        <f>Demand[[#This Row],[Load]]+Demand[[#This Row],[Load]]*-0.41</f>
        <v>7432.2300000000005</v>
      </c>
      <c r="M154">
        <f>Demand[[#This Row],[Load]]+Demand[[#This Row],[Load]]*-0.4</f>
        <v>7558.2</v>
      </c>
      <c r="N154">
        <f>Demand[[#This Row],[Load]]+Demand[[#This Row],[Load]]*-0.39</f>
        <v>7684.17</v>
      </c>
      <c r="O154">
        <f>Demand[[#This Row],[Load]]+Demand[[#This Row],[Load]]*-0.38</f>
        <v>7810.14</v>
      </c>
      <c r="P154">
        <f>Demand[[#This Row],[Load]]+Demand[[#This Row],[Load]]*-0.37</f>
        <v>7936.11</v>
      </c>
      <c r="Q154">
        <f>Demand[[#This Row],[Load]]+Demand[[#This Row],[Load]]*-0.36</f>
        <v>8062.08</v>
      </c>
      <c r="R154">
        <f>Demand[[#This Row],[Load]]+Demand[[#This Row],[Load]]*-0.35</f>
        <v>8188.05</v>
      </c>
      <c r="S154">
        <f>Demand[[#This Row],[Load]]+Demand[[#This Row],[Load]]*-0.34</f>
        <v>8314.02</v>
      </c>
      <c r="T154">
        <f>Demand[[#This Row],[Load]]+Demand[[#This Row],[Load]]*-0.33</f>
        <v>8439.99</v>
      </c>
      <c r="U154">
        <f>Demand[[#This Row],[Load]]+Demand[[#This Row],[Load]]*-0.32</f>
        <v>8565.9599999999991</v>
      </c>
      <c r="V154">
        <f>Demand[[#This Row],[Load]]+Demand[[#This Row],[Load]]*-0.31</f>
        <v>8691.93</v>
      </c>
      <c r="W154">
        <f>Demand[[#This Row],[Load]]+Demand[[#This Row],[Load]]*-0.3</f>
        <v>8817.9</v>
      </c>
      <c r="X154">
        <f>Demand[[#This Row],[Load]]+Demand[[#This Row],[Load]]*-0.29</f>
        <v>8943.8700000000008</v>
      </c>
      <c r="Y154">
        <f>Demand[[#This Row],[Load]]+Demand[[#This Row],[Load]]*-0.28</f>
        <v>9069.84</v>
      </c>
      <c r="Z154">
        <f>Demand[[#This Row],[Load]]+Demand[[#This Row],[Load]]*-0.27</f>
        <v>9195.81</v>
      </c>
      <c r="AA154">
        <f>Demand[[#This Row],[Load]]+Demand[[#This Row],[Load]]*-0.26</f>
        <v>9321.7799999999988</v>
      </c>
      <c r="AB154">
        <f>Demand[[#This Row],[Load]]+Demand[[#This Row],[Load]]*-0.25</f>
        <v>9447.75</v>
      </c>
      <c r="AC154">
        <f>Demand[[#This Row],[Load]]+Demand[[#This Row],[Load]]*-0.24</f>
        <v>9573.7200000000012</v>
      </c>
      <c r="AD154">
        <f>Demand[[#This Row],[Load]]+Demand[[#This Row],[Load]]*-0.23</f>
        <v>9699.69</v>
      </c>
      <c r="AE154">
        <f>Demand[[#This Row],[Load]]+Demand[[#This Row],[Load]]*-0.22</f>
        <v>9825.66</v>
      </c>
      <c r="AF154">
        <f>Demand[[#This Row],[Load]]+Demand[[#This Row],[Load]]*-0.21</f>
        <v>9951.630000000001</v>
      </c>
      <c r="AG154">
        <f>Demand[[#This Row],[Load]]+Demand[[#This Row],[Load]]*-0.2</f>
        <v>10077.6</v>
      </c>
      <c r="AH154">
        <f>Demand[[#This Row],[Load]]+Demand[[#This Row],[Load]]*-0.19</f>
        <v>10203.57</v>
      </c>
      <c r="AI154">
        <f>Demand[[#This Row],[Load]]+Demand[[#This Row],[Load]]*-0.18</f>
        <v>10329.540000000001</v>
      </c>
      <c r="AJ154">
        <f>Demand[[#This Row],[Load]]+Demand[[#This Row],[Load]]*-0.17</f>
        <v>10455.51</v>
      </c>
      <c r="AK154">
        <f>Demand[[#This Row],[Load]]+Demand[[#This Row],[Load]]*-0.16</f>
        <v>10581.48</v>
      </c>
      <c r="AL154">
        <f>Demand[[#This Row],[Load]]+Demand[[#This Row],[Load]]*-0.15</f>
        <v>10707.45</v>
      </c>
      <c r="AM154">
        <f>Demand[[#This Row],[Load]]+Demand[[#This Row],[Load]]*-0.14</f>
        <v>10833.42</v>
      </c>
      <c r="AN154">
        <f>Demand[[#This Row],[Load]]+Demand[[#This Row],[Load]]*-0.13</f>
        <v>10959.39</v>
      </c>
      <c r="AO154">
        <f>Demand[[#This Row],[Load]]+Demand[[#This Row],[Load]]*-0.12</f>
        <v>11085.36</v>
      </c>
      <c r="AP154">
        <f>Demand[[#This Row],[Load]]+Demand[[#This Row],[Load]]*-0.11</f>
        <v>11211.33</v>
      </c>
      <c r="AQ154">
        <f>Demand[[#This Row],[Load]]+Demand[[#This Row],[Load]]*-0.1</f>
        <v>11337.3</v>
      </c>
      <c r="AR154">
        <f>Demand[[#This Row],[Load]]+Demand[[#This Row],[Load]]*-0.09</f>
        <v>11463.27</v>
      </c>
      <c r="AS154">
        <f>Demand[[#This Row],[Load]]+Demand[[#This Row],[Load]]*-0.08</f>
        <v>11589.24</v>
      </c>
      <c r="AT154">
        <f>Demand[[#This Row],[Load]]+Demand[[#This Row],[Load]]*-0.07</f>
        <v>11715.21</v>
      </c>
      <c r="AU154">
        <f>Demand[[#This Row],[Load]]+Demand[[#This Row],[Load]]*-0.06</f>
        <v>11841.18</v>
      </c>
      <c r="AV154">
        <f>Demand[[#This Row],[Load]]+Demand[[#This Row],[Load]]*-0.05</f>
        <v>11967.15</v>
      </c>
      <c r="AW154">
        <f>Demand[[#This Row],[Load]]+Demand[[#This Row],[Load]]*-0.04</f>
        <v>12093.12</v>
      </c>
      <c r="AX154">
        <f>Demand[[#This Row],[Load]]+Demand[[#This Row],[Load]]*-0.03</f>
        <v>12219.09</v>
      </c>
      <c r="AY154">
        <f>Demand[[#This Row],[Load]]+Demand[[#This Row],[Load]]*-0.02</f>
        <v>12345.06</v>
      </c>
      <c r="AZ154">
        <f>Demand[[#This Row],[Load]]+Demand[[#This Row],[Load]]*-0.01</f>
        <v>12471.03</v>
      </c>
      <c r="BA154">
        <f>Demand[[#This Row],[Load]]+Demand[[#This Row],[Load]]*0</f>
        <v>12597</v>
      </c>
      <c r="BB154">
        <f>Demand[[#This Row],[Load]]+Demand[[#This Row],[Load]]*0.01</f>
        <v>12722.97</v>
      </c>
      <c r="BC154">
        <f>Demand[[#This Row],[Load]]+Demand[[#This Row],[Load]]*0.02</f>
        <v>12848.94</v>
      </c>
      <c r="BD154">
        <f>Demand[[#This Row],[Load]]+Demand[[#This Row],[Load]]*0.03</f>
        <v>12974.91</v>
      </c>
      <c r="BE154">
        <f>Demand[[#This Row],[Load]]+Demand[[#This Row],[Load]]*0.04</f>
        <v>13100.88</v>
      </c>
      <c r="BF154">
        <f>Demand[[#This Row],[Load]]+Demand[[#This Row],[Load]]*0.05</f>
        <v>13226.85</v>
      </c>
      <c r="BG154">
        <f>Demand[[#This Row],[Load]]+Demand[[#This Row],[Load]]*0.06</f>
        <v>13352.82</v>
      </c>
      <c r="BH154">
        <f>Demand[[#This Row],[Load]]+Demand[[#This Row],[Load]]*0.07</f>
        <v>13478.79</v>
      </c>
      <c r="BI154">
        <f>Demand[[#This Row],[Load]]+Demand[[#This Row],[Load]]*0.08</f>
        <v>13604.76</v>
      </c>
      <c r="BJ154">
        <f>Demand[[#This Row],[Load]]+Demand[[#This Row],[Load]]*0.09</f>
        <v>13730.73</v>
      </c>
      <c r="BK154">
        <f>Demand[[#This Row],[Load]]+Demand[[#This Row],[Load]]*0.1</f>
        <v>13856.7</v>
      </c>
      <c r="BL154">
        <f>Demand[[#This Row],[Load]]+Demand[[#This Row],[Load]]*0.11</f>
        <v>13982.67</v>
      </c>
      <c r="BM154">
        <f>Demand[[#This Row],[Load]]+Demand[[#This Row],[Load]]*0.12</f>
        <v>14108.64</v>
      </c>
      <c r="BN154">
        <f>Demand[[#This Row],[Load]]+Demand[[#This Row],[Load]]*0.13</f>
        <v>14234.61</v>
      </c>
      <c r="BO154">
        <f>Demand[[#This Row],[Load]]+Demand[[#This Row],[Load]]*0.14</f>
        <v>14360.58</v>
      </c>
      <c r="BP154">
        <f>Demand[[#This Row],[Load]]+Demand[[#This Row],[Load]]*0.15</f>
        <v>14486.55</v>
      </c>
      <c r="BQ154">
        <f>Demand[[#This Row],[Load]]+Demand[[#This Row],[Load]]*0.16</f>
        <v>14612.52</v>
      </c>
      <c r="BR154">
        <f>Demand[[#This Row],[Load]]+Demand[[#This Row],[Load]]*0.17</f>
        <v>14738.49</v>
      </c>
      <c r="BS154">
        <f>Demand[[#This Row],[Load]]+Demand[[#This Row],[Load]]*0.18</f>
        <v>14864.46</v>
      </c>
      <c r="BT154">
        <f>Demand[[#This Row],[Load]]+Demand[[#This Row],[Load]]*0.19</f>
        <v>14990.43</v>
      </c>
      <c r="BU154">
        <f>Demand[[#This Row],[Load]]+Demand[[#This Row],[Load]]*0.2</f>
        <v>15116.4</v>
      </c>
      <c r="BV154">
        <f>Demand[[#This Row],[Load]]+Demand[[#This Row],[Load]]*0.21</f>
        <v>15242.369999999999</v>
      </c>
      <c r="BW154">
        <f>Demand[[#This Row],[Load]]+Demand[[#This Row],[Load]]*0.22</f>
        <v>15368.34</v>
      </c>
      <c r="BX154">
        <f>Demand[[#This Row],[Load]]+Demand[[#This Row],[Load]]*0.23</f>
        <v>15494.31</v>
      </c>
      <c r="BY154">
        <f>Demand[[#This Row],[Load]]+Demand[[#This Row],[Load]]*0.24</f>
        <v>15620.279999999999</v>
      </c>
      <c r="BZ154">
        <f>Demand[[#This Row],[Load]]+Demand[[#This Row],[Load]]*0.25</f>
        <v>15746.25</v>
      </c>
      <c r="CA154">
        <f>Demand[[#This Row],[Load]]+Demand[[#This Row],[Load]]*0.26</f>
        <v>15872.220000000001</v>
      </c>
      <c r="CB154">
        <f>Demand[[#This Row],[Load]]+Demand[[#This Row],[Load]]*0.27</f>
        <v>15998.19</v>
      </c>
      <c r="CC154">
        <f>Demand[[#This Row],[Load]]+Demand[[#This Row],[Load]]*0.28</f>
        <v>16124.16</v>
      </c>
      <c r="CD154">
        <f>Demand[[#This Row],[Load]]+Demand[[#This Row],[Load]]*0.29</f>
        <v>16250.13</v>
      </c>
      <c r="CE154">
        <f>Demand[[#This Row],[Load]]+Demand[[#This Row],[Load]]*0.3</f>
        <v>16376.1</v>
      </c>
      <c r="CF154">
        <f>Demand[[#This Row],[Load]]+Demand[[#This Row],[Load]]*0.31</f>
        <v>16502.07</v>
      </c>
      <c r="CG154">
        <f>Demand[[#This Row],[Load]]+Demand[[#This Row],[Load]]*0.32</f>
        <v>16628.04</v>
      </c>
      <c r="CH154">
        <f>Demand[[#This Row],[Load]]+Demand[[#This Row],[Load]]*0.33</f>
        <v>16754.010000000002</v>
      </c>
      <c r="CI154">
        <f>Demand[[#This Row],[Load]]+Demand[[#This Row],[Load]]*0.34</f>
        <v>16879.98</v>
      </c>
      <c r="CJ154">
        <f>Demand[[#This Row],[Load]]+Demand[[#This Row],[Load]]*0.35</f>
        <v>17005.95</v>
      </c>
      <c r="CK154">
        <f>Demand[[#This Row],[Load]]+Demand[[#This Row],[Load]]*0.36</f>
        <v>17131.919999999998</v>
      </c>
      <c r="CL154">
        <f>Demand[[#This Row],[Load]]+Demand[[#This Row],[Load]]*0.37</f>
        <v>17257.89</v>
      </c>
      <c r="CM154">
        <f>Demand[[#This Row],[Load]]+Demand[[#This Row],[Load]]*0.38</f>
        <v>17383.86</v>
      </c>
      <c r="CN154">
        <f>Demand[[#This Row],[Load]]+Demand[[#This Row],[Load]]*0.39</f>
        <v>17509.830000000002</v>
      </c>
      <c r="CO154">
        <f>Demand[[#This Row],[Load]]+Demand[[#This Row],[Load]]*0.4</f>
        <v>17635.8</v>
      </c>
      <c r="CP154">
        <f>Demand[[#This Row],[Load]]+Demand[[#This Row],[Load]]*0.41</f>
        <v>17761.77</v>
      </c>
      <c r="CQ154">
        <f>Demand[[#This Row],[Load]]+Demand[[#This Row],[Load]]*0.42</f>
        <v>17887.739999999998</v>
      </c>
      <c r="CR154">
        <f>Demand[[#This Row],[Load]]+Demand[[#This Row],[Load]]*0.43</f>
        <v>18013.71</v>
      </c>
      <c r="CS154">
        <f>Demand[[#This Row],[Load]]+Demand[[#This Row],[Load]]*0.44</f>
        <v>18139.68</v>
      </c>
      <c r="CT154">
        <f>Demand[[#This Row],[Load]]+Demand[[#This Row],[Load]]*0.45</f>
        <v>18265.650000000001</v>
      </c>
      <c r="CU154">
        <f>Demand[[#This Row],[Load]]+Demand[[#This Row],[Load]]*0.46</f>
        <v>18391.62</v>
      </c>
      <c r="CV154">
        <f>Demand[[#This Row],[Load]]+Demand[[#This Row],[Load]]*47</f>
        <v>604656</v>
      </c>
      <c r="CW154">
        <f>Demand[[#This Row],[Load]]+Demand[[#This Row],[Load]]*0.48</f>
        <v>18643.559999999998</v>
      </c>
      <c r="CX154">
        <f>Demand[[#This Row],[Load]]+Demand[[#This Row],[Load]]*0.49</f>
        <v>18769.53</v>
      </c>
      <c r="CY154">
        <f>Demand[[#This Row],[Load]]+Demand[[#This Row],[Load]]*0.5</f>
        <v>18895.5</v>
      </c>
    </row>
    <row r="155" spans="1:103">
      <c r="A155">
        <v>153</v>
      </c>
      <c r="B155">
        <v>13396</v>
      </c>
      <c r="C155">
        <f>Demand[[#This Row],[Load]]-Demand[[#This Row],[Load]]*0.5</f>
        <v>6698</v>
      </c>
      <c r="D155">
        <f>Demand[[#This Row],[Load]]-Demand[[#This Row],[Load]]*0.49</f>
        <v>6831.96</v>
      </c>
      <c r="E155">
        <f>Demand[[#This Row],[Load]]-Demand[[#This Row],[Load]]*0.48</f>
        <v>6965.92</v>
      </c>
      <c r="F155">
        <f>Demand[[#This Row],[Load]]-Demand[[#This Row],[Load]]*0.47</f>
        <v>7099.88</v>
      </c>
      <c r="G155">
        <f>Demand[[#This Row],[Load]]-Demand[[#This Row],[Load]]*0.46</f>
        <v>7233.84</v>
      </c>
      <c r="H155">
        <f>Demand[[#This Row],[Load]]-Demand[[#This Row],[Load]]*0.45</f>
        <v>7367.8</v>
      </c>
      <c r="I155">
        <f>Demand[[#This Row],[Load]]-Demand[[#This Row],[Load]]*0.44</f>
        <v>7501.76</v>
      </c>
      <c r="J155">
        <f>Demand[[#This Row],[Load]]-Demand[[#This Row],[Load]]*0.43</f>
        <v>7635.72</v>
      </c>
      <c r="K155">
        <f>Demand[[#This Row],[Load]]+Demand[[#This Row],[Load]]*$K$1</f>
        <v>7769.68</v>
      </c>
      <c r="L155">
        <f>Demand[[#This Row],[Load]]+Demand[[#This Row],[Load]]*-0.41</f>
        <v>7903.64</v>
      </c>
      <c r="M155">
        <f>Demand[[#This Row],[Load]]+Demand[[#This Row],[Load]]*-0.4</f>
        <v>8037.5999999999995</v>
      </c>
      <c r="N155">
        <f>Demand[[#This Row],[Load]]+Demand[[#This Row],[Load]]*-0.39</f>
        <v>8171.5599999999995</v>
      </c>
      <c r="O155">
        <f>Demand[[#This Row],[Load]]+Demand[[#This Row],[Load]]*-0.38</f>
        <v>8305.52</v>
      </c>
      <c r="P155">
        <f>Demand[[#This Row],[Load]]+Demand[[#This Row],[Load]]*-0.37</f>
        <v>8439.48</v>
      </c>
      <c r="Q155">
        <f>Demand[[#This Row],[Load]]+Demand[[#This Row],[Load]]*-0.36</f>
        <v>8573.44</v>
      </c>
      <c r="R155">
        <f>Demand[[#This Row],[Load]]+Demand[[#This Row],[Load]]*-0.35</f>
        <v>8707.4000000000015</v>
      </c>
      <c r="S155">
        <f>Demand[[#This Row],[Load]]+Demand[[#This Row],[Load]]*-0.34</f>
        <v>8841.36</v>
      </c>
      <c r="T155">
        <f>Demand[[#This Row],[Load]]+Demand[[#This Row],[Load]]*-0.33</f>
        <v>8975.32</v>
      </c>
      <c r="U155">
        <f>Demand[[#This Row],[Load]]+Demand[[#This Row],[Load]]*-0.32</f>
        <v>9109.2799999999988</v>
      </c>
      <c r="V155">
        <f>Demand[[#This Row],[Load]]+Demand[[#This Row],[Load]]*-0.31</f>
        <v>9243.24</v>
      </c>
      <c r="W155">
        <f>Demand[[#This Row],[Load]]+Demand[[#This Row],[Load]]*-0.3</f>
        <v>9377.2000000000007</v>
      </c>
      <c r="X155">
        <f>Demand[[#This Row],[Load]]+Demand[[#This Row],[Load]]*-0.29</f>
        <v>9511.16</v>
      </c>
      <c r="Y155">
        <f>Demand[[#This Row],[Load]]+Demand[[#This Row],[Load]]*-0.28</f>
        <v>9645.119999999999</v>
      </c>
      <c r="Z155">
        <f>Demand[[#This Row],[Load]]+Demand[[#This Row],[Load]]*-0.27</f>
        <v>9779.08</v>
      </c>
      <c r="AA155">
        <f>Demand[[#This Row],[Load]]+Demand[[#This Row],[Load]]*-0.26</f>
        <v>9913.0400000000009</v>
      </c>
      <c r="AB155">
        <f>Demand[[#This Row],[Load]]+Demand[[#This Row],[Load]]*-0.25</f>
        <v>10047</v>
      </c>
      <c r="AC155">
        <f>Demand[[#This Row],[Load]]+Demand[[#This Row],[Load]]*-0.24</f>
        <v>10180.959999999999</v>
      </c>
      <c r="AD155">
        <f>Demand[[#This Row],[Load]]+Demand[[#This Row],[Load]]*-0.23</f>
        <v>10314.92</v>
      </c>
      <c r="AE155">
        <f>Demand[[#This Row],[Load]]+Demand[[#This Row],[Load]]*-0.22</f>
        <v>10448.880000000001</v>
      </c>
      <c r="AF155">
        <f>Demand[[#This Row],[Load]]+Demand[[#This Row],[Load]]*-0.21</f>
        <v>10582.84</v>
      </c>
      <c r="AG155">
        <f>Demand[[#This Row],[Load]]+Demand[[#This Row],[Load]]*-0.2</f>
        <v>10716.8</v>
      </c>
      <c r="AH155">
        <f>Demand[[#This Row],[Load]]+Demand[[#This Row],[Load]]*-0.19</f>
        <v>10850.76</v>
      </c>
      <c r="AI155">
        <f>Demand[[#This Row],[Load]]+Demand[[#This Row],[Load]]*-0.18</f>
        <v>10984.720000000001</v>
      </c>
      <c r="AJ155">
        <f>Demand[[#This Row],[Load]]+Demand[[#This Row],[Load]]*-0.17</f>
        <v>11118.68</v>
      </c>
      <c r="AK155">
        <f>Demand[[#This Row],[Load]]+Demand[[#This Row],[Load]]*-0.16</f>
        <v>11252.64</v>
      </c>
      <c r="AL155">
        <f>Demand[[#This Row],[Load]]+Demand[[#This Row],[Load]]*-0.15</f>
        <v>11386.6</v>
      </c>
      <c r="AM155">
        <f>Demand[[#This Row],[Load]]+Demand[[#This Row],[Load]]*-0.14</f>
        <v>11520.56</v>
      </c>
      <c r="AN155">
        <f>Demand[[#This Row],[Load]]+Demand[[#This Row],[Load]]*-0.13</f>
        <v>11654.52</v>
      </c>
      <c r="AO155">
        <f>Demand[[#This Row],[Load]]+Demand[[#This Row],[Load]]*-0.12</f>
        <v>11788.48</v>
      </c>
      <c r="AP155">
        <f>Demand[[#This Row],[Load]]+Demand[[#This Row],[Load]]*-0.11</f>
        <v>11922.44</v>
      </c>
      <c r="AQ155">
        <f>Demand[[#This Row],[Load]]+Demand[[#This Row],[Load]]*-0.1</f>
        <v>12056.4</v>
      </c>
      <c r="AR155">
        <f>Demand[[#This Row],[Load]]+Demand[[#This Row],[Load]]*-0.09</f>
        <v>12190.36</v>
      </c>
      <c r="AS155">
        <f>Demand[[#This Row],[Load]]+Demand[[#This Row],[Load]]*-0.08</f>
        <v>12324.32</v>
      </c>
      <c r="AT155">
        <f>Demand[[#This Row],[Load]]+Demand[[#This Row],[Load]]*-0.07</f>
        <v>12458.28</v>
      </c>
      <c r="AU155">
        <f>Demand[[#This Row],[Load]]+Demand[[#This Row],[Load]]*-0.06</f>
        <v>12592.24</v>
      </c>
      <c r="AV155">
        <f>Demand[[#This Row],[Load]]+Demand[[#This Row],[Load]]*-0.05</f>
        <v>12726.2</v>
      </c>
      <c r="AW155">
        <f>Demand[[#This Row],[Load]]+Demand[[#This Row],[Load]]*-0.04</f>
        <v>12860.16</v>
      </c>
      <c r="AX155">
        <f>Demand[[#This Row],[Load]]+Demand[[#This Row],[Load]]*-0.03</f>
        <v>12994.12</v>
      </c>
      <c r="AY155">
        <f>Demand[[#This Row],[Load]]+Demand[[#This Row],[Load]]*-0.02</f>
        <v>13128.08</v>
      </c>
      <c r="AZ155">
        <f>Demand[[#This Row],[Load]]+Demand[[#This Row],[Load]]*-0.01</f>
        <v>13262.04</v>
      </c>
      <c r="BA155">
        <f>Demand[[#This Row],[Load]]+Demand[[#This Row],[Load]]*0</f>
        <v>13396</v>
      </c>
      <c r="BB155">
        <f>Demand[[#This Row],[Load]]+Demand[[#This Row],[Load]]*0.01</f>
        <v>13529.96</v>
      </c>
      <c r="BC155">
        <f>Demand[[#This Row],[Load]]+Demand[[#This Row],[Load]]*0.02</f>
        <v>13663.92</v>
      </c>
      <c r="BD155">
        <f>Demand[[#This Row],[Load]]+Demand[[#This Row],[Load]]*0.03</f>
        <v>13797.88</v>
      </c>
      <c r="BE155">
        <f>Demand[[#This Row],[Load]]+Demand[[#This Row],[Load]]*0.04</f>
        <v>13931.84</v>
      </c>
      <c r="BF155">
        <f>Demand[[#This Row],[Load]]+Demand[[#This Row],[Load]]*0.05</f>
        <v>14065.8</v>
      </c>
      <c r="BG155">
        <f>Demand[[#This Row],[Load]]+Demand[[#This Row],[Load]]*0.06</f>
        <v>14199.76</v>
      </c>
      <c r="BH155">
        <f>Demand[[#This Row],[Load]]+Demand[[#This Row],[Load]]*0.07</f>
        <v>14333.72</v>
      </c>
      <c r="BI155">
        <f>Demand[[#This Row],[Load]]+Demand[[#This Row],[Load]]*0.08</f>
        <v>14467.68</v>
      </c>
      <c r="BJ155">
        <f>Demand[[#This Row],[Load]]+Demand[[#This Row],[Load]]*0.09</f>
        <v>14601.64</v>
      </c>
      <c r="BK155">
        <f>Demand[[#This Row],[Load]]+Demand[[#This Row],[Load]]*0.1</f>
        <v>14735.6</v>
      </c>
      <c r="BL155">
        <f>Demand[[#This Row],[Load]]+Demand[[#This Row],[Load]]*0.11</f>
        <v>14869.56</v>
      </c>
      <c r="BM155">
        <f>Demand[[#This Row],[Load]]+Demand[[#This Row],[Load]]*0.12</f>
        <v>15003.52</v>
      </c>
      <c r="BN155">
        <f>Demand[[#This Row],[Load]]+Demand[[#This Row],[Load]]*0.13</f>
        <v>15137.48</v>
      </c>
      <c r="BO155">
        <f>Demand[[#This Row],[Load]]+Demand[[#This Row],[Load]]*0.14</f>
        <v>15271.44</v>
      </c>
      <c r="BP155">
        <f>Demand[[#This Row],[Load]]+Demand[[#This Row],[Load]]*0.15</f>
        <v>15405.4</v>
      </c>
      <c r="BQ155">
        <f>Demand[[#This Row],[Load]]+Demand[[#This Row],[Load]]*0.16</f>
        <v>15539.36</v>
      </c>
      <c r="BR155">
        <f>Demand[[#This Row],[Load]]+Demand[[#This Row],[Load]]*0.17</f>
        <v>15673.32</v>
      </c>
      <c r="BS155">
        <f>Demand[[#This Row],[Load]]+Demand[[#This Row],[Load]]*0.18</f>
        <v>15807.279999999999</v>
      </c>
      <c r="BT155">
        <f>Demand[[#This Row],[Load]]+Demand[[#This Row],[Load]]*0.19</f>
        <v>15941.24</v>
      </c>
      <c r="BU155">
        <f>Demand[[#This Row],[Load]]+Demand[[#This Row],[Load]]*0.2</f>
        <v>16075.2</v>
      </c>
      <c r="BV155">
        <f>Demand[[#This Row],[Load]]+Demand[[#This Row],[Load]]*0.21</f>
        <v>16209.16</v>
      </c>
      <c r="BW155">
        <f>Demand[[#This Row],[Load]]+Demand[[#This Row],[Load]]*0.22</f>
        <v>16343.119999999999</v>
      </c>
      <c r="BX155">
        <f>Demand[[#This Row],[Load]]+Demand[[#This Row],[Load]]*0.23</f>
        <v>16477.080000000002</v>
      </c>
      <c r="BY155">
        <f>Demand[[#This Row],[Load]]+Demand[[#This Row],[Load]]*0.24</f>
        <v>16611.04</v>
      </c>
      <c r="BZ155">
        <f>Demand[[#This Row],[Load]]+Demand[[#This Row],[Load]]*0.25</f>
        <v>16745</v>
      </c>
      <c r="CA155">
        <f>Demand[[#This Row],[Load]]+Demand[[#This Row],[Load]]*0.26</f>
        <v>16878.96</v>
      </c>
      <c r="CB155">
        <f>Demand[[#This Row],[Load]]+Demand[[#This Row],[Load]]*0.27</f>
        <v>17012.919999999998</v>
      </c>
      <c r="CC155">
        <f>Demand[[#This Row],[Load]]+Demand[[#This Row],[Load]]*0.28</f>
        <v>17146.88</v>
      </c>
      <c r="CD155">
        <f>Demand[[#This Row],[Load]]+Demand[[#This Row],[Load]]*0.29</f>
        <v>17280.84</v>
      </c>
      <c r="CE155">
        <f>Demand[[#This Row],[Load]]+Demand[[#This Row],[Load]]*0.3</f>
        <v>17414.8</v>
      </c>
      <c r="CF155">
        <f>Demand[[#This Row],[Load]]+Demand[[#This Row],[Load]]*0.31</f>
        <v>17548.760000000002</v>
      </c>
      <c r="CG155">
        <f>Demand[[#This Row],[Load]]+Demand[[#This Row],[Load]]*0.32</f>
        <v>17682.72</v>
      </c>
      <c r="CH155">
        <f>Demand[[#This Row],[Load]]+Demand[[#This Row],[Load]]*0.33</f>
        <v>17816.68</v>
      </c>
      <c r="CI155">
        <f>Demand[[#This Row],[Load]]+Demand[[#This Row],[Load]]*0.34</f>
        <v>17950.64</v>
      </c>
      <c r="CJ155">
        <f>Demand[[#This Row],[Load]]+Demand[[#This Row],[Load]]*0.35</f>
        <v>18084.599999999999</v>
      </c>
      <c r="CK155">
        <f>Demand[[#This Row],[Load]]+Demand[[#This Row],[Load]]*0.36</f>
        <v>18218.559999999998</v>
      </c>
      <c r="CL155">
        <f>Demand[[#This Row],[Load]]+Demand[[#This Row],[Load]]*0.37</f>
        <v>18352.52</v>
      </c>
      <c r="CM155">
        <f>Demand[[#This Row],[Load]]+Demand[[#This Row],[Load]]*0.38</f>
        <v>18486.48</v>
      </c>
      <c r="CN155">
        <f>Demand[[#This Row],[Load]]+Demand[[#This Row],[Load]]*0.39</f>
        <v>18620.440000000002</v>
      </c>
      <c r="CO155">
        <f>Demand[[#This Row],[Load]]+Demand[[#This Row],[Load]]*0.4</f>
        <v>18754.400000000001</v>
      </c>
      <c r="CP155">
        <f>Demand[[#This Row],[Load]]+Demand[[#This Row],[Load]]*0.41</f>
        <v>18888.36</v>
      </c>
      <c r="CQ155">
        <f>Demand[[#This Row],[Load]]+Demand[[#This Row],[Load]]*0.42</f>
        <v>19022.32</v>
      </c>
      <c r="CR155">
        <f>Demand[[#This Row],[Load]]+Demand[[#This Row],[Load]]*0.43</f>
        <v>19156.28</v>
      </c>
      <c r="CS155">
        <f>Demand[[#This Row],[Load]]+Demand[[#This Row],[Load]]*0.44</f>
        <v>19290.239999999998</v>
      </c>
      <c r="CT155">
        <f>Demand[[#This Row],[Load]]+Demand[[#This Row],[Load]]*0.45</f>
        <v>19424.2</v>
      </c>
      <c r="CU155">
        <f>Demand[[#This Row],[Load]]+Demand[[#This Row],[Load]]*0.46</f>
        <v>19558.16</v>
      </c>
      <c r="CV155">
        <f>Demand[[#This Row],[Load]]+Demand[[#This Row],[Load]]*47</f>
        <v>643008</v>
      </c>
      <c r="CW155">
        <f>Demand[[#This Row],[Load]]+Demand[[#This Row],[Load]]*0.48</f>
        <v>19826.080000000002</v>
      </c>
      <c r="CX155">
        <f>Demand[[#This Row],[Load]]+Demand[[#This Row],[Load]]*0.49</f>
        <v>19960.04</v>
      </c>
      <c r="CY155">
        <f>Demand[[#This Row],[Load]]+Demand[[#This Row],[Load]]*0.5</f>
        <v>20094</v>
      </c>
    </row>
    <row r="156" spans="1:103">
      <c r="A156">
        <v>154</v>
      </c>
      <c r="B156">
        <v>14243</v>
      </c>
      <c r="C156">
        <f>Demand[[#This Row],[Load]]-Demand[[#This Row],[Load]]*0.5</f>
        <v>7121.5</v>
      </c>
      <c r="D156">
        <f>Demand[[#This Row],[Load]]-Demand[[#This Row],[Load]]*0.49</f>
        <v>7263.93</v>
      </c>
      <c r="E156">
        <f>Demand[[#This Row],[Load]]-Demand[[#This Row],[Load]]*0.48</f>
        <v>7406.3600000000006</v>
      </c>
      <c r="F156">
        <f>Demand[[#This Row],[Load]]-Demand[[#This Row],[Load]]*0.47</f>
        <v>7548.79</v>
      </c>
      <c r="G156">
        <f>Demand[[#This Row],[Load]]-Demand[[#This Row],[Load]]*0.46</f>
        <v>7691.2199999999993</v>
      </c>
      <c r="H156">
        <f>Demand[[#This Row],[Load]]-Demand[[#This Row],[Load]]*0.45</f>
        <v>7833.65</v>
      </c>
      <c r="I156">
        <f>Demand[[#This Row],[Load]]-Demand[[#This Row],[Load]]*0.44</f>
        <v>7976.08</v>
      </c>
      <c r="J156">
        <f>Demand[[#This Row],[Load]]-Demand[[#This Row],[Load]]*0.43</f>
        <v>8118.51</v>
      </c>
      <c r="K156">
        <f>Demand[[#This Row],[Load]]+Demand[[#This Row],[Load]]*$K$1</f>
        <v>8260.94</v>
      </c>
      <c r="L156">
        <f>Demand[[#This Row],[Load]]+Demand[[#This Row],[Load]]*-0.41</f>
        <v>8403.3700000000008</v>
      </c>
      <c r="M156">
        <f>Demand[[#This Row],[Load]]+Demand[[#This Row],[Load]]*-0.4</f>
        <v>8545.7999999999993</v>
      </c>
      <c r="N156">
        <f>Demand[[#This Row],[Load]]+Demand[[#This Row],[Load]]*-0.39</f>
        <v>8688.23</v>
      </c>
      <c r="O156">
        <f>Demand[[#This Row],[Load]]+Demand[[#This Row],[Load]]*-0.38</f>
        <v>8830.66</v>
      </c>
      <c r="P156">
        <f>Demand[[#This Row],[Load]]+Demand[[#This Row],[Load]]*-0.37</f>
        <v>8973.09</v>
      </c>
      <c r="Q156">
        <f>Demand[[#This Row],[Load]]+Demand[[#This Row],[Load]]*-0.36</f>
        <v>9115.52</v>
      </c>
      <c r="R156">
        <f>Demand[[#This Row],[Load]]+Demand[[#This Row],[Load]]*-0.35</f>
        <v>9257.9500000000007</v>
      </c>
      <c r="S156">
        <f>Demand[[#This Row],[Load]]+Demand[[#This Row],[Load]]*-0.34</f>
        <v>9400.3799999999992</v>
      </c>
      <c r="T156">
        <f>Demand[[#This Row],[Load]]+Demand[[#This Row],[Load]]*-0.33</f>
        <v>9542.81</v>
      </c>
      <c r="U156">
        <f>Demand[[#This Row],[Load]]+Demand[[#This Row],[Load]]*-0.32</f>
        <v>9685.24</v>
      </c>
      <c r="V156">
        <f>Demand[[#This Row],[Load]]+Demand[[#This Row],[Load]]*-0.31</f>
        <v>9827.67</v>
      </c>
      <c r="W156">
        <f>Demand[[#This Row],[Load]]+Demand[[#This Row],[Load]]*-0.3</f>
        <v>9970.1</v>
      </c>
      <c r="X156">
        <f>Demand[[#This Row],[Load]]+Demand[[#This Row],[Load]]*-0.29</f>
        <v>10112.530000000001</v>
      </c>
      <c r="Y156">
        <f>Demand[[#This Row],[Load]]+Demand[[#This Row],[Load]]*-0.28</f>
        <v>10254.959999999999</v>
      </c>
      <c r="Z156">
        <f>Demand[[#This Row],[Load]]+Demand[[#This Row],[Load]]*-0.27</f>
        <v>10397.39</v>
      </c>
      <c r="AA156">
        <f>Demand[[#This Row],[Load]]+Demand[[#This Row],[Load]]*-0.26</f>
        <v>10539.82</v>
      </c>
      <c r="AB156">
        <f>Demand[[#This Row],[Load]]+Demand[[#This Row],[Load]]*-0.25</f>
        <v>10682.25</v>
      </c>
      <c r="AC156">
        <f>Demand[[#This Row],[Load]]+Demand[[#This Row],[Load]]*-0.24</f>
        <v>10824.68</v>
      </c>
      <c r="AD156">
        <f>Demand[[#This Row],[Load]]+Demand[[#This Row],[Load]]*-0.23</f>
        <v>10967.11</v>
      </c>
      <c r="AE156">
        <f>Demand[[#This Row],[Load]]+Demand[[#This Row],[Load]]*-0.22</f>
        <v>11109.54</v>
      </c>
      <c r="AF156">
        <f>Demand[[#This Row],[Load]]+Demand[[#This Row],[Load]]*-0.21</f>
        <v>11251.970000000001</v>
      </c>
      <c r="AG156">
        <f>Demand[[#This Row],[Load]]+Demand[[#This Row],[Load]]*-0.2</f>
        <v>11394.4</v>
      </c>
      <c r="AH156">
        <f>Demand[[#This Row],[Load]]+Demand[[#This Row],[Load]]*-0.19</f>
        <v>11536.83</v>
      </c>
      <c r="AI156">
        <f>Demand[[#This Row],[Load]]+Demand[[#This Row],[Load]]*-0.18</f>
        <v>11679.26</v>
      </c>
      <c r="AJ156">
        <f>Demand[[#This Row],[Load]]+Demand[[#This Row],[Load]]*-0.17</f>
        <v>11821.689999999999</v>
      </c>
      <c r="AK156">
        <f>Demand[[#This Row],[Load]]+Demand[[#This Row],[Load]]*-0.16</f>
        <v>11964.119999999999</v>
      </c>
      <c r="AL156">
        <f>Demand[[#This Row],[Load]]+Demand[[#This Row],[Load]]*-0.15</f>
        <v>12106.55</v>
      </c>
      <c r="AM156">
        <f>Demand[[#This Row],[Load]]+Demand[[#This Row],[Load]]*-0.14</f>
        <v>12248.98</v>
      </c>
      <c r="AN156">
        <f>Demand[[#This Row],[Load]]+Demand[[#This Row],[Load]]*-0.13</f>
        <v>12391.41</v>
      </c>
      <c r="AO156">
        <f>Demand[[#This Row],[Load]]+Demand[[#This Row],[Load]]*-0.12</f>
        <v>12533.84</v>
      </c>
      <c r="AP156">
        <f>Demand[[#This Row],[Load]]+Demand[[#This Row],[Load]]*-0.11</f>
        <v>12676.27</v>
      </c>
      <c r="AQ156">
        <f>Demand[[#This Row],[Load]]+Demand[[#This Row],[Load]]*-0.1</f>
        <v>12818.7</v>
      </c>
      <c r="AR156">
        <f>Demand[[#This Row],[Load]]+Demand[[#This Row],[Load]]*-0.09</f>
        <v>12961.130000000001</v>
      </c>
      <c r="AS156">
        <f>Demand[[#This Row],[Load]]+Demand[[#This Row],[Load]]*-0.08</f>
        <v>13103.56</v>
      </c>
      <c r="AT156">
        <f>Demand[[#This Row],[Load]]+Demand[[#This Row],[Load]]*-0.07</f>
        <v>13245.99</v>
      </c>
      <c r="AU156">
        <f>Demand[[#This Row],[Load]]+Demand[[#This Row],[Load]]*-0.06</f>
        <v>13388.42</v>
      </c>
      <c r="AV156">
        <f>Demand[[#This Row],[Load]]+Demand[[#This Row],[Load]]*-0.05</f>
        <v>13530.85</v>
      </c>
      <c r="AW156">
        <f>Demand[[#This Row],[Load]]+Demand[[#This Row],[Load]]*-0.04</f>
        <v>13673.28</v>
      </c>
      <c r="AX156">
        <f>Demand[[#This Row],[Load]]+Demand[[#This Row],[Load]]*-0.03</f>
        <v>13815.71</v>
      </c>
      <c r="AY156">
        <f>Demand[[#This Row],[Load]]+Demand[[#This Row],[Load]]*-0.02</f>
        <v>13958.14</v>
      </c>
      <c r="AZ156">
        <f>Demand[[#This Row],[Load]]+Demand[[#This Row],[Load]]*-0.01</f>
        <v>14100.57</v>
      </c>
      <c r="BA156">
        <f>Demand[[#This Row],[Load]]+Demand[[#This Row],[Load]]*0</f>
        <v>14243</v>
      </c>
      <c r="BB156">
        <f>Demand[[#This Row],[Load]]+Demand[[#This Row],[Load]]*0.01</f>
        <v>14385.43</v>
      </c>
      <c r="BC156">
        <f>Demand[[#This Row],[Load]]+Demand[[#This Row],[Load]]*0.02</f>
        <v>14527.86</v>
      </c>
      <c r="BD156">
        <f>Demand[[#This Row],[Load]]+Demand[[#This Row],[Load]]*0.03</f>
        <v>14670.29</v>
      </c>
      <c r="BE156">
        <f>Demand[[#This Row],[Load]]+Demand[[#This Row],[Load]]*0.04</f>
        <v>14812.72</v>
      </c>
      <c r="BF156">
        <f>Demand[[#This Row],[Load]]+Demand[[#This Row],[Load]]*0.05</f>
        <v>14955.15</v>
      </c>
      <c r="BG156">
        <f>Demand[[#This Row],[Load]]+Demand[[#This Row],[Load]]*0.06</f>
        <v>15097.58</v>
      </c>
      <c r="BH156">
        <f>Demand[[#This Row],[Load]]+Demand[[#This Row],[Load]]*0.07</f>
        <v>15240.01</v>
      </c>
      <c r="BI156">
        <f>Demand[[#This Row],[Load]]+Demand[[#This Row],[Load]]*0.08</f>
        <v>15382.44</v>
      </c>
      <c r="BJ156">
        <f>Demand[[#This Row],[Load]]+Demand[[#This Row],[Load]]*0.09</f>
        <v>15524.869999999999</v>
      </c>
      <c r="BK156">
        <f>Demand[[#This Row],[Load]]+Demand[[#This Row],[Load]]*0.1</f>
        <v>15667.3</v>
      </c>
      <c r="BL156">
        <f>Demand[[#This Row],[Load]]+Demand[[#This Row],[Load]]*0.11</f>
        <v>15809.73</v>
      </c>
      <c r="BM156">
        <f>Demand[[#This Row],[Load]]+Demand[[#This Row],[Load]]*0.12</f>
        <v>15952.16</v>
      </c>
      <c r="BN156">
        <f>Demand[[#This Row],[Load]]+Demand[[#This Row],[Load]]*0.13</f>
        <v>16094.59</v>
      </c>
      <c r="BO156">
        <f>Demand[[#This Row],[Load]]+Demand[[#This Row],[Load]]*0.14</f>
        <v>16237.02</v>
      </c>
      <c r="BP156">
        <f>Demand[[#This Row],[Load]]+Demand[[#This Row],[Load]]*0.15</f>
        <v>16379.45</v>
      </c>
      <c r="BQ156">
        <f>Demand[[#This Row],[Load]]+Demand[[#This Row],[Load]]*0.16</f>
        <v>16521.88</v>
      </c>
      <c r="BR156">
        <f>Demand[[#This Row],[Load]]+Demand[[#This Row],[Load]]*0.17</f>
        <v>16664.310000000001</v>
      </c>
      <c r="BS156">
        <f>Demand[[#This Row],[Load]]+Demand[[#This Row],[Load]]*0.18</f>
        <v>16806.739999999998</v>
      </c>
      <c r="BT156">
        <f>Demand[[#This Row],[Load]]+Demand[[#This Row],[Load]]*0.19</f>
        <v>16949.169999999998</v>
      </c>
      <c r="BU156">
        <f>Demand[[#This Row],[Load]]+Demand[[#This Row],[Load]]*0.2</f>
        <v>17091.599999999999</v>
      </c>
      <c r="BV156">
        <f>Demand[[#This Row],[Load]]+Demand[[#This Row],[Load]]*0.21</f>
        <v>17234.03</v>
      </c>
      <c r="BW156">
        <f>Demand[[#This Row],[Load]]+Demand[[#This Row],[Load]]*0.22</f>
        <v>17376.46</v>
      </c>
      <c r="BX156">
        <f>Demand[[#This Row],[Load]]+Demand[[#This Row],[Load]]*0.23</f>
        <v>17518.89</v>
      </c>
      <c r="BY156">
        <f>Demand[[#This Row],[Load]]+Demand[[#This Row],[Load]]*0.24</f>
        <v>17661.32</v>
      </c>
      <c r="BZ156">
        <f>Demand[[#This Row],[Load]]+Demand[[#This Row],[Load]]*0.25</f>
        <v>17803.75</v>
      </c>
      <c r="CA156">
        <f>Demand[[#This Row],[Load]]+Demand[[#This Row],[Load]]*0.26</f>
        <v>17946.18</v>
      </c>
      <c r="CB156">
        <f>Demand[[#This Row],[Load]]+Demand[[#This Row],[Load]]*0.27</f>
        <v>18088.61</v>
      </c>
      <c r="CC156">
        <f>Demand[[#This Row],[Load]]+Demand[[#This Row],[Load]]*0.28</f>
        <v>18231.04</v>
      </c>
      <c r="CD156">
        <f>Demand[[#This Row],[Load]]+Demand[[#This Row],[Load]]*0.29</f>
        <v>18373.47</v>
      </c>
      <c r="CE156">
        <f>Demand[[#This Row],[Load]]+Demand[[#This Row],[Load]]*0.3</f>
        <v>18515.900000000001</v>
      </c>
      <c r="CF156">
        <f>Demand[[#This Row],[Load]]+Demand[[#This Row],[Load]]*0.31</f>
        <v>18658.330000000002</v>
      </c>
      <c r="CG156">
        <f>Demand[[#This Row],[Load]]+Demand[[#This Row],[Load]]*0.32</f>
        <v>18800.760000000002</v>
      </c>
      <c r="CH156">
        <f>Demand[[#This Row],[Load]]+Demand[[#This Row],[Load]]*0.33</f>
        <v>18943.190000000002</v>
      </c>
      <c r="CI156">
        <f>Demand[[#This Row],[Load]]+Demand[[#This Row],[Load]]*0.34</f>
        <v>19085.620000000003</v>
      </c>
      <c r="CJ156">
        <f>Demand[[#This Row],[Load]]+Demand[[#This Row],[Load]]*0.35</f>
        <v>19228.05</v>
      </c>
      <c r="CK156">
        <f>Demand[[#This Row],[Load]]+Demand[[#This Row],[Load]]*0.36</f>
        <v>19370.48</v>
      </c>
      <c r="CL156">
        <f>Demand[[#This Row],[Load]]+Demand[[#This Row],[Load]]*0.37</f>
        <v>19512.91</v>
      </c>
      <c r="CM156">
        <f>Demand[[#This Row],[Load]]+Demand[[#This Row],[Load]]*0.38</f>
        <v>19655.34</v>
      </c>
      <c r="CN156">
        <f>Demand[[#This Row],[Load]]+Demand[[#This Row],[Load]]*0.39</f>
        <v>19797.77</v>
      </c>
      <c r="CO156">
        <f>Demand[[#This Row],[Load]]+Demand[[#This Row],[Load]]*0.4</f>
        <v>19940.2</v>
      </c>
      <c r="CP156">
        <f>Demand[[#This Row],[Load]]+Demand[[#This Row],[Load]]*0.41</f>
        <v>20082.629999999997</v>
      </c>
      <c r="CQ156">
        <f>Demand[[#This Row],[Load]]+Demand[[#This Row],[Load]]*0.42</f>
        <v>20225.059999999998</v>
      </c>
      <c r="CR156">
        <f>Demand[[#This Row],[Load]]+Demand[[#This Row],[Load]]*0.43</f>
        <v>20367.489999999998</v>
      </c>
      <c r="CS156">
        <f>Demand[[#This Row],[Load]]+Demand[[#This Row],[Load]]*0.44</f>
        <v>20509.919999999998</v>
      </c>
      <c r="CT156">
        <f>Demand[[#This Row],[Load]]+Demand[[#This Row],[Load]]*0.45</f>
        <v>20652.349999999999</v>
      </c>
      <c r="CU156">
        <f>Demand[[#This Row],[Load]]+Demand[[#This Row],[Load]]*0.46</f>
        <v>20794.78</v>
      </c>
      <c r="CV156">
        <f>Demand[[#This Row],[Load]]+Demand[[#This Row],[Load]]*47</f>
        <v>683664</v>
      </c>
      <c r="CW156">
        <f>Demand[[#This Row],[Load]]+Demand[[#This Row],[Load]]*0.48</f>
        <v>21079.64</v>
      </c>
      <c r="CX156">
        <f>Demand[[#This Row],[Load]]+Demand[[#This Row],[Load]]*0.49</f>
        <v>21222.07</v>
      </c>
      <c r="CY156">
        <f>Demand[[#This Row],[Load]]+Demand[[#This Row],[Load]]*0.5</f>
        <v>21364.5</v>
      </c>
    </row>
    <row r="157" spans="1:103">
      <c r="A157">
        <v>155</v>
      </c>
      <c r="B157">
        <v>14763</v>
      </c>
      <c r="C157">
        <f>Demand[[#This Row],[Load]]-Demand[[#This Row],[Load]]*0.5</f>
        <v>7381.5</v>
      </c>
      <c r="D157">
        <f>Demand[[#This Row],[Load]]-Demand[[#This Row],[Load]]*0.49</f>
        <v>7529.13</v>
      </c>
      <c r="E157">
        <f>Demand[[#This Row],[Load]]-Demand[[#This Row],[Load]]*0.48</f>
        <v>7676.76</v>
      </c>
      <c r="F157">
        <f>Demand[[#This Row],[Load]]-Demand[[#This Row],[Load]]*0.47</f>
        <v>7824.39</v>
      </c>
      <c r="G157">
        <f>Demand[[#This Row],[Load]]-Demand[[#This Row],[Load]]*0.46</f>
        <v>7972.0199999999995</v>
      </c>
      <c r="H157">
        <f>Demand[[#This Row],[Load]]-Demand[[#This Row],[Load]]*0.45</f>
        <v>8119.65</v>
      </c>
      <c r="I157">
        <f>Demand[[#This Row],[Load]]-Demand[[#This Row],[Load]]*0.44</f>
        <v>8267.2799999999988</v>
      </c>
      <c r="J157">
        <f>Demand[[#This Row],[Load]]-Demand[[#This Row],[Load]]*0.43</f>
        <v>8414.91</v>
      </c>
      <c r="K157">
        <f>Demand[[#This Row],[Load]]+Demand[[#This Row],[Load]]*$K$1</f>
        <v>8562.5400000000009</v>
      </c>
      <c r="L157">
        <f>Demand[[#This Row],[Load]]+Demand[[#This Row],[Load]]*-0.41</f>
        <v>8710.17</v>
      </c>
      <c r="M157">
        <f>Demand[[#This Row],[Load]]+Demand[[#This Row],[Load]]*-0.4</f>
        <v>8857.7999999999993</v>
      </c>
      <c r="N157">
        <f>Demand[[#This Row],[Load]]+Demand[[#This Row],[Load]]*-0.39</f>
        <v>9005.43</v>
      </c>
      <c r="O157">
        <f>Demand[[#This Row],[Load]]+Demand[[#This Row],[Load]]*-0.38</f>
        <v>9153.06</v>
      </c>
      <c r="P157">
        <f>Demand[[#This Row],[Load]]+Demand[[#This Row],[Load]]*-0.37</f>
        <v>9300.69</v>
      </c>
      <c r="Q157">
        <f>Demand[[#This Row],[Load]]+Demand[[#This Row],[Load]]*-0.36</f>
        <v>9448.32</v>
      </c>
      <c r="R157">
        <f>Demand[[#This Row],[Load]]+Demand[[#This Row],[Load]]*-0.35</f>
        <v>9595.9500000000007</v>
      </c>
      <c r="S157">
        <f>Demand[[#This Row],[Load]]+Demand[[#This Row],[Load]]*-0.34</f>
        <v>9743.58</v>
      </c>
      <c r="T157">
        <f>Demand[[#This Row],[Load]]+Demand[[#This Row],[Load]]*-0.33</f>
        <v>9891.2099999999991</v>
      </c>
      <c r="U157">
        <f>Demand[[#This Row],[Load]]+Demand[[#This Row],[Load]]*-0.32</f>
        <v>10038.84</v>
      </c>
      <c r="V157">
        <f>Demand[[#This Row],[Load]]+Demand[[#This Row],[Load]]*-0.31</f>
        <v>10186.470000000001</v>
      </c>
      <c r="W157">
        <f>Demand[[#This Row],[Load]]+Demand[[#This Row],[Load]]*-0.3</f>
        <v>10334.1</v>
      </c>
      <c r="X157">
        <f>Demand[[#This Row],[Load]]+Demand[[#This Row],[Load]]*-0.29</f>
        <v>10481.73</v>
      </c>
      <c r="Y157">
        <f>Demand[[#This Row],[Load]]+Demand[[#This Row],[Load]]*-0.28</f>
        <v>10629.36</v>
      </c>
      <c r="Z157">
        <f>Demand[[#This Row],[Load]]+Demand[[#This Row],[Load]]*-0.27</f>
        <v>10776.99</v>
      </c>
      <c r="AA157">
        <f>Demand[[#This Row],[Load]]+Demand[[#This Row],[Load]]*-0.26</f>
        <v>10924.619999999999</v>
      </c>
      <c r="AB157">
        <f>Demand[[#This Row],[Load]]+Demand[[#This Row],[Load]]*-0.25</f>
        <v>11072.25</v>
      </c>
      <c r="AC157">
        <f>Demand[[#This Row],[Load]]+Demand[[#This Row],[Load]]*-0.24</f>
        <v>11219.880000000001</v>
      </c>
      <c r="AD157">
        <f>Demand[[#This Row],[Load]]+Demand[[#This Row],[Load]]*-0.23</f>
        <v>11367.51</v>
      </c>
      <c r="AE157">
        <f>Demand[[#This Row],[Load]]+Demand[[#This Row],[Load]]*-0.22</f>
        <v>11515.14</v>
      </c>
      <c r="AF157">
        <f>Demand[[#This Row],[Load]]+Demand[[#This Row],[Load]]*-0.21</f>
        <v>11662.77</v>
      </c>
      <c r="AG157">
        <f>Demand[[#This Row],[Load]]+Demand[[#This Row],[Load]]*-0.2</f>
        <v>11810.4</v>
      </c>
      <c r="AH157">
        <f>Demand[[#This Row],[Load]]+Demand[[#This Row],[Load]]*-0.19</f>
        <v>11958.029999999999</v>
      </c>
      <c r="AI157">
        <f>Demand[[#This Row],[Load]]+Demand[[#This Row],[Load]]*-0.18</f>
        <v>12105.66</v>
      </c>
      <c r="AJ157">
        <f>Demand[[#This Row],[Load]]+Demand[[#This Row],[Load]]*-0.17</f>
        <v>12253.29</v>
      </c>
      <c r="AK157">
        <f>Demand[[#This Row],[Load]]+Demand[[#This Row],[Load]]*-0.16</f>
        <v>12400.92</v>
      </c>
      <c r="AL157">
        <f>Demand[[#This Row],[Load]]+Demand[[#This Row],[Load]]*-0.15</f>
        <v>12548.55</v>
      </c>
      <c r="AM157">
        <f>Demand[[#This Row],[Load]]+Demand[[#This Row],[Load]]*-0.14</f>
        <v>12696.18</v>
      </c>
      <c r="AN157">
        <f>Demand[[#This Row],[Load]]+Demand[[#This Row],[Load]]*-0.13</f>
        <v>12843.81</v>
      </c>
      <c r="AO157">
        <f>Demand[[#This Row],[Load]]+Demand[[#This Row],[Load]]*-0.12</f>
        <v>12991.44</v>
      </c>
      <c r="AP157">
        <f>Demand[[#This Row],[Load]]+Demand[[#This Row],[Load]]*-0.11</f>
        <v>13139.07</v>
      </c>
      <c r="AQ157">
        <f>Demand[[#This Row],[Load]]+Demand[[#This Row],[Load]]*-0.1</f>
        <v>13286.7</v>
      </c>
      <c r="AR157">
        <f>Demand[[#This Row],[Load]]+Demand[[#This Row],[Load]]*-0.09</f>
        <v>13434.33</v>
      </c>
      <c r="AS157">
        <f>Demand[[#This Row],[Load]]+Demand[[#This Row],[Load]]*-0.08</f>
        <v>13581.96</v>
      </c>
      <c r="AT157">
        <f>Demand[[#This Row],[Load]]+Demand[[#This Row],[Load]]*-0.07</f>
        <v>13729.59</v>
      </c>
      <c r="AU157">
        <f>Demand[[#This Row],[Load]]+Demand[[#This Row],[Load]]*-0.06</f>
        <v>13877.22</v>
      </c>
      <c r="AV157">
        <f>Demand[[#This Row],[Load]]+Demand[[#This Row],[Load]]*-0.05</f>
        <v>14024.85</v>
      </c>
      <c r="AW157">
        <f>Demand[[#This Row],[Load]]+Demand[[#This Row],[Load]]*-0.04</f>
        <v>14172.48</v>
      </c>
      <c r="AX157">
        <f>Demand[[#This Row],[Load]]+Demand[[#This Row],[Load]]*-0.03</f>
        <v>14320.11</v>
      </c>
      <c r="AY157">
        <f>Demand[[#This Row],[Load]]+Demand[[#This Row],[Load]]*-0.02</f>
        <v>14467.74</v>
      </c>
      <c r="AZ157">
        <f>Demand[[#This Row],[Load]]+Demand[[#This Row],[Load]]*-0.01</f>
        <v>14615.37</v>
      </c>
      <c r="BA157">
        <f>Demand[[#This Row],[Load]]+Demand[[#This Row],[Load]]*0</f>
        <v>14763</v>
      </c>
      <c r="BB157">
        <f>Demand[[#This Row],[Load]]+Demand[[#This Row],[Load]]*0.01</f>
        <v>14910.63</v>
      </c>
      <c r="BC157">
        <f>Demand[[#This Row],[Load]]+Demand[[#This Row],[Load]]*0.02</f>
        <v>15058.26</v>
      </c>
      <c r="BD157">
        <f>Demand[[#This Row],[Load]]+Demand[[#This Row],[Load]]*0.03</f>
        <v>15205.89</v>
      </c>
      <c r="BE157">
        <f>Demand[[#This Row],[Load]]+Demand[[#This Row],[Load]]*0.04</f>
        <v>15353.52</v>
      </c>
      <c r="BF157">
        <f>Demand[[#This Row],[Load]]+Demand[[#This Row],[Load]]*0.05</f>
        <v>15501.15</v>
      </c>
      <c r="BG157">
        <f>Demand[[#This Row],[Load]]+Demand[[#This Row],[Load]]*0.06</f>
        <v>15648.78</v>
      </c>
      <c r="BH157">
        <f>Demand[[#This Row],[Load]]+Demand[[#This Row],[Load]]*0.07</f>
        <v>15796.41</v>
      </c>
      <c r="BI157">
        <f>Demand[[#This Row],[Load]]+Demand[[#This Row],[Load]]*0.08</f>
        <v>15944.04</v>
      </c>
      <c r="BJ157">
        <f>Demand[[#This Row],[Load]]+Demand[[#This Row],[Load]]*0.09</f>
        <v>16091.67</v>
      </c>
      <c r="BK157">
        <f>Demand[[#This Row],[Load]]+Demand[[#This Row],[Load]]*0.1</f>
        <v>16239.3</v>
      </c>
      <c r="BL157">
        <f>Demand[[#This Row],[Load]]+Demand[[#This Row],[Load]]*0.11</f>
        <v>16386.93</v>
      </c>
      <c r="BM157">
        <f>Demand[[#This Row],[Load]]+Demand[[#This Row],[Load]]*0.12</f>
        <v>16534.560000000001</v>
      </c>
      <c r="BN157">
        <f>Demand[[#This Row],[Load]]+Demand[[#This Row],[Load]]*0.13</f>
        <v>16682.189999999999</v>
      </c>
      <c r="BO157">
        <f>Demand[[#This Row],[Load]]+Demand[[#This Row],[Load]]*0.14</f>
        <v>16829.82</v>
      </c>
      <c r="BP157">
        <f>Demand[[#This Row],[Load]]+Demand[[#This Row],[Load]]*0.15</f>
        <v>16977.45</v>
      </c>
      <c r="BQ157">
        <f>Demand[[#This Row],[Load]]+Demand[[#This Row],[Load]]*0.16</f>
        <v>17125.080000000002</v>
      </c>
      <c r="BR157">
        <f>Demand[[#This Row],[Load]]+Demand[[#This Row],[Load]]*0.17</f>
        <v>17272.71</v>
      </c>
      <c r="BS157">
        <f>Demand[[#This Row],[Load]]+Demand[[#This Row],[Load]]*0.18</f>
        <v>17420.34</v>
      </c>
      <c r="BT157">
        <f>Demand[[#This Row],[Load]]+Demand[[#This Row],[Load]]*0.19</f>
        <v>17567.97</v>
      </c>
      <c r="BU157">
        <f>Demand[[#This Row],[Load]]+Demand[[#This Row],[Load]]*0.2</f>
        <v>17715.599999999999</v>
      </c>
      <c r="BV157">
        <f>Demand[[#This Row],[Load]]+Demand[[#This Row],[Load]]*0.21</f>
        <v>17863.23</v>
      </c>
      <c r="BW157">
        <f>Demand[[#This Row],[Load]]+Demand[[#This Row],[Load]]*0.22</f>
        <v>18010.86</v>
      </c>
      <c r="BX157">
        <f>Demand[[#This Row],[Load]]+Demand[[#This Row],[Load]]*0.23</f>
        <v>18158.490000000002</v>
      </c>
      <c r="BY157">
        <f>Demand[[#This Row],[Load]]+Demand[[#This Row],[Load]]*0.24</f>
        <v>18306.12</v>
      </c>
      <c r="BZ157">
        <f>Demand[[#This Row],[Load]]+Demand[[#This Row],[Load]]*0.25</f>
        <v>18453.75</v>
      </c>
      <c r="CA157">
        <f>Demand[[#This Row],[Load]]+Demand[[#This Row],[Load]]*0.26</f>
        <v>18601.38</v>
      </c>
      <c r="CB157">
        <f>Demand[[#This Row],[Load]]+Demand[[#This Row],[Load]]*0.27</f>
        <v>18749.010000000002</v>
      </c>
      <c r="CC157">
        <f>Demand[[#This Row],[Load]]+Demand[[#This Row],[Load]]*0.28</f>
        <v>18896.64</v>
      </c>
      <c r="CD157">
        <f>Demand[[#This Row],[Load]]+Demand[[#This Row],[Load]]*0.29</f>
        <v>19044.27</v>
      </c>
      <c r="CE157">
        <f>Demand[[#This Row],[Load]]+Demand[[#This Row],[Load]]*0.3</f>
        <v>19191.900000000001</v>
      </c>
      <c r="CF157">
        <f>Demand[[#This Row],[Load]]+Demand[[#This Row],[Load]]*0.31</f>
        <v>19339.53</v>
      </c>
      <c r="CG157">
        <f>Demand[[#This Row],[Load]]+Demand[[#This Row],[Load]]*0.32</f>
        <v>19487.16</v>
      </c>
      <c r="CH157">
        <f>Demand[[#This Row],[Load]]+Demand[[#This Row],[Load]]*0.33</f>
        <v>19634.79</v>
      </c>
      <c r="CI157">
        <f>Demand[[#This Row],[Load]]+Demand[[#This Row],[Load]]*0.34</f>
        <v>19782.419999999998</v>
      </c>
      <c r="CJ157">
        <f>Demand[[#This Row],[Load]]+Demand[[#This Row],[Load]]*0.35</f>
        <v>19930.05</v>
      </c>
      <c r="CK157">
        <f>Demand[[#This Row],[Load]]+Demand[[#This Row],[Load]]*0.36</f>
        <v>20077.68</v>
      </c>
      <c r="CL157">
        <f>Demand[[#This Row],[Load]]+Demand[[#This Row],[Load]]*0.37</f>
        <v>20225.309999999998</v>
      </c>
      <c r="CM157">
        <f>Demand[[#This Row],[Load]]+Demand[[#This Row],[Load]]*0.38</f>
        <v>20372.940000000002</v>
      </c>
      <c r="CN157">
        <f>Demand[[#This Row],[Load]]+Demand[[#This Row],[Load]]*0.39</f>
        <v>20520.57</v>
      </c>
      <c r="CO157">
        <f>Demand[[#This Row],[Load]]+Demand[[#This Row],[Load]]*0.4</f>
        <v>20668.2</v>
      </c>
      <c r="CP157">
        <f>Demand[[#This Row],[Load]]+Demand[[#This Row],[Load]]*0.41</f>
        <v>20815.830000000002</v>
      </c>
      <c r="CQ157">
        <f>Demand[[#This Row],[Load]]+Demand[[#This Row],[Load]]*0.42</f>
        <v>20963.46</v>
      </c>
      <c r="CR157">
        <f>Demand[[#This Row],[Load]]+Demand[[#This Row],[Load]]*0.43</f>
        <v>21111.09</v>
      </c>
      <c r="CS157">
        <f>Demand[[#This Row],[Load]]+Demand[[#This Row],[Load]]*0.44</f>
        <v>21258.720000000001</v>
      </c>
      <c r="CT157">
        <f>Demand[[#This Row],[Load]]+Demand[[#This Row],[Load]]*0.45</f>
        <v>21406.35</v>
      </c>
      <c r="CU157">
        <f>Demand[[#This Row],[Load]]+Demand[[#This Row],[Load]]*0.46</f>
        <v>21553.98</v>
      </c>
      <c r="CV157">
        <f>Demand[[#This Row],[Load]]+Demand[[#This Row],[Load]]*47</f>
        <v>708624</v>
      </c>
      <c r="CW157">
        <f>Demand[[#This Row],[Load]]+Demand[[#This Row],[Load]]*0.48</f>
        <v>21849.239999999998</v>
      </c>
      <c r="CX157">
        <f>Demand[[#This Row],[Load]]+Demand[[#This Row],[Load]]*0.49</f>
        <v>21996.87</v>
      </c>
      <c r="CY157">
        <f>Demand[[#This Row],[Load]]+Demand[[#This Row],[Load]]*0.5</f>
        <v>22144.5</v>
      </c>
    </row>
    <row r="158" spans="1:103">
      <c r="A158">
        <v>156</v>
      </c>
      <c r="B158">
        <v>14900</v>
      </c>
      <c r="C158">
        <f>Demand[[#This Row],[Load]]-Demand[[#This Row],[Load]]*0.5</f>
        <v>7450</v>
      </c>
      <c r="D158">
        <f>Demand[[#This Row],[Load]]-Demand[[#This Row],[Load]]*0.49</f>
        <v>7599</v>
      </c>
      <c r="E158">
        <f>Demand[[#This Row],[Load]]-Demand[[#This Row],[Load]]*0.48</f>
        <v>7748</v>
      </c>
      <c r="F158">
        <f>Demand[[#This Row],[Load]]-Demand[[#This Row],[Load]]*0.47</f>
        <v>7897</v>
      </c>
      <c r="G158">
        <f>Demand[[#This Row],[Load]]-Demand[[#This Row],[Load]]*0.46</f>
        <v>8046</v>
      </c>
      <c r="H158">
        <f>Demand[[#This Row],[Load]]-Demand[[#This Row],[Load]]*0.45</f>
        <v>8195</v>
      </c>
      <c r="I158">
        <f>Demand[[#This Row],[Load]]-Demand[[#This Row],[Load]]*0.44</f>
        <v>8344</v>
      </c>
      <c r="J158">
        <f>Demand[[#This Row],[Load]]-Demand[[#This Row],[Load]]*0.43</f>
        <v>8493</v>
      </c>
      <c r="K158">
        <f>Demand[[#This Row],[Load]]+Demand[[#This Row],[Load]]*$K$1</f>
        <v>8642</v>
      </c>
      <c r="L158">
        <f>Demand[[#This Row],[Load]]+Demand[[#This Row],[Load]]*-0.41</f>
        <v>8791</v>
      </c>
      <c r="M158">
        <f>Demand[[#This Row],[Load]]+Demand[[#This Row],[Load]]*-0.4</f>
        <v>8940</v>
      </c>
      <c r="N158">
        <f>Demand[[#This Row],[Load]]+Demand[[#This Row],[Load]]*-0.39</f>
        <v>9089</v>
      </c>
      <c r="O158">
        <f>Demand[[#This Row],[Load]]+Demand[[#This Row],[Load]]*-0.38</f>
        <v>9238</v>
      </c>
      <c r="P158">
        <f>Demand[[#This Row],[Load]]+Demand[[#This Row],[Load]]*-0.37</f>
        <v>9387</v>
      </c>
      <c r="Q158">
        <f>Demand[[#This Row],[Load]]+Demand[[#This Row],[Load]]*-0.36</f>
        <v>9536</v>
      </c>
      <c r="R158">
        <f>Demand[[#This Row],[Load]]+Demand[[#This Row],[Load]]*-0.35</f>
        <v>9685</v>
      </c>
      <c r="S158">
        <f>Demand[[#This Row],[Load]]+Demand[[#This Row],[Load]]*-0.34</f>
        <v>9834</v>
      </c>
      <c r="T158">
        <f>Demand[[#This Row],[Load]]+Demand[[#This Row],[Load]]*-0.33</f>
        <v>9983</v>
      </c>
      <c r="U158">
        <f>Demand[[#This Row],[Load]]+Demand[[#This Row],[Load]]*-0.32</f>
        <v>10132</v>
      </c>
      <c r="V158">
        <f>Demand[[#This Row],[Load]]+Demand[[#This Row],[Load]]*-0.31</f>
        <v>10281</v>
      </c>
      <c r="W158">
        <f>Demand[[#This Row],[Load]]+Demand[[#This Row],[Load]]*-0.3</f>
        <v>10430</v>
      </c>
      <c r="X158">
        <f>Demand[[#This Row],[Load]]+Demand[[#This Row],[Load]]*-0.29</f>
        <v>10579</v>
      </c>
      <c r="Y158">
        <f>Demand[[#This Row],[Load]]+Demand[[#This Row],[Load]]*-0.28</f>
        <v>10728</v>
      </c>
      <c r="Z158">
        <f>Demand[[#This Row],[Load]]+Demand[[#This Row],[Load]]*-0.27</f>
        <v>10877</v>
      </c>
      <c r="AA158">
        <f>Demand[[#This Row],[Load]]+Demand[[#This Row],[Load]]*-0.26</f>
        <v>11026</v>
      </c>
      <c r="AB158">
        <f>Demand[[#This Row],[Load]]+Demand[[#This Row],[Load]]*-0.25</f>
        <v>11175</v>
      </c>
      <c r="AC158">
        <f>Demand[[#This Row],[Load]]+Demand[[#This Row],[Load]]*-0.24</f>
        <v>11324</v>
      </c>
      <c r="AD158">
        <f>Demand[[#This Row],[Load]]+Demand[[#This Row],[Load]]*-0.23</f>
        <v>11473</v>
      </c>
      <c r="AE158">
        <f>Demand[[#This Row],[Load]]+Demand[[#This Row],[Load]]*-0.22</f>
        <v>11622</v>
      </c>
      <c r="AF158">
        <f>Demand[[#This Row],[Load]]+Demand[[#This Row],[Load]]*-0.21</f>
        <v>11771</v>
      </c>
      <c r="AG158">
        <f>Demand[[#This Row],[Load]]+Demand[[#This Row],[Load]]*-0.2</f>
        <v>11920</v>
      </c>
      <c r="AH158">
        <f>Demand[[#This Row],[Load]]+Demand[[#This Row],[Load]]*-0.19</f>
        <v>12069</v>
      </c>
      <c r="AI158">
        <f>Demand[[#This Row],[Load]]+Demand[[#This Row],[Load]]*-0.18</f>
        <v>12218</v>
      </c>
      <c r="AJ158">
        <f>Demand[[#This Row],[Load]]+Demand[[#This Row],[Load]]*-0.17</f>
        <v>12367</v>
      </c>
      <c r="AK158">
        <f>Demand[[#This Row],[Load]]+Demand[[#This Row],[Load]]*-0.16</f>
        <v>12516</v>
      </c>
      <c r="AL158">
        <f>Demand[[#This Row],[Load]]+Demand[[#This Row],[Load]]*-0.15</f>
        <v>12665</v>
      </c>
      <c r="AM158">
        <f>Demand[[#This Row],[Load]]+Demand[[#This Row],[Load]]*-0.14</f>
        <v>12814</v>
      </c>
      <c r="AN158">
        <f>Demand[[#This Row],[Load]]+Demand[[#This Row],[Load]]*-0.13</f>
        <v>12963</v>
      </c>
      <c r="AO158">
        <f>Demand[[#This Row],[Load]]+Demand[[#This Row],[Load]]*-0.12</f>
        <v>13112</v>
      </c>
      <c r="AP158">
        <f>Demand[[#This Row],[Load]]+Demand[[#This Row],[Load]]*-0.11</f>
        <v>13261</v>
      </c>
      <c r="AQ158">
        <f>Demand[[#This Row],[Load]]+Demand[[#This Row],[Load]]*-0.1</f>
        <v>13410</v>
      </c>
      <c r="AR158">
        <f>Demand[[#This Row],[Load]]+Demand[[#This Row],[Load]]*-0.09</f>
        <v>13559</v>
      </c>
      <c r="AS158">
        <f>Demand[[#This Row],[Load]]+Demand[[#This Row],[Load]]*-0.08</f>
        <v>13708</v>
      </c>
      <c r="AT158">
        <f>Demand[[#This Row],[Load]]+Demand[[#This Row],[Load]]*-0.07</f>
        <v>13857</v>
      </c>
      <c r="AU158">
        <f>Demand[[#This Row],[Load]]+Demand[[#This Row],[Load]]*-0.06</f>
        <v>14006</v>
      </c>
      <c r="AV158">
        <f>Demand[[#This Row],[Load]]+Demand[[#This Row],[Load]]*-0.05</f>
        <v>14155</v>
      </c>
      <c r="AW158">
        <f>Demand[[#This Row],[Load]]+Demand[[#This Row],[Load]]*-0.04</f>
        <v>14304</v>
      </c>
      <c r="AX158">
        <f>Demand[[#This Row],[Load]]+Demand[[#This Row],[Load]]*-0.03</f>
        <v>14453</v>
      </c>
      <c r="AY158">
        <f>Demand[[#This Row],[Load]]+Demand[[#This Row],[Load]]*-0.02</f>
        <v>14602</v>
      </c>
      <c r="AZ158">
        <f>Demand[[#This Row],[Load]]+Demand[[#This Row],[Load]]*-0.01</f>
        <v>14751</v>
      </c>
      <c r="BA158">
        <f>Demand[[#This Row],[Load]]+Demand[[#This Row],[Load]]*0</f>
        <v>14900</v>
      </c>
      <c r="BB158">
        <f>Demand[[#This Row],[Load]]+Demand[[#This Row],[Load]]*0.01</f>
        <v>15049</v>
      </c>
      <c r="BC158">
        <f>Demand[[#This Row],[Load]]+Demand[[#This Row],[Load]]*0.02</f>
        <v>15198</v>
      </c>
      <c r="BD158">
        <f>Demand[[#This Row],[Load]]+Demand[[#This Row],[Load]]*0.03</f>
        <v>15347</v>
      </c>
      <c r="BE158">
        <f>Demand[[#This Row],[Load]]+Demand[[#This Row],[Load]]*0.04</f>
        <v>15496</v>
      </c>
      <c r="BF158">
        <f>Demand[[#This Row],[Load]]+Demand[[#This Row],[Load]]*0.05</f>
        <v>15645</v>
      </c>
      <c r="BG158">
        <f>Demand[[#This Row],[Load]]+Demand[[#This Row],[Load]]*0.06</f>
        <v>15794</v>
      </c>
      <c r="BH158">
        <f>Demand[[#This Row],[Load]]+Demand[[#This Row],[Load]]*0.07</f>
        <v>15943</v>
      </c>
      <c r="BI158">
        <f>Demand[[#This Row],[Load]]+Demand[[#This Row],[Load]]*0.08</f>
        <v>16092</v>
      </c>
      <c r="BJ158">
        <f>Demand[[#This Row],[Load]]+Demand[[#This Row],[Load]]*0.09</f>
        <v>16241</v>
      </c>
      <c r="BK158">
        <f>Demand[[#This Row],[Load]]+Demand[[#This Row],[Load]]*0.1</f>
        <v>16390</v>
      </c>
      <c r="BL158">
        <f>Demand[[#This Row],[Load]]+Demand[[#This Row],[Load]]*0.11</f>
        <v>16539</v>
      </c>
      <c r="BM158">
        <f>Demand[[#This Row],[Load]]+Demand[[#This Row],[Load]]*0.12</f>
        <v>16688</v>
      </c>
      <c r="BN158">
        <f>Demand[[#This Row],[Load]]+Demand[[#This Row],[Load]]*0.13</f>
        <v>16837</v>
      </c>
      <c r="BO158">
        <f>Demand[[#This Row],[Load]]+Demand[[#This Row],[Load]]*0.14</f>
        <v>16986</v>
      </c>
      <c r="BP158">
        <f>Demand[[#This Row],[Load]]+Demand[[#This Row],[Load]]*0.15</f>
        <v>17135</v>
      </c>
      <c r="BQ158">
        <f>Demand[[#This Row],[Load]]+Demand[[#This Row],[Load]]*0.16</f>
        <v>17284</v>
      </c>
      <c r="BR158">
        <f>Demand[[#This Row],[Load]]+Demand[[#This Row],[Load]]*0.17</f>
        <v>17433</v>
      </c>
      <c r="BS158">
        <f>Demand[[#This Row],[Load]]+Demand[[#This Row],[Load]]*0.18</f>
        <v>17582</v>
      </c>
      <c r="BT158">
        <f>Demand[[#This Row],[Load]]+Demand[[#This Row],[Load]]*0.19</f>
        <v>17731</v>
      </c>
      <c r="BU158">
        <f>Demand[[#This Row],[Load]]+Demand[[#This Row],[Load]]*0.2</f>
        <v>17880</v>
      </c>
      <c r="BV158">
        <f>Demand[[#This Row],[Load]]+Demand[[#This Row],[Load]]*0.21</f>
        <v>18029</v>
      </c>
      <c r="BW158">
        <f>Demand[[#This Row],[Load]]+Demand[[#This Row],[Load]]*0.22</f>
        <v>18178</v>
      </c>
      <c r="BX158">
        <f>Demand[[#This Row],[Load]]+Demand[[#This Row],[Load]]*0.23</f>
        <v>18327</v>
      </c>
      <c r="BY158">
        <f>Demand[[#This Row],[Load]]+Demand[[#This Row],[Load]]*0.24</f>
        <v>18476</v>
      </c>
      <c r="BZ158">
        <f>Demand[[#This Row],[Load]]+Demand[[#This Row],[Load]]*0.25</f>
        <v>18625</v>
      </c>
      <c r="CA158">
        <f>Demand[[#This Row],[Load]]+Demand[[#This Row],[Load]]*0.26</f>
        <v>18774</v>
      </c>
      <c r="CB158">
        <f>Demand[[#This Row],[Load]]+Demand[[#This Row],[Load]]*0.27</f>
        <v>18923</v>
      </c>
      <c r="CC158">
        <f>Demand[[#This Row],[Load]]+Demand[[#This Row],[Load]]*0.28</f>
        <v>19072</v>
      </c>
      <c r="CD158">
        <f>Demand[[#This Row],[Load]]+Demand[[#This Row],[Load]]*0.29</f>
        <v>19221</v>
      </c>
      <c r="CE158">
        <f>Demand[[#This Row],[Load]]+Demand[[#This Row],[Load]]*0.3</f>
        <v>19370</v>
      </c>
      <c r="CF158">
        <f>Demand[[#This Row],[Load]]+Demand[[#This Row],[Load]]*0.31</f>
        <v>19519</v>
      </c>
      <c r="CG158">
        <f>Demand[[#This Row],[Load]]+Demand[[#This Row],[Load]]*0.32</f>
        <v>19668</v>
      </c>
      <c r="CH158">
        <f>Demand[[#This Row],[Load]]+Demand[[#This Row],[Load]]*0.33</f>
        <v>19817</v>
      </c>
      <c r="CI158">
        <f>Demand[[#This Row],[Load]]+Demand[[#This Row],[Load]]*0.34</f>
        <v>19966</v>
      </c>
      <c r="CJ158">
        <f>Demand[[#This Row],[Load]]+Demand[[#This Row],[Load]]*0.35</f>
        <v>20115</v>
      </c>
      <c r="CK158">
        <f>Demand[[#This Row],[Load]]+Demand[[#This Row],[Load]]*0.36</f>
        <v>20264</v>
      </c>
      <c r="CL158">
        <f>Demand[[#This Row],[Load]]+Demand[[#This Row],[Load]]*0.37</f>
        <v>20413</v>
      </c>
      <c r="CM158">
        <f>Demand[[#This Row],[Load]]+Demand[[#This Row],[Load]]*0.38</f>
        <v>20562</v>
      </c>
      <c r="CN158">
        <f>Demand[[#This Row],[Load]]+Demand[[#This Row],[Load]]*0.39</f>
        <v>20711</v>
      </c>
      <c r="CO158">
        <f>Demand[[#This Row],[Load]]+Demand[[#This Row],[Load]]*0.4</f>
        <v>20860</v>
      </c>
      <c r="CP158">
        <f>Demand[[#This Row],[Load]]+Demand[[#This Row],[Load]]*0.41</f>
        <v>21009</v>
      </c>
      <c r="CQ158">
        <f>Demand[[#This Row],[Load]]+Demand[[#This Row],[Load]]*0.42</f>
        <v>21158</v>
      </c>
      <c r="CR158">
        <f>Demand[[#This Row],[Load]]+Demand[[#This Row],[Load]]*0.43</f>
        <v>21307</v>
      </c>
      <c r="CS158">
        <f>Demand[[#This Row],[Load]]+Demand[[#This Row],[Load]]*0.44</f>
        <v>21456</v>
      </c>
      <c r="CT158">
        <f>Demand[[#This Row],[Load]]+Demand[[#This Row],[Load]]*0.45</f>
        <v>21605</v>
      </c>
      <c r="CU158">
        <f>Demand[[#This Row],[Load]]+Demand[[#This Row],[Load]]*0.46</f>
        <v>21754</v>
      </c>
      <c r="CV158">
        <f>Demand[[#This Row],[Load]]+Demand[[#This Row],[Load]]*47</f>
        <v>715200</v>
      </c>
      <c r="CW158">
        <f>Demand[[#This Row],[Load]]+Demand[[#This Row],[Load]]*0.48</f>
        <v>22052</v>
      </c>
      <c r="CX158">
        <f>Demand[[#This Row],[Load]]+Demand[[#This Row],[Load]]*0.49</f>
        <v>22201</v>
      </c>
      <c r="CY158">
        <f>Demand[[#This Row],[Load]]+Demand[[#This Row],[Load]]*0.5</f>
        <v>22350</v>
      </c>
    </row>
    <row r="159" spans="1:103">
      <c r="A159">
        <v>157</v>
      </c>
      <c r="B159">
        <v>14778</v>
      </c>
      <c r="C159">
        <f>Demand[[#This Row],[Load]]-Demand[[#This Row],[Load]]*0.5</f>
        <v>7389</v>
      </c>
      <c r="D159">
        <f>Demand[[#This Row],[Load]]-Demand[[#This Row],[Load]]*0.49</f>
        <v>7536.78</v>
      </c>
      <c r="E159">
        <f>Demand[[#This Row],[Load]]-Demand[[#This Row],[Load]]*0.48</f>
        <v>7684.56</v>
      </c>
      <c r="F159">
        <f>Demand[[#This Row],[Load]]-Demand[[#This Row],[Load]]*0.47</f>
        <v>7832.34</v>
      </c>
      <c r="G159">
        <f>Demand[[#This Row],[Load]]-Demand[[#This Row],[Load]]*0.46</f>
        <v>7980.12</v>
      </c>
      <c r="H159">
        <f>Demand[[#This Row],[Load]]-Demand[[#This Row],[Load]]*0.45</f>
        <v>8127.9</v>
      </c>
      <c r="I159">
        <f>Demand[[#This Row],[Load]]-Demand[[#This Row],[Load]]*0.44</f>
        <v>8275.68</v>
      </c>
      <c r="J159">
        <f>Demand[[#This Row],[Load]]-Demand[[#This Row],[Load]]*0.43</f>
        <v>8423.4599999999991</v>
      </c>
      <c r="K159">
        <f>Demand[[#This Row],[Load]]+Demand[[#This Row],[Load]]*$K$1</f>
        <v>8571.24</v>
      </c>
      <c r="L159">
        <f>Demand[[#This Row],[Load]]+Demand[[#This Row],[Load]]*-0.41</f>
        <v>8719.02</v>
      </c>
      <c r="M159">
        <f>Demand[[#This Row],[Load]]+Demand[[#This Row],[Load]]*-0.4</f>
        <v>8866.7999999999993</v>
      </c>
      <c r="N159">
        <f>Demand[[#This Row],[Load]]+Demand[[#This Row],[Load]]*-0.39</f>
        <v>9014.58</v>
      </c>
      <c r="O159">
        <f>Demand[[#This Row],[Load]]+Demand[[#This Row],[Load]]*-0.38</f>
        <v>9162.36</v>
      </c>
      <c r="P159">
        <f>Demand[[#This Row],[Load]]+Demand[[#This Row],[Load]]*-0.37</f>
        <v>9310.14</v>
      </c>
      <c r="Q159">
        <f>Demand[[#This Row],[Load]]+Demand[[#This Row],[Load]]*-0.36</f>
        <v>9457.92</v>
      </c>
      <c r="R159">
        <f>Demand[[#This Row],[Load]]+Demand[[#This Row],[Load]]*-0.35</f>
        <v>9605.7000000000007</v>
      </c>
      <c r="S159">
        <f>Demand[[#This Row],[Load]]+Demand[[#This Row],[Load]]*-0.34</f>
        <v>9753.48</v>
      </c>
      <c r="T159">
        <f>Demand[[#This Row],[Load]]+Demand[[#This Row],[Load]]*-0.33</f>
        <v>9901.26</v>
      </c>
      <c r="U159">
        <f>Demand[[#This Row],[Load]]+Demand[[#This Row],[Load]]*-0.32</f>
        <v>10049.040000000001</v>
      </c>
      <c r="V159">
        <f>Demand[[#This Row],[Load]]+Demand[[#This Row],[Load]]*-0.31</f>
        <v>10196.82</v>
      </c>
      <c r="W159">
        <f>Demand[[#This Row],[Load]]+Demand[[#This Row],[Load]]*-0.3</f>
        <v>10344.6</v>
      </c>
      <c r="X159">
        <f>Demand[[#This Row],[Load]]+Demand[[#This Row],[Load]]*-0.29</f>
        <v>10492.380000000001</v>
      </c>
      <c r="Y159">
        <f>Demand[[#This Row],[Load]]+Demand[[#This Row],[Load]]*-0.28</f>
        <v>10640.16</v>
      </c>
      <c r="Z159">
        <f>Demand[[#This Row],[Load]]+Demand[[#This Row],[Load]]*-0.27</f>
        <v>10787.939999999999</v>
      </c>
      <c r="AA159">
        <f>Demand[[#This Row],[Load]]+Demand[[#This Row],[Load]]*-0.26</f>
        <v>10935.72</v>
      </c>
      <c r="AB159">
        <f>Demand[[#This Row],[Load]]+Demand[[#This Row],[Load]]*-0.25</f>
        <v>11083.5</v>
      </c>
      <c r="AC159">
        <f>Demand[[#This Row],[Load]]+Demand[[#This Row],[Load]]*-0.24</f>
        <v>11231.28</v>
      </c>
      <c r="AD159">
        <f>Demand[[#This Row],[Load]]+Demand[[#This Row],[Load]]*-0.23</f>
        <v>11379.06</v>
      </c>
      <c r="AE159">
        <f>Demand[[#This Row],[Load]]+Demand[[#This Row],[Load]]*-0.22</f>
        <v>11526.84</v>
      </c>
      <c r="AF159">
        <f>Demand[[#This Row],[Load]]+Demand[[#This Row],[Load]]*-0.21</f>
        <v>11674.619999999999</v>
      </c>
      <c r="AG159">
        <f>Demand[[#This Row],[Load]]+Demand[[#This Row],[Load]]*-0.2</f>
        <v>11822.4</v>
      </c>
      <c r="AH159">
        <f>Demand[[#This Row],[Load]]+Demand[[#This Row],[Load]]*-0.19</f>
        <v>11970.18</v>
      </c>
      <c r="AI159">
        <f>Demand[[#This Row],[Load]]+Demand[[#This Row],[Load]]*-0.18</f>
        <v>12117.96</v>
      </c>
      <c r="AJ159">
        <f>Demand[[#This Row],[Load]]+Demand[[#This Row],[Load]]*-0.17</f>
        <v>12265.74</v>
      </c>
      <c r="AK159">
        <f>Demand[[#This Row],[Load]]+Demand[[#This Row],[Load]]*-0.16</f>
        <v>12413.52</v>
      </c>
      <c r="AL159">
        <f>Demand[[#This Row],[Load]]+Demand[[#This Row],[Load]]*-0.15</f>
        <v>12561.3</v>
      </c>
      <c r="AM159">
        <f>Demand[[#This Row],[Load]]+Demand[[#This Row],[Load]]*-0.14</f>
        <v>12709.08</v>
      </c>
      <c r="AN159">
        <f>Demand[[#This Row],[Load]]+Demand[[#This Row],[Load]]*-0.13</f>
        <v>12856.86</v>
      </c>
      <c r="AO159">
        <f>Demand[[#This Row],[Load]]+Demand[[#This Row],[Load]]*-0.12</f>
        <v>13004.64</v>
      </c>
      <c r="AP159">
        <f>Demand[[#This Row],[Load]]+Demand[[#This Row],[Load]]*-0.11</f>
        <v>13152.42</v>
      </c>
      <c r="AQ159">
        <f>Demand[[#This Row],[Load]]+Demand[[#This Row],[Load]]*-0.1</f>
        <v>13300.2</v>
      </c>
      <c r="AR159">
        <f>Demand[[#This Row],[Load]]+Demand[[#This Row],[Load]]*-0.09</f>
        <v>13447.98</v>
      </c>
      <c r="AS159">
        <f>Demand[[#This Row],[Load]]+Demand[[#This Row],[Load]]*-0.08</f>
        <v>13595.76</v>
      </c>
      <c r="AT159">
        <f>Demand[[#This Row],[Load]]+Demand[[#This Row],[Load]]*-0.07</f>
        <v>13743.54</v>
      </c>
      <c r="AU159">
        <f>Demand[[#This Row],[Load]]+Demand[[#This Row],[Load]]*-0.06</f>
        <v>13891.32</v>
      </c>
      <c r="AV159">
        <f>Demand[[#This Row],[Load]]+Demand[[#This Row],[Load]]*-0.05</f>
        <v>14039.1</v>
      </c>
      <c r="AW159">
        <f>Demand[[#This Row],[Load]]+Demand[[#This Row],[Load]]*-0.04</f>
        <v>14186.88</v>
      </c>
      <c r="AX159">
        <f>Demand[[#This Row],[Load]]+Demand[[#This Row],[Load]]*-0.03</f>
        <v>14334.66</v>
      </c>
      <c r="AY159">
        <f>Demand[[#This Row],[Load]]+Demand[[#This Row],[Load]]*-0.02</f>
        <v>14482.44</v>
      </c>
      <c r="AZ159">
        <f>Demand[[#This Row],[Load]]+Demand[[#This Row],[Load]]*-0.01</f>
        <v>14630.22</v>
      </c>
      <c r="BA159">
        <f>Demand[[#This Row],[Load]]+Demand[[#This Row],[Load]]*0</f>
        <v>14778</v>
      </c>
      <c r="BB159">
        <f>Demand[[#This Row],[Load]]+Demand[[#This Row],[Load]]*0.01</f>
        <v>14925.78</v>
      </c>
      <c r="BC159">
        <f>Demand[[#This Row],[Load]]+Demand[[#This Row],[Load]]*0.02</f>
        <v>15073.56</v>
      </c>
      <c r="BD159">
        <f>Demand[[#This Row],[Load]]+Demand[[#This Row],[Load]]*0.03</f>
        <v>15221.34</v>
      </c>
      <c r="BE159">
        <f>Demand[[#This Row],[Load]]+Demand[[#This Row],[Load]]*0.04</f>
        <v>15369.12</v>
      </c>
      <c r="BF159">
        <f>Demand[[#This Row],[Load]]+Demand[[#This Row],[Load]]*0.05</f>
        <v>15516.9</v>
      </c>
      <c r="BG159">
        <f>Demand[[#This Row],[Load]]+Demand[[#This Row],[Load]]*0.06</f>
        <v>15664.68</v>
      </c>
      <c r="BH159">
        <f>Demand[[#This Row],[Load]]+Demand[[#This Row],[Load]]*0.07</f>
        <v>15812.46</v>
      </c>
      <c r="BI159">
        <f>Demand[[#This Row],[Load]]+Demand[[#This Row],[Load]]*0.08</f>
        <v>15960.24</v>
      </c>
      <c r="BJ159">
        <f>Demand[[#This Row],[Load]]+Demand[[#This Row],[Load]]*0.09</f>
        <v>16108.02</v>
      </c>
      <c r="BK159">
        <f>Demand[[#This Row],[Load]]+Demand[[#This Row],[Load]]*0.1</f>
        <v>16255.8</v>
      </c>
      <c r="BL159">
        <f>Demand[[#This Row],[Load]]+Demand[[#This Row],[Load]]*0.11</f>
        <v>16403.580000000002</v>
      </c>
      <c r="BM159">
        <f>Demand[[#This Row],[Load]]+Demand[[#This Row],[Load]]*0.12</f>
        <v>16551.36</v>
      </c>
      <c r="BN159">
        <f>Demand[[#This Row],[Load]]+Demand[[#This Row],[Load]]*0.13</f>
        <v>16699.14</v>
      </c>
      <c r="BO159">
        <f>Demand[[#This Row],[Load]]+Demand[[#This Row],[Load]]*0.14</f>
        <v>16846.919999999998</v>
      </c>
      <c r="BP159">
        <f>Demand[[#This Row],[Load]]+Demand[[#This Row],[Load]]*0.15</f>
        <v>16994.7</v>
      </c>
      <c r="BQ159">
        <f>Demand[[#This Row],[Load]]+Demand[[#This Row],[Load]]*0.16</f>
        <v>17142.48</v>
      </c>
      <c r="BR159">
        <f>Demand[[#This Row],[Load]]+Demand[[#This Row],[Load]]*0.17</f>
        <v>17290.260000000002</v>
      </c>
      <c r="BS159">
        <f>Demand[[#This Row],[Load]]+Demand[[#This Row],[Load]]*0.18</f>
        <v>17438.04</v>
      </c>
      <c r="BT159">
        <f>Demand[[#This Row],[Load]]+Demand[[#This Row],[Load]]*0.19</f>
        <v>17585.82</v>
      </c>
      <c r="BU159">
        <f>Demand[[#This Row],[Load]]+Demand[[#This Row],[Load]]*0.2</f>
        <v>17733.599999999999</v>
      </c>
      <c r="BV159">
        <f>Demand[[#This Row],[Load]]+Demand[[#This Row],[Load]]*0.21</f>
        <v>17881.38</v>
      </c>
      <c r="BW159">
        <f>Demand[[#This Row],[Load]]+Demand[[#This Row],[Load]]*0.22</f>
        <v>18029.16</v>
      </c>
      <c r="BX159">
        <f>Demand[[#This Row],[Load]]+Demand[[#This Row],[Load]]*0.23</f>
        <v>18176.939999999999</v>
      </c>
      <c r="BY159">
        <f>Demand[[#This Row],[Load]]+Demand[[#This Row],[Load]]*0.24</f>
        <v>18324.72</v>
      </c>
      <c r="BZ159">
        <f>Demand[[#This Row],[Load]]+Demand[[#This Row],[Load]]*0.25</f>
        <v>18472.5</v>
      </c>
      <c r="CA159">
        <f>Demand[[#This Row],[Load]]+Demand[[#This Row],[Load]]*0.26</f>
        <v>18620.28</v>
      </c>
      <c r="CB159">
        <f>Demand[[#This Row],[Load]]+Demand[[#This Row],[Load]]*0.27</f>
        <v>18768.060000000001</v>
      </c>
      <c r="CC159">
        <f>Demand[[#This Row],[Load]]+Demand[[#This Row],[Load]]*0.28</f>
        <v>18915.84</v>
      </c>
      <c r="CD159">
        <f>Demand[[#This Row],[Load]]+Demand[[#This Row],[Load]]*0.29</f>
        <v>19063.62</v>
      </c>
      <c r="CE159">
        <f>Demand[[#This Row],[Load]]+Demand[[#This Row],[Load]]*0.3</f>
        <v>19211.400000000001</v>
      </c>
      <c r="CF159">
        <f>Demand[[#This Row],[Load]]+Demand[[#This Row],[Load]]*0.31</f>
        <v>19359.18</v>
      </c>
      <c r="CG159">
        <f>Demand[[#This Row],[Load]]+Demand[[#This Row],[Load]]*0.32</f>
        <v>19506.96</v>
      </c>
      <c r="CH159">
        <f>Demand[[#This Row],[Load]]+Demand[[#This Row],[Load]]*0.33</f>
        <v>19654.739999999998</v>
      </c>
      <c r="CI159">
        <f>Demand[[#This Row],[Load]]+Demand[[#This Row],[Load]]*0.34</f>
        <v>19802.52</v>
      </c>
      <c r="CJ159">
        <f>Demand[[#This Row],[Load]]+Demand[[#This Row],[Load]]*0.35</f>
        <v>19950.3</v>
      </c>
      <c r="CK159">
        <f>Demand[[#This Row],[Load]]+Demand[[#This Row],[Load]]*0.36</f>
        <v>20098.080000000002</v>
      </c>
      <c r="CL159">
        <f>Demand[[#This Row],[Load]]+Demand[[#This Row],[Load]]*0.37</f>
        <v>20245.86</v>
      </c>
      <c r="CM159">
        <f>Demand[[#This Row],[Load]]+Demand[[#This Row],[Load]]*0.38</f>
        <v>20393.64</v>
      </c>
      <c r="CN159">
        <f>Demand[[#This Row],[Load]]+Demand[[#This Row],[Load]]*0.39</f>
        <v>20541.419999999998</v>
      </c>
      <c r="CO159">
        <f>Demand[[#This Row],[Load]]+Demand[[#This Row],[Load]]*0.4</f>
        <v>20689.2</v>
      </c>
      <c r="CP159">
        <f>Demand[[#This Row],[Load]]+Demand[[#This Row],[Load]]*0.41</f>
        <v>20836.98</v>
      </c>
      <c r="CQ159">
        <f>Demand[[#This Row],[Load]]+Demand[[#This Row],[Load]]*0.42</f>
        <v>20984.760000000002</v>
      </c>
      <c r="CR159">
        <f>Demand[[#This Row],[Load]]+Demand[[#This Row],[Load]]*0.43</f>
        <v>21132.54</v>
      </c>
      <c r="CS159">
        <f>Demand[[#This Row],[Load]]+Demand[[#This Row],[Load]]*0.44</f>
        <v>21280.32</v>
      </c>
      <c r="CT159">
        <f>Demand[[#This Row],[Load]]+Demand[[#This Row],[Load]]*0.45</f>
        <v>21428.1</v>
      </c>
      <c r="CU159">
        <f>Demand[[#This Row],[Load]]+Demand[[#This Row],[Load]]*0.46</f>
        <v>21575.88</v>
      </c>
      <c r="CV159">
        <f>Demand[[#This Row],[Load]]+Demand[[#This Row],[Load]]*47</f>
        <v>709344</v>
      </c>
      <c r="CW159">
        <f>Demand[[#This Row],[Load]]+Demand[[#This Row],[Load]]*0.48</f>
        <v>21871.439999999999</v>
      </c>
      <c r="CX159">
        <f>Demand[[#This Row],[Load]]+Demand[[#This Row],[Load]]*0.49</f>
        <v>22019.22</v>
      </c>
      <c r="CY159">
        <f>Demand[[#This Row],[Load]]+Demand[[#This Row],[Load]]*0.5</f>
        <v>22167</v>
      </c>
    </row>
    <row r="160" spans="1:103">
      <c r="A160">
        <v>158</v>
      </c>
      <c r="B160">
        <v>14505</v>
      </c>
      <c r="C160">
        <f>Demand[[#This Row],[Load]]-Demand[[#This Row],[Load]]*0.5</f>
        <v>7252.5</v>
      </c>
      <c r="D160">
        <f>Demand[[#This Row],[Load]]-Demand[[#This Row],[Load]]*0.49</f>
        <v>7397.55</v>
      </c>
      <c r="E160">
        <f>Demand[[#This Row],[Load]]-Demand[[#This Row],[Load]]*0.48</f>
        <v>7542.6</v>
      </c>
      <c r="F160">
        <f>Demand[[#This Row],[Load]]-Demand[[#This Row],[Load]]*0.47</f>
        <v>7687.6500000000005</v>
      </c>
      <c r="G160">
        <f>Demand[[#This Row],[Load]]-Demand[[#This Row],[Load]]*0.46</f>
        <v>7832.7</v>
      </c>
      <c r="H160">
        <f>Demand[[#This Row],[Load]]-Demand[[#This Row],[Load]]*0.45</f>
        <v>7977.75</v>
      </c>
      <c r="I160">
        <f>Demand[[#This Row],[Load]]-Demand[[#This Row],[Load]]*0.44</f>
        <v>8122.8</v>
      </c>
      <c r="J160">
        <f>Demand[[#This Row],[Load]]-Demand[[#This Row],[Load]]*0.43</f>
        <v>8267.85</v>
      </c>
      <c r="K160">
        <f>Demand[[#This Row],[Load]]+Demand[[#This Row],[Load]]*$K$1</f>
        <v>8412.9000000000015</v>
      </c>
      <c r="L160">
        <f>Demand[[#This Row],[Load]]+Demand[[#This Row],[Load]]*-0.41</f>
        <v>8557.9500000000007</v>
      </c>
      <c r="M160">
        <f>Demand[[#This Row],[Load]]+Demand[[#This Row],[Load]]*-0.4</f>
        <v>8703</v>
      </c>
      <c r="N160">
        <f>Demand[[#This Row],[Load]]+Demand[[#This Row],[Load]]*-0.39</f>
        <v>8848.0499999999993</v>
      </c>
      <c r="O160">
        <f>Demand[[#This Row],[Load]]+Demand[[#This Row],[Load]]*-0.38</f>
        <v>8993.1</v>
      </c>
      <c r="P160">
        <f>Demand[[#This Row],[Load]]+Demand[[#This Row],[Load]]*-0.37</f>
        <v>9138.15</v>
      </c>
      <c r="Q160">
        <f>Demand[[#This Row],[Load]]+Demand[[#This Row],[Load]]*-0.36</f>
        <v>9283.2000000000007</v>
      </c>
      <c r="R160">
        <f>Demand[[#This Row],[Load]]+Demand[[#This Row],[Load]]*-0.35</f>
        <v>9428.25</v>
      </c>
      <c r="S160">
        <f>Demand[[#This Row],[Load]]+Demand[[#This Row],[Load]]*-0.34</f>
        <v>9573.2999999999993</v>
      </c>
      <c r="T160">
        <f>Demand[[#This Row],[Load]]+Demand[[#This Row],[Load]]*-0.33</f>
        <v>9718.3499999999985</v>
      </c>
      <c r="U160">
        <f>Demand[[#This Row],[Load]]+Demand[[#This Row],[Load]]*-0.32</f>
        <v>9863.4</v>
      </c>
      <c r="V160">
        <f>Demand[[#This Row],[Load]]+Demand[[#This Row],[Load]]*-0.31</f>
        <v>10008.450000000001</v>
      </c>
      <c r="W160">
        <f>Demand[[#This Row],[Load]]+Demand[[#This Row],[Load]]*-0.3</f>
        <v>10153.5</v>
      </c>
      <c r="X160">
        <f>Demand[[#This Row],[Load]]+Demand[[#This Row],[Load]]*-0.29</f>
        <v>10298.549999999999</v>
      </c>
      <c r="Y160">
        <f>Demand[[#This Row],[Load]]+Demand[[#This Row],[Load]]*-0.28</f>
        <v>10443.599999999999</v>
      </c>
      <c r="Z160">
        <f>Demand[[#This Row],[Load]]+Demand[[#This Row],[Load]]*-0.27</f>
        <v>10588.65</v>
      </c>
      <c r="AA160">
        <f>Demand[[#This Row],[Load]]+Demand[[#This Row],[Load]]*-0.26</f>
        <v>10733.7</v>
      </c>
      <c r="AB160">
        <f>Demand[[#This Row],[Load]]+Demand[[#This Row],[Load]]*-0.25</f>
        <v>10878.75</v>
      </c>
      <c r="AC160">
        <f>Demand[[#This Row],[Load]]+Demand[[#This Row],[Load]]*-0.24</f>
        <v>11023.8</v>
      </c>
      <c r="AD160">
        <f>Demand[[#This Row],[Load]]+Demand[[#This Row],[Load]]*-0.23</f>
        <v>11168.85</v>
      </c>
      <c r="AE160">
        <f>Demand[[#This Row],[Load]]+Demand[[#This Row],[Load]]*-0.22</f>
        <v>11313.9</v>
      </c>
      <c r="AF160">
        <f>Demand[[#This Row],[Load]]+Demand[[#This Row],[Load]]*-0.21</f>
        <v>11458.95</v>
      </c>
      <c r="AG160">
        <f>Demand[[#This Row],[Load]]+Demand[[#This Row],[Load]]*-0.2</f>
        <v>11604</v>
      </c>
      <c r="AH160">
        <f>Demand[[#This Row],[Load]]+Demand[[#This Row],[Load]]*-0.19</f>
        <v>11749.05</v>
      </c>
      <c r="AI160">
        <f>Demand[[#This Row],[Load]]+Demand[[#This Row],[Load]]*-0.18</f>
        <v>11894.1</v>
      </c>
      <c r="AJ160">
        <f>Demand[[#This Row],[Load]]+Demand[[#This Row],[Load]]*-0.17</f>
        <v>12039.15</v>
      </c>
      <c r="AK160">
        <f>Demand[[#This Row],[Load]]+Demand[[#This Row],[Load]]*-0.16</f>
        <v>12184.2</v>
      </c>
      <c r="AL160">
        <f>Demand[[#This Row],[Load]]+Demand[[#This Row],[Load]]*-0.15</f>
        <v>12329.25</v>
      </c>
      <c r="AM160">
        <f>Demand[[#This Row],[Load]]+Demand[[#This Row],[Load]]*-0.14</f>
        <v>12474.3</v>
      </c>
      <c r="AN160">
        <f>Demand[[#This Row],[Load]]+Demand[[#This Row],[Load]]*-0.13</f>
        <v>12619.35</v>
      </c>
      <c r="AO160">
        <f>Demand[[#This Row],[Load]]+Demand[[#This Row],[Load]]*-0.12</f>
        <v>12764.4</v>
      </c>
      <c r="AP160">
        <f>Demand[[#This Row],[Load]]+Demand[[#This Row],[Load]]*-0.11</f>
        <v>12909.45</v>
      </c>
      <c r="AQ160">
        <f>Demand[[#This Row],[Load]]+Demand[[#This Row],[Load]]*-0.1</f>
        <v>13054.5</v>
      </c>
      <c r="AR160">
        <f>Demand[[#This Row],[Load]]+Demand[[#This Row],[Load]]*-0.09</f>
        <v>13199.55</v>
      </c>
      <c r="AS160">
        <f>Demand[[#This Row],[Load]]+Demand[[#This Row],[Load]]*-0.08</f>
        <v>13344.6</v>
      </c>
      <c r="AT160">
        <f>Demand[[#This Row],[Load]]+Demand[[#This Row],[Load]]*-0.07</f>
        <v>13489.65</v>
      </c>
      <c r="AU160">
        <f>Demand[[#This Row],[Load]]+Demand[[#This Row],[Load]]*-0.06</f>
        <v>13634.7</v>
      </c>
      <c r="AV160">
        <f>Demand[[#This Row],[Load]]+Demand[[#This Row],[Load]]*-0.05</f>
        <v>13779.75</v>
      </c>
      <c r="AW160">
        <f>Demand[[#This Row],[Load]]+Demand[[#This Row],[Load]]*-0.04</f>
        <v>13924.8</v>
      </c>
      <c r="AX160">
        <f>Demand[[#This Row],[Load]]+Demand[[#This Row],[Load]]*-0.03</f>
        <v>14069.85</v>
      </c>
      <c r="AY160">
        <f>Demand[[#This Row],[Load]]+Demand[[#This Row],[Load]]*-0.02</f>
        <v>14214.9</v>
      </c>
      <c r="AZ160">
        <f>Demand[[#This Row],[Load]]+Demand[[#This Row],[Load]]*-0.01</f>
        <v>14359.95</v>
      </c>
      <c r="BA160">
        <f>Demand[[#This Row],[Load]]+Demand[[#This Row],[Load]]*0</f>
        <v>14505</v>
      </c>
      <c r="BB160">
        <f>Demand[[#This Row],[Load]]+Demand[[#This Row],[Load]]*0.01</f>
        <v>14650.05</v>
      </c>
      <c r="BC160">
        <f>Demand[[#This Row],[Load]]+Demand[[#This Row],[Load]]*0.02</f>
        <v>14795.1</v>
      </c>
      <c r="BD160">
        <f>Demand[[#This Row],[Load]]+Demand[[#This Row],[Load]]*0.03</f>
        <v>14940.15</v>
      </c>
      <c r="BE160">
        <f>Demand[[#This Row],[Load]]+Demand[[#This Row],[Load]]*0.04</f>
        <v>15085.2</v>
      </c>
      <c r="BF160">
        <f>Demand[[#This Row],[Load]]+Demand[[#This Row],[Load]]*0.05</f>
        <v>15230.25</v>
      </c>
      <c r="BG160">
        <f>Demand[[#This Row],[Load]]+Demand[[#This Row],[Load]]*0.06</f>
        <v>15375.3</v>
      </c>
      <c r="BH160">
        <f>Demand[[#This Row],[Load]]+Demand[[#This Row],[Load]]*0.07</f>
        <v>15520.35</v>
      </c>
      <c r="BI160">
        <f>Demand[[#This Row],[Load]]+Demand[[#This Row],[Load]]*0.08</f>
        <v>15665.4</v>
      </c>
      <c r="BJ160">
        <f>Demand[[#This Row],[Load]]+Demand[[#This Row],[Load]]*0.09</f>
        <v>15810.45</v>
      </c>
      <c r="BK160">
        <f>Demand[[#This Row],[Load]]+Demand[[#This Row],[Load]]*0.1</f>
        <v>15955.5</v>
      </c>
      <c r="BL160">
        <f>Demand[[#This Row],[Load]]+Demand[[#This Row],[Load]]*0.11</f>
        <v>16100.55</v>
      </c>
      <c r="BM160">
        <f>Demand[[#This Row],[Load]]+Demand[[#This Row],[Load]]*0.12</f>
        <v>16245.6</v>
      </c>
      <c r="BN160">
        <f>Demand[[#This Row],[Load]]+Demand[[#This Row],[Load]]*0.13</f>
        <v>16390.650000000001</v>
      </c>
      <c r="BO160">
        <f>Demand[[#This Row],[Load]]+Demand[[#This Row],[Load]]*0.14</f>
        <v>16535.7</v>
      </c>
      <c r="BP160">
        <f>Demand[[#This Row],[Load]]+Demand[[#This Row],[Load]]*0.15</f>
        <v>16680.75</v>
      </c>
      <c r="BQ160">
        <f>Demand[[#This Row],[Load]]+Demand[[#This Row],[Load]]*0.16</f>
        <v>16825.8</v>
      </c>
      <c r="BR160">
        <f>Demand[[#This Row],[Load]]+Demand[[#This Row],[Load]]*0.17</f>
        <v>16970.849999999999</v>
      </c>
      <c r="BS160">
        <f>Demand[[#This Row],[Load]]+Demand[[#This Row],[Load]]*0.18</f>
        <v>17115.900000000001</v>
      </c>
      <c r="BT160">
        <f>Demand[[#This Row],[Load]]+Demand[[#This Row],[Load]]*0.19</f>
        <v>17260.95</v>
      </c>
      <c r="BU160">
        <f>Demand[[#This Row],[Load]]+Demand[[#This Row],[Load]]*0.2</f>
        <v>17406</v>
      </c>
      <c r="BV160">
        <f>Demand[[#This Row],[Load]]+Demand[[#This Row],[Load]]*0.21</f>
        <v>17551.05</v>
      </c>
      <c r="BW160">
        <f>Demand[[#This Row],[Load]]+Demand[[#This Row],[Load]]*0.22</f>
        <v>17696.099999999999</v>
      </c>
      <c r="BX160">
        <f>Demand[[#This Row],[Load]]+Demand[[#This Row],[Load]]*0.23</f>
        <v>17841.150000000001</v>
      </c>
      <c r="BY160">
        <f>Demand[[#This Row],[Load]]+Demand[[#This Row],[Load]]*0.24</f>
        <v>17986.2</v>
      </c>
      <c r="BZ160">
        <f>Demand[[#This Row],[Load]]+Demand[[#This Row],[Load]]*0.25</f>
        <v>18131.25</v>
      </c>
      <c r="CA160">
        <f>Demand[[#This Row],[Load]]+Demand[[#This Row],[Load]]*0.26</f>
        <v>18276.3</v>
      </c>
      <c r="CB160">
        <f>Demand[[#This Row],[Load]]+Demand[[#This Row],[Load]]*0.27</f>
        <v>18421.349999999999</v>
      </c>
      <c r="CC160">
        <f>Demand[[#This Row],[Load]]+Demand[[#This Row],[Load]]*0.28</f>
        <v>18566.400000000001</v>
      </c>
      <c r="CD160">
        <f>Demand[[#This Row],[Load]]+Demand[[#This Row],[Load]]*0.29</f>
        <v>18711.45</v>
      </c>
      <c r="CE160">
        <f>Demand[[#This Row],[Load]]+Demand[[#This Row],[Load]]*0.3</f>
        <v>18856.5</v>
      </c>
      <c r="CF160">
        <f>Demand[[#This Row],[Load]]+Demand[[#This Row],[Load]]*0.31</f>
        <v>19001.55</v>
      </c>
      <c r="CG160">
        <f>Demand[[#This Row],[Load]]+Demand[[#This Row],[Load]]*0.32</f>
        <v>19146.599999999999</v>
      </c>
      <c r="CH160">
        <f>Demand[[#This Row],[Load]]+Demand[[#This Row],[Load]]*0.33</f>
        <v>19291.650000000001</v>
      </c>
      <c r="CI160">
        <f>Demand[[#This Row],[Load]]+Demand[[#This Row],[Load]]*0.34</f>
        <v>19436.7</v>
      </c>
      <c r="CJ160">
        <f>Demand[[#This Row],[Load]]+Demand[[#This Row],[Load]]*0.35</f>
        <v>19581.75</v>
      </c>
      <c r="CK160">
        <f>Demand[[#This Row],[Load]]+Demand[[#This Row],[Load]]*0.36</f>
        <v>19726.8</v>
      </c>
      <c r="CL160">
        <f>Demand[[#This Row],[Load]]+Demand[[#This Row],[Load]]*0.37</f>
        <v>19871.849999999999</v>
      </c>
      <c r="CM160">
        <f>Demand[[#This Row],[Load]]+Demand[[#This Row],[Load]]*0.38</f>
        <v>20016.900000000001</v>
      </c>
      <c r="CN160">
        <f>Demand[[#This Row],[Load]]+Demand[[#This Row],[Load]]*0.39</f>
        <v>20161.95</v>
      </c>
      <c r="CO160">
        <f>Demand[[#This Row],[Load]]+Demand[[#This Row],[Load]]*0.4</f>
        <v>20307</v>
      </c>
      <c r="CP160">
        <f>Demand[[#This Row],[Load]]+Demand[[#This Row],[Load]]*0.41</f>
        <v>20452.05</v>
      </c>
      <c r="CQ160">
        <f>Demand[[#This Row],[Load]]+Demand[[#This Row],[Load]]*0.42</f>
        <v>20597.099999999999</v>
      </c>
      <c r="CR160">
        <f>Demand[[#This Row],[Load]]+Demand[[#This Row],[Load]]*0.43</f>
        <v>20742.150000000001</v>
      </c>
      <c r="CS160">
        <f>Demand[[#This Row],[Load]]+Demand[[#This Row],[Load]]*0.44</f>
        <v>20887.2</v>
      </c>
      <c r="CT160">
        <f>Demand[[#This Row],[Load]]+Demand[[#This Row],[Load]]*0.45</f>
        <v>21032.25</v>
      </c>
      <c r="CU160">
        <f>Demand[[#This Row],[Load]]+Demand[[#This Row],[Load]]*0.46</f>
        <v>21177.3</v>
      </c>
      <c r="CV160">
        <f>Demand[[#This Row],[Load]]+Demand[[#This Row],[Load]]*47</f>
        <v>696240</v>
      </c>
      <c r="CW160">
        <f>Demand[[#This Row],[Load]]+Demand[[#This Row],[Load]]*0.48</f>
        <v>21467.4</v>
      </c>
      <c r="CX160">
        <f>Demand[[#This Row],[Load]]+Demand[[#This Row],[Load]]*0.49</f>
        <v>21612.45</v>
      </c>
      <c r="CY160">
        <f>Demand[[#This Row],[Load]]+Demand[[#This Row],[Load]]*0.5</f>
        <v>21757.5</v>
      </c>
    </row>
    <row r="161" spans="1:103">
      <c r="A161">
        <v>159</v>
      </c>
      <c r="B161">
        <v>14202</v>
      </c>
      <c r="C161">
        <f>Demand[[#This Row],[Load]]-Demand[[#This Row],[Load]]*0.5</f>
        <v>7101</v>
      </c>
      <c r="D161">
        <f>Demand[[#This Row],[Load]]-Demand[[#This Row],[Load]]*0.49</f>
        <v>7243.02</v>
      </c>
      <c r="E161">
        <f>Demand[[#This Row],[Load]]-Demand[[#This Row],[Load]]*0.48</f>
        <v>7385.04</v>
      </c>
      <c r="F161">
        <f>Demand[[#This Row],[Load]]-Demand[[#This Row],[Load]]*0.47</f>
        <v>7527.06</v>
      </c>
      <c r="G161">
        <f>Demand[[#This Row],[Load]]-Demand[[#This Row],[Load]]*0.46</f>
        <v>7669.08</v>
      </c>
      <c r="H161">
        <f>Demand[[#This Row],[Load]]-Demand[[#This Row],[Load]]*0.45</f>
        <v>7811.0999999999995</v>
      </c>
      <c r="I161">
        <f>Demand[[#This Row],[Load]]-Demand[[#This Row],[Load]]*0.44</f>
        <v>7953.12</v>
      </c>
      <c r="J161">
        <f>Demand[[#This Row],[Load]]-Demand[[#This Row],[Load]]*0.43</f>
        <v>8095.14</v>
      </c>
      <c r="K161">
        <f>Demand[[#This Row],[Load]]+Demand[[#This Row],[Load]]*$K$1</f>
        <v>8237.16</v>
      </c>
      <c r="L161">
        <f>Demand[[#This Row],[Load]]+Demand[[#This Row],[Load]]*-0.41</f>
        <v>8379.18</v>
      </c>
      <c r="M161">
        <f>Demand[[#This Row],[Load]]+Demand[[#This Row],[Load]]*-0.4</f>
        <v>8521.2000000000007</v>
      </c>
      <c r="N161">
        <f>Demand[[#This Row],[Load]]+Demand[[#This Row],[Load]]*-0.39</f>
        <v>8663.2200000000012</v>
      </c>
      <c r="O161">
        <f>Demand[[#This Row],[Load]]+Demand[[#This Row],[Load]]*-0.38</f>
        <v>8805.24</v>
      </c>
      <c r="P161">
        <f>Demand[[#This Row],[Load]]+Demand[[#This Row],[Load]]*-0.37</f>
        <v>8947.26</v>
      </c>
      <c r="Q161">
        <f>Demand[[#This Row],[Load]]+Demand[[#This Row],[Load]]*-0.36</f>
        <v>9089.2799999999988</v>
      </c>
      <c r="R161">
        <f>Demand[[#This Row],[Load]]+Demand[[#This Row],[Load]]*-0.35</f>
        <v>9231.2999999999993</v>
      </c>
      <c r="S161">
        <f>Demand[[#This Row],[Load]]+Demand[[#This Row],[Load]]*-0.34</f>
        <v>9373.32</v>
      </c>
      <c r="T161">
        <f>Demand[[#This Row],[Load]]+Demand[[#This Row],[Load]]*-0.33</f>
        <v>9515.34</v>
      </c>
      <c r="U161">
        <f>Demand[[#This Row],[Load]]+Demand[[#This Row],[Load]]*-0.32</f>
        <v>9657.36</v>
      </c>
      <c r="V161">
        <f>Demand[[#This Row],[Load]]+Demand[[#This Row],[Load]]*-0.31</f>
        <v>9799.380000000001</v>
      </c>
      <c r="W161">
        <f>Demand[[#This Row],[Load]]+Demand[[#This Row],[Load]]*-0.3</f>
        <v>9941.4000000000015</v>
      </c>
      <c r="X161">
        <f>Demand[[#This Row],[Load]]+Demand[[#This Row],[Load]]*-0.29</f>
        <v>10083.42</v>
      </c>
      <c r="Y161">
        <f>Demand[[#This Row],[Load]]+Demand[[#This Row],[Load]]*-0.28</f>
        <v>10225.439999999999</v>
      </c>
      <c r="Z161">
        <f>Demand[[#This Row],[Load]]+Demand[[#This Row],[Load]]*-0.27</f>
        <v>10367.459999999999</v>
      </c>
      <c r="AA161">
        <f>Demand[[#This Row],[Load]]+Demand[[#This Row],[Load]]*-0.26</f>
        <v>10509.48</v>
      </c>
      <c r="AB161">
        <f>Demand[[#This Row],[Load]]+Demand[[#This Row],[Load]]*-0.25</f>
        <v>10651.5</v>
      </c>
      <c r="AC161">
        <f>Demand[[#This Row],[Load]]+Demand[[#This Row],[Load]]*-0.24</f>
        <v>10793.52</v>
      </c>
      <c r="AD161">
        <f>Demand[[#This Row],[Load]]+Demand[[#This Row],[Load]]*-0.23</f>
        <v>10935.54</v>
      </c>
      <c r="AE161">
        <f>Demand[[#This Row],[Load]]+Demand[[#This Row],[Load]]*-0.22</f>
        <v>11077.56</v>
      </c>
      <c r="AF161">
        <f>Demand[[#This Row],[Load]]+Demand[[#This Row],[Load]]*-0.21</f>
        <v>11219.58</v>
      </c>
      <c r="AG161">
        <f>Demand[[#This Row],[Load]]+Demand[[#This Row],[Load]]*-0.2</f>
        <v>11361.6</v>
      </c>
      <c r="AH161">
        <f>Demand[[#This Row],[Load]]+Demand[[#This Row],[Load]]*-0.19</f>
        <v>11503.619999999999</v>
      </c>
      <c r="AI161">
        <f>Demand[[#This Row],[Load]]+Demand[[#This Row],[Load]]*-0.18</f>
        <v>11645.64</v>
      </c>
      <c r="AJ161">
        <f>Demand[[#This Row],[Load]]+Demand[[#This Row],[Load]]*-0.17</f>
        <v>11787.66</v>
      </c>
      <c r="AK161">
        <f>Demand[[#This Row],[Load]]+Demand[[#This Row],[Load]]*-0.16</f>
        <v>11929.68</v>
      </c>
      <c r="AL161">
        <f>Demand[[#This Row],[Load]]+Demand[[#This Row],[Load]]*-0.15</f>
        <v>12071.7</v>
      </c>
      <c r="AM161">
        <f>Demand[[#This Row],[Load]]+Demand[[#This Row],[Load]]*-0.14</f>
        <v>12213.72</v>
      </c>
      <c r="AN161">
        <f>Demand[[#This Row],[Load]]+Demand[[#This Row],[Load]]*-0.13</f>
        <v>12355.74</v>
      </c>
      <c r="AO161">
        <f>Demand[[#This Row],[Load]]+Demand[[#This Row],[Load]]*-0.12</f>
        <v>12497.76</v>
      </c>
      <c r="AP161">
        <f>Demand[[#This Row],[Load]]+Demand[[#This Row],[Load]]*-0.11</f>
        <v>12639.78</v>
      </c>
      <c r="AQ161">
        <f>Demand[[#This Row],[Load]]+Demand[[#This Row],[Load]]*-0.1</f>
        <v>12781.8</v>
      </c>
      <c r="AR161">
        <f>Demand[[#This Row],[Load]]+Demand[[#This Row],[Load]]*-0.09</f>
        <v>12923.82</v>
      </c>
      <c r="AS161">
        <f>Demand[[#This Row],[Load]]+Demand[[#This Row],[Load]]*-0.08</f>
        <v>13065.84</v>
      </c>
      <c r="AT161">
        <f>Demand[[#This Row],[Load]]+Demand[[#This Row],[Load]]*-0.07</f>
        <v>13207.86</v>
      </c>
      <c r="AU161">
        <f>Demand[[#This Row],[Load]]+Demand[[#This Row],[Load]]*-0.06</f>
        <v>13349.88</v>
      </c>
      <c r="AV161">
        <f>Demand[[#This Row],[Load]]+Demand[[#This Row],[Load]]*-0.05</f>
        <v>13491.9</v>
      </c>
      <c r="AW161">
        <f>Demand[[#This Row],[Load]]+Demand[[#This Row],[Load]]*-0.04</f>
        <v>13633.92</v>
      </c>
      <c r="AX161">
        <f>Demand[[#This Row],[Load]]+Demand[[#This Row],[Load]]*-0.03</f>
        <v>13775.94</v>
      </c>
      <c r="AY161">
        <f>Demand[[#This Row],[Load]]+Demand[[#This Row],[Load]]*-0.02</f>
        <v>13917.96</v>
      </c>
      <c r="AZ161">
        <f>Demand[[#This Row],[Load]]+Demand[[#This Row],[Load]]*-0.01</f>
        <v>14059.98</v>
      </c>
      <c r="BA161">
        <f>Demand[[#This Row],[Load]]+Demand[[#This Row],[Load]]*0</f>
        <v>14202</v>
      </c>
      <c r="BB161">
        <f>Demand[[#This Row],[Load]]+Demand[[#This Row],[Load]]*0.01</f>
        <v>14344.02</v>
      </c>
      <c r="BC161">
        <f>Demand[[#This Row],[Load]]+Demand[[#This Row],[Load]]*0.02</f>
        <v>14486.04</v>
      </c>
      <c r="BD161">
        <f>Demand[[#This Row],[Load]]+Demand[[#This Row],[Load]]*0.03</f>
        <v>14628.06</v>
      </c>
      <c r="BE161">
        <f>Demand[[#This Row],[Load]]+Demand[[#This Row],[Load]]*0.04</f>
        <v>14770.08</v>
      </c>
      <c r="BF161">
        <f>Demand[[#This Row],[Load]]+Demand[[#This Row],[Load]]*0.05</f>
        <v>14912.1</v>
      </c>
      <c r="BG161">
        <f>Demand[[#This Row],[Load]]+Demand[[#This Row],[Load]]*0.06</f>
        <v>15054.12</v>
      </c>
      <c r="BH161">
        <f>Demand[[#This Row],[Load]]+Demand[[#This Row],[Load]]*0.07</f>
        <v>15196.14</v>
      </c>
      <c r="BI161">
        <f>Demand[[#This Row],[Load]]+Demand[[#This Row],[Load]]*0.08</f>
        <v>15338.16</v>
      </c>
      <c r="BJ161">
        <f>Demand[[#This Row],[Load]]+Demand[[#This Row],[Load]]*0.09</f>
        <v>15480.18</v>
      </c>
      <c r="BK161">
        <f>Demand[[#This Row],[Load]]+Demand[[#This Row],[Load]]*0.1</f>
        <v>15622.2</v>
      </c>
      <c r="BL161">
        <f>Demand[[#This Row],[Load]]+Demand[[#This Row],[Load]]*0.11</f>
        <v>15764.22</v>
      </c>
      <c r="BM161">
        <f>Demand[[#This Row],[Load]]+Demand[[#This Row],[Load]]*0.12</f>
        <v>15906.24</v>
      </c>
      <c r="BN161">
        <f>Demand[[#This Row],[Load]]+Demand[[#This Row],[Load]]*0.13</f>
        <v>16048.26</v>
      </c>
      <c r="BO161">
        <f>Demand[[#This Row],[Load]]+Demand[[#This Row],[Load]]*0.14</f>
        <v>16190.28</v>
      </c>
      <c r="BP161">
        <f>Demand[[#This Row],[Load]]+Demand[[#This Row],[Load]]*0.15</f>
        <v>16332.3</v>
      </c>
      <c r="BQ161">
        <f>Demand[[#This Row],[Load]]+Demand[[#This Row],[Load]]*0.16</f>
        <v>16474.32</v>
      </c>
      <c r="BR161">
        <f>Demand[[#This Row],[Load]]+Demand[[#This Row],[Load]]*0.17</f>
        <v>16616.34</v>
      </c>
      <c r="BS161">
        <f>Demand[[#This Row],[Load]]+Demand[[#This Row],[Load]]*0.18</f>
        <v>16758.36</v>
      </c>
      <c r="BT161">
        <f>Demand[[#This Row],[Load]]+Demand[[#This Row],[Load]]*0.19</f>
        <v>16900.38</v>
      </c>
      <c r="BU161">
        <f>Demand[[#This Row],[Load]]+Demand[[#This Row],[Load]]*0.2</f>
        <v>17042.400000000001</v>
      </c>
      <c r="BV161">
        <f>Demand[[#This Row],[Load]]+Demand[[#This Row],[Load]]*0.21</f>
        <v>17184.419999999998</v>
      </c>
      <c r="BW161">
        <f>Demand[[#This Row],[Load]]+Demand[[#This Row],[Load]]*0.22</f>
        <v>17326.439999999999</v>
      </c>
      <c r="BX161">
        <f>Demand[[#This Row],[Load]]+Demand[[#This Row],[Load]]*0.23</f>
        <v>17468.46</v>
      </c>
      <c r="BY161">
        <f>Demand[[#This Row],[Load]]+Demand[[#This Row],[Load]]*0.24</f>
        <v>17610.48</v>
      </c>
      <c r="BZ161">
        <f>Demand[[#This Row],[Load]]+Demand[[#This Row],[Load]]*0.25</f>
        <v>17752.5</v>
      </c>
      <c r="CA161">
        <f>Demand[[#This Row],[Load]]+Demand[[#This Row],[Load]]*0.26</f>
        <v>17894.52</v>
      </c>
      <c r="CB161">
        <f>Demand[[#This Row],[Load]]+Demand[[#This Row],[Load]]*0.27</f>
        <v>18036.54</v>
      </c>
      <c r="CC161">
        <f>Demand[[#This Row],[Load]]+Demand[[#This Row],[Load]]*0.28</f>
        <v>18178.560000000001</v>
      </c>
      <c r="CD161">
        <f>Demand[[#This Row],[Load]]+Demand[[#This Row],[Load]]*0.29</f>
        <v>18320.580000000002</v>
      </c>
      <c r="CE161">
        <f>Demand[[#This Row],[Load]]+Demand[[#This Row],[Load]]*0.3</f>
        <v>18462.599999999999</v>
      </c>
      <c r="CF161">
        <f>Demand[[#This Row],[Load]]+Demand[[#This Row],[Load]]*0.31</f>
        <v>18604.62</v>
      </c>
      <c r="CG161">
        <f>Demand[[#This Row],[Load]]+Demand[[#This Row],[Load]]*0.32</f>
        <v>18746.64</v>
      </c>
      <c r="CH161">
        <f>Demand[[#This Row],[Load]]+Demand[[#This Row],[Load]]*0.33</f>
        <v>18888.66</v>
      </c>
      <c r="CI161">
        <f>Demand[[#This Row],[Load]]+Demand[[#This Row],[Load]]*0.34</f>
        <v>19030.68</v>
      </c>
      <c r="CJ161">
        <f>Demand[[#This Row],[Load]]+Demand[[#This Row],[Load]]*0.35</f>
        <v>19172.7</v>
      </c>
      <c r="CK161">
        <f>Demand[[#This Row],[Load]]+Demand[[#This Row],[Load]]*0.36</f>
        <v>19314.72</v>
      </c>
      <c r="CL161">
        <f>Demand[[#This Row],[Load]]+Demand[[#This Row],[Load]]*0.37</f>
        <v>19456.739999999998</v>
      </c>
      <c r="CM161">
        <f>Demand[[#This Row],[Load]]+Demand[[#This Row],[Load]]*0.38</f>
        <v>19598.760000000002</v>
      </c>
      <c r="CN161">
        <f>Demand[[#This Row],[Load]]+Demand[[#This Row],[Load]]*0.39</f>
        <v>19740.78</v>
      </c>
      <c r="CO161">
        <f>Demand[[#This Row],[Load]]+Demand[[#This Row],[Load]]*0.4</f>
        <v>19882.8</v>
      </c>
      <c r="CP161">
        <f>Demand[[#This Row],[Load]]+Demand[[#This Row],[Load]]*0.41</f>
        <v>20024.82</v>
      </c>
      <c r="CQ161">
        <f>Demand[[#This Row],[Load]]+Demand[[#This Row],[Load]]*0.42</f>
        <v>20166.84</v>
      </c>
      <c r="CR161">
        <f>Demand[[#This Row],[Load]]+Demand[[#This Row],[Load]]*0.43</f>
        <v>20308.86</v>
      </c>
      <c r="CS161">
        <f>Demand[[#This Row],[Load]]+Demand[[#This Row],[Load]]*0.44</f>
        <v>20450.88</v>
      </c>
      <c r="CT161">
        <f>Demand[[#This Row],[Load]]+Demand[[#This Row],[Load]]*0.45</f>
        <v>20592.900000000001</v>
      </c>
      <c r="CU161">
        <f>Demand[[#This Row],[Load]]+Demand[[#This Row],[Load]]*0.46</f>
        <v>20734.919999999998</v>
      </c>
      <c r="CV161">
        <f>Demand[[#This Row],[Load]]+Demand[[#This Row],[Load]]*47</f>
        <v>681696</v>
      </c>
      <c r="CW161">
        <f>Demand[[#This Row],[Load]]+Demand[[#This Row],[Load]]*0.48</f>
        <v>21018.959999999999</v>
      </c>
      <c r="CX161">
        <f>Demand[[#This Row],[Load]]+Demand[[#This Row],[Load]]*0.49</f>
        <v>21160.98</v>
      </c>
      <c r="CY161">
        <f>Demand[[#This Row],[Load]]+Demand[[#This Row],[Load]]*0.5</f>
        <v>21303</v>
      </c>
    </row>
    <row r="162" spans="1:103">
      <c r="A162">
        <v>160</v>
      </c>
      <c r="B162">
        <v>13987</v>
      </c>
      <c r="C162">
        <f>Demand[[#This Row],[Load]]-Demand[[#This Row],[Load]]*0.5</f>
        <v>6993.5</v>
      </c>
      <c r="D162">
        <f>Demand[[#This Row],[Load]]-Demand[[#This Row],[Load]]*0.49</f>
        <v>7133.37</v>
      </c>
      <c r="E162">
        <f>Demand[[#This Row],[Load]]-Demand[[#This Row],[Load]]*0.48</f>
        <v>7273.2400000000007</v>
      </c>
      <c r="F162">
        <f>Demand[[#This Row],[Load]]-Demand[[#This Row],[Load]]*0.47</f>
        <v>7413.1100000000006</v>
      </c>
      <c r="G162">
        <f>Demand[[#This Row],[Load]]-Demand[[#This Row],[Load]]*0.46</f>
        <v>7552.98</v>
      </c>
      <c r="H162">
        <f>Demand[[#This Row],[Load]]-Demand[[#This Row],[Load]]*0.45</f>
        <v>7692.8499999999995</v>
      </c>
      <c r="I162">
        <f>Demand[[#This Row],[Load]]-Demand[[#This Row],[Load]]*0.44</f>
        <v>7832.72</v>
      </c>
      <c r="J162">
        <f>Demand[[#This Row],[Load]]-Demand[[#This Row],[Load]]*0.43</f>
        <v>7972.59</v>
      </c>
      <c r="K162">
        <f>Demand[[#This Row],[Load]]+Demand[[#This Row],[Load]]*$K$1</f>
        <v>8112.46</v>
      </c>
      <c r="L162">
        <f>Demand[[#This Row],[Load]]+Demand[[#This Row],[Load]]*-0.41</f>
        <v>8252.33</v>
      </c>
      <c r="M162">
        <f>Demand[[#This Row],[Load]]+Demand[[#This Row],[Load]]*-0.4</f>
        <v>8392.2000000000007</v>
      </c>
      <c r="N162">
        <f>Demand[[#This Row],[Load]]+Demand[[#This Row],[Load]]*-0.39</f>
        <v>8532.07</v>
      </c>
      <c r="O162">
        <f>Demand[[#This Row],[Load]]+Demand[[#This Row],[Load]]*-0.38</f>
        <v>8671.9399999999987</v>
      </c>
      <c r="P162">
        <f>Demand[[#This Row],[Load]]+Demand[[#This Row],[Load]]*-0.37</f>
        <v>8811.8100000000013</v>
      </c>
      <c r="Q162">
        <f>Demand[[#This Row],[Load]]+Demand[[#This Row],[Load]]*-0.36</f>
        <v>8951.68</v>
      </c>
      <c r="R162">
        <f>Demand[[#This Row],[Load]]+Demand[[#This Row],[Load]]*-0.35</f>
        <v>9091.5499999999993</v>
      </c>
      <c r="S162">
        <f>Demand[[#This Row],[Load]]+Demand[[#This Row],[Load]]*-0.34</f>
        <v>9231.42</v>
      </c>
      <c r="T162">
        <f>Demand[[#This Row],[Load]]+Demand[[#This Row],[Load]]*-0.33</f>
        <v>9371.2900000000009</v>
      </c>
      <c r="U162">
        <f>Demand[[#This Row],[Load]]+Demand[[#This Row],[Load]]*-0.32</f>
        <v>9511.16</v>
      </c>
      <c r="V162">
        <f>Demand[[#This Row],[Load]]+Demand[[#This Row],[Load]]*-0.31</f>
        <v>9651.0299999999988</v>
      </c>
      <c r="W162">
        <f>Demand[[#This Row],[Load]]+Demand[[#This Row],[Load]]*-0.3</f>
        <v>9790.9000000000015</v>
      </c>
      <c r="X162">
        <f>Demand[[#This Row],[Load]]+Demand[[#This Row],[Load]]*-0.29</f>
        <v>9930.77</v>
      </c>
      <c r="Y162">
        <f>Demand[[#This Row],[Load]]+Demand[[#This Row],[Load]]*-0.28</f>
        <v>10070.64</v>
      </c>
      <c r="Z162">
        <f>Demand[[#This Row],[Load]]+Demand[[#This Row],[Load]]*-0.27</f>
        <v>10210.51</v>
      </c>
      <c r="AA162">
        <f>Demand[[#This Row],[Load]]+Demand[[#This Row],[Load]]*-0.26</f>
        <v>10350.379999999999</v>
      </c>
      <c r="AB162">
        <f>Demand[[#This Row],[Load]]+Demand[[#This Row],[Load]]*-0.25</f>
        <v>10490.25</v>
      </c>
      <c r="AC162">
        <f>Demand[[#This Row],[Load]]+Demand[[#This Row],[Load]]*-0.24</f>
        <v>10630.12</v>
      </c>
      <c r="AD162">
        <f>Demand[[#This Row],[Load]]+Demand[[#This Row],[Load]]*-0.23</f>
        <v>10769.99</v>
      </c>
      <c r="AE162">
        <f>Demand[[#This Row],[Load]]+Demand[[#This Row],[Load]]*-0.22</f>
        <v>10909.86</v>
      </c>
      <c r="AF162">
        <f>Demand[[#This Row],[Load]]+Demand[[#This Row],[Load]]*-0.21</f>
        <v>11049.73</v>
      </c>
      <c r="AG162">
        <f>Demand[[#This Row],[Load]]+Demand[[#This Row],[Load]]*-0.2</f>
        <v>11189.6</v>
      </c>
      <c r="AH162">
        <f>Demand[[#This Row],[Load]]+Demand[[#This Row],[Load]]*-0.19</f>
        <v>11329.47</v>
      </c>
      <c r="AI162">
        <f>Demand[[#This Row],[Load]]+Demand[[#This Row],[Load]]*-0.18</f>
        <v>11469.34</v>
      </c>
      <c r="AJ162">
        <f>Demand[[#This Row],[Load]]+Demand[[#This Row],[Load]]*-0.17</f>
        <v>11609.21</v>
      </c>
      <c r="AK162">
        <f>Demand[[#This Row],[Load]]+Demand[[#This Row],[Load]]*-0.16</f>
        <v>11749.08</v>
      </c>
      <c r="AL162">
        <f>Demand[[#This Row],[Load]]+Demand[[#This Row],[Load]]*-0.15</f>
        <v>11888.95</v>
      </c>
      <c r="AM162">
        <f>Demand[[#This Row],[Load]]+Demand[[#This Row],[Load]]*-0.14</f>
        <v>12028.82</v>
      </c>
      <c r="AN162">
        <f>Demand[[#This Row],[Load]]+Demand[[#This Row],[Load]]*-0.13</f>
        <v>12168.69</v>
      </c>
      <c r="AO162">
        <f>Demand[[#This Row],[Load]]+Demand[[#This Row],[Load]]*-0.12</f>
        <v>12308.56</v>
      </c>
      <c r="AP162">
        <f>Demand[[#This Row],[Load]]+Demand[[#This Row],[Load]]*-0.11</f>
        <v>12448.43</v>
      </c>
      <c r="AQ162">
        <f>Demand[[#This Row],[Load]]+Demand[[#This Row],[Load]]*-0.1</f>
        <v>12588.3</v>
      </c>
      <c r="AR162">
        <f>Demand[[#This Row],[Load]]+Demand[[#This Row],[Load]]*-0.09</f>
        <v>12728.17</v>
      </c>
      <c r="AS162">
        <f>Demand[[#This Row],[Load]]+Demand[[#This Row],[Load]]*-0.08</f>
        <v>12868.04</v>
      </c>
      <c r="AT162">
        <f>Demand[[#This Row],[Load]]+Demand[[#This Row],[Load]]*-0.07</f>
        <v>13007.91</v>
      </c>
      <c r="AU162">
        <f>Demand[[#This Row],[Load]]+Demand[[#This Row],[Load]]*-0.06</f>
        <v>13147.78</v>
      </c>
      <c r="AV162">
        <f>Demand[[#This Row],[Load]]+Demand[[#This Row],[Load]]*-0.05</f>
        <v>13287.65</v>
      </c>
      <c r="AW162">
        <f>Demand[[#This Row],[Load]]+Demand[[#This Row],[Load]]*-0.04</f>
        <v>13427.52</v>
      </c>
      <c r="AX162">
        <f>Demand[[#This Row],[Load]]+Demand[[#This Row],[Load]]*-0.03</f>
        <v>13567.39</v>
      </c>
      <c r="AY162">
        <f>Demand[[#This Row],[Load]]+Demand[[#This Row],[Load]]*-0.02</f>
        <v>13707.26</v>
      </c>
      <c r="AZ162">
        <f>Demand[[#This Row],[Load]]+Demand[[#This Row],[Load]]*-0.01</f>
        <v>13847.13</v>
      </c>
      <c r="BA162">
        <f>Demand[[#This Row],[Load]]+Demand[[#This Row],[Load]]*0</f>
        <v>13987</v>
      </c>
      <c r="BB162">
        <f>Demand[[#This Row],[Load]]+Demand[[#This Row],[Load]]*0.01</f>
        <v>14126.87</v>
      </c>
      <c r="BC162">
        <f>Demand[[#This Row],[Load]]+Demand[[#This Row],[Load]]*0.02</f>
        <v>14266.74</v>
      </c>
      <c r="BD162">
        <f>Demand[[#This Row],[Load]]+Demand[[#This Row],[Load]]*0.03</f>
        <v>14406.61</v>
      </c>
      <c r="BE162">
        <f>Demand[[#This Row],[Load]]+Demand[[#This Row],[Load]]*0.04</f>
        <v>14546.48</v>
      </c>
      <c r="BF162">
        <f>Demand[[#This Row],[Load]]+Demand[[#This Row],[Load]]*0.05</f>
        <v>14686.35</v>
      </c>
      <c r="BG162">
        <f>Demand[[#This Row],[Load]]+Demand[[#This Row],[Load]]*0.06</f>
        <v>14826.22</v>
      </c>
      <c r="BH162">
        <f>Demand[[#This Row],[Load]]+Demand[[#This Row],[Load]]*0.07</f>
        <v>14966.09</v>
      </c>
      <c r="BI162">
        <f>Demand[[#This Row],[Load]]+Demand[[#This Row],[Load]]*0.08</f>
        <v>15105.96</v>
      </c>
      <c r="BJ162">
        <f>Demand[[#This Row],[Load]]+Demand[[#This Row],[Load]]*0.09</f>
        <v>15245.83</v>
      </c>
      <c r="BK162">
        <f>Demand[[#This Row],[Load]]+Demand[[#This Row],[Load]]*0.1</f>
        <v>15385.7</v>
      </c>
      <c r="BL162">
        <f>Demand[[#This Row],[Load]]+Demand[[#This Row],[Load]]*0.11</f>
        <v>15525.57</v>
      </c>
      <c r="BM162">
        <f>Demand[[#This Row],[Load]]+Demand[[#This Row],[Load]]*0.12</f>
        <v>15665.44</v>
      </c>
      <c r="BN162">
        <f>Demand[[#This Row],[Load]]+Demand[[#This Row],[Load]]*0.13</f>
        <v>15805.31</v>
      </c>
      <c r="BO162">
        <f>Demand[[#This Row],[Load]]+Demand[[#This Row],[Load]]*0.14</f>
        <v>15945.18</v>
      </c>
      <c r="BP162">
        <f>Demand[[#This Row],[Load]]+Demand[[#This Row],[Load]]*0.15</f>
        <v>16085.05</v>
      </c>
      <c r="BQ162">
        <f>Demand[[#This Row],[Load]]+Demand[[#This Row],[Load]]*0.16</f>
        <v>16224.92</v>
      </c>
      <c r="BR162">
        <f>Demand[[#This Row],[Load]]+Demand[[#This Row],[Load]]*0.17</f>
        <v>16364.79</v>
      </c>
      <c r="BS162">
        <f>Demand[[#This Row],[Load]]+Demand[[#This Row],[Load]]*0.18</f>
        <v>16504.66</v>
      </c>
      <c r="BT162">
        <f>Demand[[#This Row],[Load]]+Demand[[#This Row],[Load]]*0.19</f>
        <v>16644.53</v>
      </c>
      <c r="BU162">
        <f>Demand[[#This Row],[Load]]+Demand[[#This Row],[Load]]*0.2</f>
        <v>16784.400000000001</v>
      </c>
      <c r="BV162">
        <f>Demand[[#This Row],[Load]]+Demand[[#This Row],[Load]]*0.21</f>
        <v>16924.27</v>
      </c>
      <c r="BW162">
        <f>Demand[[#This Row],[Load]]+Demand[[#This Row],[Load]]*0.22</f>
        <v>17064.14</v>
      </c>
      <c r="BX162">
        <f>Demand[[#This Row],[Load]]+Demand[[#This Row],[Load]]*0.23</f>
        <v>17204.010000000002</v>
      </c>
      <c r="BY162">
        <f>Demand[[#This Row],[Load]]+Demand[[#This Row],[Load]]*0.24</f>
        <v>17343.88</v>
      </c>
      <c r="BZ162">
        <f>Demand[[#This Row],[Load]]+Demand[[#This Row],[Load]]*0.25</f>
        <v>17483.75</v>
      </c>
      <c r="CA162">
        <f>Demand[[#This Row],[Load]]+Demand[[#This Row],[Load]]*0.26</f>
        <v>17623.62</v>
      </c>
      <c r="CB162">
        <f>Demand[[#This Row],[Load]]+Demand[[#This Row],[Load]]*0.27</f>
        <v>17763.490000000002</v>
      </c>
      <c r="CC162">
        <f>Demand[[#This Row],[Load]]+Demand[[#This Row],[Load]]*0.28</f>
        <v>17903.36</v>
      </c>
      <c r="CD162">
        <f>Demand[[#This Row],[Load]]+Demand[[#This Row],[Load]]*0.29</f>
        <v>18043.23</v>
      </c>
      <c r="CE162">
        <f>Demand[[#This Row],[Load]]+Demand[[#This Row],[Load]]*0.3</f>
        <v>18183.099999999999</v>
      </c>
      <c r="CF162">
        <f>Demand[[#This Row],[Load]]+Demand[[#This Row],[Load]]*0.31</f>
        <v>18322.97</v>
      </c>
      <c r="CG162">
        <f>Demand[[#This Row],[Load]]+Demand[[#This Row],[Load]]*0.32</f>
        <v>18462.84</v>
      </c>
      <c r="CH162">
        <f>Demand[[#This Row],[Load]]+Demand[[#This Row],[Load]]*0.33</f>
        <v>18602.71</v>
      </c>
      <c r="CI162">
        <f>Demand[[#This Row],[Load]]+Demand[[#This Row],[Load]]*0.34</f>
        <v>18742.580000000002</v>
      </c>
      <c r="CJ162">
        <f>Demand[[#This Row],[Load]]+Demand[[#This Row],[Load]]*0.35</f>
        <v>18882.45</v>
      </c>
      <c r="CK162">
        <f>Demand[[#This Row],[Load]]+Demand[[#This Row],[Load]]*0.36</f>
        <v>19022.32</v>
      </c>
      <c r="CL162">
        <f>Demand[[#This Row],[Load]]+Demand[[#This Row],[Load]]*0.37</f>
        <v>19162.189999999999</v>
      </c>
      <c r="CM162">
        <f>Demand[[#This Row],[Load]]+Demand[[#This Row],[Load]]*0.38</f>
        <v>19302.060000000001</v>
      </c>
      <c r="CN162">
        <f>Demand[[#This Row],[Load]]+Demand[[#This Row],[Load]]*0.39</f>
        <v>19441.93</v>
      </c>
      <c r="CO162">
        <f>Demand[[#This Row],[Load]]+Demand[[#This Row],[Load]]*0.4</f>
        <v>19581.8</v>
      </c>
      <c r="CP162">
        <f>Demand[[#This Row],[Load]]+Demand[[#This Row],[Load]]*0.41</f>
        <v>19721.669999999998</v>
      </c>
      <c r="CQ162">
        <f>Demand[[#This Row],[Load]]+Demand[[#This Row],[Load]]*0.42</f>
        <v>19861.54</v>
      </c>
      <c r="CR162">
        <f>Demand[[#This Row],[Load]]+Demand[[#This Row],[Load]]*0.43</f>
        <v>20001.41</v>
      </c>
      <c r="CS162">
        <f>Demand[[#This Row],[Load]]+Demand[[#This Row],[Load]]*0.44</f>
        <v>20141.28</v>
      </c>
      <c r="CT162">
        <f>Demand[[#This Row],[Load]]+Demand[[#This Row],[Load]]*0.45</f>
        <v>20281.150000000001</v>
      </c>
      <c r="CU162">
        <f>Demand[[#This Row],[Load]]+Demand[[#This Row],[Load]]*0.46</f>
        <v>20421.02</v>
      </c>
      <c r="CV162">
        <f>Demand[[#This Row],[Load]]+Demand[[#This Row],[Load]]*47</f>
        <v>671376</v>
      </c>
      <c r="CW162">
        <f>Demand[[#This Row],[Load]]+Demand[[#This Row],[Load]]*0.48</f>
        <v>20700.759999999998</v>
      </c>
      <c r="CX162">
        <f>Demand[[#This Row],[Load]]+Demand[[#This Row],[Load]]*0.49</f>
        <v>20840.63</v>
      </c>
      <c r="CY162">
        <f>Demand[[#This Row],[Load]]+Demand[[#This Row],[Load]]*0.5</f>
        <v>20980.5</v>
      </c>
    </row>
    <row r="163" spans="1:103">
      <c r="A163">
        <v>161</v>
      </c>
      <c r="B163">
        <v>14134</v>
      </c>
      <c r="C163">
        <f>Demand[[#This Row],[Load]]-Demand[[#This Row],[Load]]*0.5</f>
        <v>7067</v>
      </c>
      <c r="D163">
        <f>Demand[[#This Row],[Load]]-Demand[[#This Row],[Load]]*0.49</f>
        <v>7208.34</v>
      </c>
      <c r="E163">
        <f>Demand[[#This Row],[Load]]-Demand[[#This Row],[Load]]*0.48</f>
        <v>7349.68</v>
      </c>
      <c r="F163">
        <f>Demand[[#This Row],[Load]]-Demand[[#This Row],[Load]]*0.47</f>
        <v>7491.02</v>
      </c>
      <c r="G163">
        <f>Demand[[#This Row],[Load]]-Demand[[#This Row],[Load]]*0.46</f>
        <v>7632.36</v>
      </c>
      <c r="H163">
        <f>Demand[[#This Row],[Load]]-Demand[[#This Row],[Load]]*0.45</f>
        <v>7773.7</v>
      </c>
      <c r="I163">
        <f>Demand[[#This Row],[Load]]-Demand[[#This Row],[Load]]*0.44</f>
        <v>7915.04</v>
      </c>
      <c r="J163">
        <f>Demand[[#This Row],[Load]]-Demand[[#This Row],[Load]]*0.43</f>
        <v>8056.38</v>
      </c>
      <c r="K163">
        <f>Demand[[#This Row],[Load]]+Demand[[#This Row],[Load]]*$K$1</f>
        <v>8197.7200000000012</v>
      </c>
      <c r="L163">
        <f>Demand[[#This Row],[Load]]+Demand[[#This Row],[Load]]*-0.41</f>
        <v>8339.0600000000013</v>
      </c>
      <c r="M163">
        <f>Demand[[#This Row],[Load]]+Demand[[#This Row],[Load]]*-0.4</f>
        <v>8480.4</v>
      </c>
      <c r="N163">
        <f>Demand[[#This Row],[Load]]+Demand[[#This Row],[Load]]*-0.39</f>
        <v>8621.74</v>
      </c>
      <c r="O163">
        <f>Demand[[#This Row],[Load]]+Demand[[#This Row],[Load]]*-0.38</f>
        <v>8763.08</v>
      </c>
      <c r="P163">
        <f>Demand[[#This Row],[Load]]+Demand[[#This Row],[Load]]*-0.37</f>
        <v>8904.42</v>
      </c>
      <c r="Q163">
        <f>Demand[[#This Row],[Load]]+Demand[[#This Row],[Load]]*-0.36</f>
        <v>9045.76</v>
      </c>
      <c r="R163">
        <f>Demand[[#This Row],[Load]]+Demand[[#This Row],[Load]]*-0.35</f>
        <v>9187.1</v>
      </c>
      <c r="S163">
        <f>Demand[[#This Row],[Load]]+Demand[[#This Row],[Load]]*-0.34</f>
        <v>9328.4399999999987</v>
      </c>
      <c r="T163">
        <f>Demand[[#This Row],[Load]]+Demand[[#This Row],[Load]]*-0.33</f>
        <v>9469.7799999999988</v>
      </c>
      <c r="U163">
        <f>Demand[[#This Row],[Load]]+Demand[[#This Row],[Load]]*-0.32</f>
        <v>9611.119999999999</v>
      </c>
      <c r="V163">
        <f>Demand[[#This Row],[Load]]+Demand[[#This Row],[Load]]*-0.31</f>
        <v>9752.4599999999991</v>
      </c>
      <c r="W163">
        <f>Demand[[#This Row],[Load]]+Demand[[#This Row],[Load]]*-0.3</f>
        <v>9893.7999999999993</v>
      </c>
      <c r="X163">
        <f>Demand[[#This Row],[Load]]+Demand[[#This Row],[Load]]*-0.29</f>
        <v>10035.14</v>
      </c>
      <c r="Y163">
        <f>Demand[[#This Row],[Load]]+Demand[[#This Row],[Load]]*-0.28</f>
        <v>10176.48</v>
      </c>
      <c r="Z163">
        <f>Demand[[#This Row],[Load]]+Demand[[#This Row],[Load]]*-0.27</f>
        <v>10317.82</v>
      </c>
      <c r="AA163">
        <f>Demand[[#This Row],[Load]]+Demand[[#This Row],[Load]]*-0.26</f>
        <v>10459.16</v>
      </c>
      <c r="AB163">
        <f>Demand[[#This Row],[Load]]+Demand[[#This Row],[Load]]*-0.25</f>
        <v>10600.5</v>
      </c>
      <c r="AC163">
        <f>Demand[[#This Row],[Load]]+Demand[[#This Row],[Load]]*-0.24</f>
        <v>10741.84</v>
      </c>
      <c r="AD163">
        <f>Demand[[#This Row],[Load]]+Demand[[#This Row],[Load]]*-0.23</f>
        <v>10883.18</v>
      </c>
      <c r="AE163">
        <f>Demand[[#This Row],[Load]]+Demand[[#This Row],[Load]]*-0.22</f>
        <v>11024.52</v>
      </c>
      <c r="AF163">
        <f>Demand[[#This Row],[Load]]+Demand[[#This Row],[Load]]*-0.21</f>
        <v>11165.86</v>
      </c>
      <c r="AG163">
        <f>Demand[[#This Row],[Load]]+Demand[[#This Row],[Load]]*-0.2</f>
        <v>11307.2</v>
      </c>
      <c r="AH163">
        <f>Demand[[#This Row],[Load]]+Demand[[#This Row],[Load]]*-0.19</f>
        <v>11448.54</v>
      </c>
      <c r="AI163">
        <f>Demand[[#This Row],[Load]]+Demand[[#This Row],[Load]]*-0.18</f>
        <v>11589.880000000001</v>
      </c>
      <c r="AJ163">
        <f>Demand[[#This Row],[Load]]+Demand[[#This Row],[Load]]*-0.17</f>
        <v>11731.22</v>
      </c>
      <c r="AK163">
        <f>Demand[[#This Row],[Load]]+Demand[[#This Row],[Load]]*-0.16</f>
        <v>11872.56</v>
      </c>
      <c r="AL163">
        <f>Demand[[#This Row],[Load]]+Demand[[#This Row],[Load]]*-0.15</f>
        <v>12013.9</v>
      </c>
      <c r="AM163">
        <f>Demand[[#This Row],[Load]]+Demand[[#This Row],[Load]]*-0.14</f>
        <v>12155.24</v>
      </c>
      <c r="AN163">
        <f>Demand[[#This Row],[Load]]+Demand[[#This Row],[Load]]*-0.13</f>
        <v>12296.58</v>
      </c>
      <c r="AO163">
        <f>Demand[[#This Row],[Load]]+Demand[[#This Row],[Load]]*-0.12</f>
        <v>12437.92</v>
      </c>
      <c r="AP163">
        <f>Demand[[#This Row],[Load]]+Demand[[#This Row],[Load]]*-0.11</f>
        <v>12579.26</v>
      </c>
      <c r="AQ163">
        <f>Demand[[#This Row],[Load]]+Demand[[#This Row],[Load]]*-0.1</f>
        <v>12720.6</v>
      </c>
      <c r="AR163">
        <f>Demand[[#This Row],[Load]]+Demand[[#This Row],[Load]]*-0.09</f>
        <v>12861.94</v>
      </c>
      <c r="AS163">
        <f>Demand[[#This Row],[Load]]+Demand[[#This Row],[Load]]*-0.08</f>
        <v>13003.28</v>
      </c>
      <c r="AT163">
        <f>Demand[[#This Row],[Load]]+Demand[[#This Row],[Load]]*-0.07</f>
        <v>13144.619999999999</v>
      </c>
      <c r="AU163">
        <f>Demand[[#This Row],[Load]]+Demand[[#This Row],[Load]]*-0.06</f>
        <v>13285.96</v>
      </c>
      <c r="AV163">
        <f>Demand[[#This Row],[Load]]+Demand[[#This Row],[Load]]*-0.05</f>
        <v>13427.3</v>
      </c>
      <c r="AW163">
        <f>Demand[[#This Row],[Load]]+Demand[[#This Row],[Load]]*-0.04</f>
        <v>13568.64</v>
      </c>
      <c r="AX163">
        <f>Demand[[#This Row],[Load]]+Demand[[#This Row],[Load]]*-0.03</f>
        <v>13709.98</v>
      </c>
      <c r="AY163">
        <f>Demand[[#This Row],[Load]]+Demand[[#This Row],[Load]]*-0.02</f>
        <v>13851.32</v>
      </c>
      <c r="AZ163">
        <f>Demand[[#This Row],[Load]]+Demand[[#This Row],[Load]]*-0.01</f>
        <v>13992.66</v>
      </c>
      <c r="BA163">
        <f>Demand[[#This Row],[Load]]+Demand[[#This Row],[Load]]*0</f>
        <v>14134</v>
      </c>
      <c r="BB163">
        <f>Demand[[#This Row],[Load]]+Demand[[#This Row],[Load]]*0.01</f>
        <v>14275.34</v>
      </c>
      <c r="BC163">
        <f>Demand[[#This Row],[Load]]+Demand[[#This Row],[Load]]*0.02</f>
        <v>14416.68</v>
      </c>
      <c r="BD163">
        <f>Demand[[#This Row],[Load]]+Demand[[#This Row],[Load]]*0.03</f>
        <v>14558.02</v>
      </c>
      <c r="BE163">
        <f>Demand[[#This Row],[Load]]+Demand[[#This Row],[Load]]*0.04</f>
        <v>14699.36</v>
      </c>
      <c r="BF163">
        <f>Demand[[#This Row],[Load]]+Demand[[#This Row],[Load]]*0.05</f>
        <v>14840.7</v>
      </c>
      <c r="BG163">
        <f>Demand[[#This Row],[Load]]+Demand[[#This Row],[Load]]*0.06</f>
        <v>14982.04</v>
      </c>
      <c r="BH163">
        <f>Demand[[#This Row],[Load]]+Demand[[#This Row],[Load]]*0.07</f>
        <v>15123.380000000001</v>
      </c>
      <c r="BI163">
        <f>Demand[[#This Row],[Load]]+Demand[[#This Row],[Load]]*0.08</f>
        <v>15264.72</v>
      </c>
      <c r="BJ163">
        <f>Demand[[#This Row],[Load]]+Demand[[#This Row],[Load]]*0.09</f>
        <v>15406.06</v>
      </c>
      <c r="BK163">
        <f>Demand[[#This Row],[Load]]+Demand[[#This Row],[Load]]*0.1</f>
        <v>15547.4</v>
      </c>
      <c r="BL163">
        <f>Demand[[#This Row],[Load]]+Demand[[#This Row],[Load]]*0.11</f>
        <v>15688.74</v>
      </c>
      <c r="BM163">
        <f>Demand[[#This Row],[Load]]+Demand[[#This Row],[Load]]*0.12</f>
        <v>15830.08</v>
      </c>
      <c r="BN163">
        <f>Demand[[#This Row],[Load]]+Demand[[#This Row],[Load]]*0.13</f>
        <v>15971.42</v>
      </c>
      <c r="BO163">
        <f>Demand[[#This Row],[Load]]+Demand[[#This Row],[Load]]*0.14</f>
        <v>16112.76</v>
      </c>
      <c r="BP163">
        <f>Demand[[#This Row],[Load]]+Demand[[#This Row],[Load]]*0.15</f>
        <v>16254.1</v>
      </c>
      <c r="BQ163">
        <f>Demand[[#This Row],[Load]]+Demand[[#This Row],[Load]]*0.16</f>
        <v>16395.439999999999</v>
      </c>
      <c r="BR163">
        <f>Demand[[#This Row],[Load]]+Demand[[#This Row],[Load]]*0.17</f>
        <v>16536.78</v>
      </c>
      <c r="BS163">
        <f>Demand[[#This Row],[Load]]+Demand[[#This Row],[Load]]*0.18</f>
        <v>16678.12</v>
      </c>
      <c r="BT163">
        <f>Demand[[#This Row],[Load]]+Demand[[#This Row],[Load]]*0.19</f>
        <v>16819.46</v>
      </c>
      <c r="BU163">
        <f>Demand[[#This Row],[Load]]+Demand[[#This Row],[Load]]*0.2</f>
        <v>16960.8</v>
      </c>
      <c r="BV163">
        <f>Demand[[#This Row],[Load]]+Demand[[#This Row],[Load]]*0.21</f>
        <v>17102.14</v>
      </c>
      <c r="BW163">
        <f>Demand[[#This Row],[Load]]+Demand[[#This Row],[Load]]*0.22</f>
        <v>17243.48</v>
      </c>
      <c r="BX163">
        <f>Demand[[#This Row],[Load]]+Demand[[#This Row],[Load]]*0.23</f>
        <v>17384.82</v>
      </c>
      <c r="BY163">
        <f>Demand[[#This Row],[Load]]+Demand[[#This Row],[Load]]*0.24</f>
        <v>17526.16</v>
      </c>
      <c r="BZ163">
        <f>Demand[[#This Row],[Load]]+Demand[[#This Row],[Load]]*0.25</f>
        <v>17667.5</v>
      </c>
      <c r="CA163">
        <f>Demand[[#This Row],[Load]]+Demand[[#This Row],[Load]]*0.26</f>
        <v>17808.84</v>
      </c>
      <c r="CB163">
        <f>Demand[[#This Row],[Load]]+Demand[[#This Row],[Load]]*0.27</f>
        <v>17950.18</v>
      </c>
      <c r="CC163">
        <f>Demand[[#This Row],[Load]]+Demand[[#This Row],[Load]]*0.28</f>
        <v>18091.52</v>
      </c>
      <c r="CD163">
        <f>Demand[[#This Row],[Load]]+Demand[[#This Row],[Load]]*0.29</f>
        <v>18232.86</v>
      </c>
      <c r="CE163">
        <f>Demand[[#This Row],[Load]]+Demand[[#This Row],[Load]]*0.3</f>
        <v>18374.2</v>
      </c>
      <c r="CF163">
        <f>Demand[[#This Row],[Load]]+Demand[[#This Row],[Load]]*0.31</f>
        <v>18515.54</v>
      </c>
      <c r="CG163">
        <f>Demand[[#This Row],[Load]]+Demand[[#This Row],[Load]]*0.32</f>
        <v>18656.88</v>
      </c>
      <c r="CH163">
        <f>Demand[[#This Row],[Load]]+Demand[[#This Row],[Load]]*0.33</f>
        <v>18798.22</v>
      </c>
      <c r="CI163">
        <f>Demand[[#This Row],[Load]]+Demand[[#This Row],[Load]]*0.34</f>
        <v>18939.560000000001</v>
      </c>
      <c r="CJ163">
        <f>Demand[[#This Row],[Load]]+Demand[[#This Row],[Load]]*0.35</f>
        <v>19080.900000000001</v>
      </c>
      <c r="CK163">
        <f>Demand[[#This Row],[Load]]+Demand[[#This Row],[Load]]*0.36</f>
        <v>19222.239999999998</v>
      </c>
      <c r="CL163">
        <f>Demand[[#This Row],[Load]]+Demand[[#This Row],[Load]]*0.37</f>
        <v>19363.580000000002</v>
      </c>
      <c r="CM163">
        <f>Demand[[#This Row],[Load]]+Demand[[#This Row],[Load]]*0.38</f>
        <v>19504.919999999998</v>
      </c>
      <c r="CN163">
        <f>Demand[[#This Row],[Load]]+Demand[[#This Row],[Load]]*0.39</f>
        <v>19646.260000000002</v>
      </c>
      <c r="CO163">
        <f>Demand[[#This Row],[Load]]+Demand[[#This Row],[Load]]*0.4</f>
        <v>19787.599999999999</v>
      </c>
      <c r="CP163">
        <f>Demand[[#This Row],[Load]]+Demand[[#This Row],[Load]]*0.41</f>
        <v>19928.939999999999</v>
      </c>
      <c r="CQ163">
        <f>Demand[[#This Row],[Load]]+Demand[[#This Row],[Load]]*0.42</f>
        <v>20070.28</v>
      </c>
      <c r="CR163">
        <f>Demand[[#This Row],[Load]]+Demand[[#This Row],[Load]]*0.43</f>
        <v>20211.62</v>
      </c>
      <c r="CS163">
        <f>Demand[[#This Row],[Load]]+Demand[[#This Row],[Load]]*0.44</f>
        <v>20352.96</v>
      </c>
      <c r="CT163">
        <f>Demand[[#This Row],[Load]]+Demand[[#This Row],[Load]]*0.45</f>
        <v>20494.3</v>
      </c>
      <c r="CU163">
        <f>Demand[[#This Row],[Load]]+Demand[[#This Row],[Load]]*0.46</f>
        <v>20635.64</v>
      </c>
      <c r="CV163">
        <f>Demand[[#This Row],[Load]]+Demand[[#This Row],[Load]]*47</f>
        <v>678432</v>
      </c>
      <c r="CW163">
        <f>Demand[[#This Row],[Load]]+Demand[[#This Row],[Load]]*0.48</f>
        <v>20918.32</v>
      </c>
      <c r="CX163">
        <f>Demand[[#This Row],[Load]]+Demand[[#This Row],[Load]]*0.49</f>
        <v>21059.66</v>
      </c>
      <c r="CY163">
        <f>Demand[[#This Row],[Load]]+Demand[[#This Row],[Load]]*0.5</f>
        <v>21201</v>
      </c>
    </row>
    <row r="164" spans="1:103">
      <c r="A164">
        <v>162</v>
      </c>
      <c r="B164">
        <v>15179</v>
      </c>
      <c r="C164">
        <f>Demand[[#This Row],[Load]]-Demand[[#This Row],[Load]]*0.5</f>
        <v>7589.5</v>
      </c>
      <c r="D164">
        <f>Demand[[#This Row],[Load]]-Demand[[#This Row],[Load]]*0.49</f>
        <v>7741.29</v>
      </c>
      <c r="E164">
        <f>Demand[[#This Row],[Load]]-Demand[[#This Row],[Load]]*0.48</f>
        <v>7893.08</v>
      </c>
      <c r="F164">
        <f>Demand[[#This Row],[Load]]-Demand[[#This Row],[Load]]*0.47</f>
        <v>8044.8700000000008</v>
      </c>
      <c r="G164">
        <f>Demand[[#This Row],[Load]]-Demand[[#This Row],[Load]]*0.46</f>
        <v>8196.66</v>
      </c>
      <c r="H164">
        <f>Demand[[#This Row],[Load]]-Demand[[#This Row],[Load]]*0.45</f>
        <v>8348.4500000000007</v>
      </c>
      <c r="I164">
        <f>Demand[[#This Row],[Load]]-Demand[[#This Row],[Load]]*0.44</f>
        <v>8500.24</v>
      </c>
      <c r="J164">
        <f>Demand[[#This Row],[Load]]-Demand[[#This Row],[Load]]*0.43</f>
        <v>8652.0299999999988</v>
      </c>
      <c r="K164">
        <f>Demand[[#This Row],[Load]]+Demand[[#This Row],[Load]]*$K$1</f>
        <v>8803.82</v>
      </c>
      <c r="L164">
        <f>Demand[[#This Row],[Load]]+Demand[[#This Row],[Load]]*-0.41</f>
        <v>8955.61</v>
      </c>
      <c r="M164">
        <f>Demand[[#This Row],[Load]]+Demand[[#This Row],[Load]]*-0.4</f>
        <v>9107.4</v>
      </c>
      <c r="N164">
        <f>Demand[[#This Row],[Load]]+Demand[[#This Row],[Load]]*-0.39</f>
        <v>9259.1899999999987</v>
      </c>
      <c r="O164">
        <f>Demand[[#This Row],[Load]]+Demand[[#This Row],[Load]]*-0.38</f>
        <v>9410.98</v>
      </c>
      <c r="P164">
        <f>Demand[[#This Row],[Load]]+Demand[[#This Row],[Load]]*-0.37</f>
        <v>9562.77</v>
      </c>
      <c r="Q164">
        <f>Demand[[#This Row],[Load]]+Demand[[#This Row],[Load]]*-0.36</f>
        <v>9714.5600000000013</v>
      </c>
      <c r="R164">
        <f>Demand[[#This Row],[Load]]+Demand[[#This Row],[Load]]*-0.35</f>
        <v>9866.35</v>
      </c>
      <c r="S164">
        <f>Demand[[#This Row],[Load]]+Demand[[#This Row],[Load]]*-0.34</f>
        <v>10018.14</v>
      </c>
      <c r="T164">
        <f>Demand[[#This Row],[Load]]+Demand[[#This Row],[Load]]*-0.33</f>
        <v>10169.93</v>
      </c>
      <c r="U164">
        <f>Demand[[#This Row],[Load]]+Demand[[#This Row],[Load]]*-0.32</f>
        <v>10321.720000000001</v>
      </c>
      <c r="V164">
        <f>Demand[[#This Row],[Load]]+Demand[[#This Row],[Load]]*-0.31</f>
        <v>10473.51</v>
      </c>
      <c r="W164">
        <f>Demand[[#This Row],[Load]]+Demand[[#This Row],[Load]]*-0.3</f>
        <v>10625.3</v>
      </c>
      <c r="X164">
        <f>Demand[[#This Row],[Load]]+Demand[[#This Row],[Load]]*-0.29</f>
        <v>10777.09</v>
      </c>
      <c r="Y164">
        <f>Demand[[#This Row],[Load]]+Demand[[#This Row],[Load]]*-0.28</f>
        <v>10928.88</v>
      </c>
      <c r="Z164">
        <f>Demand[[#This Row],[Load]]+Demand[[#This Row],[Load]]*-0.27</f>
        <v>11080.67</v>
      </c>
      <c r="AA164">
        <f>Demand[[#This Row],[Load]]+Demand[[#This Row],[Load]]*-0.26</f>
        <v>11232.46</v>
      </c>
      <c r="AB164">
        <f>Demand[[#This Row],[Load]]+Demand[[#This Row],[Load]]*-0.25</f>
        <v>11384.25</v>
      </c>
      <c r="AC164">
        <f>Demand[[#This Row],[Load]]+Demand[[#This Row],[Load]]*-0.24</f>
        <v>11536.04</v>
      </c>
      <c r="AD164">
        <f>Demand[[#This Row],[Load]]+Demand[[#This Row],[Load]]*-0.23</f>
        <v>11687.83</v>
      </c>
      <c r="AE164">
        <f>Demand[[#This Row],[Load]]+Demand[[#This Row],[Load]]*-0.22</f>
        <v>11839.619999999999</v>
      </c>
      <c r="AF164">
        <f>Demand[[#This Row],[Load]]+Demand[[#This Row],[Load]]*-0.21</f>
        <v>11991.41</v>
      </c>
      <c r="AG164">
        <f>Demand[[#This Row],[Load]]+Demand[[#This Row],[Load]]*-0.2</f>
        <v>12143.2</v>
      </c>
      <c r="AH164">
        <f>Demand[[#This Row],[Load]]+Demand[[#This Row],[Load]]*-0.19</f>
        <v>12294.99</v>
      </c>
      <c r="AI164">
        <f>Demand[[#This Row],[Load]]+Demand[[#This Row],[Load]]*-0.18</f>
        <v>12446.78</v>
      </c>
      <c r="AJ164">
        <f>Demand[[#This Row],[Load]]+Demand[[#This Row],[Load]]*-0.17</f>
        <v>12598.57</v>
      </c>
      <c r="AK164">
        <f>Demand[[#This Row],[Load]]+Demand[[#This Row],[Load]]*-0.16</f>
        <v>12750.36</v>
      </c>
      <c r="AL164">
        <f>Demand[[#This Row],[Load]]+Demand[[#This Row],[Load]]*-0.15</f>
        <v>12902.15</v>
      </c>
      <c r="AM164">
        <f>Demand[[#This Row],[Load]]+Demand[[#This Row],[Load]]*-0.14</f>
        <v>13053.939999999999</v>
      </c>
      <c r="AN164">
        <f>Demand[[#This Row],[Load]]+Demand[[#This Row],[Load]]*-0.13</f>
        <v>13205.73</v>
      </c>
      <c r="AO164">
        <f>Demand[[#This Row],[Load]]+Demand[[#This Row],[Load]]*-0.12</f>
        <v>13357.52</v>
      </c>
      <c r="AP164">
        <f>Demand[[#This Row],[Load]]+Demand[[#This Row],[Load]]*-0.11</f>
        <v>13509.31</v>
      </c>
      <c r="AQ164">
        <f>Demand[[#This Row],[Load]]+Demand[[#This Row],[Load]]*-0.1</f>
        <v>13661.1</v>
      </c>
      <c r="AR164">
        <f>Demand[[#This Row],[Load]]+Demand[[#This Row],[Load]]*-0.09</f>
        <v>13812.89</v>
      </c>
      <c r="AS164">
        <f>Demand[[#This Row],[Load]]+Demand[[#This Row],[Load]]*-0.08</f>
        <v>13964.68</v>
      </c>
      <c r="AT164">
        <f>Demand[[#This Row],[Load]]+Demand[[#This Row],[Load]]*-0.07</f>
        <v>14116.47</v>
      </c>
      <c r="AU164">
        <f>Demand[[#This Row],[Load]]+Demand[[#This Row],[Load]]*-0.06</f>
        <v>14268.26</v>
      </c>
      <c r="AV164">
        <f>Demand[[#This Row],[Load]]+Demand[[#This Row],[Load]]*-0.05</f>
        <v>14420.05</v>
      </c>
      <c r="AW164">
        <f>Demand[[#This Row],[Load]]+Demand[[#This Row],[Load]]*-0.04</f>
        <v>14571.84</v>
      </c>
      <c r="AX164">
        <f>Demand[[#This Row],[Load]]+Demand[[#This Row],[Load]]*-0.03</f>
        <v>14723.63</v>
      </c>
      <c r="AY164">
        <f>Demand[[#This Row],[Load]]+Demand[[#This Row],[Load]]*-0.02</f>
        <v>14875.42</v>
      </c>
      <c r="AZ164">
        <f>Demand[[#This Row],[Load]]+Demand[[#This Row],[Load]]*-0.01</f>
        <v>15027.21</v>
      </c>
      <c r="BA164">
        <f>Demand[[#This Row],[Load]]+Demand[[#This Row],[Load]]*0</f>
        <v>15179</v>
      </c>
      <c r="BB164">
        <f>Demand[[#This Row],[Load]]+Demand[[#This Row],[Load]]*0.01</f>
        <v>15330.79</v>
      </c>
      <c r="BC164">
        <f>Demand[[#This Row],[Load]]+Demand[[#This Row],[Load]]*0.02</f>
        <v>15482.58</v>
      </c>
      <c r="BD164">
        <f>Demand[[#This Row],[Load]]+Demand[[#This Row],[Load]]*0.03</f>
        <v>15634.37</v>
      </c>
      <c r="BE164">
        <f>Demand[[#This Row],[Load]]+Demand[[#This Row],[Load]]*0.04</f>
        <v>15786.16</v>
      </c>
      <c r="BF164">
        <f>Demand[[#This Row],[Load]]+Demand[[#This Row],[Load]]*0.05</f>
        <v>15937.95</v>
      </c>
      <c r="BG164">
        <f>Demand[[#This Row],[Load]]+Demand[[#This Row],[Load]]*0.06</f>
        <v>16089.74</v>
      </c>
      <c r="BH164">
        <f>Demand[[#This Row],[Load]]+Demand[[#This Row],[Load]]*0.07</f>
        <v>16241.53</v>
      </c>
      <c r="BI164">
        <f>Demand[[#This Row],[Load]]+Demand[[#This Row],[Load]]*0.08</f>
        <v>16393.32</v>
      </c>
      <c r="BJ164">
        <f>Demand[[#This Row],[Load]]+Demand[[#This Row],[Load]]*0.09</f>
        <v>16545.11</v>
      </c>
      <c r="BK164">
        <f>Demand[[#This Row],[Load]]+Demand[[#This Row],[Load]]*0.1</f>
        <v>16696.900000000001</v>
      </c>
      <c r="BL164">
        <f>Demand[[#This Row],[Load]]+Demand[[#This Row],[Load]]*0.11</f>
        <v>16848.689999999999</v>
      </c>
      <c r="BM164">
        <f>Demand[[#This Row],[Load]]+Demand[[#This Row],[Load]]*0.12</f>
        <v>17000.48</v>
      </c>
      <c r="BN164">
        <f>Demand[[#This Row],[Load]]+Demand[[#This Row],[Load]]*0.13</f>
        <v>17152.27</v>
      </c>
      <c r="BO164">
        <f>Demand[[#This Row],[Load]]+Demand[[#This Row],[Load]]*0.14</f>
        <v>17304.060000000001</v>
      </c>
      <c r="BP164">
        <f>Demand[[#This Row],[Load]]+Demand[[#This Row],[Load]]*0.15</f>
        <v>17455.849999999999</v>
      </c>
      <c r="BQ164">
        <f>Demand[[#This Row],[Load]]+Demand[[#This Row],[Load]]*0.16</f>
        <v>17607.64</v>
      </c>
      <c r="BR164">
        <f>Demand[[#This Row],[Load]]+Demand[[#This Row],[Load]]*0.17</f>
        <v>17759.43</v>
      </c>
      <c r="BS164">
        <f>Demand[[#This Row],[Load]]+Demand[[#This Row],[Load]]*0.18</f>
        <v>17911.22</v>
      </c>
      <c r="BT164">
        <f>Demand[[#This Row],[Load]]+Demand[[#This Row],[Load]]*0.19</f>
        <v>18063.010000000002</v>
      </c>
      <c r="BU164">
        <f>Demand[[#This Row],[Load]]+Demand[[#This Row],[Load]]*0.2</f>
        <v>18214.8</v>
      </c>
      <c r="BV164">
        <f>Demand[[#This Row],[Load]]+Demand[[#This Row],[Load]]*0.21</f>
        <v>18366.59</v>
      </c>
      <c r="BW164">
        <f>Demand[[#This Row],[Load]]+Demand[[#This Row],[Load]]*0.22</f>
        <v>18518.38</v>
      </c>
      <c r="BX164">
        <f>Demand[[#This Row],[Load]]+Demand[[#This Row],[Load]]*0.23</f>
        <v>18670.169999999998</v>
      </c>
      <c r="BY164">
        <f>Demand[[#This Row],[Load]]+Demand[[#This Row],[Load]]*0.24</f>
        <v>18821.96</v>
      </c>
      <c r="BZ164">
        <f>Demand[[#This Row],[Load]]+Demand[[#This Row],[Load]]*0.25</f>
        <v>18973.75</v>
      </c>
      <c r="CA164">
        <f>Demand[[#This Row],[Load]]+Demand[[#This Row],[Load]]*0.26</f>
        <v>19125.54</v>
      </c>
      <c r="CB164">
        <f>Demand[[#This Row],[Load]]+Demand[[#This Row],[Load]]*0.27</f>
        <v>19277.330000000002</v>
      </c>
      <c r="CC164">
        <f>Demand[[#This Row],[Load]]+Demand[[#This Row],[Load]]*0.28</f>
        <v>19429.120000000003</v>
      </c>
      <c r="CD164">
        <f>Demand[[#This Row],[Load]]+Demand[[#This Row],[Load]]*0.29</f>
        <v>19580.91</v>
      </c>
      <c r="CE164">
        <f>Demand[[#This Row],[Load]]+Demand[[#This Row],[Load]]*0.3</f>
        <v>19732.7</v>
      </c>
      <c r="CF164">
        <f>Demand[[#This Row],[Load]]+Demand[[#This Row],[Load]]*0.31</f>
        <v>19884.489999999998</v>
      </c>
      <c r="CG164">
        <f>Demand[[#This Row],[Load]]+Demand[[#This Row],[Load]]*0.32</f>
        <v>20036.28</v>
      </c>
      <c r="CH164">
        <f>Demand[[#This Row],[Load]]+Demand[[#This Row],[Load]]*0.33</f>
        <v>20188.07</v>
      </c>
      <c r="CI164">
        <f>Demand[[#This Row],[Load]]+Demand[[#This Row],[Load]]*0.34</f>
        <v>20339.86</v>
      </c>
      <c r="CJ164">
        <f>Demand[[#This Row],[Load]]+Demand[[#This Row],[Load]]*0.35</f>
        <v>20491.650000000001</v>
      </c>
      <c r="CK164">
        <f>Demand[[#This Row],[Load]]+Demand[[#This Row],[Load]]*0.36</f>
        <v>20643.439999999999</v>
      </c>
      <c r="CL164">
        <f>Demand[[#This Row],[Load]]+Demand[[#This Row],[Load]]*0.37</f>
        <v>20795.23</v>
      </c>
      <c r="CM164">
        <f>Demand[[#This Row],[Load]]+Demand[[#This Row],[Load]]*0.38</f>
        <v>20947.02</v>
      </c>
      <c r="CN164">
        <f>Demand[[#This Row],[Load]]+Demand[[#This Row],[Load]]*0.39</f>
        <v>21098.81</v>
      </c>
      <c r="CO164">
        <f>Demand[[#This Row],[Load]]+Demand[[#This Row],[Load]]*0.4</f>
        <v>21250.6</v>
      </c>
      <c r="CP164">
        <f>Demand[[#This Row],[Load]]+Demand[[#This Row],[Load]]*0.41</f>
        <v>21402.39</v>
      </c>
      <c r="CQ164">
        <f>Demand[[#This Row],[Load]]+Demand[[#This Row],[Load]]*0.42</f>
        <v>21554.18</v>
      </c>
      <c r="CR164">
        <f>Demand[[#This Row],[Load]]+Demand[[#This Row],[Load]]*0.43</f>
        <v>21705.97</v>
      </c>
      <c r="CS164">
        <f>Demand[[#This Row],[Load]]+Demand[[#This Row],[Load]]*0.44</f>
        <v>21857.760000000002</v>
      </c>
      <c r="CT164">
        <f>Demand[[#This Row],[Load]]+Demand[[#This Row],[Load]]*0.45</f>
        <v>22009.55</v>
      </c>
      <c r="CU164">
        <f>Demand[[#This Row],[Load]]+Demand[[#This Row],[Load]]*0.46</f>
        <v>22161.34</v>
      </c>
      <c r="CV164">
        <f>Demand[[#This Row],[Load]]+Demand[[#This Row],[Load]]*47</f>
        <v>728592</v>
      </c>
      <c r="CW164">
        <f>Demand[[#This Row],[Load]]+Demand[[#This Row],[Load]]*0.48</f>
        <v>22464.92</v>
      </c>
      <c r="CX164">
        <f>Demand[[#This Row],[Load]]+Demand[[#This Row],[Load]]*0.49</f>
        <v>22616.71</v>
      </c>
      <c r="CY164">
        <f>Demand[[#This Row],[Load]]+Demand[[#This Row],[Load]]*0.5</f>
        <v>22768.5</v>
      </c>
    </row>
    <row r="165" spans="1:103">
      <c r="A165">
        <v>163</v>
      </c>
      <c r="B165">
        <v>16220</v>
      </c>
      <c r="C165">
        <f>Demand[[#This Row],[Load]]-Demand[[#This Row],[Load]]*0.5</f>
        <v>8110</v>
      </c>
      <c r="D165">
        <f>Demand[[#This Row],[Load]]-Demand[[#This Row],[Load]]*0.49</f>
        <v>8272.2000000000007</v>
      </c>
      <c r="E165">
        <f>Demand[[#This Row],[Load]]-Demand[[#This Row],[Load]]*0.48</f>
        <v>8434.4000000000015</v>
      </c>
      <c r="F165">
        <f>Demand[[#This Row],[Load]]-Demand[[#This Row],[Load]]*0.47</f>
        <v>8596.6</v>
      </c>
      <c r="G165">
        <f>Demand[[#This Row],[Load]]-Demand[[#This Row],[Load]]*0.46</f>
        <v>8758.7999999999993</v>
      </c>
      <c r="H165">
        <f>Demand[[#This Row],[Load]]-Demand[[#This Row],[Load]]*0.45</f>
        <v>8921</v>
      </c>
      <c r="I165">
        <f>Demand[[#This Row],[Load]]-Demand[[#This Row],[Load]]*0.44</f>
        <v>9083.2000000000007</v>
      </c>
      <c r="J165">
        <f>Demand[[#This Row],[Load]]-Demand[[#This Row],[Load]]*0.43</f>
        <v>9245.4000000000015</v>
      </c>
      <c r="K165">
        <f>Demand[[#This Row],[Load]]+Demand[[#This Row],[Load]]*$K$1</f>
        <v>9407.6</v>
      </c>
      <c r="L165">
        <f>Demand[[#This Row],[Load]]+Demand[[#This Row],[Load]]*-0.41</f>
        <v>9569.7999999999993</v>
      </c>
      <c r="M165">
        <f>Demand[[#This Row],[Load]]+Demand[[#This Row],[Load]]*-0.4</f>
        <v>9732</v>
      </c>
      <c r="N165">
        <f>Demand[[#This Row],[Load]]+Demand[[#This Row],[Load]]*-0.39</f>
        <v>9894.2000000000007</v>
      </c>
      <c r="O165">
        <f>Demand[[#This Row],[Load]]+Demand[[#This Row],[Load]]*-0.38</f>
        <v>10056.4</v>
      </c>
      <c r="P165">
        <f>Demand[[#This Row],[Load]]+Demand[[#This Row],[Load]]*-0.37</f>
        <v>10218.6</v>
      </c>
      <c r="Q165">
        <f>Demand[[#This Row],[Load]]+Demand[[#This Row],[Load]]*-0.36</f>
        <v>10380.799999999999</v>
      </c>
      <c r="R165">
        <f>Demand[[#This Row],[Load]]+Demand[[#This Row],[Load]]*-0.35</f>
        <v>10543</v>
      </c>
      <c r="S165">
        <f>Demand[[#This Row],[Load]]+Demand[[#This Row],[Load]]*-0.34</f>
        <v>10705.2</v>
      </c>
      <c r="T165">
        <f>Demand[[#This Row],[Load]]+Demand[[#This Row],[Load]]*-0.33</f>
        <v>10867.4</v>
      </c>
      <c r="U165">
        <f>Demand[[#This Row],[Load]]+Demand[[#This Row],[Load]]*-0.32</f>
        <v>11029.599999999999</v>
      </c>
      <c r="V165">
        <f>Demand[[#This Row],[Load]]+Demand[[#This Row],[Load]]*-0.31</f>
        <v>11191.8</v>
      </c>
      <c r="W165">
        <f>Demand[[#This Row],[Load]]+Demand[[#This Row],[Load]]*-0.3</f>
        <v>11354</v>
      </c>
      <c r="X165">
        <f>Demand[[#This Row],[Load]]+Demand[[#This Row],[Load]]*-0.29</f>
        <v>11516.2</v>
      </c>
      <c r="Y165">
        <f>Demand[[#This Row],[Load]]+Demand[[#This Row],[Load]]*-0.28</f>
        <v>11678.4</v>
      </c>
      <c r="Z165">
        <f>Demand[[#This Row],[Load]]+Demand[[#This Row],[Load]]*-0.27</f>
        <v>11840.599999999999</v>
      </c>
      <c r="AA165">
        <f>Demand[[#This Row],[Load]]+Demand[[#This Row],[Load]]*-0.26</f>
        <v>12002.8</v>
      </c>
      <c r="AB165">
        <f>Demand[[#This Row],[Load]]+Demand[[#This Row],[Load]]*-0.25</f>
        <v>12165</v>
      </c>
      <c r="AC165">
        <f>Demand[[#This Row],[Load]]+Demand[[#This Row],[Load]]*-0.24</f>
        <v>12327.2</v>
      </c>
      <c r="AD165">
        <f>Demand[[#This Row],[Load]]+Demand[[#This Row],[Load]]*-0.23</f>
        <v>12489.4</v>
      </c>
      <c r="AE165">
        <f>Demand[[#This Row],[Load]]+Demand[[#This Row],[Load]]*-0.22</f>
        <v>12651.6</v>
      </c>
      <c r="AF165">
        <f>Demand[[#This Row],[Load]]+Demand[[#This Row],[Load]]*-0.21</f>
        <v>12813.8</v>
      </c>
      <c r="AG165">
        <f>Demand[[#This Row],[Load]]+Demand[[#This Row],[Load]]*-0.2</f>
        <v>12976</v>
      </c>
      <c r="AH165">
        <f>Demand[[#This Row],[Load]]+Demand[[#This Row],[Load]]*-0.19</f>
        <v>13138.2</v>
      </c>
      <c r="AI165">
        <f>Demand[[#This Row],[Load]]+Demand[[#This Row],[Load]]*-0.18</f>
        <v>13300.4</v>
      </c>
      <c r="AJ165">
        <f>Demand[[#This Row],[Load]]+Demand[[#This Row],[Load]]*-0.17</f>
        <v>13462.6</v>
      </c>
      <c r="AK165">
        <f>Demand[[#This Row],[Load]]+Demand[[#This Row],[Load]]*-0.16</f>
        <v>13624.8</v>
      </c>
      <c r="AL165">
        <f>Demand[[#This Row],[Load]]+Demand[[#This Row],[Load]]*-0.15</f>
        <v>13787</v>
      </c>
      <c r="AM165">
        <f>Demand[[#This Row],[Load]]+Demand[[#This Row],[Load]]*-0.14</f>
        <v>13949.2</v>
      </c>
      <c r="AN165">
        <f>Demand[[#This Row],[Load]]+Demand[[#This Row],[Load]]*-0.13</f>
        <v>14111.4</v>
      </c>
      <c r="AO165">
        <f>Demand[[#This Row],[Load]]+Demand[[#This Row],[Load]]*-0.12</f>
        <v>14273.6</v>
      </c>
      <c r="AP165">
        <f>Demand[[#This Row],[Load]]+Demand[[#This Row],[Load]]*-0.11</f>
        <v>14435.8</v>
      </c>
      <c r="AQ165">
        <f>Demand[[#This Row],[Load]]+Demand[[#This Row],[Load]]*-0.1</f>
        <v>14598</v>
      </c>
      <c r="AR165">
        <f>Demand[[#This Row],[Load]]+Demand[[#This Row],[Load]]*-0.09</f>
        <v>14760.2</v>
      </c>
      <c r="AS165">
        <f>Demand[[#This Row],[Load]]+Demand[[#This Row],[Load]]*-0.08</f>
        <v>14922.4</v>
      </c>
      <c r="AT165">
        <f>Demand[[#This Row],[Load]]+Demand[[#This Row],[Load]]*-0.07</f>
        <v>15084.6</v>
      </c>
      <c r="AU165">
        <f>Demand[[#This Row],[Load]]+Demand[[#This Row],[Load]]*-0.06</f>
        <v>15246.8</v>
      </c>
      <c r="AV165">
        <f>Demand[[#This Row],[Load]]+Demand[[#This Row],[Load]]*-0.05</f>
        <v>15409</v>
      </c>
      <c r="AW165">
        <f>Demand[[#This Row],[Load]]+Demand[[#This Row],[Load]]*-0.04</f>
        <v>15571.2</v>
      </c>
      <c r="AX165">
        <f>Demand[[#This Row],[Load]]+Demand[[#This Row],[Load]]*-0.03</f>
        <v>15733.4</v>
      </c>
      <c r="AY165">
        <f>Demand[[#This Row],[Load]]+Demand[[#This Row],[Load]]*-0.02</f>
        <v>15895.6</v>
      </c>
      <c r="AZ165">
        <f>Demand[[#This Row],[Load]]+Demand[[#This Row],[Load]]*-0.01</f>
        <v>16057.8</v>
      </c>
      <c r="BA165">
        <f>Demand[[#This Row],[Load]]+Demand[[#This Row],[Load]]*0</f>
        <v>16220</v>
      </c>
      <c r="BB165">
        <f>Demand[[#This Row],[Load]]+Demand[[#This Row],[Load]]*0.01</f>
        <v>16382.2</v>
      </c>
      <c r="BC165">
        <f>Demand[[#This Row],[Load]]+Demand[[#This Row],[Load]]*0.02</f>
        <v>16544.400000000001</v>
      </c>
      <c r="BD165">
        <f>Demand[[#This Row],[Load]]+Demand[[#This Row],[Load]]*0.03</f>
        <v>16706.599999999999</v>
      </c>
      <c r="BE165">
        <f>Demand[[#This Row],[Load]]+Demand[[#This Row],[Load]]*0.04</f>
        <v>16868.8</v>
      </c>
      <c r="BF165">
        <f>Demand[[#This Row],[Load]]+Demand[[#This Row],[Load]]*0.05</f>
        <v>17031</v>
      </c>
      <c r="BG165">
        <f>Demand[[#This Row],[Load]]+Demand[[#This Row],[Load]]*0.06</f>
        <v>17193.2</v>
      </c>
      <c r="BH165">
        <f>Demand[[#This Row],[Load]]+Demand[[#This Row],[Load]]*0.07</f>
        <v>17355.400000000001</v>
      </c>
      <c r="BI165">
        <f>Demand[[#This Row],[Load]]+Demand[[#This Row],[Load]]*0.08</f>
        <v>17517.599999999999</v>
      </c>
      <c r="BJ165">
        <f>Demand[[#This Row],[Load]]+Demand[[#This Row],[Load]]*0.09</f>
        <v>17679.8</v>
      </c>
      <c r="BK165">
        <f>Demand[[#This Row],[Load]]+Demand[[#This Row],[Load]]*0.1</f>
        <v>17842</v>
      </c>
      <c r="BL165">
        <f>Demand[[#This Row],[Load]]+Demand[[#This Row],[Load]]*0.11</f>
        <v>18004.2</v>
      </c>
      <c r="BM165">
        <f>Demand[[#This Row],[Load]]+Demand[[#This Row],[Load]]*0.12</f>
        <v>18166.400000000001</v>
      </c>
      <c r="BN165">
        <f>Demand[[#This Row],[Load]]+Demand[[#This Row],[Load]]*0.13</f>
        <v>18328.599999999999</v>
      </c>
      <c r="BO165">
        <f>Demand[[#This Row],[Load]]+Demand[[#This Row],[Load]]*0.14</f>
        <v>18490.8</v>
      </c>
      <c r="BP165">
        <f>Demand[[#This Row],[Load]]+Demand[[#This Row],[Load]]*0.15</f>
        <v>18653</v>
      </c>
      <c r="BQ165">
        <f>Demand[[#This Row],[Load]]+Demand[[#This Row],[Load]]*0.16</f>
        <v>18815.2</v>
      </c>
      <c r="BR165">
        <f>Demand[[#This Row],[Load]]+Demand[[#This Row],[Load]]*0.17</f>
        <v>18977.400000000001</v>
      </c>
      <c r="BS165">
        <f>Demand[[#This Row],[Load]]+Demand[[#This Row],[Load]]*0.18</f>
        <v>19139.599999999999</v>
      </c>
      <c r="BT165">
        <f>Demand[[#This Row],[Load]]+Demand[[#This Row],[Load]]*0.19</f>
        <v>19301.8</v>
      </c>
      <c r="BU165">
        <f>Demand[[#This Row],[Load]]+Demand[[#This Row],[Load]]*0.2</f>
        <v>19464</v>
      </c>
      <c r="BV165">
        <f>Demand[[#This Row],[Load]]+Demand[[#This Row],[Load]]*0.21</f>
        <v>19626.2</v>
      </c>
      <c r="BW165">
        <f>Demand[[#This Row],[Load]]+Demand[[#This Row],[Load]]*0.22</f>
        <v>19788.400000000001</v>
      </c>
      <c r="BX165">
        <f>Demand[[#This Row],[Load]]+Demand[[#This Row],[Load]]*0.23</f>
        <v>19950.599999999999</v>
      </c>
      <c r="BY165">
        <f>Demand[[#This Row],[Load]]+Demand[[#This Row],[Load]]*0.24</f>
        <v>20112.8</v>
      </c>
      <c r="BZ165">
        <f>Demand[[#This Row],[Load]]+Demand[[#This Row],[Load]]*0.25</f>
        <v>20275</v>
      </c>
      <c r="CA165">
        <f>Demand[[#This Row],[Load]]+Demand[[#This Row],[Load]]*0.26</f>
        <v>20437.2</v>
      </c>
      <c r="CB165">
        <f>Demand[[#This Row],[Load]]+Demand[[#This Row],[Load]]*0.27</f>
        <v>20599.400000000001</v>
      </c>
      <c r="CC165">
        <f>Demand[[#This Row],[Load]]+Demand[[#This Row],[Load]]*0.28</f>
        <v>20761.599999999999</v>
      </c>
      <c r="CD165">
        <f>Demand[[#This Row],[Load]]+Demand[[#This Row],[Load]]*0.29</f>
        <v>20923.8</v>
      </c>
      <c r="CE165">
        <f>Demand[[#This Row],[Load]]+Demand[[#This Row],[Load]]*0.3</f>
        <v>21086</v>
      </c>
      <c r="CF165">
        <f>Demand[[#This Row],[Load]]+Demand[[#This Row],[Load]]*0.31</f>
        <v>21248.2</v>
      </c>
      <c r="CG165">
        <f>Demand[[#This Row],[Load]]+Demand[[#This Row],[Load]]*0.32</f>
        <v>21410.400000000001</v>
      </c>
      <c r="CH165">
        <f>Demand[[#This Row],[Load]]+Demand[[#This Row],[Load]]*0.33</f>
        <v>21572.6</v>
      </c>
      <c r="CI165">
        <f>Demand[[#This Row],[Load]]+Demand[[#This Row],[Load]]*0.34</f>
        <v>21734.799999999999</v>
      </c>
      <c r="CJ165">
        <f>Demand[[#This Row],[Load]]+Demand[[#This Row],[Load]]*0.35</f>
        <v>21897</v>
      </c>
      <c r="CK165">
        <f>Demand[[#This Row],[Load]]+Demand[[#This Row],[Load]]*0.36</f>
        <v>22059.200000000001</v>
      </c>
      <c r="CL165">
        <f>Demand[[#This Row],[Load]]+Demand[[#This Row],[Load]]*0.37</f>
        <v>22221.4</v>
      </c>
      <c r="CM165">
        <f>Demand[[#This Row],[Load]]+Demand[[#This Row],[Load]]*0.38</f>
        <v>22383.599999999999</v>
      </c>
      <c r="CN165">
        <f>Demand[[#This Row],[Load]]+Demand[[#This Row],[Load]]*0.39</f>
        <v>22545.8</v>
      </c>
      <c r="CO165">
        <f>Demand[[#This Row],[Load]]+Demand[[#This Row],[Load]]*0.4</f>
        <v>22708</v>
      </c>
      <c r="CP165">
        <f>Demand[[#This Row],[Load]]+Demand[[#This Row],[Load]]*0.41</f>
        <v>22870.2</v>
      </c>
      <c r="CQ165">
        <f>Demand[[#This Row],[Load]]+Demand[[#This Row],[Load]]*0.42</f>
        <v>23032.400000000001</v>
      </c>
      <c r="CR165">
        <f>Demand[[#This Row],[Load]]+Demand[[#This Row],[Load]]*0.43</f>
        <v>23194.6</v>
      </c>
      <c r="CS165">
        <f>Demand[[#This Row],[Load]]+Demand[[#This Row],[Load]]*0.44</f>
        <v>23356.799999999999</v>
      </c>
      <c r="CT165">
        <f>Demand[[#This Row],[Load]]+Demand[[#This Row],[Load]]*0.45</f>
        <v>23519</v>
      </c>
      <c r="CU165">
        <f>Demand[[#This Row],[Load]]+Demand[[#This Row],[Load]]*0.46</f>
        <v>23681.200000000001</v>
      </c>
      <c r="CV165">
        <f>Demand[[#This Row],[Load]]+Demand[[#This Row],[Load]]*47</f>
        <v>778560</v>
      </c>
      <c r="CW165">
        <f>Demand[[#This Row],[Load]]+Demand[[#This Row],[Load]]*0.48</f>
        <v>24005.599999999999</v>
      </c>
      <c r="CX165">
        <f>Demand[[#This Row],[Load]]+Demand[[#This Row],[Load]]*0.49</f>
        <v>24167.8</v>
      </c>
      <c r="CY165">
        <f>Demand[[#This Row],[Load]]+Demand[[#This Row],[Load]]*0.5</f>
        <v>24330</v>
      </c>
    </row>
    <row r="166" spans="1:103">
      <c r="A166">
        <v>164</v>
      </c>
      <c r="B166">
        <v>16035</v>
      </c>
      <c r="C166">
        <f>Demand[[#This Row],[Load]]-Demand[[#This Row],[Load]]*0.5</f>
        <v>8017.5</v>
      </c>
      <c r="D166">
        <f>Demand[[#This Row],[Load]]-Demand[[#This Row],[Load]]*0.49</f>
        <v>8177.85</v>
      </c>
      <c r="E166">
        <f>Demand[[#This Row],[Load]]-Demand[[#This Row],[Load]]*0.48</f>
        <v>8338.2000000000007</v>
      </c>
      <c r="F166">
        <f>Demand[[#This Row],[Load]]-Demand[[#This Row],[Load]]*0.47</f>
        <v>8498.5499999999993</v>
      </c>
      <c r="G166">
        <f>Demand[[#This Row],[Load]]-Demand[[#This Row],[Load]]*0.46</f>
        <v>8658.9</v>
      </c>
      <c r="H166">
        <f>Demand[[#This Row],[Load]]-Demand[[#This Row],[Load]]*0.45</f>
        <v>8819.25</v>
      </c>
      <c r="I166">
        <f>Demand[[#This Row],[Load]]-Demand[[#This Row],[Load]]*0.44</f>
        <v>8979.6</v>
      </c>
      <c r="J166">
        <f>Demand[[#This Row],[Load]]-Demand[[#This Row],[Load]]*0.43</f>
        <v>9139.9500000000007</v>
      </c>
      <c r="K166">
        <f>Demand[[#This Row],[Load]]+Demand[[#This Row],[Load]]*$K$1</f>
        <v>9300.2999999999993</v>
      </c>
      <c r="L166">
        <f>Demand[[#This Row],[Load]]+Demand[[#This Row],[Load]]*-0.41</f>
        <v>9460.6500000000015</v>
      </c>
      <c r="M166">
        <f>Demand[[#This Row],[Load]]+Demand[[#This Row],[Load]]*-0.4</f>
        <v>9621</v>
      </c>
      <c r="N166">
        <f>Demand[[#This Row],[Load]]+Demand[[#This Row],[Load]]*-0.39</f>
        <v>9781.3499999999985</v>
      </c>
      <c r="O166">
        <f>Demand[[#This Row],[Load]]+Demand[[#This Row],[Load]]*-0.38</f>
        <v>9941.7000000000007</v>
      </c>
      <c r="P166">
        <f>Demand[[#This Row],[Load]]+Demand[[#This Row],[Load]]*-0.37</f>
        <v>10102.049999999999</v>
      </c>
      <c r="Q166">
        <f>Demand[[#This Row],[Load]]+Demand[[#This Row],[Load]]*-0.36</f>
        <v>10262.400000000001</v>
      </c>
      <c r="R166">
        <f>Demand[[#This Row],[Load]]+Demand[[#This Row],[Load]]*-0.35</f>
        <v>10422.75</v>
      </c>
      <c r="S166">
        <f>Demand[[#This Row],[Load]]+Demand[[#This Row],[Load]]*-0.34</f>
        <v>10583.099999999999</v>
      </c>
      <c r="T166">
        <f>Demand[[#This Row],[Load]]+Demand[[#This Row],[Load]]*-0.33</f>
        <v>10743.45</v>
      </c>
      <c r="U166">
        <f>Demand[[#This Row],[Load]]+Demand[[#This Row],[Load]]*-0.32</f>
        <v>10903.8</v>
      </c>
      <c r="V166">
        <f>Demand[[#This Row],[Load]]+Demand[[#This Row],[Load]]*-0.31</f>
        <v>11064.15</v>
      </c>
      <c r="W166">
        <f>Demand[[#This Row],[Load]]+Demand[[#This Row],[Load]]*-0.3</f>
        <v>11224.5</v>
      </c>
      <c r="X166">
        <f>Demand[[#This Row],[Load]]+Demand[[#This Row],[Load]]*-0.29</f>
        <v>11384.85</v>
      </c>
      <c r="Y166">
        <f>Demand[[#This Row],[Load]]+Demand[[#This Row],[Load]]*-0.28</f>
        <v>11545.2</v>
      </c>
      <c r="Z166">
        <f>Demand[[#This Row],[Load]]+Demand[[#This Row],[Load]]*-0.27</f>
        <v>11705.55</v>
      </c>
      <c r="AA166">
        <f>Demand[[#This Row],[Load]]+Demand[[#This Row],[Load]]*-0.26</f>
        <v>11865.9</v>
      </c>
      <c r="AB166">
        <f>Demand[[#This Row],[Load]]+Demand[[#This Row],[Load]]*-0.25</f>
        <v>12026.25</v>
      </c>
      <c r="AC166">
        <f>Demand[[#This Row],[Load]]+Demand[[#This Row],[Load]]*-0.24</f>
        <v>12186.6</v>
      </c>
      <c r="AD166">
        <f>Demand[[#This Row],[Load]]+Demand[[#This Row],[Load]]*-0.23</f>
        <v>12346.95</v>
      </c>
      <c r="AE166">
        <f>Demand[[#This Row],[Load]]+Demand[[#This Row],[Load]]*-0.22</f>
        <v>12507.3</v>
      </c>
      <c r="AF166">
        <f>Demand[[#This Row],[Load]]+Demand[[#This Row],[Load]]*-0.21</f>
        <v>12667.65</v>
      </c>
      <c r="AG166">
        <f>Demand[[#This Row],[Load]]+Demand[[#This Row],[Load]]*-0.2</f>
        <v>12828</v>
      </c>
      <c r="AH166">
        <f>Demand[[#This Row],[Load]]+Demand[[#This Row],[Load]]*-0.19</f>
        <v>12988.35</v>
      </c>
      <c r="AI166">
        <f>Demand[[#This Row],[Load]]+Demand[[#This Row],[Load]]*-0.18</f>
        <v>13148.7</v>
      </c>
      <c r="AJ166">
        <f>Demand[[#This Row],[Load]]+Demand[[#This Row],[Load]]*-0.17</f>
        <v>13309.05</v>
      </c>
      <c r="AK166">
        <f>Demand[[#This Row],[Load]]+Demand[[#This Row],[Load]]*-0.16</f>
        <v>13469.4</v>
      </c>
      <c r="AL166">
        <f>Demand[[#This Row],[Load]]+Demand[[#This Row],[Load]]*-0.15</f>
        <v>13629.75</v>
      </c>
      <c r="AM166">
        <f>Demand[[#This Row],[Load]]+Demand[[#This Row],[Load]]*-0.14</f>
        <v>13790.1</v>
      </c>
      <c r="AN166">
        <f>Demand[[#This Row],[Load]]+Demand[[#This Row],[Load]]*-0.13</f>
        <v>13950.45</v>
      </c>
      <c r="AO166">
        <f>Demand[[#This Row],[Load]]+Demand[[#This Row],[Load]]*-0.12</f>
        <v>14110.8</v>
      </c>
      <c r="AP166">
        <f>Demand[[#This Row],[Load]]+Demand[[#This Row],[Load]]*-0.11</f>
        <v>14271.15</v>
      </c>
      <c r="AQ166">
        <f>Demand[[#This Row],[Load]]+Demand[[#This Row],[Load]]*-0.1</f>
        <v>14431.5</v>
      </c>
      <c r="AR166">
        <f>Demand[[#This Row],[Load]]+Demand[[#This Row],[Load]]*-0.09</f>
        <v>14591.85</v>
      </c>
      <c r="AS166">
        <f>Demand[[#This Row],[Load]]+Demand[[#This Row],[Load]]*-0.08</f>
        <v>14752.2</v>
      </c>
      <c r="AT166">
        <f>Demand[[#This Row],[Load]]+Demand[[#This Row],[Load]]*-0.07</f>
        <v>14912.55</v>
      </c>
      <c r="AU166">
        <f>Demand[[#This Row],[Load]]+Demand[[#This Row],[Load]]*-0.06</f>
        <v>15072.9</v>
      </c>
      <c r="AV166">
        <f>Demand[[#This Row],[Load]]+Demand[[#This Row],[Load]]*-0.05</f>
        <v>15233.25</v>
      </c>
      <c r="AW166">
        <f>Demand[[#This Row],[Load]]+Demand[[#This Row],[Load]]*-0.04</f>
        <v>15393.6</v>
      </c>
      <c r="AX166">
        <f>Demand[[#This Row],[Load]]+Demand[[#This Row],[Load]]*-0.03</f>
        <v>15553.95</v>
      </c>
      <c r="AY166">
        <f>Demand[[#This Row],[Load]]+Demand[[#This Row],[Load]]*-0.02</f>
        <v>15714.3</v>
      </c>
      <c r="AZ166">
        <f>Demand[[#This Row],[Load]]+Demand[[#This Row],[Load]]*-0.01</f>
        <v>15874.65</v>
      </c>
      <c r="BA166">
        <f>Demand[[#This Row],[Load]]+Demand[[#This Row],[Load]]*0</f>
        <v>16035</v>
      </c>
      <c r="BB166">
        <f>Demand[[#This Row],[Load]]+Demand[[#This Row],[Load]]*0.01</f>
        <v>16195.35</v>
      </c>
      <c r="BC166">
        <f>Demand[[#This Row],[Load]]+Demand[[#This Row],[Load]]*0.02</f>
        <v>16355.7</v>
      </c>
      <c r="BD166">
        <f>Demand[[#This Row],[Load]]+Demand[[#This Row],[Load]]*0.03</f>
        <v>16516.05</v>
      </c>
      <c r="BE166">
        <f>Demand[[#This Row],[Load]]+Demand[[#This Row],[Load]]*0.04</f>
        <v>16676.400000000001</v>
      </c>
      <c r="BF166">
        <f>Demand[[#This Row],[Load]]+Demand[[#This Row],[Load]]*0.05</f>
        <v>16836.75</v>
      </c>
      <c r="BG166">
        <f>Demand[[#This Row],[Load]]+Demand[[#This Row],[Load]]*0.06</f>
        <v>16997.099999999999</v>
      </c>
      <c r="BH166">
        <f>Demand[[#This Row],[Load]]+Demand[[#This Row],[Load]]*0.07</f>
        <v>17157.45</v>
      </c>
      <c r="BI166">
        <f>Demand[[#This Row],[Load]]+Demand[[#This Row],[Load]]*0.08</f>
        <v>17317.8</v>
      </c>
      <c r="BJ166">
        <f>Demand[[#This Row],[Load]]+Demand[[#This Row],[Load]]*0.09</f>
        <v>17478.150000000001</v>
      </c>
      <c r="BK166">
        <f>Demand[[#This Row],[Load]]+Demand[[#This Row],[Load]]*0.1</f>
        <v>17638.5</v>
      </c>
      <c r="BL166">
        <f>Demand[[#This Row],[Load]]+Demand[[#This Row],[Load]]*0.11</f>
        <v>17798.849999999999</v>
      </c>
      <c r="BM166">
        <f>Demand[[#This Row],[Load]]+Demand[[#This Row],[Load]]*0.12</f>
        <v>17959.2</v>
      </c>
      <c r="BN166">
        <f>Demand[[#This Row],[Load]]+Demand[[#This Row],[Load]]*0.13</f>
        <v>18119.55</v>
      </c>
      <c r="BO166">
        <f>Demand[[#This Row],[Load]]+Demand[[#This Row],[Load]]*0.14</f>
        <v>18279.900000000001</v>
      </c>
      <c r="BP166">
        <f>Demand[[#This Row],[Load]]+Demand[[#This Row],[Load]]*0.15</f>
        <v>18440.25</v>
      </c>
      <c r="BQ166">
        <f>Demand[[#This Row],[Load]]+Demand[[#This Row],[Load]]*0.16</f>
        <v>18600.599999999999</v>
      </c>
      <c r="BR166">
        <f>Demand[[#This Row],[Load]]+Demand[[#This Row],[Load]]*0.17</f>
        <v>18760.95</v>
      </c>
      <c r="BS166">
        <f>Demand[[#This Row],[Load]]+Demand[[#This Row],[Load]]*0.18</f>
        <v>18921.3</v>
      </c>
      <c r="BT166">
        <f>Demand[[#This Row],[Load]]+Demand[[#This Row],[Load]]*0.19</f>
        <v>19081.650000000001</v>
      </c>
      <c r="BU166">
        <f>Demand[[#This Row],[Load]]+Demand[[#This Row],[Load]]*0.2</f>
        <v>19242</v>
      </c>
      <c r="BV166">
        <f>Demand[[#This Row],[Load]]+Demand[[#This Row],[Load]]*0.21</f>
        <v>19402.349999999999</v>
      </c>
      <c r="BW166">
        <f>Demand[[#This Row],[Load]]+Demand[[#This Row],[Load]]*0.22</f>
        <v>19562.7</v>
      </c>
      <c r="BX166">
        <f>Demand[[#This Row],[Load]]+Demand[[#This Row],[Load]]*0.23</f>
        <v>19723.05</v>
      </c>
      <c r="BY166">
        <f>Demand[[#This Row],[Load]]+Demand[[#This Row],[Load]]*0.24</f>
        <v>19883.400000000001</v>
      </c>
      <c r="BZ166">
        <f>Demand[[#This Row],[Load]]+Demand[[#This Row],[Load]]*0.25</f>
        <v>20043.75</v>
      </c>
      <c r="CA166">
        <f>Demand[[#This Row],[Load]]+Demand[[#This Row],[Load]]*0.26</f>
        <v>20204.099999999999</v>
      </c>
      <c r="CB166">
        <f>Demand[[#This Row],[Load]]+Demand[[#This Row],[Load]]*0.27</f>
        <v>20364.45</v>
      </c>
      <c r="CC166">
        <f>Demand[[#This Row],[Load]]+Demand[[#This Row],[Load]]*0.28</f>
        <v>20524.8</v>
      </c>
      <c r="CD166">
        <f>Demand[[#This Row],[Load]]+Demand[[#This Row],[Load]]*0.29</f>
        <v>20685.150000000001</v>
      </c>
      <c r="CE166">
        <f>Demand[[#This Row],[Load]]+Demand[[#This Row],[Load]]*0.3</f>
        <v>20845.5</v>
      </c>
      <c r="CF166">
        <f>Demand[[#This Row],[Load]]+Demand[[#This Row],[Load]]*0.31</f>
        <v>21005.85</v>
      </c>
      <c r="CG166">
        <f>Demand[[#This Row],[Load]]+Demand[[#This Row],[Load]]*0.32</f>
        <v>21166.2</v>
      </c>
      <c r="CH166">
        <f>Demand[[#This Row],[Load]]+Demand[[#This Row],[Load]]*0.33</f>
        <v>21326.55</v>
      </c>
      <c r="CI166">
        <f>Demand[[#This Row],[Load]]+Demand[[#This Row],[Load]]*0.34</f>
        <v>21486.9</v>
      </c>
      <c r="CJ166">
        <f>Demand[[#This Row],[Load]]+Demand[[#This Row],[Load]]*0.35</f>
        <v>21647.25</v>
      </c>
      <c r="CK166">
        <f>Demand[[#This Row],[Load]]+Demand[[#This Row],[Load]]*0.36</f>
        <v>21807.599999999999</v>
      </c>
      <c r="CL166">
        <f>Demand[[#This Row],[Load]]+Demand[[#This Row],[Load]]*0.37</f>
        <v>21967.95</v>
      </c>
      <c r="CM166">
        <f>Demand[[#This Row],[Load]]+Demand[[#This Row],[Load]]*0.38</f>
        <v>22128.3</v>
      </c>
      <c r="CN166">
        <f>Demand[[#This Row],[Load]]+Demand[[#This Row],[Load]]*0.39</f>
        <v>22288.65</v>
      </c>
      <c r="CO166">
        <f>Demand[[#This Row],[Load]]+Demand[[#This Row],[Load]]*0.4</f>
        <v>22449</v>
      </c>
      <c r="CP166">
        <f>Demand[[#This Row],[Load]]+Demand[[#This Row],[Load]]*0.41</f>
        <v>22609.35</v>
      </c>
      <c r="CQ166">
        <f>Demand[[#This Row],[Load]]+Demand[[#This Row],[Load]]*0.42</f>
        <v>22769.7</v>
      </c>
      <c r="CR166">
        <f>Demand[[#This Row],[Load]]+Demand[[#This Row],[Load]]*0.43</f>
        <v>22930.05</v>
      </c>
      <c r="CS166">
        <f>Demand[[#This Row],[Load]]+Demand[[#This Row],[Load]]*0.44</f>
        <v>23090.400000000001</v>
      </c>
      <c r="CT166">
        <f>Demand[[#This Row],[Load]]+Demand[[#This Row],[Load]]*0.45</f>
        <v>23250.75</v>
      </c>
      <c r="CU166">
        <f>Demand[[#This Row],[Load]]+Demand[[#This Row],[Load]]*0.46</f>
        <v>23411.1</v>
      </c>
      <c r="CV166">
        <f>Demand[[#This Row],[Load]]+Demand[[#This Row],[Load]]*47</f>
        <v>769680</v>
      </c>
      <c r="CW166">
        <f>Demand[[#This Row],[Load]]+Demand[[#This Row],[Load]]*0.48</f>
        <v>23731.8</v>
      </c>
      <c r="CX166">
        <f>Demand[[#This Row],[Load]]+Demand[[#This Row],[Load]]*0.49</f>
        <v>23892.15</v>
      </c>
      <c r="CY166">
        <f>Demand[[#This Row],[Load]]+Demand[[#This Row],[Load]]*0.5</f>
        <v>24052.5</v>
      </c>
    </row>
    <row r="167" spans="1:103">
      <c r="A167">
        <v>165</v>
      </c>
      <c r="B167">
        <v>15518</v>
      </c>
      <c r="C167">
        <f>Demand[[#This Row],[Load]]-Demand[[#This Row],[Load]]*0.5</f>
        <v>7759</v>
      </c>
      <c r="D167">
        <f>Demand[[#This Row],[Load]]-Demand[[#This Row],[Load]]*0.49</f>
        <v>7914.18</v>
      </c>
      <c r="E167">
        <f>Demand[[#This Row],[Load]]-Demand[[#This Row],[Load]]*0.48</f>
        <v>8069.3600000000006</v>
      </c>
      <c r="F167">
        <f>Demand[[#This Row],[Load]]-Demand[[#This Row],[Load]]*0.47</f>
        <v>8224.5400000000009</v>
      </c>
      <c r="G167">
        <f>Demand[[#This Row],[Load]]-Demand[[#This Row],[Load]]*0.46</f>
        <v>8379.7199999999993</v>
      </c>
      <c r="H167">
        <f>Demand[[#This Row],[Load]]-Demand[[#This Row],[Load]]*0.45</f>
        <v>8534.9</v>
      </c>
      <c r="I167">
        <f>Demand[[#This Row],[Load]]-Demand[[#This Row],[Load]]*0.44</f>
        <v>8690.08</v>
      </c>
      <c r="J167">
        <f>Demand[[#This Row],[Load]]-Demand[[#This Row],[Load]]*0.43</f>
        <v>8845.26</v>
      </c>
      <c r="K167">
        <f>Demand[[#This Row],[Load]]+Demand[[#This Row],[Load]]*$K$1</f>
        <v>9000.44</v>
      </c>
      <c r="L167">
        <f>Demand[[#This Row],[Load]]+Demand[[#This Row],[Load]]*-0.41</f>
        <v>9155.6200000000008</v>
      </c>
      <c r="M167">
        <f>Demand[[#This Row],[Load]]+Demand[[#This Row],[Load]]*-0.4</f>
        <v>9310.7999999999993</v>
      </c>
      <c r="N167">
        <f>Demand[[#This Row],[Load]]+Demand[[#This Row],[Load]]*-0.39</f>
        <v>9465.98</v>
      </c>
      <c r="O167">
        <f>Demand[[#This Row],[Load]]+Demand[[#This Row],[Load]]*-0.38</f>
        <v>9621.16</v>
      </c>
      <c r="P167">
        <f>Demand[[#This Row],[Load]]+Demand[[#This Row],[Load]]*-0.37</f>
        <v>9776.34</v>
      </c>
      <c r="Q167">
        <f>Demand[[#This Row],[Load]]+Demand[[#This Row],[Load]]*-0.36</f>
        <v>9931.52</v>
      </c>
      <c r="R167">
        <f>Demand[[#This Row],[Load]]+Demand[[#This Row],[Load]]*-0.35</f>
        <v>10086.700000000001</v>
      </c>
      <c r="S167">
        <f>Demand[[#This Row],[Load]]+Demand[[#This Row],[Load]]*-0.34</f>
        <v>10241.879999999999</v>
      </c>
      <c r="T167">
        <f>Demand[[#This Row],[Load]]+Demand[[#This Row],[Load]]*-0.33</f>
        <v>10397.06</v>
      </c>
      <c r="U167">
        <f>Demand[[#This Row],[Load]]+Demand[[#This Row],[Load]]*-0.32</f>
        <v>10552.24</v>
      </c>
      <c r="V167">
        <f>Demand[[#This Row],[Load]]+Demand[[#This Row],[Load]]*-0.31</f>
        <v>10707.42</v>
      </c>
      <c r="W167">
        <f>Demand[[#This Row],[Load]]+Demand[[#This Row],[Load]]*-0.3</f>
        <v>10862.6</v>
      </c>
      <c r="X167">
        <f>Demand[[#This Row],[Load]]+Demand[[#This Row],[Load]]*-0.29</f>
        <v>11017.78</v>
      </c>
      <c r="Y167">
        <f>Demand[[#This Row],[Load]]+Demand[[#This Row],[Load]]*-0.28</f>
        <v>11172.96</v>
      </c>
      <c r="Z167">
        <f>Demand[[#This Row],[Load]]+Demand[[#This Row],[Load]]*-0.27</f>
        <v>11328.14</v>
      </c>
      <c r="AA167">
        <f>Demand[[#This Row],[Load]]+Demand[[#This Row],[Load]]*-0.26</f>
        <v>11483.32</v>
      </c>
      <c r="AB167">
        <f>Demand[[#This Row],[Load]]+Demand[[#This Row],[Load]]*-0.25</f>
        <v>11638.5</v>
      </c>
      <c r="AC167">
        <f>Demand[[#This Row],[Load]]+Demand[[#This Row],[Load]]*-0.24</f>
        <v>11793.68</v>
      </c>
      <c r="AD167">
        <f>Demand[[#This Row],[Load]]+Demand[[#This Row],[Load]]*-0.23</f>
        <v>11948.86</v>
      </c>
      <c r="AE167">
        <f>Demand[[#This Row],[Load]]+Demand[[#This Row],[Load]]*-0.22</f>
        <v>12104.04</v>
      </c>
      <c r="AF167">
        <f>Demand[[#This Row],[Load]]+Demand[[#This Row],[Load]]*-0.21</f>
        <v>12259.220000000001</v>
      </c>
      <c r="AG167">
        <f>Demand[[#This Row],[Load]]+Demand[[#This Row],[Load]]*-0.2</f>
        <v>12414.4</v>
      </c>
      <c r="AH167">
        <f>Demand[[#This Row],[Load]]+Demand[[#This Row],[Load]]*-0.19</f>
        <v>12569.58</v>
      </c>
      <c r="AI167">
        <f>Demand[[#This Row],[Load]]+Demand[[#This Row],[Load]]*-0.18</f>
        <v>12724.76</v>
      </c>
      <c r="AJ167">
        <f>Demand[[#This Row],[Load]]+Demand[[#This Row],[Load]]*-0.17</f>
        <v>12879.939999999999</v>
      </c>
      <c r="AK167">
        <f>Demand[[#This Row],[Load]]+Demand[[#This Row],[Load]]*-0.16</f>
        <v>13035.119999999999</v>
      </c>
      <c r="AL167">
        <f>Demand[[#This Row],[Load]]+Demand[[#This Row],[Load]]*-0.15</f>
        <v>13190.3</v>
      </c>
      <c r="AM167">
        <f>Demand[[#This Row],[Load]]+Demand[[#This Row],[Load]]*-0.14</f>
        <v>13345.48</v>
      </c>
      <c r="AN167">
        <f>Demand[[#This Row],[Load]]+Demand[[#This Row],[Load]]*-0.13</f>
        <v>13500.66</v>
      </c>
      <c r="AO167">
        <f>Demand[[#This Row],[Load]]+Demand[[#This Row],[Load]]*-0.12</f>
        <v>13655.84</v>
      </c>
      <c r="AP167">
        <f>Demand[[#This Row],[Load]]+Demand[[#This Row],[Load]]*-0.11</f>
        <v>13811.02</v>
      </c>
      <c r="AQ167">
        <f>Demand[[#This Row],[Load]]+Demand[[#This Row],[Load]]*-0.1</f>
        <v>13966.2</v>
      </c>
      <c r="AR167">
        <f>Demand[[#This Row],[Load]]+Demand[[#This Row],[Load]]*-0.09</f>
        <v>14121.380000000001</v>
      </c>
      <c r="AS167">
        <f>Demand[[#This Row],[Load]]+Demand[[#This Row],[Load]]*-0.08</f>
        <v>14276.56</v>
      </c>
      <c r="AT167">
        <f>Demand[[#This Row],[Load]]+Demand[[#This Row],[Load]]*-0.07</f>
        <v>14431.74</v>
      </c>
      <c r="AU167">
        <f>Demand[[#This Row],[Load]]+Demand[[#This Row],[Load]]*-0.06</f>
        <v>14586.92</v>
      </c>
      <c r="AV167">
        <f>Demand[[#This Row],[Load]]+Demand[[#This Row],[Load]]*-0.05</f>
        <v>14742.1</v>
      </c>
      <c r="AW167">
        <f>Demand[[#This Row],[Load]]+Demand[[#This Row],[Load]]*-0.04</f>
        <v>14897.28</v>
      </c>
      <c r="AX167">
        <f>Demand[[#This Row],[Load]]+Demand[[#This Row],[Load]]*-0.03</f>
        <v>15052.46</v>
      </c>
      <c r="AY167">
        <f>Demand[[#This Row],[Load]]+Demand[[#This Row],[Load]]*-0.02</f>
        <v>15207.64</v>
      </c>
      <c r="AZ167">
        <f>Demand[[#This Row],[Load]]+Demand[[#This Row],[Load]]*-0.01</f>
        <v>15362.82</v>
      </c>
      <c r="BA167">
        <f>Demand[[#This Row],[Load]]+Demand[[#This Row],[Load]]*0</f>
        <v>15518</v>
      </c>
      <c r="BB167">
        <f>Demand[[#This Row],[Load]]+Demand[[#This Row],[Load]]*0.01</f>
        <v>15673.18</v>
      </c>
      <c r="BC167">
        <f>Demand[[#This Row],[Load]]+Demand[[#This Row],[Load]]*0.02</f>
        <v>15828.36</v>
      </c>
      <c r="BD167">
        <f>Demand[[#This Row],[Load]]+Demand[[#This Row],[Load]]*0.03</f>
        <v>15983.54</v>
      </c>
      <c r="BE167">
        <f>Demand[[#This Row],[Load]]+Demand[[#This Row],[Load]]*0.04</f>
        <v>16138.72</v>
      </c>
      <c r="BF167">
        <f>Demand[[#This Row],[Load]]+Demand[[#This Row],[Load]]*0.05</f>
        <v>16293.9</v>
      </c>
      <c r="BG167">
        <f>Demand[[#This Row],[Load]]+Demand[[#This Row],[Load]]*0.06</f>
        <v>16449.080000000002</v>
      </c>
      <c r="BH167">
        <f>Demand[[#This Row],[Load]]+Demand[[#This Row],[Load]]*0.07</f>
        <v>16604.259999999998</v>
      </c>
      <c r="BI167">
        <f>Demand[[#This Row],[Load]]+Demand[[#This Row],[Load]]*0.08</f>
        <v>16759.439999999999</v>
      </c>
      <c r="BJ167">
        <f>Demand[[#This Row],[Load]]+Demand[[#This Row],[Load]]*0.09</f>
        <v>16914.62</v>
      </c>
      <c r="BK167">
        <f>Demand[[#This Row],[Load]]+Demand[[#This Row],[Load]]*0.1</f>
        <v>17069.8</v>
      </c>
      <c r="BL167">
        <f>Demand[[#This Row],[Load]]+Demand[[#This Row],[Load]]*0.11</f>
        <v>17224.98</v>
      </c>
      <c r="BM167">
        <f>Demand[[#This Row],[Load]]+Demand[[#This Row],[Load]]*0.12</f>
        <v>17380.16</v>
      </c>
      <c r="BN167">
        <f>Demand[[#This Row],[Load]]+Demand[[#This Row],[Load]]*0.13</f>
        <v>17535.34</v>
      </c>
      <c r="BO167">
        <f>Demand[[#This Row],[Load]]+Demand[[#This Row],[Load]]*0.14</f>
        <v>17690.52</v>
      </c>
      <c r="BP167">
        <f>Demand[[#This Row],[Load]]+Demand[[#This Row],[Load]]*0.15</f>
        <v>17845.7</v>
      </c>
      <c r="BQ167">
        <f>Demand[[#This Row],[Load]]+Demand[[#This Row],[Load]]*0.16</f>
        <v>18000.88</v>
      </c>
      <c r="BR167">
        <f>Demand[[#This Row],[Load]]+Demand[[#This Row],[Load]]*0.17</f>
        <v>18156.060000000001</v>
      </c>
      <c r="BS167">
        <f>Demand[[#This Row],[Load]]+Demand[[#This Row],[Load]]*0.18</f>
        <v>18311.239999999998</v>
      </c>
      <c r="BT167">
        <f>Demand[[#This Row],[Load]]+Demand[[#This Row],[Load]]*0.19</f>
        <v>18466.419999999998</v>
      </c>
      <c r="BU167">
        <f>Demand[[#This Row],[Load]]+Demand[[#This Row],[Load]]*0.2</f>
        <v>18621.599999999999</v>
      </c>
      <c r="BV167">
        <f>Demand[[#This Row],[Load]]+Demand[[#This Row],[Load]]*0.21</f>
        <v>18776.78</v>
      </c>
      <c r="BW167">
        <f>Demand[[#This Row],[Load]]+Demand[[#This Row],[Load]]*0.22</f>
        <v>18931.96</v>
      </c>
      <c r="BX167">
        <f>Demand[[#This Row],[Load]]+Demand[[#This Row],[Load]]*0.23</f>
        <v>19087.14</v>
      </c>
      <c r="BY167">
        <f>Demand[[#This Row],[Load]]+Demand[[#This Row],[Load]]*0.24</f>
        <v>19242.32</v>
      </c>
      <c r="BZ167">
        <f>Demand[[#This Row],[Load]]+Demand[[#This Row],[Load]]*0.25</f>
        <v>19397.5</v>
      </c>
      <c r="CA167">
        <f>Demand[[#This Row],[Load]]+Demand[[#This Row],[Load]]*0.26</f>
        <v>19552.68</v>
      </c>
      <c r="CB167">
        <f>Demand[[#This Row],[Load]]+Demand[[#This Row],[Load]]*0.27</f>
        <v>19707.86</v>
      </c>
      <c r="CC167">
        <f>Demand[[#This Row],[Load]]+Demand[[#This Row],[Load]]*0.28</f>
        <v>19863.04</v>
      </c>
      <c r="CD167">
        <f>Demand[[#This Row],[Load]]+Demand[[#This Row],[Load]]*0.29</f>
        <v>20018.22</v>
      </c>
      <c r="CE167">
        <f>Demand[[#This Row],[Load]]+Demand[[#This Row],[Load]]*0.3</f>
        <v>20173.400000000001</v>
      </c>
      <c r="CF167">
        <f>Demand[[#This Row],[Load]]+Demand[[#This Row],[Load]]*0.31</f>
        <v>20328.580000000002</v>
      </c>
      <c r="CG167">
        <f>Demand[[#This Row],[Load]]+Demand[[#This Row],[Load]]*0.32</f>
        <v>20483.760000000002</v>
      </c>
      <c r="CH167">
        <f>Demand[[#This Row],[Load]]+Demand[[#This Row],[Load]]*0.33</f>
        <v>20638.940000000002</v>
      </c>
      <c r="CI167">
        <f>Demand[[#This Row],[Load]]+Demand[[#This Row],[Load]]*0.34</f>
        <v>20794.120000000003</v>
      </c>
      <c r="CJ167">
        <f>Demand[[#This Row],[Load]]+Demand[[#This Row],[Load]]*0.35</f>
        <v>20949.3</v>
      </c>
      <c r="CK167">
        <f>Demand[[#This Row],[Load]]+Demand[[#This Row],[Load]]*0.36</f>
        <v>21104.48</v>
      </c>
      <c r="CL167">
        <f>Demand[[#This Row],[Load]]+Demand[[#This Row],[Load]]*0.37</f>
        <v>21259.66</v>
      </c>
      <c r="CM167">
        <f>Demand[[#This Row],[Load]]+Demand[[#This Row],[Load]]*0.38</f>
        <v>21414.84</v>
      </c>
      <c r="CN167">
        <f>Demand[[#This Row],[Load]]+Demand[[#This Row],[Load]]*0.39</f>
        <v>21570.02</v>
      </c>
      <c r="CO167">
        <f>Demand[[#This Row],[Load]]+Demand[[#This Row],[Load]]*0.4</f>
        <v>21725.200000000001</v>
      </c>
      <c r="CP167">
        <f>Demand[[#This Row],[Load]]+Demand[[#This Row],[Load]]*0.41</f>
        <v>21880.379999999997</v>
      </c>
      <c r="CQ167">
        <f>Demand[[#This Row],[Load]]+Demand[[#This Row],[Load]]*0.42</f>
        <v>22035.559999999998</v>
      </c>
      <c r="CR167">
        <f>Demand[[#This Row],[Load]]+Demand[[#This Row],[Load]]*0.43</f>
        <v>22190.739999999998</v>
      </c>
      <c r="CS167">
        <f>Demand[[#This Row],[Load]]+Demand[[#This Row],[Load]]*0.44</f>
        <v>22345.919999999998</v>
      </c>
      <c r="CT167">
        <f>Demand[[#This Row],[Load]]+Demand[[#This Row],[Load]]*0.45</f>
        <v>22501.1</v>
      </c>
      <c r="CU167">
        <f>Demand[[#This Row],[Load]]+Demand[[#This Row],[Load]]*0.46</f>
        <v>22656.28</v>
      </c>
      <c r="CV167">
        <f>Demand[[#This Row],[Load]]+Demand[[#This Row],[Load]]*47</f>
        <v>744864</v>
      </c>
      <c r="CW167">
        <f>Demand[[#This Row],[Load]]+Demand[[#This Row],[Load]]*0.48</f>
        <v>22966.639999999999</v>
      </c>
      <c r="CX167">
        <f>Demand[[#This Row],[Load]]+Demand[[#This Row],[Load]]*0.49</f>
        <v>23121.82</v>
      </c>
      <c r="CY167">
        <f>Demand[[#This Row],[Load]]+Demand[[#This Row],[Load]]*0.5</f>
        <v>23277</v>
      </c>
    </row>
    <row r="168" spans="1:103">
      <c r="A168">
        <v>166</v>
      </c>
      <c r="B168">
        <v>15016</v>
      </c>
      <c r="C168">
        <f>Demand[[#This Row],[Load]]-Demand[[#This Row],[Load]]*0.5</f>
        <v>7508</v>
      </c>
      <c r="D168">
        <f>Demand[[#This Row],[Load]]-Demand[[#This Row],[Load]]*0.49</f>
        <v>7658.16</v>
      </c>
      <c r="E168">
        <f>Demand[[#This Row],[Load]]-Demand[[#This Row],[Load]]*0.48</f>
        <v>7808.3200000000006</v>
      </c>
      <c r="F168">
        <f>Demand[[#This Row],[Load]]-Demand[[#This Row],[Load]]*0.47</f>
        <v>7958.4800000000005</v>
      </c>
      <c r="G168">
        <f>Demand[[#This Row],[Load]]-Demand[[#This Row],[Load]]*0.46</f>
        <v>8108.6399999999994</v>
      </c>
      <c r="H168">
        <f>Demand[[#This Row],[Load]]-Demand[[#This Row],[Load]]*0.45</f>
        <v>8258.7999999999993</v>
      </c>
      <c r="I168">
        <f>Demand[[#This Row],[Load]]-Demand[[#This Row],[Load]]*0.44</f>
        <v>8408.9599999999991</v>
      </c>
      <c r="J168">
        <f>Demand[[#This Row],[Load]]-Demand[[#This Row],[Load]]*0.43</f>
        <v>8559.119999999999</v>
      </c>
      <c r="K168">
        <f>Demand[[#This Row],[Load]]+Demand[[#This Row],[Load]]*$K$1</f>
        <v>8709.2800000000007</v>
      </c>
      <c r="L168">
        <f>Demand[[#This Row],[Load]]+Demand[[#This Row],[Load]]*-0.41</f>
        <v>8859.44</v>
      </c>
      <c r="M168">
        <f>Demand[[#This Row],[Load]]+Demand[[#This Row],[Load]]*-0.4</f>
        <v>9009.5999999999985</v>
      </c>
      <c r="N168">
        <f>Demand[[#This Row],[Load]]+Demand[[#This Row],[Load]]*-0.39</f>
        <v>9159.76</v>
      </c>
      <c r="O168">
        <f>Demand[[#This Row],[Load]]+Demand[[#This Row],[Load]]*-0.38</f>
        <v>9309.92</v>
      </c>
      <c r="P168">
        <f>Demand[[#This Row],[Load]]+Demand[[#This Row],[Load]]*-0.37</f>
        <v>9460.08</v>
      </c>
      <c r="Q168">
        <f>Demand[[#This Row],[Load]]+Demand[[#This Row],[Load]]*-0.36</f>
        <v>9610.24</v>
      </c>
      <c r="R168">
        <f>Demand[[#This Row],[Load]]+Demand[[#This Row],[Load]]*-0.35</f>
        <v>9760.4000000000015</v>
      </c>
      <c r="S168">
        <f>Demand[[#This Row],[Load]]+Demand[[#This Row],[Load]]*-0.34</f>
        <v>9910.56</v>
      </c>
      <c r="T168">
        <f>Demand[[#This Row],[Load]]+Demand[[#This Row],[Load]]*-0.33</f>
        <v>10060.719999999999</v>
      </c>
      <c r="U168">
        <f>Demand[[#This Row],[Load]]+Demand[[#This Row],[Load]]*-0.32</f>
        <v>10210.880000000001</v>
      </c>
      <c r="V168">
        <f>Demand[[#This Row],[Load]]+Demand[[#This Row],[Load]]*-0.31</f>
        <v>10361.040000000001</v>
      </c>
      <c r="W168">
        <f>Demand[[#This Row],[Load]]+Demand[[#This Row],[Load]]*-0.3</f>
        <v>10511.2</v>
      </c>
      <c r="X168">
        <f>Demand[[#This Row],[Load]]+Demand[[#This Row],[Load]]*-0.29</f>
        <v>10661.36</v>
      </c>
      <c r="Y168">
        <f>Demand[[#This Row],[Load]]+Demand[[#This Row],[Load]]*-0.28</f>
        <v>10811.52</v>
      </c>
      <c r="Z168">
        <f>Demand[[#This Row],[Load]]+Demand[[#This Row],[Load]]*-0.27</f>
        <v>10961.68</v>
      </c>
      <c r="AA168">
        <f>Demand[[#This Row],[Load]]+Demand[[#This Row],[Load]]*-0.26</f>
        <v>11111.84</v>
      </c>
      <c r="AB168">
        <f>Demand[[#This Row],[Load]]+Demand[[#This Row],[Load]]*-0.25</f>
        <v>11262</v>
      </c>
      <c r="AC168">
        <f>Demand[[#This Row],[Load]]+Demand[[#This Row],[Load]]*-0.24</f>
        <v>11412.16</v>
      </c>
      <c r="AD168">
        <f>Demand[[#This Row],[Load]]+Demand[[#This Row],[Load]]*-0.23</f>
        <v>11562.32</v>
      </c>
      <c r="AE168">
        <f>Demand[[#This Row],[Load]]+Demand[[#This Row],[Load]]*-0.22</f>
        <v>11712.48</v>
      </c>
      <c r="AF168">
        <f>Demand[[#This Row],[Load]]+Demand[[#This Row],[Load]]*-0.21</f>
        <v>11862.64</v>
      </c>
      <c r="AG168">
        <f>Demand[[#This Row],[Load]]+Demand[[#This Row],[Load]]*-0.2</f>
        <v>12012.8</v>
      </c>
      <c r="AH168">
        <f>Demand[[#This Row],[Load]]+Demand[[#This Row],[Load]]*-0.19</f>
        <v>12162.96</v>
      </c>
      <c r="AI168">
        <f>Demand[[#This Row],[Load]]+Demand[[#This Row],[Load]]*-0.18</f>
        <v>12313.119999999999</v>
      </c>
      <c r="AJ168">
        <f>Demand[[#This Row],[Load]]+Demand[[#This Row],[Load]]*-0.17</f>
        <v>12463.279999999999</v>
      </c>
      <c r="AK168">
        <f>Demand[[#This Row],[Load]]+Demand[[#This Row],[Load]]*-0.16</f>
        <v>12613.44</v>
      </c>
      <c r="AL168">
        <f>Demand[[#This Row],[Load]]+Demand[[#This Row],[Load]]*-0.15</f>
        <v>12763.6</v>
      </c>
      <c r="AM168">
        <f>Demand[[#This Row],[Load]]+Demand[[#This Row],[Load]]*-0.14</f>
        <v>12913.76</v>
      </c>
      <c r="AN168">
        <f>Demand[[#This Row],[Load]]+Demand[[#This Row],[Load]]*-0.13</f>
        <v>13063.92</v>
      </c>
      <c r="AO168">
        <f>Demand[[#This Row],[Load]]+Demand[[#This Row],[Load]]*-0.12</f>
        <v>13214.08</v>
      </c>
      <c r="AP168">
        <f>Demand[[#This Row],[Load]]+Demand[[#This Row],[Load]]*-0.11</f>
        <v>13364.24</v>
      </c>
      <c r="AQ168">
        <f>Demand[[#This Row],[Load]]+Demand[[#This Row],[Load]]*-0.1</f>
        <v>13514.4</v>
      </c>
      <c r="AR168">
        <f>Demand[[#This Row],[Load]]+Demand[[#This Row],[Load]]*-0.09</f>
        <v>13664.56</v>
      </c>
      <c r="AS168">
        <f>Demand[[#This Row],[Load]]+Demand[[#This Row],[Load]]*-0.08</f>
        <v>13814.72</v>
      </c>
      <c r="AT168">
        <f>Demand[[#This Row],[Load]]+Demand[[#This Row],[Load]]*-0.07</f>
        <v>13964.88</v>
      </c>
      <c r="AU168">
        <f>Demand[[#This Row],[Load]]+Demand[[#This Row],[Load]]*-0.06</f>
        <v>14115.04</v>
      </c>
      <c r="AV168">
        <f>Demand[[#This Row],[Load]]+Demand[[#This Row],[Load]]*-0.05</f>
        <v>14265.2</v>
      </c>
      <c r="AW168">
        <f>Demand[[#This Row],[Load]]+Demand[[#This Row],[Load]]*-0.04</f>
        <v>14415.36</v>
      </c>
      <c r="AX168">
        <f>Demand[[#This Row],[Load]]+Demand[[#This Row],[Load]]*-0.03</f>
        <v>14565.52</v>
      </c>
      <c r="AY168">
        <f>Demand[[#This Row],[Load]]+Demand[[#This Row],[Load]]*-0.02</f>
        <v>14715.68</v>
      </c>
      <c r="AZ168">
        <f>Demand[[#This Row],[Load]]+Demand[[#This Row],[Load]]*-0.01</f>
        <v>14865.84</v>
      </c>
      <c r="BA168">
        <f>Demand[[#This Row],[Load]]+Demand[[#This Row],[Load]]*0</f>
        <v>15016</v>
      </c>
      <c r="BB168">
        <f>Demand[[#This Row],[Load]]+Demand[[#This Row],[Load]]*0.01</f>
        <v>15166.16</v>
      </c>
      <c r="BC168">
        <f>Demand[[#This Row],[Load]]+Demand[[#This Row],[Load]]*0.02</f>
        <v>15316.32</v>
      </c>
      <c r="BD168">
        <f>Demand[[#This Row],[Load]]+Demand[[#This Row],[Load]]*0.03</f>
        <v>15466.48</v>
      </c>
      <c r="BE168">
        <f>Demand[[#This Row],[Load]]+Demand[[#This Row],[Load]]*0.04</f>
        <v>15616.64</v>
      </c>
      <c r="BF168">
        <f>Demand[[#This Row],[Load]]+Demand[[#This Row],[Load]]*0.05</f>
        <v>15766.8</v>
      </c>
      <c r="BG168">
        <f>Demand[[#This Row],[Load]]+Demand[[#This Row],[Load]]*0.06</f>
        <v>15916.96</v>
      </c>
      <c r="BH168">
        <f>Demand[[#This Row],[Load]]+Demand[[#This Row],[Load]]*0.07</f>
        <v>16067.12</v>
      </c>
      <c r="BI168">
        <f>Demand[[#This Row],[Load]]+Demand[[#This Row],[Load]]*0.08</f>
        <v>16217.28</v>
      </c>
      <c r="BJ168">
        <f>Demand[[#This Row],[Load]]+Demand[[#This Row],[Load]]*0.09</f>
        <v>16367.44</v>
      </c>
      <c r="BK168">
        <f>Demand[[#This Row],[Load]]+Demand[[#This Row],[Load]]*0.1</f>
        <v>16517.599999999999</v>
      </c>
      <c r="BL168">
        <f>Demand[[#This Row],[Load]]+Demand[[#This Row],[Load]]*0.11</f>
        <v>16667.759999999998</v>
      </c>
      <c r="BM168">
        <f>Demand[[#This Row],[Load]]+Demand[[#This Row],[Load]]*0.12</f>
        <v>16817.919999999998</v>
      </c>
      <c r="BN168">
        <f>Demand[[#This Row],[Load]]+Demand[[#This Row],[Load]]*0.13</f>
        <v>16968.080000000002</v>
      </c>
      <c r="BO168">
        <f>Demand[[#This Row],[Load]]+Demand[[#This Row],[Load]]*0.14</f>
        <v>17118.240000000002</v>
      </c>
      <c r="BP168">
        <f>Demand[[#This Row],[Load]]+Demand[[#This Row],[Load]]*0.15</f>
        <v>17268.400000000001</v>
      </c>
      <c r="BQ168">
        <f>Demand[[#This Row],[Load]]+Demand[[#This Row],[Load]]*0.16</f>
        <v>17418.560000000001</v>
      </c>
      <c r="BR168">
        <f>Demand[[#This Row],[Load]]+Demand[[#This Row],[Load]]*0.17</f>
        <v>17568.72</v>
      </c>
      <c r="BS168">
        <f>Demand[[#This Row],[Load]]+Demand[[#This Row],[Load]]*0.18</f>
        <v>17718.88</v>
      </c>
      <c r="BT168">
        <f>Demand[[#This Row],[Load]]+Demand[[#This Row],[Load]]*0.19</f>
        <v>17869.04</v>
      </c>
      <c r="BU168">
        <f>Demand[[#This Row],[Load]]+Demand[[#This Row],[Load]]*0.2</f>
        <v>18019.2</v>
      </c>
      <c r="BV168">
        <f>Demand[[#This Row],[Load]]+Demand[[#This Row],[Load]]*0.21</f>
        <v>18169.36</v>
      </c>
      <c r="BW168">
        <f>Demand[[#This Row],[Load]]+Demand[[#This Row],[Load]]*0.22</f>
        <v>18319.52</v>
      </c>
      <c r="BX168">
        <f>Demand[[#This Row],[Load]]+Demand[[#This Row],[Load]]*0.23</f>
        <v>18469.68</v>
      </c>
      <c r="BY168">
        <f>Demand[[#This Row],[Load]]+Demand[[#This Row],[Load]]*0.24</f>
        <v>18619.84</v>
      </c>
      <c r="BZ168">
        <f>Demand[[#This Row],[Load]]+Demand[[#This Row],[Load]]*0.25</f>
        <v>18770</v>
      </c>
      <c r="CA168">
        <f>Demand[[#This Row],[Load]]+Demand[[#This Row],[Load]]*0.26</f>
        <v>18920.16</v>
      </c>
      <c r="CB168">
        <f>Demand[[#This Row],[Load]]+Demand[[#This Row],[Load]]*0.27</f>
        <v>19070.32</v>
      </c>
      <c r="CC168">
        <f>Demand[[#This Row],[Load]]+Demand[[#This Row],[Load]]*0.28</f>
        <v>19220.48</v>
      </c>
      <c r="CD168">
        <f>Demand[[#This Row],[Load]]+Demand[[#This Row],[Load]]*0.29</f>
        <v>19370.64</v>
      </c>
      <c r="CE168">
        <f>Demand[[#This Row],[Load]]+Demand[[#This Row],[Load]]*0.3</f>
        <v>19520.8</v>
      </c>
      <c r="CF168">
        <f>Demand[[#This Row],[Load]]+Demand[[#This Row],[Load]]*0.31</f>
        <v>19670.96</v>
      </c>
      <c r="CG168">
        <f>Demand[[#This Row],[Load]]+Demand[[#This Row],[Load]]*0.32</f>
        <v>19821.12</v>
      </c>
      <c r="CH168">
        <f>Demand[[#This Row],[Load]]+Demand[[#This Row],[Load]]*0.33</f>
        <v>19971.28</v>
      </c>
      <c r="CI168">
        <f>Demand[[#This Row],[Load]]+Demand[[#This Row],[Load]]*0.34</f>
        <v>20121.440000000002</v>
      </c>
      <c r="CJ168">
        <f>Demand[[#This Row],[Load]]+Demand[[#This Row],[Load]]*0.35</f>
        <v>20271.599999999999</v>
      </c>
      <c r="CK168">
        <f>Demand[[#This Row],[Load]]+Demand[[#This Row],[Load]]*0.36</f>
        <v>20421.760000000002</v>
      </c>
      <c r="CL168">
        <f>Demand[[#This Row],[Load]]+Demand[[#This Row],[Load]]*0.37</f>
        <v>20571.919999999998</v>
      </c>
      <c r="CM168">
        <f>Demand[[#This Row],[Load]]+Demand[[#This Row],[Load]]*0.38</f>
        <v>20722.080000000002</v>
      </c>
      <c r="CN168">
        <f>Demand[[#This Row],[Load]]+Demand[[#This Row],[Load]]*0.39</f>
        <v>20872.239999999998</v>
      </c>
      <c r="CO168">
        <f>Demand[[#This Row],[Load]]+Demand[[#This Row],[Load]]*0.4</f>
        <v>21022.400000000001</v>
      </c>
      <c r="CP168">
        <f>Demand[[#This Row],[Load]]+Demand[[#This Row],[Load]]*0.41</f>
        <v>21172.559999999998</v>
      </c>
      <c r="CQ168">
        <f>Demand[[#This Row],[Load]]+Demand[[#This Row],[Load]]*0.42</f>
        <v>21322.720000000001</v>
      </c>
      <c r="CR168">
        <f>Demand[[#This Row],[Load]]+Demand[[#This Row],[Load]]*0.43</f>
        <v>21472.880000000001</v>
      </c>
      <c r="CS168">
        <f>Demand[[#This Row],[Load]]+Demand[[#This Row],[Load]]*0.44</f>
        <v>21623.040000000001</v>
      </c>
      <c r="CT168">
        <f>Demand[[#This Row],[Load]]+Demand[[#This Row],[Load]]*0.45</f>
        <v>21773.200000000001</v>
      </c>
      <c r="CU168">
        <f>Demand[[#This Row],[Load]]+Demand[[#This Row],[Load]]*0.46</f>
        <v>21923.360000000001</v>
      </c>
      <c r="CV168">
        <f>Demand[[#This Row],[Load]]+Demand[[#This Row],[Load]]*47</f>
        <v>720768</v>
      </c>
      <c r="CW168">
        <f>Demand[[#This Row],[Load]]+Demand[[#This Row],[Load]]*0.48</f>
        <v>22223.68</v>
      </c>
      <c r="CX168">
        <f>Demand[[#This Row],[Load]]+Demand[[#This Row],[Load]]*0.49</f>
        <v>22373.84</v>
      </c>
      <c r="CY168">
        <f>Demand[[#This Row],[Load]]+Demand[[#This Row],[Load]]*0.5</f>
        <v>22524</v>
      </c>
    </row>
    <row r="169" spans="1:103">
      <c r="A169">
        <v>167</v>
      </c>
      <c r="B169">
        <v>14314</v>
      </c>
      <c r="C169">
        <f>Demand[[#This Row],[Load]]-Demand[[#This Row],[Load]]*0.5</f>
        <v>7157</v>
      </c>
      <c r="D169">
        <f>Demand[[#This Row],[Load]]-Demand[[#This Row],[Load]]*0.49</f>
        <v>7300.14</v>
      </c>
      <c r="E169">
        <f>Demand[[#This Row],[Load]]-Demand[[#This Row],[Load]]*0.48</f>
        <v>7443.2800000000007</v>
      </c>
      <c r="F169">
        <f>Demand[[#This Row],[Load]]-Demand[[#This Row],[Load]]*0.47</f>
        <v>7586.42</v>
      </c>
      <c r="G169">
        <f>Demand[[#This Row],[Load]]-Demand[[#This Row],[Load]]*0.46</f>
        <v>7729.5599999999995</v>
      </c>
      <c r="H169">
        <f>Demand[[#This Row],[Load]]-Demand[[#This Row],[Load]]*0.45</f>
        <v>7872.7</v>
      </c>
      <c r="I169">
        <f>Demand[[#This Row],[Load]]-Demand[[#This Row],[Load]]*0.44</f>
        <v>8015.84</v>
      </c>
      <c r="J169">
        <f>Demand[[#This Row],[Load]]-Demand[[#This Row],[Load]]*0.43</f>
        <v>8158.9800000000005</v>
      </c>
      <c r="K169">
        <f>Demand[[#This Row],[Load]]+Demand[[#This Row],[Load]]*$K$1</f>
        <v>8302.119999999999</v>
      </c>
      <c r="L169">
        <f>Demand[[#This Row],[Load]]+Demand[[#This Row],[Load]]*-0.41</f>
        <v>8445.26</v>
      </c>
      <c r="M169">
        <f>Demand[[#This Row],[Load]]+Demand[[#This Row],[Load]]*-0.4</f>
        <v>8588.4</v>
      </c>
      <c r="N169">
        <f>Demand[[#This Row],[Load]]+Demand[[#This Row],[Load]]*-0.39</f>
        <v>8731.5400000000009</v>
      </c>
      <c r="O169">
        <f>Demand[[#This Row],[Load]]+Demand[[#This Row],[Load]]*-0.38</f>
        <v>8874.68</v>
      </c>
      <c r="P169">
        <f>Demand[[#This Row],[Load]]+Demand[[#This Row],[Load]]*-0.37</f>
        <v>9017.82</v>
      </c>
      <c r="Q169">
        <f>Demand[[#This Row],[Load]]+Demand[[#This Row],[Load]]*-0.36</f>
        <v>9160.9599999999991</v>
      </c>
      <c r="R169">
        <f>Demand[[#This Row],[Load]]+Demand[[#This Row],[Load]]*-0.35</f>
        <v>9304.1</v>
      </c>
      <c r="S169">
        <f>Demand[[#This Row],[Load]]+Demand[[#This Row],[Load]]*-0.34</f>
        <v>9447.24</v>
      </c>
      <c r="T169">
        <f>Demand[[#This Row],[Load]]+Demand[[#This Row],[Load]]*-0.33</f>
        <v>9590.380000000001</v>
      </c>
      <c r="U169">
        <f>Demand[[#This Row],[Load]]+Demand[[#This Row],[Load]]*-0.32</f>
        <v>9733.52</v>
      </c>
      <c r="V169">
        <f>Demand[[#This Row],[Load]]+Demand[[#This Row],[Load]]*-0.31</f>
        <v>9876.66</v>
      </c>
      <c r="W169">
        <f>Demand[[#This Row],[Load]]+Demand[[#This Row],[Load]]*-0.3</f>
        <v>10019.799999999999</v>
      </c>
      <c r="X169">
        <f>Demand[[#This Row],[Load]]+Demand[[#This Row],[Load]]*-0.29</f>
        <v>10162.94</v>
      </c>
      <c r="Y169">
        <f>Demand[[#This Row],[Load]]+Demand[[#This Row],[Load]]*-0.28</f>
        <v>10306.08</v>
      </c>
      <c r="Z169">
        <f>Demand[[#This Row],[Load]]+Demand[[#This Row],[Load]]*-0.27</f>
        <v>10449.219999999999</v>
      </c>
      <c r="AA169">
        <f>Demand[[#This Row],[Load]]+Demand[[#This Row],[Load]]*-0.26</f>
        <v>10592.36</v>
      </c>
      <c r="AB169">
        <f>Demand[[#This Row],[Load]]+Demand[[#This Row],[Load]]*-0.25</f>
        <v>10735.5</v>
      </c>
      <c r="AC169">
        <f>Demand[[#This Row],[Load]]+Demand[[#This Row],[Load]]*-0.24</f>
        <v>10878.64</v>
      </c>
      <c r="AD169">
        <f>Demand[[#This Row],[Load]]+Demand[[#This Row],[Load]]*-0.23</f>
        <v>11021.779999999999</v>
      </c>
      <c r="AE169">
        <f>Demand[[#This Row],[Load]]+Demand[[#This Row],[Load]]*-0.22</f>
        <v>11164.92</v>
      </c>
      <c r="AF169">
        <f>Demand[[#This Row],[Load]]+Demand[[#This Row],[Load]]*-0.21</f>
        <v>11308.06</v>
      </c>
      <c r="AG169">
        <f>Demand[[#This Row],[Load]]+Demand[[#This Row],[Load]]*-0.2</f>
        <v>11451.2</v>
      </c>
      <c r="AH169">
        <f>Demand[[#This Row],[Load]]+Demand[[#This Row],[Load]]*-0.19</f>
        <v>11594.34</v>
      </c>
      <c r="AI169">
        <f>Demand[[#This Row],[Load]]+Demand[[#This Row],[Load]]*-0.18</f>
        <v>11737.48</v>
      </c>
      <c r="AJ169">
        <f>Demand[[#This Row],[Load]]+Demand[[#This Row],[Load]]*-0.17</f>
        <v>11880.619999999999</v>
      </c>
      <c r="AK169">
        <f>Demand[[#This Row],[Load]]+Demand[[#This Row],[Load]]*-0.16</f>
        <v>12023.76</v>
      </c>
      <c r="AL169">
        <f>Demand[[#This Row],[Load]]+Demand[[#This Row],[Load]]*-0.15</f>
        <v>12166.9</v>
      </c>
      <c r="AM169">
        <f>Demand[[#This Row],[Load]]+Demand[[#This Row],[Load]]*-0.14</f>
        <v>12310.039999999999</v>
      </c>
      <c r="AN169">
        <f>Demand[[#This Row],[Load]]+Demand[[#This Row],[Load]]*-0.13</f>
        <v>12453.18</v>
      </c>
      <c r="AO169">
        <f>Demand[[#This Row],[Load]]+Demand[[#This Row],[Load]]*-0.12</f>
        <v>12596.32</v>
      </c>
      <c r="AP169">
        <f>Demand[[#This Row],[Load]]+Demand[[#This Row],[Load]]*-0.11</f>
        <v>12739.46</v>
      </c>
      <c r="AQ169">
        <f>Demand[[#This Row],[Load]]+Demand[[#This Row],[Load]]*-0.1</f>
        <v>12882.6</v>
      </c>
      <c r="AR169">
        <f>Demand[[#This Row],[Load]]+Demand[[#This Row],[Load]]*-0.09</f>
        <v>13025.74</v>
      </c>
      <c r="AS169">
        <f>Demand[[#This Row],[Load]]+Demand[[#This Row],[Load]]*-0.08</f>
        <v>13168.88</v>
      </c>
      <c r="AT169">
        <f>Demand[[#This Row],[Load]]+Demand[[#This Row],[Load]]*-0.07</f>
        <v>13312.02</v>
      </c>
      <c r="AU169">
        <f>Demand[[#This Row],[Load]]+Demand[[#This Row],[Load]]*-0.06</f>
        <v>13455.16</v>
      </c>
      <c r="AV169">
        <f>Demand[[#This Row],[Load]]+Demand[[#This Row],[Load]]*-0.05</f>
        <v>13598.3</v>
      </c>
      <c r="AW169">
        <f>Demand[[#This Row],[Load]]+Demand[[#This Row],[Load]]*-0.04</f>
        <v>13741.44</v>
      </c>
      <c r="AX169">
        <f>Demand[[#This Row],[Load]]+Demand[[#This Row],[Load]]*-0.03</f>
        <v>13884.58</v>
      </c>
      <c r="AY169">
        <f>Demand[[#This Row],[Load]]+Demand[[#This Row],[Load]]*-0.02</f>
        <v>14027.72</v>
      </c>
      <c r="AZ169">
        <f>Demand[[#This Row],[Load]]+Demand[[#This Row],[Load]]*-0.01</f>
        <v>14170.86</v>
      </c>
      <c r="BA169">
        <f>Demand[[#This Row],[Load]]+Demand[[#This Row],[Load]]*0</f>
        <v>14314</v>
      </c>
      <c r="BB169">
        <f>Demand[[#This Row],[Load]]+Demand[[#This Row],[Load]]*0.01</f>
        <v>14457.14</v>
      </c>
      <c r="BC169">
        <f>Demand[[#This Row],[Load]]+Demand[[#This Row],[Load]]*0.02</f>
        <v>14600.28</v>
      </c>
      <c r="BD169">
        <f>Demand[[#This Row],[Load]]+Demand[[#This Row],[Load]]*0.03</f>
        <v>14743.42</v>
      </c>
      <c r="BE169">
        <f>Demand[[#This Row],[Load]]+Demand[[#This Row],[Load]]*0.04</f>
        <v>14886.56</v>
      </c>
      <c r="BF169">
        <f>Demand[[#This Row],[Load]]+Demand[[#This Row],[Load]]*0.05</f>
        <v>15029.7</v>
      </c>
      <c r="BG169">
        <f>Demand[[#This Row],[Load]]+Demand[[#This Row],[Load]]*0.06</f>
        <v>15172.84</v>
      </c>
      <c r="BH169">
        <f>Demand[[#This Row],[Load]]+Demand[[#This Row],[Load]]*0.07</f>
        <v>15315.98</v>
      </c>
      <c r="BI169">
        <f>Demand[[#This Row],[Load]]+Demand[[#This Row],[Load]]*0.08</f>
        <v>15459.12</v>
      </c>
      <c r="BJ169">
        <f>Demand[[#This Row],[Load]]+Demand[[#This Row],[Load]]*0.09</f>
        <v>15602.26</v>
      </c>
      <c r="BK169">
        <f>Demand[[#This Row],[Load]]+Demand[[#This Row],[Load]]*0.1</f>
        <v>15745.4</v>
      </c>
      <c r="BL169">
        <f>Demand[[#This Row],[Load]]+Demand[[#This Row],[Load]]*0.11</f>
        <v>15888.54</v>
      </c>
      <c r="BM169">
        <f>Demand[[#This Row],[Load]]+Demand[[#This Row],[Load]]*0.12</f>
        <v>16031.68</v>
      </c>
      <c r="BN169">
        <f>Demand[[#This Row],[Load]]+Demand[[#This Row],[Load]]*0.13</f>
        <v>16174.82</v>
      </c>
      <c r="BO169">
        <f>Demand[[#This Row],[Load]]+Demand[[#This Row],[Load]]*0.14</f>
        <v>16317.960000000001</v>
      </c>
      <c r="BP169">
        <f>Demand[[#This Row],[Load]]+Demand[[#This Row],[Load]]*0.15</f>
        <v>16461.099999999999</v>
      </c>
      <c r="BQ169">
        <f>Demand[[#This Row],[Load]]+Demand[[#This Row],[Load]]*0.16</f>
        <v>16604.240000000002</v>
      </c>
      <c r="BR169">
        <f>Demand[[#This Row],[Load]]+Demand[[#This Row],[Load]]*0.17</f>
        <v>16747.38</v>
      </c>
      <c r="BS169">
        <f>Demand[[#This Row],[Load]]+Demand[[#This Row],[Load]]*0.18</f>
        <v>16890.52</v>
      </c>
      <c r="BT169">
        <f>Demand[[#This Row],[Load]]+Demand[[#This Row],[Load]]*0.19</f>
        <v>17033.66</v>
      </c>
      <c r="BU169">
        <f>Demand[[#This Row],[Load]]+Demand[[#This Row],[Load]]*0.2</f>
        <v>17176.8</v>
      </c>
      <c r="BV169">
        <f>Demand[[#This Row],[Load]]+Demand[[#This Row],[Load]]*0.21</f>
        <v>17319.939999999999</v>
      </c>
      <c r="BW169">
        <f>Demand[[#This Row],[Load]]+Demand[[#This Row],[Load]]*0.22</f>
        <v>17463.080000000002</v>
      </c>
      <c r="BX169">
        <f>Demand[[#This Row],[Load]]+Demand[[#This Row],[Load]]*0.23</f>
        <v>17606.22</v>
      </c>
      <c r="BY169">
        <f>Demand[[#This Row],[Load]]+Demand[[#This Row],[Load]]*0.24</f>
        <v>17749.36</v>
      </c>
      <c r="BZ169">
        <f>Demand[[#This Row],[Load]]+Demand[[#This Row],[Load]]*0.25</f>
        <v>17892.5</v>
      </c>
      <c r="CA169">
        <f>Demand[[#This Row],[Load]]+Demand[[#This Row],[Load]]*0.26</f>
        <v>18035.64</v>
      </c>
      <c r="CB169">
        <f>Demand[[#This Row],[Load]]+Demand[[#This Row],[Load]]*0.27</f>
        <v>18178.78</v>
      </c>
      <c r="CC169">
        <f>Demand[[#This Row],[Load]]+Demand[[#This Row],[Load]]*0.28</f>
        <v>18321.920000000002</v>
      </c>
      <c r="CD169">
        <f>Demand[[#This Row],[Load]]+Demand[[#This Row],[Load]]*0.29</f>
        <v>18465.059999999998</v>
      </c>
      <c r="CE169">
        <f>Demand[[#This Row],[Load]]+Demand[[#This Row],[Load]]*0.3</f>
        <v>18608.2</v>
      </c>
      <c r="CF169">
        <f>Demand[[#This Row],[Load]]+Demand[[#This Row],[Load]]*0.31</f>
        <v>18751.34</v>
      </c>
      <c r="CG169">
        <f>Demand[[#This Row],[Load]]+Demand[[#This Row],[Load]]*0.32</f>
        <v>18894.48</v>
      </c>
      <c r="CH169">
        <f>Demand[[#This Row],[Load]]+Demand[[#This Row],[Load]]*0.33</f>
        <v>19037.62</v>
      </c>
      <c r="CI169">
        <f>Demand[[#This Row],[Load]]+Demand[[#This Row],[Load]]*0.34</f>
        <v>19180.760000000002</v>
      </c>
      <c r="CJ169">
        <f>Demand[[#This Row],[Load]]+Demand[[#This Row],[Load]]*0.35</f>
        <v>19323.900000000001</v>
      </c>
      <c r="CK169">
        <f>Demand[[#This Row],[Load]]+Demand[[#This Row],[Load]]*0.36</f>
        <v>19467.04</v>
      </c>
      <c r="CL169">
        <f>Demand[[#This Row],[Load]]+Demand[[#This Row],[Load]]*0.37</f>
        <v>19610.18</v>
      </c>
      <c r="CM169">
        <f>Demand[[#This Row],[Load]]+Demand[[#This Row],[Load]]*0.38</f>
        <v>19753.32</v>
      </c>
      <c r="CN169">
        <f>Demand[[#This Row],[Load]]+Demand[[#This Row],[Load]]*0.39</f>
        <v>19896.46</v>
      </c>
      <c r="CO169">
        <f>Demand[[#This Row],[Load]]+Demand[[#This Row],[Load]]*0.4</f>
        <v>20039.599999999999</v>
      </c>
      <c r="CP169">
        <f>Demand[[#This Row],[Load]]+Demand[[#This Row],[Load]]*0.41</f>
        <v>20182.739999999998</v>
      </c>
      <c r="CQ169">
        <f>Demand[[#This Row],[Load]]+Demand[[#This Row],[Load]]*0.42</f>
        <v>20325.88</v>
      </c>
      <c r="CR169">
        <f>Demand[[#This Row],[Load]]+Demand[[#This Row],[Load]]*0.43</f>
        <v>20469.02</v>
      </c>
      <c r="CS169">
        <f>Demand[[#This Row],[Load]]+Demand[[#This Row],[Load]]*0.44</f>
        <v>20612.16</v>
      </c>
      <c r="CT169">
        <f>Demand[[#This Row],[Load]]+Demand[[#This Row],[Load]]*0.45</f>
        <v>20755.3</v>
      </c>
      <c r="CU169">
        <f>Demand[[#This Row],[Load]]+Demand[[#This Row],[Load]]*0.46</f>
        <v>20898.440000000002</v>
      </c>
      <c r="CV169">
        <f>Demand[[#This Row],[Load]]+Demand[[#This Row],[Load]]*47</f>
        <v>687072</v>
      </c>
      <c r="CW169">
        <f>Demand[[#This Row],[Load]]+Demand[[#This Row],[Load]]*0.48</f>
        <v>21184.720000000001</v>
      </c>
      <c r="CX169">
        <f>Demand[[#This Row],[Load]]+Demand[[#This Row],[Load]]*0.49</f>
        <v>21327.86</v>
      </c>
      <c r="CY169">
        <f>Demand[[#This Row],[Load]]+Demand[[#This Row],[Load]]*0.5</f>
        <v>21471</v>
      </c>
    </row>
    <row r="170" spans="1:103">
      <c r="A170">
        <v>168</v>
      </c>
      <c r="B170">
        <v>13401</v>
      </c>
      <c r="C170">
        <f>Demand[[#This Row],[Load]]-Demand[[#This Row],[Load]]*0.5</f>
        <v>6700.5</v>
      </c>
      <c r="D170">
        <f>Demand[[#This Row],[Load]]-Demand[[#This Row],[Load]]*0.49</f>
        <v>6834.51</v>
      </c>
      <c r="E170">
        <f>Demand[[#This Row],[Load]]-Demand[[#This Row],[Load]]*0.48</f>
        <v>6968.52</v>
      </c>
      <c r="F170">
        <f>Demand[[#This Row],[Load]]-Demand[[#This Row],[Load]]*0.47</f>
        <v>7102.5300000000007</v>
      </c>
      <c r="G170">
        <f>Demand[[#This Row],[Load]]-Demand[[#This Row],[Load]]*0.46</f>
        <v>7236.54</v>
      </c>
      <c r="H170">
        <f>Demand[[#This Row],[Load]]-Demand[[#This Row],[Load]]*0.45</f>
        <v>7370.55</v>
      </c>
      <c r="I170">
        <f>Demand[[#This Row],[Load]]-Demand[[#This Row],[Load]]*0.44</f>
        <v>7504.56</v>
      </c>
      <c r="J170">
        <f>Demand[[#This Row],[Load]]-Demand[[#This Row],[Load]]*0.43</f>
        <v>7638.57</v>
      </c>
      <c r="K170">
        <f>Demand[[#This Row],[Load]]+Demand[[#This Row],[Load]]*$K$1</f>
        <v>7772.58</v>
      </c>
      <c r="L170">
        <f>Demand[[#This Row],[Load]]+Demand[[#This Row],[Load]]*-0.41</f>
        <v>7906.59</v>
      </c>
      <c r="M170">
        <f>Demand[[#This Row],[Load]]+Demand[[#This Row],[Load]]*-0.4</f>
        <v>8040.5999999999995</v>
      </c>
      <c r="N170">
        <f>Demand[[#This Row],[Load]]+Demand[[#This Row],[Load]]*-0.39</f>
        <v>8174.61</v>
      </c>
      <c r="O170">
        <f>Demand[[#This Row],[Load]]+Demand[[#This Row],[Load]]*-0.38</f>
        <v>8308.619999999999</v>
      </c>
      <c r="P170">
        <f>Demand[[#This Row],[Load]]+Demand[[#This Row],[Load]]*-0.37</f>
        <v>8442.630000000001</v>
      </c>
      <c r="Q170">
        <f>Demand[[#This Row],[Load]]+Demand[[#This Row],[Load]]*-0.36</f>
        <v>8576.64</v>
      </c>
      <c r="R170">
        <f>Demand[[#This Row],[Load]]+Demand[[#This Row],[Load]]*-0.35</f>
        <v>8710.6500000000015</v>
      </c>
      <c r="S170">
        <f>Demand[[#This Row],[Load]]+Demand[[#This Row],[Load]]*-0.34</f>
        <v>8844.66</v>
      </c>
      <c r="T170">
        <f>Demand[[#This Row],[Load]]+Demand[[#This Row],[Load]]*-0.33</f>
        <v>8978.67</v>
      </c>
      <c r="U170">
        <f>Demand[[#This Row],[Load]]+Demand[[#This Row],[Load]]*-0.32</f>
        <v>9112.68</v>
      </c>
      <c r="V170">
        <f>Demand[[#This Row],[Load]]+Demand[[#This Row],[Load]]*-0.31</f>
        <v>9246.6899999999987</v>
      </c>
      <c r="W170">
        <f>Demand[[#This Row],[Load]]+Demand[[#This Row],[Load]]*-0.3</f>
        <v>9380.7000000000007</v>
      </c>
      <c r="X170">
        <f>Demand[[#This Row],[Load]]+Demand[[#This Row],[Load]]*-0.29</f>
        <v>9514.7100000000009</v>
      </c>
      <c r="Y170">
        <f>Demand[[#This Row],[Load]]+Demand[[#This Row],[Load]]*-0.28</f>
        <v>9648.7199999999993</v>
      </c>
      <c r="Z170">
        <f>Demand[[#This Row],[Load]]+Demand[[#This Row],[Load]]*-0.27</f>
        <v>9782.73</v>
      </c>
      <c r="AA170">
        <f>Demand[[#This Row],[Load]]+Demand[[#This Row],[Load]]*-0.26</f>
        <v>9916.74</v>
      </c>
      <c r="AB170">
        <f>Demand[[#This Row],[Load]]+Demand[[#This Row],[Load]]*-0.25</f>
        <v>10050.75</v>
      </c>
      <c r="AC170">
        <f>Demand[[#This Row],[Load]]+Demand[[#This Row],[Load]]*-0.24</f>
        <v>10184.76</v>
      </c>
      <c r="AD170">
        <f>Demand[[#This Row],[Load]]+Demand[[#This Row],[Load]]*-0.23</f>
        <v>10318.77</v>
      </c>
      <c r="AE170">
        <f>Demand[[#This Row],[Load]]+Demand[[#This Row],[Load]]*-0.22</f>
        <v>10452.780000000001</v>
      </c>
      <c r="AF170">
        <f>Demand[[#This Row],[Load]]+Demand[[#This Row],[Load]]*-0.21</f>
        <v>10586.79</v>
      </c>
      <c r="AG170">
        <f>Demand[[#This Row],[Load]]+Demand[[#This Row],[Load]]*-0.2</f>
        <v>10720.8</v>
      </c>
      <c r="AH170">
        <f>Demand[[#This Row],[Load]]+Demand[[#This Row],[Load]]*-0.19</f>
        <v>10854.81</v>
      </c>
      <c r="AI170">
        <f>Demand[[#This Row],[Load]]+Demand[[#This Row],[Load]]*-0.18</f>
        <v>10988.82</v>
      </c>
      <c r="AJ170">
        <f>Demand[[#This Row],[Load]]+Demand[[#This Row],[Load]]*-0.17</f>
        <v>11122.83</v>
      </c>
      <c r="AK170">
        <f>Demand[[#This Row],[Load]]+Demand[[#This Row],[Load]]*-0.16</f>
        <v>11256.84</v>
      </c>
      <c r="AL170">
        <f>Demand[[#This Row],[Load]]+Demand[[#This Row],[Load]]*-0.15</f>
        <v>11390.85</v>
      </c>
      <c r="AM170">
        <f>Demand[[#This Row],[Load]]+Demand[[#This Row],[Load]]*-0.14</f>
        <v>11524.86</v>
      </c>
      <c r="AN170">
        <f>Demand[[#This Row],[Load]]+Demand[[#This Row],[Load]]*-0.13</f>
        <v>11658.869999999999</v>
      </c>
      <c r="AO170">
        <f>Demand[[#This Row],[Load]]+Demand[[#This Row],[Load]]*-0.12</f>
        <v>11792.880000000001</v>
      </c>
      <c r="AP170">
        <f>Demand[[#This Row],[Load]]+Demand[[#This Row],[Load]]*-0.11</f>
        <v>11926.89</v>
      </c>
      <c r="AQ170">
        <f>Demand[[#This Row],[Load]]+Demand[[#This Row],[Load]]*-0.1</f>
        <v>12060.9</v>
      </c>
      <c r="AR170">
        <f>Demand[[#This Row],[Load]]+Demand[[#This Row],[Load]]*-0.09</f>
        <v>12194.91</v>
      </c>
      <c r="AS170">
        <f>Demand[[#This Row],[Load]]+Demand[[#This Row],[Load]]*-0.08</f>
        <v>12328.92</v>
      </c>
      <c r="AT170">
        <f>Demand[[#This Row],[Load]]+Demand[[#This Row],[Load]]*-0.07</f>
        <v>12462.93</v>
      </c>
      <c r="AU170">
        <f>Demand[[#This Row],[Load]]+Demand[[#This Row],[Load]]*-0.06</f>
        <v>12596.94</v>
      </c>
      <c r="AV170">
        <f>Demand[[#This Row],[Load]]+Demand[[#This Row],[Load]]*-0.05</f>
        <v>12730.95</v>
      </c>
      <c r="AW170">
        <f>Demand[[#This Row],[Load]]+Demand[[#This Row],[Load]]*-0.04</f>
        <v>12864.96</v>
      </c>
      <c r="AX170">
        <f>Demand[[#This Row],[Load]]+Demand[[#This Row],[Load]]*-0.03</f>
        <v>12998.97</v>
      </c>
      <c r="AY170">
        <f>Demand[[#This Row],[Load]]+Demand[[#This Row],[Load]]*-0.02</f>
        <v>13132.98</v>
      </c>
      <c r="AZ170">
        <f>Demand[[#This Row],[Load]]+Demand[[#This Row],[Load]]*-0.01</f>
        <v>13266.99</v>
      </c>
      <c r="BA170">
        <f>Demand[[#This Row],[Load]]+Demand[[#This Row],[Load]]*0</f>
        <v>13401</v>
      </c>
      <c r="BB170">
        <f>Demand[[#This Row],[Load]]+Demand[[#This Row],[Load]]*0.01</f>
        <v>13535.01</v>
      </c>
      <c r="BC170">
        <f>Demand[[#This Row],[Load]]+Demand[[#This Row],[Load]]*0.02</f>
        <v>13669.02</v>
      </c>
      <c r="BD170">
        <f>Demand[[#This Row],[Load]]+Demand[[#This Row],[Load]]*0.03</f>
        <v>13803.03</v>
      </c>
      <c r="BE170">
        <f>Demand[[#This Row],[Load]]+Demand[[#This Row],[Load]]*0.04</f>
        <v>13937.04</v>
      </c>
      <c r="BF170">
        <f>Demand[[#This Row],[Load]]+Demand[[#This Row],[Load]]*0.05</f>
        <v>14071.05</v>
      </c>
      <c r="BG170">
        <f>Demand[[#This Row],[Load]]+Demand[[#This Row],[Load]]*0.06</f>
        <v>14205.06</v>
      </c>
      <c r="BH170">
        <f>Demand[[#This Row],[Load]]+Demand[[#This Row],[Load]]*0.07</f>
        <v>14339.07</v>
      </c>
      <c r="BI170">
        <f>Demand[[#This Row],[Load]]+Demand[[#This Row],[Load]]*0.08</f>
        <v>14473.08</v>
      </c>
      <c r="BJ170">
        <f>Demand[[#This Row],[Load]]+Demand[[#This Row],[Load]]*0.09</f>
        <v>14607.09</v>
      </c>
      <c r="BK170">
        <f>Demand[[#This Row],[Load]]+Demand[[#This Row],[Load]]*0.1</f>
        <v>14741.1</v>
      </c>
      <c r="BL170">
        <f>Demand[[#This Row],[Load]]+Demand[[#This Row],[Load]]*0.11</f>
        <v>14875.11</v>
      </c>
      <c r="BM170">
        <f>Demand[[#This Row],[Load]]+Demand[[#This Row],[Load]]*0.12</f>
        <v>15009.119999999999</v>
      </c>
      <c r="BN170">
        <f>Demand[[#This Row],[Load]]+Demand[[#This Row],[Load]]*0.13</f>
        <v>15143.130000000001</v>
      </c>
      <c r="BO170">
        <f>Demand[[#This Row],[Load]]+Demand[[#This Row],[Load]]*0.14</f>
        <v>15277.14</v>
      </c>
      <c r="BP170">
        <f>Demand[[#This Row],[Load]]+Demand[[#This Row],[Load]]*0.15</f>
        <v>15411.15</v>
      </c>
      <c r="BQ170">
        <f>Demand[[#This Row],[Load]]+Demand[[#This Row],[Load]]*0.16</f>
        <v>15545.16</v>
      </c>
      <c r="BR170">
        <f>Demand[[#This Row],[Load]]+Demand[[#This Row],[Load]]*0.17</f>
        <v>15679.17</v>
      </c>
      <c r="BS170">
        <f>Demand[[#This Row],[Load]]+Demand[[#This Row],[Load]]*0.18</f>
        <v>15813.18</v>
      </c>
      <c r="BT170">
        <f>Demand[[#This Row],[Load]]+Demand[[#This Row],[Load]]*0.19</f>
        <v>15947.19</v>
      </c>
      <c r="BU170">
        <f>Demand[[#This Row],[Load]]+Demand[[#This Row],[Load]]*0.2</f>
        <v>16081.2</v>
      </c>
      <c r="BV170">
        <f>Demand[[#This Row],[Load]]+Demand[[#This Row],[Load]]*0.21</f>
        <v>16215.21</v>
      </c>
      <c r="BW170">
        <f>Demand[[#This Row],[Load]]+Demand[[#This Row],[Load]]*0.22</f>
        <v>16349.22</v>
      </c>
      <c r="BX170">
        <f>Demand[[#This Row],[Load]]+Demand[[#This Row],[Load]]*0.23</f>
        <v>16483.23</v>
      </c>
      <c r="BY170">
        <f>Demand[[#This Row],[Load]]+Demand[[#This Row],[Load]]*0.24</f>
        <v>16617.239999999998</v>
      </c>
      <c r="BZ170">
        <f>Demand[[#This Row],[Load]]+Demand[[#This Row],[Load]]*0.25</f>
        <v>16751.25</v>
      </c>
      <c r="CA170">
        <f>Demand[[#This Row],[Load]]+Demand[[#This Row],[Load]]*0.26</f>
        <v>16885.260000000002</v>
      </c>
      <c r="CB170">
        <f>Demand[[#This Row],[Load]]+Demand[[#This Row],[Load]]*0.27</f>
        <v>17019.27</v>
      </c>
      <c r="CC170">
        <f>Demand[[#This Row],[Load]]+Demand[[#This Row],[Load]]*0.28</f>
        <v>17153.28</v>
      </c>
      <c r="CD170">
        <f>Demand[[#This Row],[Load]]+Demand[[#This Row],[Load]]*0.29</f>
        <v>17287.29</v>
      </c>
      <c r="CE170">
        <f>Demand[[#This Row],[Load]]+Demand[[#This Row],[Load]]*0.3</f>
        <v>17421.3</v>
      </c>
      <c r="CF170">
        <f>Demand[[#This Row],[Load]]+Demand[[#This Row],[Load]]*0.31</f>
        <v>17555.310000000001</v>
      </c>
      <c r="CG170">
        <f>Demand[[#This Row],[Load]]+Demand[[#This Row],[Load]]*0.32</f>
        <v>17689.32</v>
      </c>
      <c r="CH170">
        <f>Demand[[#This Row],[Load]]+Demand[[#This Row],[Load]]*0.33</f>
        <v>17823.330000000002</v>
      </c>
      <c r="CI170">
        <f>Demand[[#This Row],[Load]]+Demand[[#This Row],[Load]]*0.34</f>
        <v>17957.34</v>
      </c>
      <c r="CJ170">
        <f>Demand[[#This Row],[Load]]+Demand[[#This Row],[Load]]*0.35</f>
        <v>18091.349999999999</v>
      </c>
      <c r="CK170">
        <f>Demand[[#This Row],[Load]]+Demand[[#This Row],[Load]]*0.36</f>
        <v>18225.36</v>
      </c>
      <c r="CL170">
        <f>Demand[[#This Row],[Load]]+Demand[[#This Row],[Load]]*0.37</f>
        <v>18359.37</v>
      </c>
      <c r="CM170">
        <f>Demand[[#This Row],[Load]]+Demand[[#This Row],[Load]]*0.38</f>
        <v>18493.38</v>
      </c>
      <c r="CN170">
        <f>Demand[[#This Row],[Load]]+Demand[[#This Row],[Load]]*0.39</f>
        <v>18627.39</v>
      </c>
      <c r="CO170">
        <f>Demand[[#This Row],[Load]]+Demand[[#This Row],[Load]]*0.4</f>
        <v>18761.400000000001</v>
      </c>
      <c r="CP170">
        <f>Demand[[#This Row],[Load]]+Demand[[#This Row],[Load]]*0.41</f>
        <v>18895.41</v>
      </c>
      <c r="CQ170">
        <f>Demand[[#This Row],[Load]]+Demand[[#This Row],[Load]]*0.42</f>
        <v>19029.419999999998</v>
      </c>
      <c r="CR170">
        <f>Demand[[#This Row],[Load]]+Demand[[#This Row],[Load]]*0.43</f>
        <v>19163.43</v>
      </c>
      <c r="CS170">
        <f>Demand[[#This Row],[Load]]+Demand[[#This Row],[Load]]*0.44</f>
        <v>19297.439999999999</v>
      </c>
      <c r="CT170">
        <f>Demand[[#This Row],[Load]]+Demand[[#This Row],[Load]]*0.45</f>
        <v>19431.45</v>
      </c>
      <c r="CU170">
        <f>Demand[[#This Row],[Load]]+Demand[[#This Row],[Load]]*0.46</f>
        <v>19565.46</v>
      </c>
      <c r="CV170">
        <f>Demand[[#This Row],[Load]]+Demand[[#This Row],[Load]]*47</f>
        <v>643248</v>
      </c>
      <c r="CW170">
        <f>Demand[[#This Row],[Load]]+Demand[[#This Row],[Load]]*0.48</f>
        <v>19833.48</v>
      </c>
      <c r="CX170">
        <f>Demand[[#This Row],[Load]]+Demand[[#This Row],[Load]]*0.49</f>
        <v>19967.489999999998</v>
      </c>
      <c r="CY170">
        <f>Demand[[#This Row],[Load]]+Demand[[#This Row],[Load]]*0.5</f>
        <v>20101.5</v>
      </c>
    </row>
    <row r="171" spans="1:103">
      <c r="A171">
        <v>169</v>
      </c>
      <c r="B171">
        <v>13025</v>
      </c>
      <c r="C171">
        <f>Demand[[#This Row],[Load]]-Demand[[#This Row],[Load]]*0.5</f>
        <v>6512.5</v>
      </c>
      <c r="D171">
        <f>Demand[[#This Row],[Load]]-Demand[[#This Row],[Load]]*0.49</f>
        <v>6642.75</v>
      </c>
      <c r="E171">
        <f>Demand[[#This Row],[Load]]-Demand[[#This Row],[Load]]*0.48</f>
        <v>6773</v>
      </c>
      <c r="F171">
        <f>Demand[[#This Row],[Load]]-Demand[[#This Row],[Load]]*0.47</f>
        <v>6903.25</v>
      </c>
      <c r="G171">
        <f>Demand[[#This Row],[Load]]-Demand[[#This Row],[Load]]*0.46</f>
        <v>7033.5</v>
      </c>
      <c r="H171">
        <f>Demand[[#This Row],[Load]]-Demand[[#This Row],[Load]]*0.45</f>
        <v>7163.75</v>
      </c>
      <c r="I171">
        <f>Demand[[#This Row],[Load]]-Demand[[#This Row],[Load]]*0.44</f>
        <v>7294</v>
      </c>
      <c r="J171">
        <f>Demand[[#This Row],[Load]]-Demand[[#This Row],[Load]]*0.43</f>
        <v>7424.25</v>
      </c>
      <c r="K171">
        <f>Demand[[#This Row],[Load]]+Demand[[#This Row],[Load]]*$K$1</f>
        <v>7554.5</v>
      </c>
      <c r="L171">
        <f>Demand[[#This Row],[Load]]+Demand[[#This Row],[Load]]*-0.41</f>
        <v>7684.75</v>
      </c>
      <c r="M171">
        <f>Demand[[#This Row],[Load]]+Demand[[#This Row],[Load]]*-0.4</f>
        <v>7815</v>
      </c>
      <c r="N171">
        <f>Demand[[#This Row],[Load]]+Demand[[#This Row],[Load]]*-0.39</f>
        <v>7945.25</v>
      </c>
      <c r="O171">
        <f>Demand[[#This Row],[Load]]+Demand[[#This Row],[Load]]*-0.38</f>
        <v>8075.5</v>
      </c>
      <c r="P171">
        <f>Demand[[#This Row],[Load]]+Demand[[#This Row],[Load]]*-0.37</f>
        <v>8205.75</v>
      </c>
      <c r="Q171">
        <f>Demand[[#This Row],[Load]]+Demand[[#This Row],[Load]]*-0.36</f>
        <v>8336</v>
      </c>
      <c r="R171">
        <f>Demand[[#This Row],[Load]]+Demand[[#This Row],[Load]]*-0.35</f>
        <v>8466.25</v>
      </c>
      <c r="S171">
        <f>Demand[[#This Row],[Load]]+Demand[[#This Row],[Load]]*-0.34</f>
        <v>8596.5</v>
      </c>
      <c r="T171">
        <f>Demand[[#This Row],[Load]]+Demand[[#This Row],[Load]]*-0.33</f>
        <v>8726.75</v>
      </c>
      <c r="U171">
        <f>Demand[[#This Row],[Load]]+Demand[[#This Row],[Load]]*-0.32</f>
        <v>8857</v>
      </c>
      <c r="V171">
        <f>Demand[[#This Row],[Load]]+Demand[[#This Row],[Load]]*-0.31</f>
        <v>8987.25</v>
      </c>
      <c r="W171">
        <f>Demand[[#This Row],[Load]]+Demand[[#This Row],[Load]]*-0.3</f>
        <v>9117.5</v>
      </c>
      <c r="X171">
        <f>Demand[[#This Row],[Load]]+Demand[[#This Row],[Load]]*-0.29</f>
        <v>9247.75</v>
      </c>
      <c r="Y171">
        <f>Demand[[#This Row],[Load]]+Demand[[#This Row],[Load]]*-0.28</f>
        <v>9378</v>
      </c>
      <c r="Z171">
        <f>Demand[[#This Row],[Load]]+Demand[[#This Row],[Load]]*-0.27</f>
        <v>9508.25</v>
      </c>
      <c r="AA171">
        <f>Demand[[#This Row],[Load]]+Demand[[#This Row],[Load]]*-0.26</f>
        <v>9638.5</v>
      </c>
      <c r="AB171">
        <f>Demand[[#This Row],[Load]]+Demand[[#This Row],[Load]]*-0.25</f>
        <v>9768.75</v>
      </c>
      <c r="AC171">
        <f>Demand[[#This Row],[Load]]+Demand[[#This Row],[Load]]*-0.24</f>
        <v>9899</v>
      </c>
      <c r="AD171">
        <f>Demand[[#This Row],[Load]]+Demand[[#This Row],[Load]]*-0.23</f>
        <v>10029.25</v>
      </c>
      <c r="AE171">
        <f>Demand[[#This Row],[Load]]+Demand[[#This Row],[Load]]*-0.22</f>
        <v>10159.5</v>
      </c>
      <c r="AF171">
        <f>Demand[[#This Row],[Load]]+Demand[[#This Row],[Load]]*-0.21</f>
        <v>10289.75</v>
      </c>
      <c r="AG171">
        <f>Demand[[#This Row],[Load]]+Demand[[#This Row],[Load]]*-0.2</f>
        <v>10420</v>
      </c>
      <c r="AH171">
        <f>Demand[[#This Row],[Load]]+Demand[[#This Row],[Load]]*-0.19</f>
        <v>10550.25</v>
      </c>
      <c r="AI171">
        <f>Demand[[#This Row],[Load]]+Demand[[#This Row],[Load]]*-0.18</f>
        <v>10680.5</v>
      </c>
      <c r="AJ171">
        <f>Demand[[#This Row],[Load]]+Demand[[#This Row],[Load]]*-0.17</f>
        <v>10810.75</v>
      </c>
      <c r="AK171">
        <f>Demand[[#This Row],[Load]]+Demand[[#This Row],[Load]]*-0.16</f>
        <v>10941</v>
      </c>
      <c r="AL171">
        <f>Demand[[#This Row],[Load]]+Demand[[#This Row],[Load]]*-0.15</f>
        <v>11071.25</v>
      </c>
      <c r="AM171">
        <f>Demand[[#This Row],[Load]]+Demand[[#This Row],[Load]]*-0.14</f>
        <v>11201.5</v>
      </c>
      <c r="AN171">
        <f>Demand[[#This Row],[Load]]+Demand[[#This Row],[Load]]*-0.13</f>
        <v>11331.75</v>
      </c>
      <c r="AO171">
        <f>Demand[[#This Row],[Load]]+Demand[[#This Row],[Load]]*-0.12</f>
        <v>11462</v>
      </c>
      <c r="AP171">
        <f>Demand[[#This Row],[Load]]+Demand[[#This Row],[Load]]*-0.11</f>
        <v>11592.25</v>
      </c>
      <c r="AQ171">
        <f>Demand[[#This Row],[Load]]+Demand[[#This Row],[Load]]*-0.1</f>
        <v>11722.5</v>
      </c>
      <c r="AR171">
        <f>Demand[[#This Row],[Load]]+Demand[[#This Row],[Load]]*-0.09</f>
        <v>11852.75</v>
      </c>
      <c r="AS171">
        <f>Demand[[#This Row],[Load]]+Demand[[#This Row],[Load]]*-0.08</f>
        <v>11983</v>
      </c>
      <c r="AT171">
        <f>Demand[[#This Row],[Load]]+Demand[[#This Row],[Load]]*-0.07</f>
        <v>12113.25</v>
      </c>
      <c r="AU171">
        <f>Demand[[#This Row],[Load]]+Demand[[#This Row],[Load]]*-0.06</f>
        <v>12243.5</v>
      </c>
      <c r="AV171">
        <f>Demand[[#This Row],[Load]]+Demand[[#This Row],[Load]]*-0.05</f>
        <v>12373.75</v>
      </c>
      <c r="AW171">
        <f>Demand[[#This Row],[Load]]+Demand[[#This Row],[Load]]*-0.04</f>
        <v>12504</v>
      </c>
      <c r="AX171">
        <f>Demand[[#This Row],[Load]]+Demand[[#This Row],[Load]]*-0.03</f>
        <v>12634.25</v>
      </c>
      <c r="AY171">
        <f>Demand[[#This Row],[Load]]+Demand[[#This Row],[Load]]*-0.02</f>
        <v>12764.5</v>
      </c>
      <c r="AZ171">
        <f>Demand[[#This Row],[Load]]+Demand[[#This Row],[Load]]*-0.01</f>
        <v>12894.75</v>
      </c>
      <c r="BA171">
        <f>Demand[[#This Row],[Load]]+Demand[[#This Row],[Load]]*0</f>
        <v>13025</v>
      </c>
      <c r="BB171">
        <f>Demand[[#This Row],[Load]]+Demand[[#This Row],[Load]]*0.01</f>
        <v>13155.25</v>
      </c>
      <c r="BC171">
        <f>Demand[[#This Row],[Load]]+Demand[[#This Row],[Load]]*0.02</f>
        <v>13285.5</v>
      </c>
      <c r="BD171">
        <f>Demand[[#This Row],[Load]]+Demand[[#This Row],[Load]]*0.03</f>
        <v>13415.75</v>
      </c>
      <c r="BE171">
        <f>Demand[[#This Row],[Load]]+Demand[[#This Row],[Load]]*0.04</f>
        <v>13546</v>
      </c>
      <c r="BF171">
        <f>Demand[[#This Row],[Load]]+Demand[[#This Row],[Load]]*0.05</f>
        <v>13676.25</v>
      </c>
      <c r="BG171">
        <f>Demand[[#This Row],[Load]]+Demand[[#This Row],[Load]]*0.06</f>
        <v>13806.5</v>
      </c>
      <c r="BH171">
        <f>Demand[[#This Row],[Load]]+Demand[[#This Row],[Load]]*0.07</f>
        <v>13936.75</v>
      </c>
      <c r="BI171">
        <f>Demand[[#This Row],[Load]]+Demand[[#This Row],[Load]]*0.08</f>
        <v>14067</v>
      </c>
      <c r="BJ171">
        <f>Demand[[#This Row],[Load]]+Demand[[#This Row],[Load]]*0.09</f>
        <v>14197.25</v>
      </c>
      <c r="BK171">
        <f>Demand[[#This Row],[Load]]+Demand[[#This Row],[Load]]*0.1</f>
        <v>14327.5</v>
      </c>
      <c r="BL171">
        <f>Demand[[#This Row],[Load]]+Demand[[#This Row],[Load]]*0.11</f>
        <v>14457.75</v>
      </c>
      <c r="BM171">
        <f>Demand[[#This Row],[Load]]+Demand[[#This Row],[Load]]*0.12</f>
        <v>14588</v>
      </c>
      <c r="BN171">
        <f>Demand[[#This Row],[Load]]+Demand[[#This Row],[Load]]*0.13</f>
        <v>14718.25</v>
      </c>
      <c r="BO171">
        <f>Demand[[#This Row],[Load]]+Demand[[#This Row],[Load]]*0.14</f>
        <v>14848.5</v>
      </c>
      <c r="BP171">
        <f>Demand[[#This Row],[Load]]+Demand[[#This Row],[Load]]*0.15</f>
        <v>14978.75</v>
      </c>
      <c r="BQ171">
        <f>Demand[[#This Row],[Load]]+Demand[[#This Row],[Load]]*0.16</f>
        <v>15109</v>
      </c>
      <c r="BR171">
        <f>Demand[[#This Row],[Load]]+Demand[[#This Row],[Load]]*0.17</f>
        <v>15239.25</v>
      </c>
      <c r="BS171">
        <f>Demand[[#This Row],[Load]]+Demand[[#This Row],[Load]]*0.18</f>
        <v>15369.5</v>
      </c>
      <c r="BT171">
        <f>Demand[[#This Row],[Load]]+Demand[[#This Row],[Load]]*0.19</f>
        <v>15499.75</v>
      </c>
      <c r="BU171">
        <f>Demand[[#This Row],[Load]]+Demand[[#This Row],[Load]]*0.2</f>
        <v>15630</v>
      </c>
      <c r="BV171">
        <f>Demand[[#This Row],[Load]]+Demand[[#This Row],[Load]]*0.21</f>
        <v>15760.25</v>
      </c>
      <c r="BW171">
        <f>Demand[[#This Row],[Load]]+Demand[[#This Row],[Load]]*0.22</f>
        <v>15890.5</v>
      </c>
      <c r="BX171">
        <f>Demand[[#This Row],[Load]]+Demand[[#This Row],[Load]]*0.23</f>
        <v>16020.75</v>
      </c>
      <c r="BY171">
        <f>Demand[[#This Row],[Load]]+Demand[[#This Row],[Load]]*0.24</f>
        <v>16151</v>
      </c>
      <c r="BZ171">
        <f>Demand[[#This Row],[Load]]+Demand[[#This Row],[Load]]*0.25</f>
        <v>16281.25</v>
      </c>
      <c r="CA171">
        <f>Demand[[#This Row],[Load]]+Demand[[#This Row],[Load]]*0.26</f>
        <v>16411.5</v>
      </c>
      <c r="CB171">
        <f>Demand[[#This Row],[Load]]+Demand[[#This Row],[Load]]*0.27</f>
        <v>16541.75</v>
      </c>
      <c r="CC171">
        <f>Demand[[#This Row],[Load]]+Demand[[#This Row],[Load]]*0.28</f>
        <v>16672</v>
      </c>
      <c r="CD171">
        <f>Demand[[#This Row],[Load]]+Demand[[#This Row],[Load]]*0.29</f>
        <v>16802.25</v>
      </c>
      <c r="CE171">
        <f>Demand[[#This Row],[Load]]+Demand[[#This Row],[Load]]*0.3</f>
        <v>16932.5</v>
      </c>
      <c r="CF171">
        <f>Demand[[#This Row],[Load]]+Demand[[#This Row],[Load]]*0.31</f>
        <v>17062.75</v>
      </c>
      <c r="CG171">
        <f>Demand[[#This Row],[Load]]+Demand[[#This Row],[Load]]*0.32</f>
        <v>17193</v>
      </c>
      <c r="CH171">
        <f>Demand[[#This Row],[Load]]+Demand[[#This Row],[Load]]*0.33</f>
        <v>17323.25</v>
      </c>
      <c r="CI171">
        <f>Demand[[#This Row],[Load]]+Demand[[#This Row],[Load]]*0.34</f>
        <v>17453.5</v>
      </c>
      <c r="CJ171">
        <f>Demand[[#This Row],[Load]]+Demand[[#This Row],[Load]]*0.35</f>
        <v>17583.75</v>
      </c>
      <c r="CK171">
        <f>Demand[[#This Row],[Load]]+Demand[[#This Row],[Load]]*0.36</f>
        <v>17714</v>
      </c>
      <c r="CL171">
        <f>Demand[[#This Row],[Load]]+Demand[[#This Row],[Load]]*0.37</f>
        <v>17844.25</v>
      </c>
      <c r="CM171">
        <f>Demand[[#This Row],[Load]]+Demand[[#This Row],[Load]]*0.38</f>
        <v>17974.5</v>
      </c>
      <c r="CN171">
        <f>Demand[[#This Row],[Load]]+Demand[[#This Row],[Load]]*0.39</f>
        <v>18104.75</v>
      </c>
      <c r="CO171">
        <f>Demand[[#This Row],[Load]]+Demand[[#This Row],[Load]]*0.4</f>
        <v>18235</v>
      </c>
      <c r="CP171">
        <f>Demand[[#This Row],[Load]]+Demand[[#This Row],[Load]]*0.41</f>
        <v>18365.25</v>
      </c>
      <c r="CQ171">
        <f>Demand[[#This Row],[Load]]+Demand[[#This Row],[Load]]*0.42</f>
        <v>18495.5</v>
      </c>
      <c r="CR171">
        <f>Demand[[#This Row],[Load]]+Demand[[#This Row],[Load]]*0.43</f>
        <v>18625.75</v>
      </c>
      <c r="CS171">
        <f>Demand[[#This Row],[Load]]+Demand[[#This Row],[Load]]*0.44</f>
        <v>18756</v>
      </c>
      <c r="CT171">
        <f>Demand[[#This Row],[Load]]+Demand[[#This Row],[Load]]*0.45</f>
        <v>18886.25</v>
      </c>
      <c r="CU171">
        <f>Demand[[#This Row],[Load]]+Demand[[#This Row],[Load]]*0.46</f>
        <v>19016.5</v>
      </c>
      <c r="CV171">
        <f>Demand[[#This Row],[Load]]+Demand[[#This Row],[Load]]*47</f>
        <v>625200</v>
      </c>
      <c r="CW171">
        <f>Demand[[#This Row],[Load]]+Demand[[#This Row],[Load]]*0.48</f>
        <v>19277</v>
      </c>
      <c r="CX171">
        <f>Demand[[#This Row],[Load]]+Demand[[#This Row],[Load]]*0.49</f>
        <v>19407.25</v>
      </c>
      <c r="CY171">
        <f>Demand[[#This Row],[Load]]+Demand[[#This Row],[Load]]*0.5</f>
        <v>19537.5</v>
      </c>
    </row>
    <row r="172" spans="1:103">
      <c r="A172">
        <v>170</v>
      </c>
      <c r="B172">
        <v>11831</v>
      </c>
      <c r="C172">
        <f>Demand[[#This Row],[Load]]-Demand[[#This Row],[Load]]*0.5</f>
        <v>5915.5</v>
      </c>
      <c r="D172">
        <f>Demand[[#This Row],[Load]]-Demand[[#This Row],[Load]]*0.49</f>
        <v>6033.81</v>
      </c>
      <c r="E172">
        <f>Demand[[#This Row],[Load]]-Demand[[#This Row],[Load]]*0.48</f>
        <v>6152.12</v>
      </c>
      <c r="F172">
        <f>Demand[[#This Row],[Load]]-Demand[[#This Row],[Load]]*0.47</f>
        <v>6270.43</v>
      </c>
      <c r="G172">
        <f>Demand[[#This Row],[Load]]-Demand[[#This Row],[Load]]*0.46</f>
        <v>6388.74</v>
      </c>
      <c r="H172">
        <f>Demand[[#This Row],[Load]]-Demand[[#This Row],[Load]]*0.45</f>
        <v>6507.05</v>
      </c>
      <c r="I172">
        <f>Demand[[#This Row],[Load]]-Demand[[#This Row],[Load]]*0.44</f>
        <v>6625.36</v>
      </c>
      <c r="J172">
        <f>Demand[[#This Row],[Load]]-Demand[[#This Row],[Load]]*0.43</f>
        <v>6743.67</v>
      </c>
      <c r="K172">
        <f>Demand[[#This Row],[Load]]+Demand[[#This Row],[Load]]*$K$1</f>
        <v>6861.9800000000005</v>
      </c>
      <c r="L172">
        <f>Demand[[#This Row],[Load]]+Demand[[#This Row],[Load]]*-0.41</f>
        <v>6980.29</v>
      </c>
      <c r="M172">
        <f>Demand[[#This Row],[Load]]+Demand[[#This Row],[Load]]*-0.4</f>
        <v>7098.5999999999995</v>
      </c>
      <c r="N172">
        <f>Demand[[#This Row],[Load]]+Demand[[#This Row],[Load]]*-0.39</f>
        <v>7216.91</v>
      </c>
      <c r="O172">
        <f>Demand[[#This Row],[Load]]+Demand[[#This Row],[Load]]*-0.38</f>
        <v>7335.22</v>
      </c>
      <c r="P172">
        <f>Demand[[#This Row],[Load]]+Demand[[#This Row],[Load]]*-0.37</f>
        <v>7453.53</v>
      </c>
      <c r="Q172">
        <f>Demand[[#This Row],[Load]]+Demand[[#This Row],[Load]]*-0.36</f>
        <v>7571.84</v>
      </c>
      <c r="R172">
        <f>Demand[[#This Row],[Load]]+Demand[[#This Row],[Load]]*-0.35</f>
        <v>7690.1500000000005</v>
      </c>
      <c r="S172">
        <f>Demand[[#This Row],[Load]]+Demand[[#This Row],[Load]]*-0.34</f>
        <v>7808.4599999999991</v>
      </c>
      <c r="T172">
        <f>Demand[[#This Row],[Load]]+Demand[[#This Row],[Load]]*-0.33</f>
        <v>7926.77</v>
      </c>
      <c r="U172">
        <f>Demand[[#This Row],[Load]]+Demand[[#This Row],[Load]]*-0.32</f>
        <v>8045.08</v>
      </c>
      <c r="V172">
        <f>Demand[[#This Row],[Load]]+Demand[[#This Row],[Load]]*-0.31</f>
        <v>8163.3899999999994</v>
      </c>
      <c r="W172">
        <f>Demand[[#This Row],[Load]]+Demand[[#This Row],[Load]]*-0.3</f>
        <v>8281.7000000000007</v>
      </c>
      <c r="X172">
        <f>Demand[[#This Row],[Load]]+Demand[[#This Row],[Load]]*-0.29</f>
        <v>8400.01</v>
      </c>
      <c r="Y172">
        <f>Demand[[#This Row],[Load]]+Demand[[#This Row],[Load]]*-0.28</f>
        <v>8518.32</v>
      </c>
      <c r="Z172">
        <f>Demand[[#This Row],[Load]]+Demand[[#This Row],[Load]]*-0.27</f>
        <v>8636.6299999999992</v>
      </c>
      <c r="AA172">
        <f>Demand[[#This Row],[Load]]+Demand[[#This Row],[Load]]*-0.26</f>
        <v>8754.94</v>
      </c>
      <c r="AB172">
        <f>Demand[[#This Row],[Load]]+Demand[[#This Row],[Load]]*-0.25</f>
        <v>8873.25</v>
      </c>
      <c r="AC172">
        <f>Demand[[#This Row],[Load]]+Demand[[#This Row],[Load]]*-0.24</f>
        <v>8991.56</v>
      </c>
      <c r="AD172">
        <f>Demand[[#This Row],[Load]]+Demand[[#This Row],[Load]]*-0.23</f>
        <v>9109.869999999999</v>
      </c>
      <c r="AE172">
        <f>Demand[[#This Row],[Load]]+Demand[[#This Row],[Load]]*-0.22</f>
        <v>9228.18</v>
      </c>
      <c r="AF172">
        <f>Demand[[#This Row],[Load]]+Demand[[#This Row],[Load]]*-0.21</f>
        <v>9346.49</v>
      </c>
      <c r="AG172">
        <f>Demand[[#This Row],[Load]]+Demand[[#This Row],[Load]]*-0.2</f>
        <v>9464.7999999999993</v>
      </c>
      <c r="AH172">
        <f>Demand[[#This Row],[Load]]+Demand[[#This Row],[Load]]*-0.19</f>
        <v>9583.11</v>
      </c>
      <c r="AI172">
        <f>Demand[[#This Row],[Load]]+Demand[[#This Row],[Load]]*-0.18</f>
        <v>9701.42</v>
      </c>
      <c r="AJ172">
        <f>Demand[[#This Row],[Load]]+Demand[[#This Row],[Load]]*-0.17</f>
        <v>9819.73</v>
      </c>
      <c r="AK172">
        <f>Demand[[#This Row],[Load]]+Demand[[#This Row],[Load]]*-0.16</f>
        <v>9938.0400000000009</v>
      </c>
      <c r="AL172">
        <f>Demand[[#This Row],[Load]]+Demand[[#This Row],[Load]]*-0.15</f>
        <v>10056.35</v>
      </c>
      <c r="AM172">
        <f>Demand[[#This Row],[Load]]+Demand[[#This Row],[Load]]*-0.14</f>
        <v>10174.66</v>
      </c>
      <c r="AN172">
        <f>Demand[[#This Row],[Load]]+Demand[[#This Row],[Load]]*-0.13</f>
        <v>10292.969999999999</v>
      </c>
      <c r="AO172">
        <f>Demand[[#This Row],[Load]]+Demand[[#This Row],[Load]]*-0.12</f>
        <v>10411.280000000001</v>
      </c>
      <c r="AP172">
        <f>Demand[[#This Row],[Load]]+Demand[[#This Row],[Load]]*-0.11</f>
        <v>10529.59</v>
      </c>
      <c r="AQ172">
        <f>Demand[[#This Row],[Load]]+Demand[[#This Row],[Load]]*-0.1</f>
        <v>10647.9</v>
      </c>
      <c r="AR172">
        <f>Demand[[#This Row],[Load]]+Demand[[#This Row],[Load]]*-0.09</f>
        <v>10766.21</v>
      </c>
      <c r="AS172">
        <f>Demand[[#This Row],[Load]]+Demand[[#This Row],[Load]]*-0.08</f>
        <v>10884.52</v>
      </c>
      <c r="AT172">
        <f>Demand[[#This Row],[Load]]+Demand[[#This Row],[Load]]*-0.07</f>
        <v>11002.83</v>
      </c>
      <c r="AU172">
        <f>Demand[[#This Row],[Load]]+Demand[[#This Row],[Load]]*-0.06</f>
        <v>11121.14</v>
      </c>
      <c r="AV172">
        <f>Demand[[#This Row],[Load]]+Demand[[#This Row],[Load]]*-0.05</f>
        <v>11239.45</v>
      </c>
      <c r="AW172">
        <f>Demand[[#This Row],[Load]]+Demand[[#This Row],[Load]]*-0.04</f>
        <v>11357.76</v>
      </c>
      <c r="AX172">
        <f>Demand[[#This Row],[Load]]+Demand[[#This Row],[Load]]*-0.03</f>
        <v>11476.07</v>
      </c>
      <c r="AY172">
        <f>Demand[[#This Row],[Load]]+Demand[[#This Row],[Load]]*-0.02</f>
        <v>11594.38</v>
      </c>
      <c r="AZ172">
        <f>Demand[[#This Row],[Load]]+Demand[[#This Row],[Load]]*-0.01</f>
        <v>11712.69</v>
      </c>
      <c r="BA172">
        <f>Demand[[#This Row],[Load]]+Demand[[#This Row],[Load]]*0</f>
        <v>11831</v>
      </c>
      <c r="BB172">
        <f>Demand[[#This Row],[Load]]+Demand[[#This Row],[Load]]*0.01</f>
        <v>11949.31</v>
      </c>
      <c r="BC172">
        <f>Demand[[#This Row],[Load]]+Demand[[#This Row],[Load]]*0.02</f>
        <v>12067.62</v>
      </c>
      <c r="BD172">
        <f>Demand[[#This Row],[Load]]+Demand[[#This Row],[Load]]*0.03</f>
        <v>12185.93</v>
      </c>
      <c r="BE172">
        <f>Demand[[#This Row],[Load]]+Demand[[#This Row],[Load]]*0.04</f>
        <v>12304.24</v>
      </c>
      <c r="BF172">
        <f>Demand[[#This Row],[Load]]+Demand[[#This Row],[Load]]*0.05</f>
        <v>12422.55</v>
      </c>
      <c r="BG172">
        <f>Demand[[#This Row],[Load]]+Demand[[#This Row],[Load]]*0.06</f>
        <v>12540.86</v>
      </c>
      <c r="BH172">
        <f>Demand[[#This Row],[Load]]+Demand[[#This Row],[Load]]*0.07</f>
        <v>12659.17</v>
      </c>
      <c r="BI172">
        <f>Demand[[#This Row],[Load]]+Demand[[#This Row],[Load]]*0.08</f>
        <v>12777.48</v>
      </c>
      <c r="BJ172">
        <f>Demand[[#This Row],[Load]]+Demand[[#This Row],[Load]]*0.09</f>
        <v>12895.79</v>
      </c>
      <c r="BK172">
        <f>Demand[[#This Row],[Load]]+Demand[[#This Row],[Load]]*0.1</f>
        <v>13014.1</v>
      </c>
      <c r="BL172">
        <f>Demand[[#This Row],[Load]]+Demand[[#This Row],[Load]]*0.11</f>
        <v>13132.41</v>
      </c>
      <c r="BM172">
        <f>Demand[[#This Row],[Load]]+Demand[[#This Row],[Load]]*0.12</f>
        <v>13250.72</v>
      </c>
      <c r="BN172">
        <f>Demand[[#This Row],[Load]]+Demand[[#This Row],[Load]]*0.13</f>
        <v>13369.03</v>
      </c>
      <c r="BO172">
        <f>Demand[[#This Row],[Load]]+Demand[[#This Row],[Load]]*0.14</f>
        <v>13487.34</v>
      </c>
      <c r="BP172">
        <f>Demand[[#This Row],[Load]]+Demand[[#This Row],[Load]]*0.15</f>
        <v>13605.65</v>
      </c>
      <c r="BQ172">
        <f>Demand[[#This Row],[Load]]+Demand[[#This Row],[Load]]*0.16</f>
        <v>13723.96</v>
      </c>
      <c r="BR172">
        <f>Demand[[#This Row],[Load]]+Demand[[#This Row],[Load]]*0.17</f>
        <v>13842.27</v>
      </c>
      <c r="BS172">
        <f>Demand[[#This Row],[Load]]+Demand[[#This Row],[Load]]*0.18</f>
        <v>13960.58</v>
      </c>
      <c r="BT172">
        <f>Demand[[#This Row],[Load]]+Demand[[#This Row],[Load]]*0.19</f>
        <v>14078.89</v>
      </c>
      <c r="BU172">
        <f>Demand[[#This Row],[Load]]+Demand[[#This Row],[Load]]*0.2</f>
        <v>14197.2</v>
      </c>
      <c r="BV172">
        <f>Demand[[#This Row],[Load]]+Demand[[#This Row],[Load]]*0.21</f>
        <v>14315.51</v>
      </c>
      <c r="BW172">
        <f>Demand[[#This Row],[Load]]+Demand[[#This Row],[Load]]*0.22</f>
        <v>14433.82</v>
      </c>
      <c r="BX172">
        <f>Demand[[#This Row],[Load]]+Demand[[#This Row],[Load]]*0.23</f>
        <v>14552.130000000001</v>
      </c>
      <c r="BY172">
        <f>Demand[[#This Row],[Load]]+Demand[[#This Row],[Load]]*0.24</f>
        <v>14670.44</v>
      </c>
      <c r="BZ172">
        <f>Demand[[#This Row],[Load]]+Demand[[#This Row],[Load]]*0.25</f>
        <v>14788.75</v>
      </c>
      <c r="CA172">
        <f>Demand[[#This Row],[Load]]+Demand[[#This Row],[Load]]*0.26</f>
        <v>14907.06</v>
      </c>
      <c r="CB172">
        <f>Demand[[#This Row],[Load]]+Demand[[#This Row],[Load]]*0.27</f>
        <v>15025.37</v>
      </c>
      <c r="CC172">
        <f>Demand[[#This Row],[Load]]+Demand[[#This Row],[Load]]*0.28</f>
        <v>15143.68</v>
      </c>
      <c r="CD172">
        <f>Demand[[#This Row],[Load]]+Demand[[#This Row],[Load]]*0.29</f>
        <v>15261.99</v>
      </c>
      <c r="CE172">
        <f>Demand[[#This Row],[Load]]+Demand[[#This Row],[Load]]*0.3</f>
        <v>15380.3</v>
      </c>
      <c r="CF172">
        <f>Demand[[#This Row],[Load]]+Demand[[#This Row],[Load]]*0.31</f>
        <v>15498.61</v>
      </c>
      <c r="CG172">
        <f>Demand[[#This Row],[Load]]+Demand[[#This Row],[Load]]*0.32</f>
        <v>15616.92</v>
      </c>
      <c r="CH172">
        <f>Demand[[#This Row],[Load]]+Demand[[#This Row],[Load]]*0.33</f>
        <v>15735.23</v>
      </c>
      <c r="CI172">
        <f>Demand[[#This Row],[Load]]+Demand[[#This Row],[Load]]*0.34</f>
        <v>15853.54</v>
      </c>
      <c r="CJ172">
        <f>Demand[[#This Row],[Load]]+Demand[[#This Row],[Load]]*0.35</f>
        <v>15971.849999999999</v>
      </c>
      <c r="CK172">
        <f>Demand[[#This Row],[Load]]+Demand[[#This Row],[Load]]*0.36</f>
        <v>16090.16</v>
      </c>
      <c r="CL172">
        <f>Demand[[#This Row],[Load]]+Demand[[#This Row],[Load]]*0.37</f>
        <v>16208.470000000001</v>
      </c>
      <c r="CM172">
        <f>Demand[[#This Row],[Load]]+Demand[[#This Row],[Load]]*0.38</f>
        <v>16326.779999999999</v>
      </c>
      <c r="CN172">
        <f>Demand[[#This Row],[Load]]+Demand[[#This Row],[Load]]*0.39</f>
        <v>16445.09</v>
      </c>
      <c r="CO172">
        <f>Demand[[#This Row],[Load]]+Demand[[#This Row],[Load]]*0.4</f>
        <v>16563.400000000001</v>
      </c>
      <c r="CP172">
        <f>Demand[[#This Row],[Load]]+Demand[[#This Row],[Load]]*0.41</f>
        <v>16681.71</v>
      </c>
      <c r="CQ172">
        <f>Demand[[#This Row],[Load]]+Demand[[#This Row],[Load]]*0.42</f>
        <v>16800.02</v>
      </c>
      <c r="CR172">
        <f>Demand[[#This Row],[Load]]+Demand[[#This Row],[Load]]*0.43</f>
        <v>16918.330000000002</v>
      </c>
      <c r="CS172">
        <f>Demand[[#This Row],[Load]]+Demand[[#This Row],[Load]]*0.44</f>
        <v>17036.64</v>
      </c>
      <c r="CT172">
        <f>Demand[[#This Row],[Load]]+Demand[[#This Row],[Load]]*0.45</f>
        <v>17154.95</v>
      </c>
      <c r="CU172">
        <f>Demand[[#This Row],[Load]]+Demand[[#This Row],[Load]]*0.46</f>
        <v>17273.260000000002</v>
      </c>
      <c r="CV172">
        <f>Demand[[#This Row],[Load]]+Demand[[#This Row],[Load]]*47</f>
        <v>567888</v>
      </c>
      <c r="CW172">
        <f>Demand[[#This Row],[Load]]+Demand[[#This Row],[Load]]*0.48</f>
        <v>17509.88</v>
      </c>
      <c r="CX172">
        <f>Demand[[#This Row],[Load]]+Demand[[#This Row],[Load]]*0.49</f>
        <v>17628.189999999999</v>
      </c>
      <c r="CY172">
        <f>Demand[[#This Row],[Load]]+Demand[[#This Row],[Load]]*0.5</f>
        <v>17746.5</v>
      </c>
    </row>
    <row r="173" spans="1:103">
      <c r="A173">
        <v>171</v>
      </c>
      <c r="B173">
        <v>11127</v>
      </c>
      <c r="C173">
        <f>Demand[[#This Row],[Load]]-Demand[[#This Row],[Load]]*0.5</f>
        <v>5563.5</v>
      </c>
      <c r="D173">
        <f>Demand[[#This Row],[Load]]-Demand[[#This Row],[Load]]*0.49</f>
        <v>5674.77</v>
      </c>
      <c r="E173">
        <f>Demand[[#This Row],[Load]]-Demand[[#This Row],[Load]]*0.48</f>
        <v>5786.04</v>
      </c>
      <c r="F173">
        <f>Demand[[#This Row],[Load]]-Demand[[#This Row],[Load]]*0.47</f>
        <v>5897.31</v>
      </c>
      <c r="G173">
        <f>Demand[[#This Row],[Load]]-Demand[[#This Row],[Load]]*0.46</f>
        <v>6008.58</v>
      </c>
      <c r="H173">
        <f>Demand[[#This Row],[Load]]-Demand[[#This Row],[Load]]*0.45</f>
        <v>6119.8499999999995</v>
      </c>
      <c r="I173">
        <f>Demand[[#This Row],[Load]]-Demand[[#This Row],[Load]]*0.44</f>
        <v>6231.12</v>
      </c>
      <c r="J173">
        <f>Demand[[#This Row],[Load]]-Demand[[#This Row],[Load]]*0.43</f>
        <v>6342.39</v>
      </c>
      <c r="K173">
        <f>Demand[[#This Row],[Load]]+Demand[[#This Row],[Load]]*$K$1</f>
        <v>6453.66</v>
      </c>
      <c r="L173">
        <f>Demand[[#This Row],[Load]]+Demand[[#This Row],[Load]]*-0.41</f>
        <v>6564.93</v>
      </c>
      <c r="M173">
        <f>Demand[[#This Row],[Load]]+Demand[[#This Row],[Load]]*-0.4</f>
        <v>6676.2</v>
      </c>
      <c r="N173">
        <f>Demand[[#This Row],[Load]]+Demand[[#This Row],[Load]]*-0.39</f>
        <v>6787.47</v>
      </c>
      <c r="O173">
        <f>Demand[[#This Row],[Load]]+Demand[[#This Row],[Load]]*-0.38</f>
        <v>6898.74</v>
      </c>
      <c r="P173">
        <f>Demand[[#This Row],[Load]]+Demand[[#This Row],[Load]]*-0.37</f>
        <v>7010.01</v>
      </c>
      <c r="Q173">
        <f>Demand[[#This Row],[Load]]+Demand[[#This Row],[Load]]*-0.36</f>
        <v>7121.2800000000007</v>
      </c>
      <c r="R173">
        <f>Demand[[#This Row],[Load]]+Demand[[#This Row],[Load]]*-0.35</f>
        <v>7232.55</v>
      </c>
      <c r="S173">
        <f>Demand[[#This Row],[Load]]+Demand[[#This Row],[Load]]*-0.34</f>
        <v>7343.82</v>
      </c>
      <c r="T173">
        <f>Demand[[#This Row],[Load]]+Demand[[#This Row],[Load]]*-0.33</f>
        <v>7455.09</v>
      </c>
      <c r="U173">
        <f>Demand[[#This Row],[Load]]+Demand[[#This Row],[Load]]*-0.32</f>
        <v>7566.3600000000006</v>
      </c>
      <c r="V173">
        <f>Demand[[#This Row],[Load]]+Demand[[#This Row],[Load]]*-0.31</f>
        <v>7677.63</v>
      </c>
      <c r="W173">
        <f>Demand[[#This Row],[Load]]+Demand[[#This Row],[Load]]*-0.3</f>
        <v>7788.9</v>
      </c>
      <c r="X173">
        <f>Demand[[#This Row],[Load]]+Demand[[#This Row],[Load]]*-0.29</f>
        <v>7900.17</v>
      </c>
      <c r="Y173">
        <f>Demand[[#This Row],[Load]]+Demand[[#This Row],[Load]]*-0.28</f>
        <v>8011.44</v>
      </c>
      <c r="Z173">
        <f>Demand[[#This Row],[Load]]+Demand[[#This Row],[Load]]*-0.27</f>
        <v>8122.7099999999991</v>
      </c>
      <c r="AA173">
        <f>Demand[[#This Row],[Load]]+Demand[[#This Row],[Load]]*-0.26</f>
        <v>8233.98</v>
      </c>
      <c r="AB173">
        <f>Demand[[#This Row],[Load]]+Demand[[#This Row],[Load]]*-0.25</f>
        <v>8345.25</v>
      </c>
      <c r="AC173">
        <f>Demand[[#This Row],[Load]]+Demand[[#This Row],[Load]]*-0.24</f>
        <v>8456.52</v>
      </c>
      <c r="AD173">
        <f>Demand[[#This Row],[Load]]+Demand[[#This Row],[Load]]*-0.23</f>
        <v>8567.7900000000009</v>
      </c>
      <c r="AE173">
        <f>Demand[[#This Row],[Load]]+Demand[[#This Row],[Load]]*-0.22</f>
        <v>8679.06</v>
      </c>
      <c r="AF173">
        <f>Demand[[#This Row],[Load]]+Demand[[#This Row],[Load]]*-0.21</f>
        <v>8790.33</v>
      </c>
      <c r="AG173">
        <f>Demand[[#This Row],[Load]]+Demand[[#This Row],[Load]]*-0.2</f>
        <v>8901.6</v>
      </c>
      <c r="AH173">
        <f>Demand[[#This Row],[Load]]+Demand[[#This Row],[Load]]*-0.19</f>
        <v>9012.869999999999</v>
      </c>
      <c r="AI173">
        <f>Demand[[#This Row],[Load]]+Demand[[#This Row],[Load]]*-0.18</f>
        <v>9124.14</v>
      </c>
      <c r="AJ173">
        <f>Demand[[#This Row],[Load]]+Demand[[#This Row],[Load]]*-0.17</f>
        <v>9235.41</v>
      </c>
      <c r="AK173">
        <f>Demand[[#This Row],[Load]]+Demand[[#This Row],[Load]]*-0.16</f>
        <v>9346.68</v>
      </c>
      <c r="AL173">
        <f>Demand[[#This Row],[Load]]+Demand[[#This Row],[Load]]*-0.15</f>
        <v>9457.9500000000007</v>
      </c>
      <c r="AM173">
        <f>Demand[[#This Row],[Load]]+Demand[[#This Row],[Load]]*-0.14</f>
        <v>9569.2199999999993</v>
      </c>
      <c r="AN173">
        <f>Demand[[#This Row],[Load]]+Demand[[#This Row],[Load]]*-0.13</f>
        <v>9680.49</v>
      </c>
      <c r="AO173">
        <f>Demand[[#This Row],[Load]]+Demand[[#This Row],[Load]]*-0.12</f>
        <v>9791.76</v>
      </c>
      <c r="AP173">
        <f>Demand[[#This Row],[Load]]+Demand[[#This Row],[Load]]*-0.11</f>
        <v>9903.0300000000007</v>
      </c>
      <c r="AQ173">
        <f>Demand[[#This Row],[Load]]+Demand[[#This Row],[Load]]*-0.1</f>
        <v>10014.299999999999</v>
      </c>
      <c r="AR173">
        <f>Demand[[#This Row],[Load]]+Demand[[#This Row],[Load]]*-0.09</f>
        <v>10125.57</v>
      </c>
      <c r="AS173">
        <f>Demand[[#This Row],[Load]]+Demand[[#This Row],[Load]]*-0.08</f>
        <v>10236.84</v>
      </c>
      <c r="AT173">
        <f>Demand[[#This Row],[Load]]+Demand[[#This Row],[Load]]*-0.07</f>
        <v>10348.11</v>
      </c>
      <c r="AU173">
        <f>Demand[[#This Row],[Load]]+Demand[[#This Row],[Load]]*-0.06</f>
        <v>10459.379999999999</v>
      </c>
      <c r="AV173">
        <f>Demand[[#This Row],[Load]]+Demand[[#This Row],[Load]]*-0.05</f>
        <v>10570.65</v>
      </c>
      <c r="AW173">
        <f>Demand[[#This Row],[Load]]+Demand[[#This Row],[Load]]*-0.04</f>
        <v>10681.92</v>
      </c>
      <c r="AX173">
        <f>Demand[[#This Row],[Load]]+Demand[[#This Row],[Load]]*-0.03</f>
        <v>10793.19</v>
      </c>
      <c r="AY173">
        <f>Demand[[#This Row],[Load]]+Demand[[#This Row],[Load]]*-0.02</f>
        <v>10904.46</v>
      </c>
      <c r="AZ173">
        <f>Demand[[#This Row],[Load]]+Demand[[#This Row],[Load]]*-0.01</f>
        <v>11015.73</v>
      </c>
      <c r="BA173">
        <f>Demand[[#This Row],[Load]]+Demand[[#This Row],[Load]]*0</f>
        <v>11127</v>
      </c>
      <c r="BB173">
        <f>Demand[[#This Row],[Load]]+Demand[[#This Row],[Load]]*0.01</f>
        <v>11238.27</v>
      </c>
      <c r="BC173">
        <f>Demand[[#This Row],[Load]]+Demand[[#This Row],[Load]]*0.02</f>
        <v>11349.54</v>
      </c>
      <c r="BD173">
        <f>Demand[[#This Row],[Load]]+Demand[[#This Row],[Load]]*0.03</f>
        <v>11460.81</v>
      </c>
      <c r="BE173">
        <f>Demand[[#This Row],[Load]]+Demand[[#This Row],[Load]]*0.04</f>
        <v>11572.08</v>
      </c>
      <c r="BF173">
        <f>Demand[[#This Row],[Load]]+Demand[[#This Row],[Load]]*0.05</f>
        <v>11683.35</v>
      </c>
      <c r="BG173">
        <f>Demand[[#This Row],[Load]]+Demand[[#This Row],[Load]]*0.06</f>
        <v>11794.62</v>
      </c>
      <c r="BH173">
        <f>Demand[[#This Row],[Load]]+Demand[[#This Row],[Load]]*0.07</f>
        <v>11905.89</v>
      </c>
      <c r="BI173">
        <f>Demand[[#This Row],[Load]]+Demand[[#This Row],[Load]]*0.08</f>
        <v>12017.16</v>
      </c>
      <c r="BJ173">
        <f>Demand[[#This Row],[Load]]+Demand[[#This Row],[Load]]*0.09</f>
        <v>12128.43</v>
      </c>
      <c r="BK173">
        <f>Demand[[#This Row],[Load]]+Demand[[#This Row],[Load]]*0.1</f>
        <v>12239.7</v>
      </c>
      <c r="BL173">
        <f>Demand[[#This Row],[Load]]+Demand[[#This Row],[Load]]*0.11</f>
        <v>12350.97</v>
      </c>
      <c r="BM173">
        <f>Demand[[#This Row],[Load]]+Demand[[#This Row],[Load]]*0.12</f>
        <v>12462.24</v>
      </c>
      <c r="BN173">
        <f>Demand[[#This Row],[Load]]+Demand[[#This Row],[Load]]*0.13</f>
        <v>12573.51</v>
      </c>
      <c r="BO173">
        <f>Demand[[#This Row],[Load]]+Demand[[#This Row],[Load]]*0.14</f>
        <v>12684.78</v>
      </c>
      <c r="BP173">
        <f>Demand[[#This Row],[Load]]+Demand[[#This Row],[Load]]*0.15</f>
        <v>12796.05</v>
      </c>
      <c r="BQ173">
        <f>Demand[[#This Row],[Load]]+Demand[[#This Row],[Load]]*0.16</f>
        <v>12907.32</v>
      </c>
      <c r="BR173">
        <f>Demand[[#This Row],[Load]]+Demand[[#This Row],[Load]]*0.17</f>
        <v>13018.59</v>
      </c>
      <c r="BS173">
        <f>Demand[[#This Row],[Load]]+Demand[[#This Row],[Load]]*0.18</f>
        <v>13129.86</v>
      </c>
      <c r="BT173">
        <f>Demand[[#This Row],[Load]]+Demand[[#This Row],[Load]]*0.19</f>
        <v>13241.130000000001</v>
      </c>
      <c r="BU173">
        <f>Demand[[#This Row],[Load]]+Demand[[#This Row],[Load]]*0.2</f>
        <v>13352.4</v>
      </c>
      <c r="BV173">
        <f>Demand[[#This Row],[Load]]+Demand[[#This Row],[Load]]*0.21</f>
        <v>13463.67</v>
      </c>
      <c r="BW173">
        <f>Demand[[#This Row],[Load]]+Demand[[#This Row],[Load]]*0.22</f>
        <v>13574.94</v>
      </c>
      <c r="BX173">
        <f>Demand[[#This Row],[Load]]+Demand[[#This Row],[Load]]*0.23</f>
        <v>13686.21</v>
      </c>
      <c r="BY173">
        <f>Demand[[#This Row],[Load]]+Demand[[#This Row],[Load]]*0.24</f>
        <v>13797.48</v>
      </c>
      <c r="BZ173">
        <f>Demand[[#This Row],[Load]]+Demand[[#This Row],[Load]]*0.25</f>
        <v>13908.75</v>
      </c>
      <c r="CA173">
        <f>Demand[[#This Row],[Load]]+Demand[[#This Row],[Load]]*0.26</f>
        <v>14020.02</v>
      </c>
      <c r="CB173">
        <f>Demand[[#This Row],[Load]]+Demand[[#This Row],[Load]]*0.27</f>
        <v>14131.29</v>
      </c>
      <c r="CC173">
        <f>Demand[[#This Row],[Load]]+Demand[[#This Row],[Load]]*0.28</f>
        <v>14242.560000000001</v>
      </c>
      <c r="CD173">
        <f>Demand[[#This Row],[Load]]+Demand[[#This Row],[Load]]*0.29</f>
        <v>14353.83</v>
      </c>
      <c r="CE173">
        <f>Demand[[#This Row],[Load]]+Demand[[#This Row],[Load]]*0.3</f>
        <v>14465.1</v>
      </c>
      <c r="CF173">
        <f>Demand[[#This Row],[Load]]+Demand[[#This Row],[Load]]*0.31</f>
        <v>14576.369999999999</v>
      </c>
      <c r="CG173">
        <f>Demand[[#This Row],[Load]]+Demand[[#This Row],[Load]]*0.32</f>
        <v>14687.64</v>
      </c>
      <c r="CH173">
        <f>Demand[[#This Row],[Load]]+Demand[[#This Row],[Load]]*0.33</f>
        <v>14798.91</v>
      </c>
      <c r="CI173">
        <f>Demand[[#This Row],[Load]]+Demand[[#This Row],[Load]]*0.34</f>
        <v>14910.18</v>
      </c>
      <c r="CJ173">
        <f>Demand[[#This Row],[Load]]+Demand[[#This Row],[Load]]*0.35</f>
        <v>15021.45</v>
      </c>
      <c r="CK173">
        <f>Demand[[#This Row],[Load]]+Demand[[#This Row],[Load]]*0.36</f>
        <v>15132.72</v>
      </c>
      <c r="CL173">
        <f>Demand[[#This Row],[Load]]+Demand[[#This Row],[Load]]*0.37</f>
        <v>15243.99</v>
      </c>
      <c r="CM173">
        <f>Demand[[#This Row],[Load]]+Demand[[#This Row],[Load]]*0.38</f>
        <v>15355.26</v>
      </c>
      <c r="CN173">
        <f>Demand[[#This Row],[Load]]+Demand[[#This Row],[Load]]*0.39</f>
        <v>15466.529999999999</v>
      </c>
      <c r="CO173">
        <f>Demand[[#This Row],[Load]]+Demand[[#This Row],[Load]]*0.4</f>
        <v>15577.8</v>
      </c>
      <c r="CP173">
        <f>Demand[[#This Row],[Load]]+Demand[[#This Row],[Load]]*0.41</f>
        <v>15689.07</v>
      </c>
      <c r="CQ173">
        <f>Demand[[#This Row],[Load]]+Demand[[#This Row],[Load]]*0.42</f>
        <v>15800.34</v>
      </c>
      <c r="CR173">
        <f>Demand[[#This Row],[Load]]+Demand[[#This Row],[Load]]*0.43</f>
        <v>15911.61</v>
      </c>
      <c r="CS173">
        <f>Demand[[#This Row],[Load]]+Demand[[#This Row],[Load]]*0.44</f>
        <v>16022.880000000001</v>
      </c>
      <c r="CT173">
        <f>Demand[[#This Row],[Load]]+Demand[[#This Row],[Load]]*0.45</f>
        <v>16134.150000000001</v>
      </c>
      <c r="CU173">
        <f>Demand[[#This Row],[Load]]+Demand[[#This Row],[Load]]*0.46</f>
        <v>16245.42</v>
      </c>
      <c r="CV173">
        <f>Demand[[#This Row],[Load]]+Demand[[#This Row],[Load]]*47</f>
        <v>534096</v>
      </c>
      <c r="CW173">
        <f>Demand[[#This Row],[Load]]+Demand[[#This Row],[Load]]*0.48</f>
        <v>16467.96</v>
      </c>
      <c r="CX173">
        <f>Demand[[#This Row],[Load]]+Demand[[#This Row],[Load]]*0.49</f>
        <v>16579.23</v>
      </c>
      <c r="CY173">
        <f>Demand[[#This Row],[Load]]+Demand[[#This Row],[Load]]*0.5</f>
        <v>16690.5</v>
      </c>
    </row>
    <row r="174" spans="1:103">
      <c r="A174">
        <v>172</v>
      </c>
      <c r="B174">
        <v>10717</v>
      </c>
      <c r="C174">
        <f>Demand[[#This Row],[Load]]-Demand[[#This Row],[Load]]*0.5</f>
        <v>5358.5</v>
      </c>
      <c r="D174">
        <f>Demand[[#This Row],[Load]]-Demand[[#This Row],[Load]]*0.49</f>
        <v>5465.67</v>
      </c>
      <c r="E174">
        <f>Demand[[#This Row],[Load]]-Demand[[#This Row],[Load]]*0.48</f>
        <v>5572.84</v>
      </c>
      <c r="F174">
        <f>Demand[[#This Row],[Load]]-Demand[[#This Row],[Load]]*0.47</f>
        <v>5680.01</v>
      </c>
      <c r="G174">
        <f>Demand[[#This Row],[Load]]-Demand[[#This Row],[Load]]*0.46</f>
        <v>5787.1799999999994</v>
      </c>
      <c r="H174">
        <f>Demand[[#This Row],[Load]]-Demand[[#This Row],[Load]]*0.45</f>
        <v>5894.3499999999995</v>
      </c>
      <c r="I174">
        <f>Demand[[#This Row],[Load]]-Demand[[#This Row],[Load]]*0.44</f>
        <v>6001.5199999999995</v>
      </c>
      <c r="J174">
        <f>Demand[[#This Row],[Load]]-Demand[[#This Row],[Load]]*0.43</f>
        <v>6108.6900000000005</v>
      </c>
      <c r="K174">
        <f>Demand[[#This Row],[Load]]+Demand[[#This Row],[Load]]*$K$1</f>
        <v>6215.8600000000006</v>
      </c>
      <c r="L174">
        <f>Demand[[#This Row],[Load]]+Demand[[#This Row],[Load]]*-0.41</f>
        <v>6323.0300000000007</v>
      </c>
      <c r="M174">
        <f>Demand[[#This Row],[Load]]+Demand[[#This Row],[Load]]*-0.4</f>
        <v>6430.2</v>
      </c>
      <c r="N174">
        <f>Demand[[#This Row],[Load]]+Demand[[#This Row],[Load]]*-0.39</f>
        <v>6537.37</v>
      </c>
      <c r="O174">
        <f>Demand[[#This Row],[Load]]+Demand[[#This Row],[Load]]*-0.38</f>
        <v>6644.54</v>
      </c>
      <c r="P174">
        <f>Demand[[#This Row],[Load]]+Demand[[#This Row],[Load]]*-0.37</f>
        <v>6751.71</v>
      </c>
      <c r="Q174">
        <f>Demand[[#This Row],[Load]]+Demand[[#This Row],[Load]]*-0.36</f>
        <v>6858.88</v>
      </c>
      <c r="R174">
        <f>Demand[[#This Row],[Load]]+Demand[[#This Row],[Load]]*-0.35</f>
        <v>6966.05</v>
      </c>
      <c r="S174">
        <f>Demand[[#This Row],[Load]]+Demand[[#This Row],[Load]]*-0.34</f>
        <v>7073.2199999999993</v>
      </c>
      <c r="T174">
        <f>Demand[[#This Row],[Load]]+Demand[[#This Row],[Load]]*-0.33</f>
        <v>7180.3899999999994</v>
      </c>
      <c r="U174">
        <f>Demand[[#This Row],[Load]]+Demand[[#This Row],[Load]]*-0.32</f>
        <v>7287.5599999999995</v>
      </c>
      <c r="V174">
        <f>Demand[[#This Row],[Load]]+Demand[[#This Row],[Load]]*-0.31</f>
        <v>7394.73</v>
      </c>
      <c r="W174">
        <f>Demand[[#This Row],[Load]]+Demand[[#This Row],[Load]]*-0.3</f>
        <v>7501.9</v>
      </c>
      <c r="X174">
        <f>Demand[[#This Row],[Load]]+Demand[[#This Row],[Load]]*-0.29</f>
        <v>7609.07</v>
      </c>
      <c r="Y174">
        <f>Demand[[#This Row],[Load]]+Demand[[#This Row],[Load]]*-0.28</f>
        <v>7716.24</v>
      </c>
      <c r="Z174">
        <f>Demand[[#This Row],[Load]]+Demand[[#This Row],[Load]]*-0.27</f>
        <v>7823.41</v>
      </c>
      <c r="AA174">
        <f>Demand[[#This Row],[Load]]+Demand[[#This Row],[Load]]*-0.26</f>
        <v>7930.58</v>
      </c>
      <c r="AB174">
        <f>Demand[[#This Row],[Load]]+Demand[[#This Row],[Load]]*-0.25</f>
        <v>8037.75</v>
      </c>
      <c r="AC174">
        <f>Demand[[#This Row],[Load]]+Demand[[#This Row],[Load]]*-0.24</f>
        <v>8144.92</v>
      </c>
      <c r="AD174">
        <f>Demand[[#This Row],[Load]]+Demand[[#This Row],[Load]]*-0.23</f>
        <v>8252.09</v>
      </c>
      <c r="AE174">
        <f>Demand[[#This Row],[Load]]+Demand[[#This Row],[Load]]*-0.22</f>
        <v>8359.26</v>
      </c>
      <c r="AF174">
        <f>Demand[[#This Row],[Load]]+Demand[[#This Row],[Load]]*-0.21</f>
        <v>8466.43</v>
      </c>
      <c r="AG174">
        <f>Demand[[#This Row],[Load]]+Demand[[#This Row],[Load]]*-0.2</f>
        <v>8573.6</v>
      </c>
      <c r="AH174">
        <f>Demand[[#This Row],[Load]]+Demand[[#This Row],[Load]]*-0.19</f>
        <v>8680.77</v>
      </c>
      <c r="AI174">
        <f>Demand[[#This Row],[Load]]+Demand[[#This Row],[Load]]*-0.18</f>
        <v>8787.94</v>
      </c>
      <c r="AJ174">
        <f>Demand[[#This Row],[Load]]+Demand[[#This Row],[Load]]*-0.17</f>
        <v>8895.11</v>
      </c>
      <c r="AK174">
        <f>Demand[[#This Row],[Load]]+Demand[[#This Row],[Load]]*-0.16</f>
        <v>9002.2800000000007</v>
      </c>
      <c r="AL174">
        <f>Demand[[#This Row],[Load]]+Demand[[#This Row],[Load]]*-0.15</f>
        <v>9109.4500000000007</v>
      </c>
      <c r="AM174">
        <f>Demand[[#This Row],[Load]]+Demand[[#This Row],[Load]]*-0.14</f>
        <v>9216.619999999999</v>
      </c>
      <c r="AN174">
        <f>Demand[[#This Row],[Load]]+Demand[[#This Row],[Load]]*-0.13</f>
        <v>9323.7900000000009</v>
      </c>
      <c r="AO174">
        <f>Demand[[#This Row],[Load]]+Demand[[#This Row],[Load]]*-0.12</f>
        <v>9430.9599999999991</v>
      </c>
      <c r="AP174">
        <f>Demand[[#This Row],[Load]]+Demand[[#This Row],[Load]]*-0.11</f>
        <v>9538.1299999999992</v>
      </c>
      <c r="AQ174">
        <f>Demand[[#This Row],[Load]]+Demand[[#This Row],[Load]]*-0.1</f>
        <v>9645.2999999999993</v>
      </c>
      <c r="AR174">
        <f>Demand[[#This Row],[Load]]+Demand[[#This Row],[Load]]*-0.09</f>
        <v>9752.4699999999993</v>
      </c>
      <c r="AS174">
        <f>Demand[[#This Row],[Load]]+Demand[[#This Row],[Load]]*-0.08</f>
        <v>9859.64</v>
      </c>
      <c r="AT174">
        <f>Demand[[#This Row],[Load]]+Demand[[#This Row],[Load]]*-0.07</f>
        <v>9966.81</v>
      </c>
      <c r="AU174">
        <f>Demand[[#This Row],[Load]]+Demand[[#This Row],[Load]]*-0.06</f>
        <v>10073.98</v>
      </c>
      <c r="AV174">
        <f>Demand[[#This Row],[Load]]+Demand[[#This Row],[Load]]*-0.05</f>
        <v>10181.15</v>
      </c>
      <c r="AW174">
        <f>Demand[[#This Row],[Load]]+Demand[[#This Row],[Load]]*-0.04</f>
        <v>10288.32</v>
      </c>
      <c r="AX174">
        <f>Demand[[#This Row],[Load]]+Demand[[#This Row],[Load]]*-0.03</f>
        <v>10395.49</v>
      </c>
      <c r="AY174">
        <f>Demand[[#This Row],[Load]]+Demand[[#This Row],[Load]]*-0.02</f>
        <v>10502.66</v>
      </c>
      <c r="AZ174">
        <f>Demand[[#This Row],[Load]]+Demand[[#This Row],[Load]]*-0.01</f>
        <v>10609.83</v>
      </c>
      <c r="BA174">
        <f>Demand[[#This Row],[Load]]+Demand[[#This Row],[Load]]*0</f>
        <v>10717</v>
      </c>
      <c r="BB174">
        <f>Demand[[#This Row],[Load]]+Demand[[#This Row],[Load]]*0.01</f>
        <v>10824.17</v>
      </c>
      <c r="BC174">
        <f>Demand[[#This Row],[Load]]+Demand[[#This Row],[Load]]*0.02</f>
        <v>10931.34</v>
      </c>
      <c r="BD174">
        <f>Demand[[#This Row],[Load]]+Demand[[#This Row],[Load]]*0.03</f>
        <v>11038.51</v>
      </c>
      <c r="BE174">
        <f>Demand[[#This Row],[Load]]+Demand[[#This Row],[Load]]*0.04</f>
        <v>11145.68</v>
      </c>
      <c r="BF174">
        <f>Demand[[#This Row],[Load]]+Demand[[#This Row],[Load]]*0.05</f>
        <v>11252.85</v>
      </c>
      <c r="BG174">
        <f>Demand[[#This Row],[Load]]+Demand[[#This Row],[Load]]*0.06</f>
        <v>11360.02</v>
      </c>
      <c r="BH174">
        <f>Demand[[#This Row],[Load]]+Demand[[#This Row],[Load]]*0.07</f>
        <v>11467.19</v>
      </c>
      <c r="BI174">
        <f>Demand[[#This Row],[Load]]+Demand[[#This Row],[Load]]*0.08</f>
        <v>11574.36</v>
      </c>
      <c r="BJ174">
        <f>Demand[[#This Row],[Load]]+Demand[[#This Row],[Load]]*0.09</f>
        <v>11681.53</v>
      </c>
      <c r="BK174">
        <f>Demand[[#This Row],[Load]]+Demand[[#This Row],[Load]]*0.1</f>
        <v>11788.7</v>
      </c>
      <c r="BL174">
        <f>Demand[[#This Row],[Load]]+Demand[[#This Row],[Load]]*0.11</f>
        <v>11895.87</v>
      </c>
      <c r="BM174">
        <f>Demand[[#This Row],[Load]]+Demand[[#This Row],[Load]]*0.12</f>
        <v>12003.04</v>
      </c>
      <c r="BN174">
        <f>Demand[[#This Row],[Load]]+Demand[[#This Row],[Load]]*0.13</f>
        <v>12110.21</v>
      </c>
      <c r="BO174">
        <f>Demand[[#This Row],[Load]]+Demand[[#This Row],[Load]]*0.14</f>
        <v>12217.380000000001</v>
      </c>
      <c r="BP174">
        <f>Demand[[#This Row],[Load]]+Demand[[#This Row],[Load]]*0.15</f>
        <v>12324.55</v>
      </c>
      <c r="BQ174">
        <f>Demand[[#This Row],[Load]]+Demand[[#This Row],[Load]]*0.16</f>
        <v>12431.72</v>
      </c>
      <c r="BR174">
        <f>Demand[[#This Row],[Load]]+Demand[[#This Row],[Load]]*0.17</f>
        <v>12538.89</v>
      </c>
      <c r="BS174">
        <f>Demand[[#This Row],[Load]]+Demand[[#This Row],[Load]]*0.18</f>
        <v>12646.06</v>
      </c>
      <c r="BT174">
        <f>Demand[[#This Row],[Load]]+Demand[[#This Row],[Load]]*0.19</f>
        <v>12753.23</v>
      </c>
      <c r="BU174">
        <f>Demand[[#This Row],[Load]]+Demand[[#This Row],[Load]]*0.2</f>
        <v>12860.4</v>
      </c>
      <c r="BV174">
        <f>Demand[[#This Row],[Load]]+Demand[[#This Row],[Load]]*0.21</f>
        <v>12967.57</v>
      </c>
      <c r="BW174">
        <f>Demand[[#This Row],[Load]]+Demand[[#This Row],[Load]]*0.22</f>
        <v>13074.74</v>
      </c>
      <c r="BX174">
        <f>Demand[[#This Row],[Load]]+Demand[[#This Row],[Load]]*0.23</f>
        <v>13181.91</v>
      </c>
      <c r="BY174">
        <f>Demand[[#This Row],[Load]]+Demand[[#This Row],[Load]]*0.24</f>
        <v>13289.08</v>
      </c>
      <c r="BZ174">
        <f>Demand[[#This Row],[Load]]+Demand[[#This Row],[Load]]*0.25</f>
        <v>13396.25</v>
      </c>
      <c r="CA174">
        <f>Demand[[#This Row],[Load]]+Demand[[#This Row],[Load]]*0.26</f>
        <v>13503.42</v>
      </c>
      <c r="CB174">
        <f>Demand[[#This Row],[Load]]+Demand[[#This Row],[Load]]*0.27</f>
        <v>13610.59</v>
      </c>
      <c r="CC174">
        <f>Demand[[#This Row],[Load]]+Demand[[#This Row],[Load]]*0.28</f>
        <v>13717.76</v>
      </c>
      <c r="CD174">
        <f>Demand[[#This Row],[Load]]+Demand[[#This Row],[Load]]*0.29</f>
        <v>13824.93</v>
      </c>
      <c r="CE174">
        <f>Demand[[#This Row],[Load]]+Demand[[#This Row],[Load]]*0.3</f>
        <v>13932.1</v>
      </c>
      <c r="CF174">
        <f>Demand[[#This Row],[Load]]+Demand[[#This Row],[Load]]*0.31</f>
        <v>14039.27</v>
      </c>
      <c r="CG174">
        <f>Demand[[#This Row],[Load]]+Demand[[#This Row],[Load]]*0.32</f>
        <v>14146.44</v>
      </c>
      <c r="CH174">
        <f>Demand[[#This Row],[Load]]+Demand[[#This Row],[Load]]*0.33</f>
        <v>14253.61</v>
      </c>
      <c r="CI174">
        <f>Demand[[#This Row],[Load]]+Demand[[#This Row],[Load]]*0.34</f>
        <v>14360.78</v>
      </c>
      <c r="CJ174">
        <f>Demand[[#This Row],[Load]]+Demand[[#This Row],[Load]]*0.35</f>
        <v>14467.95</v>
      </c>
      <c r="CK174">
        <f>Demand[[#This Row],[Load]]+Demand[[#This Row],[Load]]*0.36</f>
        <v>14575.119999999999</v>
      </c>
      <c r="CL174">
        <f>Demand[[#This Row],[Load]]+Demand[[#This Row],[Load]]*0.37</f>
        <v>14682.29</v>
      </c>
      <c r="CM174">
        <f>Demand[[#This Row],[Load]]+Demand[[#This Row],[Load]]*0.38</f>
        <v>14789.46</v>
      </c>
      <c r="CN174">
        <f>Demand[[#This Row],[Load]]+Demand[[#This Row],[Load]]*0.39</f>
        <v>14896.630000000001</v>
      </c>
      <c r="CO174">
        <f>Demand[[#This Row],[Load]]+Demand[[#This Row],[Load]]*0.4</f>
        <v>15003.8</v>
      </c>
      <c r="CP174">
        <f>Demand[[#This Row],[Load]]+Demand[[#This Row],[Load]]*0.41</f>
        <v>15110.97</v>
      </c>
      <c r="CQ174">
        <f>Demand[[#This Row],[Load]]+Demand[[#This Row],[Load]]*0.42</f>
        <v>15218.14</v>
      </c>
      <c r="CR174">
        <f>Demand[[#This Row],[Load]]+Demand[[#This Row],[Load]]*0.43</f>
        <v>15325.31</v>
      </c>
      <c r="CS174">
        <f>Demand[[#This Row],[Load]]+Demand[[#This Row],[Load]]*0.44</f>
        <v>15432.48</v>
      </c>
      <c r="CT174">
        <f>Demand[[#This Row],[Load]]+Demand[[#This Row],[Load]]*0.45</f>
        <v>15539.650000000001</v>
      </c>
      <c r="CU174">
        <f>Demand[[#This Row],[Load]]+Demand[[#This Row],[Load]]*0.46</f>
        <v>15646.82</v>
      </c>
      <c r="CV174">
        <f>Demand[[#This Row],[Load]]+Demand[[#This Row],[Load]]*47</f>
        <v>514416</v>
      </c>
      <c r="CW174">
        <f>Demand[[#This Row],[Load]]+Demand[[#This Row],[Load]]*0.48</f>
        <v>15861.16</v>
      </c>
      <c r="CX174">
        <f>Demand[[#This Row],[Load]]+Demand[[#This Row],[Load]]*0.49</f>
        <v>15968.33</v>
      </c>
      <c r="CY174">
        <f>Demand[[#This Row],[Load]]+Demand[[#This Row],[Load]]*0.5</f>
        <v>16075.5</v>
      </c>
    </row>
    <row r="175" spans="1:103">
      <c r="A175">
        <v>173</v>
      </c>
      <c r="B175">
        <v>10543</v>
      </c>
      <c r="C175">
        <f>Demand[[#This Row],[Load]]-Demand[[#This Row],[Load]]*0.5</f>
        <v>5271.5</v>
      </c>
      <c r="D175">
        <f>Demand[[#This Row],[Load]]-Demand[[#This Row],[Load]]*0.49</f>
        <v>5376.93</v>
      </c>
      <c r="E175">
        <f>Demand[[#This Row],[Load]]-Demand[[#This Row],[Load]]*0.48</f>
        <v>5482.3600000000006</v>
      </c>
      <c r="F175">
        <f>Demand[[#This Row],[Load]]-Demand[[#This Row],[Load]]*0.47</f>
        <v>5587.79</v>
      </c>
      <c r="G175">
        <f>Demand[[#This Row],[Load]]-Demand[[#This Row],[Load]]*0.46</f>
        <v>5693.2199999999993</v>
      </c>
      <c r="H175">
        <f>Demand[[#This Row],[Load]]-Demand[[#This Row],[Load]]*0.45</f>
        <v>5798.65</v>
      </c>
      <c r="I175">
        <f>Demand[[#This Row],[Load]]-Demand[[#This Row],[Load]]*0.44</f>
        <v>5904.08</v>
      </c>
      <c r="J175">
        <f>Demand[[#This Row],[Load]]-Demand[[#This Row],[Load]]*0.43</f>
        <v>6009.51</v>
      </c>
      <c r="K175">
        <f>Demand[[#This Row],[Load]]+Demand[[#This Row],[Load]]*$K$1</f>
        <v>6114.9400000000005</v>
      </c>
      <c r="L175">
        <f>Demand[[#This Row],[Load]]+Demand[[#This Row],[Load]]*-0.41</f>
        <v>6220.37</v>
      </c>
      <c r="M175">
        <f>Demand[[#This Row],[Load]]+Demand[[#This Row],[Load]]*-0.4</f>
        <v>6325.8</v>
      </c>
      <c r="N175">
        <f>Demand[[#This Row],[Load]]+Demand[[#This Row],[Load]]*-0.39</f>
        <v>6431.23</v>
      </c>
      <c r="O175">
        <f>Demand[[#This Row],[Load]]+Demand[[#This Row],[Load]]*-0.38</f>
        <v>6536.66</v>
      </c>
      <c r="P175">
        <f>Demand[[#This Row],[Load]]+Demand[[#This Row],[Load]]*-0.37</f>
        <v>6642.09</v>
      </c>
      <c r="Q175">
        <f>Demand[[#This Row],[Load]]+Demand[[#This Row],[Load]]*-0.36</f>
        <v>6747.52</v>
      </c>
      <c r="R175">
        <f>Demand[[#This Row],[Load]]+Demand[[#This Row],[Load]]*-0.35</f>
        <v>6852.9500000000007</v>
      </c>
      <c r="S175">
        <f>Demand[[#This Row],[Load]]+Demand[[#This Row],[Load]]*-0.34</f>
        <v>6958.3799999999992</v>
      </c>
      <c r="T175">
        <f>Demand[[#This Row],[Load]]+Demand[[#This Row],[Load]]*-0.33</f>
        <v>7063.8099999999995</v>
      </c>
      <c r="U175">
        <f>Demand[[#This Row],[Load]]+Demand[[#This Row],[Load]]*-0.32</f>
        <v>7169.24</v>
      </c>
      <c r="V175">
        <f>Demand[[#This Row],[Load]]+Demand[[#This Row],[Load]]*-0.31</f>
        <v>7274.67</v>
      </c>
      <c r="W175">
        <f>Demand[[#This Row],[Load]]+Demand[[#This Row],[Load]]*-0.3</f>
        <v>7380.1</v>
      </c>
      <c r="X175">
        <f>Demand[[#This Row],[Load]]+Demand[[#This Row],[Load]]*-0.29</f>
        <v>7485.5300000000007</v>
      </c>
      <c r="Y175">
        <f>Demand[[#This Row],[Load]]+Demand[[#This Row],[Load]]*-0.28</f>
        <v>7590.9599999999991</v>
      </c>
      <c r="Z175">
        <f>Demand[[#This Row],[Load]]+Demand[[#This Row],[Load]]*-0.27</f>
        <v>7696.3899999999994</v>
      </c>
      <c r="AA175">
        <f>Demand[[#This Row],[Load]]+Demand[[#This Row],[Load]]*-0.26</f>
        <v>7801.82</v>
      </c>
      <c r="AB175">
        <f>Demand[[#This Row],[Load]]+Demand[[#This Row],[Load]]*-0.25</f>
        <v>7907.25</v>
      </c>
      <c r="AC175">
        <f>Demand[[#This Row],[Load]]+Demand[[#This Row],[Load]]*-0.24</f>
        <v>8012.68</v>
      </c>
      <c r="AD175">
        <f>Demand[[#This Row],[Load]]+Demand[[#This Row],[Load]]*-0.23</f>
        <v>8118.11</v>
      </c>
      <c r="AE175">
        <f>Demand[[#This Row],[Load]]+Demand[[#This Row],[Load]]*-0.22</f>
        <v>8223.5400000000009</v>
      </c>
      <c r="AF175">
        <f>Demand[[#This Row],[Load]]+Demand[[#This Row],[Load]]*-0.21</f>
        <v>8328.9700000000012</v>
      </c>
      <c r="AG175">
        <f>Demand[[#This Row],[Load]]+Demand[[#This Row],[Load]]*-0.2</f>
        <v>8434.4</v>
      </c>
      <c r="AH175">
        <f>Demand[[#This Row],[Load]]+Demand[[#This Row],[Load]]*-0.19</f>
        <v>8539.83</v>
      </c>
      <c r="AI175">
        <f>Demand[[#This Row],[Load]]+Demand[[#This Row],[Load]]*-0.18</f>
        <v>8645.26</v>
      </c>
      <c r="AJ175">
        <f>Demand[[#This Row],[Load]]+Demand[[#This Row],[Load]]*-0.17</f>
        <v>8750.69</v>
      </c>
      <c r="AK175">
        <f>Demand[[#This Row],[Load]]+Demand[[#This Row],[Load]]*-0.16</f>
        <v>8856.119999999999</v>
      </c>
      <c r="AL175">
        <f>Demand[[#This Row],[Load]]+Demand[[#This Row],[Load]]*-0.15</f>
        <v>8961.5499999999993</v>
      </c>
      <c r="AM175">
        <f>Demand[[#This Row],[Load]]+Demand[[#This Row],[Load]]*-0.14</f>
        <v>9066.98</v>
      </c>
      <c r="AN175">
        <f>Demand[[#This Row],[Load]]+Demand[[#This Row],[Load]]*-0.13</f>
        <v>9172.41</v>
      </c>
      <c r="AO175">
        <f>Demand[[#This Row],[Load]]+Demand[[#This Row],[Load]]*-0.12</f>
        <v>9277.84</v>
      </c>
      <c r="AP175">
        <f>Demand[[#This Row],[Load]]+Demand[[#This Row],[Load]]*-0.11</f>
        <v>9383.27</v>
      </c>
      <c r="AQ175">
        <f>Demand[[#This Row],[Load]]+Demand[[#This Row],[Load]]*-0.1</f>
        <v>9488.7000000000007</v>
      </c>
      <c r="AR175">
        <f>Demand[[#This Row],[Load]]+Demand[[#This Row],[Load]]*-0.09</f>
        <v>9594.1299999999992</v>
      </c>
      <c r="AS175">
        <f>Demand[[#This Row],[Load]]+Demand[[#This Row],[Load]]*-0.08</f>
        <v>9699.56</v>
      </c>
      <c r="AT175">
        <f>Demand[[#This Row],[Load]]+Demand[[#This Row],[Load]]*-0.07</f>
        <v>9804.99</v>
      </c>
      <c r="AU175">
        <f>Demand[[#This Row],[Load]]+Demand[[#This Row],[Load]]*-0.06</f>
        <v>9910.42</v>
      </c>
      <c r="AV175">
        <f>Demand[[#This Row],[Load]]+Demand[[#This Row],[Load]]*-0.05</f>
        <v>10015.85</v>
      </c>
      <c r="AW175">
        <f>Demand[[#This Row],[Load]]+Demand[[#This Row],[Load]]*-0.04</f>
        <v>10121.280000000001</v>
      </c>
      <c r="AX175">
        <f>Demand[[#This Row],[Load]]+Demand[[#This Row],[Load]]*-0.03</f>
        <v>10226.709999999999</v>
      </c>
      <c r="AY175">
        <f>Demand[[#This Row],[Load]]+Demand[[#This Row],[Load]]*-0.02</f>
        <v>10332.14</v>
      </c>
      <c r="AZ175">
        <f>Demand[[#This Row],[Load]]+Demand[[#This Row],[Load]]*-0.01</f>
        <v>10437.57</v>
      </c>
      <c r="BA175">
        <f>Demand[[#This Row],[Load]]+Demand[[#This Row],[Load]]*0</f>
        <v>10543</v>
      </c>
      <c r="BB175">
        <f>Demand[[#This Row],[Load]]+Demand[[#This Row],[Load]]*0.01</f>
        <v>10648.43</v>
      </c>
      <c r="BC175">
        <f>Demand[[#This Row],[Load]]+Demand[[#This Row],[Load]]*0.02</f>
        <v>10753.86</v>
      </c>
      <c r="BD175">
        <f>Demand[[#This Row],[Load]]+Demand[[#This Row],[Load]]*0.03</f>
        <v>10859.29</v>
      </c>
      <c r="BE175">
        <f>Demand[[#This Row],[Load]]+Demand[[#This Row],[Load]]*0.04</f>
        <v>10964.72</v>
      </c>
      <c r="BF175">
        <f>Demand[[#This Row],[Load]]+Demand[[#This Row],[Load]]*0.05</f>
        <v>11070.15</v>
      </c>
      <c r="BG175">
        <f>Demand[[#This Row],[Load]]+Demand[[#This Row],[Load]]*0.06</f>
        <v>11175.58</v>
      </c>
      <c r="BH175">
        <f>Demand[[#This Row],[Load]]+Demand[[#This Row],[Load]]*0.07</f>
        <v>11281.01</v>
      </c>
      <c r="BI175">
        <f>Demand[[#This Row],[Load]]+Demand[[#This Row],[Load]]*0.08</f>
        <v>11386.44</v>
      </c>
      <c r="BJ175">
        <f>Demand[[#This Row],[Load]]+Demand[[#This Row],[Load]]*0.09</f>
        <v>11491.87</v>
      </c>
      <c r="BK175">
        <f>Demand[[#This Row],[Load]]+Demand[[#This Row],[Load]]*0.1</f>
        <v>11597.3</v>
      </c>
      <c r="BL175">
        <f>Demand[[#This Row],[Load]]+Demand[[#This Row],[Load]]*0.11</f>
        <v>11702.73</v>
      </c>
      <c r="BM175">
        <f>Demand[[#This Row],[Load]]+Demand[[#This Row],[Load]]*0.12</f>
        <v>11808.16</v>
      </c>
      <c r="BN175">
        <f>Demand[[#This Row],[Load]]+Demand[[#This Row],[Load]]*0.13</f>
        <v>11913.59</v>
      </c>
      <c r="BO175">
        <f>Demand[[#This Row],[Load]]+Demand[[#This Row],[Load]]*0.14</f>
        <v>12019.02</v>
      </c>
      <c r="BP175">
        <f>Demand[[#This Row],[Load]]+Demand[[#This Row],[Load]]*0.15</f>
        <v>12124.45</v>
      </c>
      <c r="BQ175">
        <f>Demand[[#This Row],[Load]]+Demand[[#This Row],[Load]]*0.16</f>
        <v>12229.880000000001</v>
      </c>
      <c r="BR175">
        <f>Demand[[#This Row],[Load]]+Demand[[#This Row],[Load]]*0.17</f>
        <v>12335.31</v>
      </c>
      <c r="BS175">
        <f>Demand[[#This Row],[Load]]+Demand[[#This Row],[Load]]*0.18</f>
        <v>12440.74</v>
      </c>
      <c r="BT175">
        <f>Demand[[#This Row],[Load]]+Demand[[#This Row],[Load]]*0.19</f>
        <v>12546.17</v>
      </c>
      <c r="BU175">
        <f>Demand[[#This Row],[Load]]+Demand[[#This Row],[Load]]*0.2</f>
        <v>12651.6</v>
      </c>
      <c r="BV175">
        <f>Demand[[#This Row],[Load]]+Demand[[#This Row],[Load]]*0.21</f>
        <v>12757.029999999999</v>
      </c>
      <c r="BW175">
        <f>Demand[[#This Row],[Load]]+Demand[[#This Row],[Load]]*0.22</f>
        <v>12862.46</v>
      </c>
      <c r="BX175">
        <f>Demand[[#This Row],[Load]]+Demand[[#This Row],[Load]]*0.23</f>
        <v>12967.89</v>
      </c>
      <c r="BY175">
        <f>Demand[[#This Row],[Load]]+Demand[[#This Row],[Load]]*0.24</f>
        <v>13073.32</v>
      </c>
      <c r="BZ175">
        <f>Demand[[#This Row],[Load]]+Demand[[#This Row],[Load]]*0.25</f>
        <v>13178.75</v>
      </c>
      <c r="CA175">
        <f>Demand[[#This Row],[Load]]+Demand[[#This Row],[Load]]*0.26</f>
        <v>13284.18</v>
      </c>
      <c r="CB175">
        <f>Demand[[#This Row],[Load]]+Demand[[#This Row],[Load]]*0.27</f>
        <v>13389.61</v>
      </c>
      <c r="CC175">
        <f>Demand[[#This Row],[Load]]+Demand[[#This Row],[Load]]*0.28</f>
        <v>13495.04</v>
      </c>
      <c r="CD175">
        <f>Demand[[#This Row],[Load]]+Demand[[#This Row],[Load]]*0.29</f>
        <v>13600.47</v>
      </c>
      <c r="CE175">
        <f>Demand[[#This Row],[Load]]+Demand[[#This Row],[Load]]*0.3</f>
        <v>13705.9</v>
      </c>
      <c r="CF175">
        <f>Demand[[#This Row],[Load]]+Demand[[#This Row],[Load]]*0.31</f>
        <v>13811.33</v>
      </c>
      <c r="CG175">
        <f>Demand[[#This Row],[Load]]+Demand[[#This Row],[Load]]*0.32</f>
        <v>13916.76</v>
      </c>
      <c r="CH175">
        <f>Demand[[#This Row],[Load]]+Demand[[#This Row],[Load]]*0.33</f>
        <v>14022.19</v>
      </c>
      <c r="CI175">
        <f>Demand[[#This Row],[Load]]+Demand[[#This Row],[Load]]*0.34</f>
        <v>14127.62</v>
      </c>
      <c r="CJ175">
        <f>Demand[[#This Row],[Load]]+Demand[[#This Row],[Load]]*0.35</f>
        <v>14233.05</v>
      </c>
      <c r="CK175">
        <f>Demand[[#This Row],[Load]]+Demand[[#This Row],[Load]]*0.36</f>
        <v>14338.48</v>
      </c>
      <c r="CL175">
        <f>Demand[[#This Row],[Load]]+Demand[[#This Row],[Load]]*0.37</f>
        <v>14443.91</v>
      </c>
      <c r="CM175">
        <f>Demand[[#This Row],[Load]]+Demand[[#This Row],[Load]]*0.38</f>
        <v>14549.34</v>
      </c>
      <c r="CN175">
        <f>Demand[[#This Row],[Load]]+Demand[[#This Row],[Load]]*0.39</f>
        <v>14654.77</v>
      </c>
      <c r="CO175">
        <f>Demand[[#This Row],[Load]]+Demand[[#This Row],[Load]]*0.4</f>
        <v>14760.2</v>
      </c>
      <c r="CP175">
        <f>Demand[[#This Row],[Load]]+Demand[[#This Row],[Load]]*0.41</f>
        <v>14865.630000000001</v>
      </c>
      <c r="CQ175">
        <f>Demand[[#This Row],[Load]]+Demand[[#This Row],[Load]]*0.42</f>
        <v>14971.06</v>
      </c>
      <c r="CR175">
        <f>Demand[[#This Row],[Load]]+Demand[[#This Row],[Load]]*0.43</f>
        <v>15076.49</v>
      </c>
      <c r="CS175">
        <f>Demand[[#This Row],[Load]]+Demand[[#This Row],[Load]]*0.44</f>
        <v>15181.92</v>
      </c>
      <c r="CT175">
        <f>Demand[[#This Row],[Load]]+Demand[[#This Row],[Load]]*0.45</f>
        <v>15287.35</v>
      </c>
      <c r="CU175">
        <f>Demand[[#This Row],[Load]]+Demand[[#This Row],[Load]]*0.46</f>
        <v>15392.78</v>
      </c>
      <c r="CV175">
        <f>Demand[[#This Row],[Load]]+Demand[[#This Row],[Load]]*47</f>
        <v>506064</v>
      </c>
      <c r="CW175">
        <f>Demand[[#This Row],[Load]]+Demand[[#This Row],[Load]]*0.48</f>
        <v>15603.64</v>
      </c>
      <c r="CX175">
        <f>Demand[[#This Row],[Load]]+Demand[[#This Row],[Load]]*0.49</f>
        <v>15709.07</v>
      </c>
      <c r="CY175">
        <f>Demand[[#This Row],[Load]]+Demand[[#This Row],[Load]]*0.5</f>
        <v>15814.5</v>
      </c>
    </row>
    <row r="176" spans="1:103">
      <c r="A176">
        <v>174</v>
      </c>
      <c r="B176">
        <v>10687</v>
      </c>
      <c r="C176">
        <f>Demand[[#This Row],[Load]]-Demand[[#This Row],[Load]]*0.5</f>
        <v>5343.5</v>
      </c>
      <c r="D176">
        <f>Demand[[#This Row],[Load]]-Demand[[#This Row],[Load]]*0.49</f>
        <v>5450.37</v>
      </c>
      <c r="E176">
        <f>Demand[[#This Row],[Load]]-Demand[[#This Row],[Load]]*0.48</f>
        <v>5557.24</v>
      </c>
      <c r="F176">
        <f>Demand[[#This Row],[Load]]-Demand[[#This Row],[Load]]*0.47</f>
        <v>5664.1100000000006</v>
      </c>
      <c r="G176">
        <f>Demand[[#This Row],[Load]]-Demand[[#This Row],[Load]]*0.46</f>
        <v>5770.98</v>
      </c>
      <c r="H176">
        <f>Demand[[#This Row],[Load]]-Demand[[#This Row],[Load]]*0.45</f>
        <v>5877.8499999999995</v>
      </c>
      <c r="I176">
        <f>Demand[[#This Row],[Load]]-Demand[[#This Row],[Load]]*0.44</f>
        <v>5984.72</v>
      </c>
      <c r="J176">
        <f>Demand[[#This Row],[Load]]-Demand[[#This Row],[Load]]*0.43</f>
        <v>6091.59</v>
      </c>
      <c r="K176">
        <f>Demand[[#This Row],[Load]]+Demand[[#This Row],[Load]]*$K$1</f>
        <v>6198.46</v>
      </c>
      <c r="L176">
        <f>Demand[[#This Row],[Load]]+Demand[[#This Row],[Load]]*-0.41</f>
        <v>6305.33</v>
      </c>
      <c r="M176">
        <f>Demand[[#This Row],[Load]]+Demand[[#This Row],[Load]]*-0.4</f>
        <v>6412.2</v>
      </c>
      <c r="N176">
        <f>Demand[[#This Row],[Load]]+Demand[[#This Row],[Load]]*-0.39</f>
        <v>6519.07</v>
      </c>
      <c r="O176">
        <f>Demand[[#This Row],[Load]]+Demand[[#This Row],[Load]]*-0.38</f>
        <v>6625.9400000000005</v>
      </c>
      <c r="P176">
        <f>Demand[[#This Row],[Load]]+Demand[[#This Row],[Load]]*-0.37</f>
        <v>6732.8099999999995</v>
      </c>
      <c r="Q176">
        <f>Demand[[#This Row],[Load]]+Demand[[#This Row],[Load]]*-0.36</f>
        <v>6839.68</v>
      </c>
      <c r="R176">
        <f>Demand[[#This Row],[Load]]+Demand[[#This Row],[Load]]*-0.35</f>
        <v>6946.55</v>
      </c>
      <c r="S176">
        <f>Demand[[#This Row],[Load]]+Demand[[#This Row],[Load]]*-0.34</f>
        <v>7053.42</v>
      </c>
      <c r="T176">
        <f>Demand[[#This Row],[Load]]+Demand[[#This Row],[Load]]*-0.33</f>
        <v>7160.29</v>
      </c>
      <c r="U176">
        <f>Demand[[#This Row],[Load]]+Demand[[#This Row],[Load]]*-0.32</f>
        <v>7267.16</v>
      </c>
      <c r="V176">
        <f>Demand[[#This Row],[Load]]+Demand[[#This Row],[Load]]*-0.31</f>
        <v>7374.0300000000007</v>
      </c>
      <c r="W176">
        <f>Demand[[#This Row],[Load]]+Demand[[#This Row],[Load]]*-0.3</f>
        <v>7480.9</v>
      </c>
      <c r="X176">
        <f>Demand[[#This Row],[Load]]+Demand[[#This Row],[Load]]*-0.29</f>
        <v>7587.77</v>
      </c>
      <c r="Y176">
        <f>Demand[[#This Row],[Load]]+Demand[[#This Row],[Load]]*-0.28</f>
        <v>7694.6399999999994</v>
      </c>
      <c r="Z176">
        <f>Demand[[#This Row],[Load]]+Demand[[#This Row],[Load]]*-0.27</f>
        <v>7801.51</v>
      </c>
      <c r="AA176">
        <f>Demand[[#This Row],[Load]]+Demand[[#This Row],[Load]]*-0.26</f>
        <v>7908.38</v>
      </c>
      <c r="AB176">
        <f>Demand[[#This Row],[Load]]+Demand[[#This Row],[Load]]*-0.25</f>
        <v>8015.25</v>
      </c>
      <c r="AC176">
        <f>Demand[[#This Row],[Load]]+Demand[[#This Row],[Load]]*-0.24</f>
        <v>8122.12</v>
      </c>
      <c r="AD176">
        <f>Demand[[#This Row],[Load]]+Demand[[#This Row],[Load]]*-0.23</f>
        <v>8228.99</v>
      </c>
      <c r="AE176">
        <f>Demand[[#This Row],[Load]]+Demand[[#This Row],[Load]]*-0.22</f>
        <v>8335.86</v>
      </c>
      <c r="AF176">
        <f>Demand[[#This Row],[Load]]+Demand[[#This Row],[Load]]*-0.21</f>
        <v>8442.73</v>
      </c>
      <c r="AG176">
        <f>Demand[[#This Row],[Load]]+Demand[[#This Row],[Load]]*-0.2</f>
        <v>8549.6</v>
      </c>
      <c r="AH176">
        <f>Demand[[#This Row],[Load]]+Demand[[#This Row],[Load]]*-0.19</f>
        <v>8656.4699999999993</v>
      </c>
      <c r="AI176">
        <f>Demand[[#This Row],[Load]]+Demand[[#This Row],[Load]]*-0.18</f>
        <v>8763.34</v>
      </c>
      <c r="AJ176">
        <f>Demand[[#This Row],[Load]]+Demand[[#This Row],[Load]]*-0.17</f>
        <v>8870.2099999999991</v>
      </c>
      <c r="AK176">
        <f>Demand[[#This Row],[Load]]+Demand[[#This Row],[Load]]*-0.16</f>
        <v>8977.08</v>
      </c>
      <c r="AL176">
        <f>Demand[[#This Row],[Load]]+Demand[[#This Row],[Load]]*-0.15</f>
        <v>9083.9500000000007</v>
      </c>
      <c r="AM176">
        <f>Demand[[#This Row],[Load]]+Demand[[#This Row],[Load]]*-0.14</f>
        <v>9190.82</v>
      </c>
      <c r="AN176">
        <f>Demand[[#This Row],[Load]]+Demand[[#This Row],[Load]]*-0.13</f>
        <v>9297.69</v>
      </c>
      <c r="AO176">
        <f>Demand[[#This Row],[Load]]+Demand[[#This Row],[Load]]*-0.12</f>
        <v>9404.56</v>
      </c>
      <c r="AP176">
        <f>Demand[[#This Row],[Load]]+Demand[[#This Row],[Load]]*-0.11</f>
        <v>9511.43</v>
      </c>
      <c r="AQ176">
        <f>Demand[[#This Row],[Load]]+Demand[[#This Row],[Load]]*-0.1</f>
        <v>9618.2999999999993</v>
      </c>
      <c r="AR176">
        <f>Demand[[#This Row],[Load]]+Demand[[#This Row],[Load]]*-0.09</f>
        <v>9725.17</v>
      </c>
      <c r="AS176">
        <f>Demand[[#This Row],[Load]]+Demand[[#This Row],[Load]]*-0.08</f>
        <v>9832.0400000000009</v>
      </c>
      <c r="AT176">
        <f>Demand[[#This Row],[Load]]+Demand[[#This Row],[Load]]*-0.07</f>
        <v>9938.91</v>
      </c>
      <c r="AU176">
        <f>Demand[[#This Row],[Load]]+Demand[[#This Row],[Load]]*-0.06</f>
        <v>10045.780000000001</v>
      </c>
      <c r="AV176">
        <f>Demand[[#This Row],[Load]]+Demand[[#This Row],[Load]]*-0.05</f>
        <v>10152.65</v>
      </c>
      <c r="AW176">
        <f>Demand[[#This Row],[Load]]+Demand[[#This Row],[Load]]*-0.04</f>
        <v>10259.52</v>
      </c>
      <c r="AX176">
        <f>Demand[[#This Row],[Load]]+Demand[[#This Row],[Load]]*-0.03</f>
        <v>10366.39</v>
      </c>
      <c r="AY176">
        <f>Demand[[#This Row],[Load]]+Demand[[#This Row],[Load]]*-0.02</f>
        <v>10473.26</v>
      </c>
      <c r="AZ176">
        <f>Demand[[#This Row],[Load]]+Demand[[#This Row],[Load]]*-0.01</f>
        <v>10580.13</v>
      </c>
      <c r="BA176">
        <f>Demand[[#This Row],[Load]]+Demand[[#This Row],[Load]]*0</f>
        <v>10687</v>
      </c>
      <c r="BB176">
        <f>Demand[[#This Row],[Load]]+Demand[[#This Row],[Load]]*0.01</f>
        <v>10793.87</v>
      </c>
      <c r="BC176">
        <f>Demand[[#This Row],[Load]]+Demand[[#This Row],[Load]]*0.02</f>
        <v>10900.74</v>
      </c>
      <c r="BD176">
        <f>Demand[[#This Row],[Load]]+Demand[[#This Row],[Load]]*0.03</f>
        <v>11007.61</v>
      </c>
      <c r="BE176">
        <f>Demand[[#This Row],[Load]]+Demand[[#This Row],[Load]]*0.04</f>
        <v>11114.48</v>
      </c>
      <c r="BF176">
        <f>Demand[[#This Row],[Load]]+Demand[[#This Row],[Load]]*0.05</f>
        <v>11221.35</v>
      </c>
      <c r="BG176">
        <f>Demand[[#This Row],[Load]]+Demand[[#This Row],[Load]]*0.06</f>
        <v>11328.22</v>
      </c>
      <c r="BH176">
        <f>Demand[[#This Row],[Load]]+Demand[[#This Row],[Load]]*0.07</f>
        <v>11435.09</v>
      </c>
      <c r="BI176">
        <f>Demand[[#This Row],[Load]]+Demand[[#This Row],[Load]]*0.08</f>
        <v>11541.96</v>
      </c>
      <c r="BJ176">
        <f>Demand[[#This Row],[Load]]+Demand[[#This Row],[Load]]*0.09</f>
        <v>11648.83</v>
      </c>
      <c r="BK176">
        <f>Demand[[#This Row],[Load]]+Demand[[#This Row],[Load]]*0.1</f>
        <v>11755.7</v>
      </c>
      <c r="BL176">
        <f>Demand[[#This Row],[Load]]+Demand[[#This Row],[Load]]*0.11</f>
        <v>11862.57</v>
      </c>
      <c r="BM176">
        <f>Demand[[#This Row],[Load]]+Demand[[#This Row],[Load]]*0.12</f>
        <v>11969.44</v>
      </c>
      <c r="BN176">
        <f>Demand[[#This Row],[Load]]+Demand[[#This Row],[Load]]*0.13</f>
        <v>12076.31</v>
      </c>
      <c r="BO176">
        <f>Demand[[#This Row],[Load]]+Demand[[#This Row],[Load]]*0.14</f>
        <v>12183.18</v>
      </c>
      <c r="BP176">
        <f>Demand[[#This Row],[Load]]+Demand[[#This Row],[Load]]*0.15</f>
        <v>12290.05</v>
      </c>
      <c r="BQ176">
        <f>Demand[[#This Row],[Load]]+Demand[[#This Row],[Load]]*0.16</f>
        <v>12396.92</v>
      </c>
      <c r="BR176">
        <f>Demand[[#This Row],[Load]]+Demand[[#This Row],[Load]]*0.17</f>
        <v>12503.79</v>
      </c>
      <c r="BS176">
        <f>Demand[[#This Row],[Load]]+Demand[[#This Row],[Load]]*0.18</f>
        <v>12610.66</v>
      </c>
      <c r="BT176">
        <f>Demand[[#This Row],[Load]]+Demand[[#This Row],[Load]]*0.19</f>
        <v>12717.53</v>
      </c>
      <c r="BU176">
        <f>Demand[[#This Row],[Load]]+Demand[[#This Row],[Load]]*0.2</f>
        <v>12824.4</v>
      </c>
      <c r="BV176">
        <f>Demand[[#This Row],[Load]]+Demand[[#This Row],[Load]]*0.21</f>
        <v>12931.27</v>
      </c>
      <c r="BW176">
        <f>Demand[[#This Row],[Load]]+Demand[[#This Row],[Load]]*0.22</f>
        <v>13038.14</v>
      </c>
      <c r="BX176">
        <f>Demand[[#This Row],[Load]]+Demand[[#This Row],[Load]]*0.23</f>
        <v>13145.01</v>
      </c>
      <c r="BY176">
        <f>Demand[[#This Row],[Load]]+Demand[[#This Row],[Load]]*0.24</f>
        <v>13251.880000000001</v>
      </c>
      <c r="BZ176">
        <f>Demand[[#This Row],[Load]]+Demand[[#This Row],[Load]]*0.25</f>
        <v>13358.75</v>
      </c>
      <c r="CA176">
        <f>Demand[[#This Row],[Load]]+Demand[[#This Row],[Load]]*0.26</f>
        <v>13465.619999999999</v>
      </c>
      <c r="CB176">
        <f>Demand[[#This Row],[Load]]+Demand[[#This Row],[Load]]*0.27</f>
        <v>13572.49</v>
      </c>
      <c r="CC176">
        <f>Demand[[#This Row],[Load]]+Demand[[#This Row],[Load]]*0.28</f>
        <v>13679.36</v>
      </c>
      <c r="CD176">
        <f>Demand[[#This Row],[Load]]+Demand[[#This Row],[Load]]*0.29</f>
        <v>13786.23</v>
      </c>
      <c r="CE176">
        <f>Demand[[#This Row],[Load]]+Demand[[#This Row],[Load]]*0.3</f>
        <v>13893.1</v>
      </c>
      <c r="CF176">
        <f>Demand[[#This Row],[Load]]+Demand[[#This Row],[Load]]*0.31</f>
        <v>13999.97</v>
      </c>
      <c r="CG176">
        <f>Demand[[#This Row],[Load]]+Demand[[#This Row],[Load]]*0.32</f>
        <v>14106.84</v>
      </c>
      <c r="CH176">
        <f>Demand[[#This Row],[Load]]+Demand[[#This Row],[Load]]*0.33</f>
        <v>14213.71</v>
      </c>
      <c r="CI176">
        <f>Demand[[#This Row],[Load]]+Demand[[#This Row],[Load]]*0.34</f>
        <v>14320.58</v>
      </c>
      <c r="CJ176">
        <f>Demand[[#This Row],[Load]]+Demand[[#This Row],[Load]]*0.35</f>
        <v>14427.45</v>
      </c>
      <c r="CK176">
        <f>Demand[[#This Row],[Load]]+Demand[[#This Row],[Load]]*0.36</f>
        <v>14534.32</v>
      </c>
      <c r="CL176">
        <f>Demand[[#This Row],[Load]]+Demand[[#This Row],[Load]]*0.37</f>
        <v>14641.19</v>
      </c>
      <c r="CM176">
        <f>Demand[[#This Row],[Load]]+Demand[[#This Row],[Load]]*0.38</f>
        <v>14748.06</v>
      </c>
      <c r="CN176">
        <f>Demand[[#This Row],[Load]]+Demand[[#This Row],[Load]]*0.39</f>
        <v>14854.93</v>
      </c>
      <c r="CO176">
        <f>Demand[[#This Row],[Load]]+Demand[[#This Row],[Load]]*0.4</f>
        <v>14961.8</v>
      </c>
      <c r="CP176">
        <f>Demand[[#This Row],[Load]]+Demand[[#This Row],[Load]]*0.41</f>
        <v>15068.67</v>
      </c>
      <c r="CQ176">
        <f>Demand[[#This Row],[Load]]+Demand[[#This Row],[Load]]*0.42</f>
        <v>15175.54</v>
      </c>
      <c r="CR176">
        <f>Demand[[#This Row],[Load]]+Demand[[#This Row],[Load]]*0.43</f>
        <v>15282.41</v>
      </c>
      <c r="CS176">
        <f>Demand[[#This Row],[Load]]+Demand[[#This Row],[Load]]*0.44</f>
        <v>15389.279999999999</v>
      </c>
      <c r="CT176">
        <f>Demand[[#This Row],[Load]]+Demand[[#This Row],[Load]]*0.45</f>
        <v>15496.150000000001</v>
      </c>
      <c r="CU176">
        <f>Demand[[#This Row],[Load]]+Demand[[#This Row],[Load]]*0.46</f>
        <v>15603.02</v>
      </c>
      <c r="CV176">
        <f>Demand[[#This Row],[Load]]+Demand[[#This Row],[Load]]*47</f>
        <v>512976</v>
      </c>
      <c r="CW176">
        <f>Demand[[#This Row],[Load]]+Demand[[#This Row],[Load]]*0.48</f>
        <v>15816.76</v>
      </c>
      <c r="CX176">
        <f>Demand[[#This Row],[Load]]+Demand[[#This Row],[Load]]*0.49</f>
        <v>15923.630000000001</v>
      </c>
      <c r="CY176">
        <f>Demand[[#This Row],[Load]]+Demand[[#This Row],[Load]]*0.5</f>
        <v>16030.5</v>
      </c>
    </row>
    <row r="177" spans="1:103">
      <c r="A177">
        <v>175</v>
      </c>
      <c r="B177">
        <v>11290</v>
      </c>
      <c r="C177">
        <f>Demand[[#This Row],[Load]]-Demand[[#This Row],[Load]]*0.5</f>
        <v>5645</v>
      </c>
      <c r="D177">
        <f>Demand[[#This Row],[Load]]-Demand[[#This Row],[Load]]*0.49</f>
        <v>5757.9000000000005</v>
      </c>
      <c r="E177">
        <f>Demand[[#This Row],[Load]]-Demand[[#This Row],[Load]]*0.48</f>
        <v>5870.8</v>
      </c>
      <c r="F177">
        <f>Demand[[#This Row],[Load]]-Demand[[#This Row],[Load]]*0.47</f>
        <v>5983.7000000000007</v>
      </c>
      <c r="G177">
        <f>Demand[[#This Row],[Load]]-Demand[[#This Row],[Load]]*0.46</f>
        <v>6096.5999999999995</v>
      </c>
      <c r="H177">
        <f>Demand[[#This Row],[Load]]-Demand[[#This Row],[Load]]*0.45</f>
        <v>6209.5</v>
      </c>
      <c r="I177">
        <f>Demand[[#This Row],[Load]]-Demand[[#This Row],[Load]]*0.44</f>
        <v>6322.4</v>
      </c>
      <c r="J177">
        <f>Demand[[#This Row],[Load]]-Demand[[#This Row],[Load]]*0.43</f>
        <v>6435.3</v>
      </c>
      <c r="K177">
        <f>Demand[[#This Row],[Load]]+Demand[[#This Row],[Load]]*$K$1</f>
        <v>6548.2</v>
      </c>
      <c r="L177">
        <f>Demand[[#This Row],[Load]]+Demand[[#This Row],[Load]]*-0.41</f>
        <v>6661.1</v>
      </c>
      <c r="M177">
        <f>Demand[[#This Row],[Load]]+Demand[[#This Row],[Load]]*-0.4</f>
        <v>6774</v>
      </c>
      <c r="N177">
        <f>Demand[[#This Row],[Load]]+Demand[[#This Row],[Load]]*-0.39</f>
        <v>6886.9</v>
      </c>
      <c r="O177">
        <f>Demand[[#This Row],[Load]]+Demand[[#This Row],[Load]]*-0.38</f>
        <v>6999.8</v>
      </c>
      <c r="P177">
        <f>Demand[[#This Row],[Load]]+Demand[[#This Row],[Load]]*-0.37</f>
        <v>7112.7</v>
      </c>
      <c r="Q177">
        <f>Demand[[#This Row],[Load]]+Demand[[#This Row],[Load]]*-0.36</f>
        <v>7225.6</v>
      </c>
      <c r="R177">
        <f>Demand[[#This Row],[Load]]+Demand[[#This Row],[Load]]*-0.35</f>
        <v>7338.5</v>
      </c>
      <c r="S177">
        <f>Demand[[#This Row],[Load]]+Demand[[#This Row],[Load]]*-0.34</f>
        <v>7451.4</v>
      </c>
      <c r="T177">
        <f>Demand[[#This Row],[Load]]+Demand[[#This Row],[Load]]*-0.33</f>
        <v>7564.2999999999993</v>
      </c>
      <c r="U177">
        <f>Demand[[#This Row],[Load]]+Demand[[#This Row],[Load]]*-0.32</f>
        <v>7677.2</v>
      </c>
      <c r="V177">
        <f>Demand[[#This Row],[Load]]+Demand[[#This Row],[Load]]*-0.31</f>
        <v>7790.1</v>
      </c>
      <c r="W177">
        <f>Demand[[#This Row],[Load]]+Demand[[#This Row],[Load]]*-0.3</f>
        <v>7903</v>
      </c>
      <c r="X177">
        <f>Demand[[#This Row],[Load]]+Demand[[#This Row],[Load]]*-0.29</f>
        <v>8015.9</v>
      </c>
      <c r="Y177">
        <f>Demand[[#This Row],[Load]]+Demand[[#This Row],[Load]]*-0.28</f>
        <v>8128.7999999999993</v>
      </c>
      <c r="Z177">
        <f>Demand[[#This Row],[Load]]+Demand[[#This Row],[Load]]*-0.27</f>
        <v>8241.7000000000007</v>
      </c>
      <c r="AA177">
        <f>Demand[[#This Row],[Load]]+Demand[[#This Row],[Load]]*-0.26</f>
        <v>8354.6</v>
      </c>
      <c r="AB177">
        <f>Demand[[#This Row],[Load]]+Demand[[#This Row],[Load]]*-0.25</f>
        <v>8467.5</v>
      </c>
      <c r="AC177">
        <f>Demand[[#This Row],[Load]]+Demand[[#This Row],[Load]]*-0.24</f>
        <v>8580.4</v>
      </c>
      <c r="AD177">
        <f>Demand[[#This Row],[Load]]+Demand[[#This Row],[Load]]*-0.23</f>
        <v>8693.2999999999993</v>
      </c>
      <c r="AE177">
        <f>Demand[[#This Row],[Load]]+Demand[[#This Row],[Load]]*-0.22</f>
        <v>8806.2000000000007</v>
      </c>
      <c r="AF177">
        <f>Demand[[#This Row],[Load]]+Demand[[#This Row],[Load]]*-0.21</f>
        <v>8919.1</v>
      </c>
      <c r="AG177">
        <f>Demand[[#This Row],[Load]]+Demand[[#This Row],[Load]]*-0.2</f>
        <v>9032</v>
      </c>
      <c r="AH177">
        <f>Demand[[#This Row],[Load]]+Demand[[#This Row],[Load]]*-0.19</f>
        <v>9144.9</v>
      </c>
      <c r="AI177">
        <f>Demand[[#This Row],[Load]]+Demand[[#This Row],[Load]]*-0.18</f>
        <v>9257.7999999999993</v>
      </c>
      <c r="AJ177">
        <f>Demand[[#This Row],[Load]]+Demand[[#This Row],[Load]]*-0.17</f>
        <v>9370.7000000000007</v>
      </c>
      <c r="AK177">
        <f>Demand[[#This Row],[Load]]+Demand[[#This Row],[Load]]*-0.16</f>
        <v>9483.6</v>
      </c>
      <c r="AL177">
        <f>Demand[[#This Row],[Load]]+Demand[[#This Row],[Load]]*-0.15</f>
        <v>9596.5</v>
      </c>
      <c r="AM177">
        <f>Demand[[#This Row],[Load]]+Demand[[#This Row],[Load]]*-0.14</f>
        <v>9709.4</v>
      </c>
      <c r="AN177">
        <f>Demand[[#This Row],[Load]]+Demand[[#This Row],[Load]]*-0.13</f>
        <v>9822.2999999999993</v>
      </c>
      <c r="AO177">
        <f>Demand[[#This Row],[Load]]+Demand[[#This Row],[Load]]*-0.12</f>
        <v>9935.2000000000007</v>
      </c>
      <c r="AP177">
        <f>Demand[[#This Row],[Load]]+Demand[[#This Row],[Load]]*-0.11</f>
        <v>10048.1</v>
      </c>
      <c r="AQ177">
        <f>Demand[[#This Row],[Load]]+Demand[[#This Row],[Load]]*-0.1</f>
        <v>10161</v>
      </c>
      <c r="AR177">
        <f>Demand[[#This Row],[Load]]+Demand[[#This Row],[Load]]*-0.09</f>
        <v>10273.9</v>
      </c>
      <c r="AS177">
        <f>Demand[[#This Row],[Load]]+Demand[[#This Row],[Load]]*-0.08</f>
        <v>10386.799999999999</v>
      </c>
      <c r="AT177">
        <f>Demand[[#This Row],[Load]]+Demand[[#This Row],[Load]]*-0.07</f>
        <v>10499.7</v>
      </c>
      <c r="AU177">
        <f>Demand[[#This Row],[Load]]+Demand[[#This Row],[Load]]*-0.06</f>
        <v>10612.6</v>
      </c>
      <c r="AV177">
        <f>Demand[[#This Row],[Load]]+Demand[[#This Row],[Load]]*-0.05</f>
        <v>10725.5</v>
      </c>
      <c r="AW177">
        <f>Demand[[#This Row],[Load]]+Demand[[#This Row],[Load]]*-0.04</f>
        <v>10838.4</v>
      </c>
      <c r="AX177">
        <f>Demand[[#This Row],[Load]]+Demand[[#This Row],[Load]]*-0.03</f>
        <v>10951.3</v>
      </c>
      <c r="AY177">
        <f>Demand[[#This Row],[Load]]+Demand[[#This Row],[Load]]*-0.02</f>
        <v>11064.2</v>
      </c>
      <c r="AZ177">
        <f>Demand[[#This Row],[Load]]+Demand[[#This Row],[Load]]*-0.01</f>
        <v>11177.1</v>
      </c>
      <c r="BA177">
        <f>Demand[[#This Row],[Load]]+Demand[[#This Row],[Load]]*0</f>
        <v>11290</v>
      </c>
      <c r="BB177">
        <f>Demand[[#This Row],[Load]]+Demand[[#This Row],[Load]]*0.01</f>
        <v>11402.9</v>
      </c>
      <c r="BC177">
        <f>Demand[[#This Row],[Load]]+Demand[[#This Row],[Load]]*0.02</f>
        <v>11515.8</v>
      </c>
      <c r="BD177">
        <f>Demand[[#This Row],[Load]]+Demand[[#This Row],[Load]]*0.03</f>
        <v>11628.7</v>
      </c>
      <c r="BE177">
        <f>Demand[[#This Row],[Load]]+Demand[[#This Row],[Load]]*0.04</f>
        <v>11741.6</v>
      </c>
      <c r="BF177">
        <f>Demand[[#This Row],[Load]]+Demand[[#This Row],[Load]]*0.05</f>
        <v>11854.5</v>
      </c>
      <c r="BG177">
        <f>Demand[[#This Row],[Load]]+Demand[[#This Row],[Load]]*0.06</f>
        <v>11967.4</v>
      </c>
      <c r="BH177">
        <f>Demand[[#This Row],[Load]]+Demand[[#This Row],[Load]]*0.07</f>
        <v>12080.3</v>
      </c>
      <c r="BI177">
        <f>Demand[[#This Row],[Load]]+Demand[[#This Row],[Load]]*0.08</f>
        <v>12193.2</v>
      </c>
      <c r="BJ177">
        <f>Demand[[#This Row],[Load]]+Demand[[#This Row],[Load]]*0.09</f>
        <v>12306.1</v>
      </c>
      <c r="BK177">
        <f>Demand[[#This Row],[Load]]+Demand[[#This Row],[Load]]*0.1</f>
        <v>12419</v>
      </c>
      <c r="BL177">
        <f>Demand[[#This Row],[Load]]+Demand[[#This Row],[Load]]*0.11</f>
        <v>12531.9</v>
      </c>
      <c r="BM177">
        <f>Demand[[#This Row],[Load]]+Demand[[#This Row],[Load]]*0.12</f>
        <v>12644.8</v>
      </c>
      <c r="BN177">
        <f>Demand[[#This Row],[Load]]+Demand[[#This Row],[Load]]*0.13</f>
        <v>12757.7</v>
      </c>
      <c r="BO177">
        <f>Demand[[#This Row],[Load]]+Demand[[#This Row],[Load]]*0.14</f>
        <v>12870.6</v>
      </c>
      <c r="BP177">
        <f>Demand[[#This Row],[Load]]+Demand[[#This Row],[Load]]*0.15</f>
        <v>12983.5</v>
      </c>
      <c r="BQ177">
        <f>Demand[[#This Row],[Load]]+Demand[[#This Row],[Load]]*0.16</f>
        <v>13096.4</v>
      </c>
      <c r="BR177">
        <f>Demand[[#This Row],[Load]]+Demand[[#This Row],[Load]]*0.17</f>
        <v>13209.3</v>
      </c>
      <c r="BS177">
        <f>Demand[[#This Row],[Load]]+Demand[[#This Row],[Load]]*0.18</f>
        <v>13322.2</v>
      </c>
      <c r="BT177">
        <f>Demand[[#This Row],[Load]]+Demand[[#This Row],[Load]]*0.19</f>
        <v>13435.1</v>
      </c>
      <c r="BU177">
        <f>Demand[[#This Row],[Load]]+Demand[[#This Row],[Load]]*0.2</f>
        <v>13548</v>
      </c>
      <c r="BV177">
        <f>Demand[[#This Row],[Load]]+Demand[[#This Row],[Load]]*0.21</f>
        <v>13660.9</v>
      </c>
      <c r="BW177">
        <f>Demand[[#This Row],[Load]]+Demand[[#This Row],[Load]]*0.22</f>
        <v>13773.8</v>
      </c>
      <c r="BX177">
        <f>Demand[[#This Row],[Load]]+Demand[[#This Row],[Load]]*0.23</f>
        <v>13886.7</v>
      </c>
      <c r="BY177">
        <f>Demand[[#This Row],[Load]]+Demand[[#This Row],[Load]]*0.24</f>
        <v>13999.6</v>
      </c>
      <c r="BZ177">
        <f>Demand[[#This Row],[Load]]+Demand[[#This Row],[Load]]*0.25</f>
        <v>14112.5</v>
      </c>
      <c r="CA177">
        <f>Demand[[#This Row],[Load]]+Demand[[#This Row],[Load]]*0.26</f>
        <v>14225.4</v>
      </c>
      <c r="CB177">
        <f>Demand[[#This Row],[Load]]+Demand[[#This Row],[Load]]*0.27</f>
        <v>14338.3</v>
      </c>
      <c r="CC177">
        <f>Demand[[#This Row],[Load]]+Demand[[#This Row],[Load]]*0.28</f>
        <v>14451.2</v>
      </c>
      <c r="CD177">
        <f>Demand[[#This Row],[Load]]+Demand[[#This Row],[Load]]*0.29</f>
        <v>14564.1</v>
      </c>
      <c r="CE177">
        <f>Demand[[#This Row],[Load]]+Demand[[#This Row],[Load]]*0.3</f>
        <v>14677</v>
      </c>
      <c r="CF177">
        <f>Demand[[#This Row],[Load]]+Demand[[#This Row],[Load]]*0.31</f>
        <v>14789.9</v>
      </c>
      <c r="CG177">
        <f>Demand[[#This Row],[Load]]+Demand[[#This Row],[Load]]*0.32</f>
        <v>14902.8</v>
      </c>
      <c r="CH177">
        <f>Demand[[#This Row],[Load]]+Demand[[#This Row],[Load]]*0.33</f>
        <v>15015.7</v>
      </c>
      <c r="CI177">
        <f>Demand[[#This Row],[Load]]+Demand[[#This Row],[Load]]*0.34</f>
        <v>15128.6</v>
      </c>
      <c r="CJ177">
        <f>Demand[[#This Row],[Load]]+Demand[[#This Row],[Load]]*0.35</f>
        <v>15241.5</v>
      </c>
      <c r="CK177">
        <f>Demand[[#This Row],[Load]]+Demand[[#This Row],[Load]]*0.36</f>
        <v>15354.4</v>
      </c>
      <c r="CL177">
        <f>Demand[[#This Row],[Load]]+Demand[[#This Row],[Load]]*0.37</f>
        <v>15467.3</v>
      </c>
      <c r="CM177">
        <f>Demand[[#This Row],[Load]]+Demand[[#This Row],[Load]]*0.38</f>
        <v>15580.2</v>
      </c>
      <c r="CN177">
        <f>Demand[[#This Row],[Load]]+Demand[[#This Row],[Load]]*0.39</f>
        <v>15693.1</v>
      </c>
      <c r="CO177">
        <f>Demand[[#This Row],[Load]]+Demand[[#This Row],[Load]]*0.4</f>
        <v>15806</v>
      </c>
      <c r="CP177">
        <f>Demand[[#This Row],[Load]]+Demand[[#This Row],[Load]]*0.41</f>
        <v>15918.9</v>
      </c>
      <c r="CQ177">
        <f>Demand[[#This Row],[Load]]+Demand[[#This Row],[Load]]*0.42</f>
        <v>16031.8</v>
      </c>
      <c r="CR177">
        <f>Demand[[#This Row],[Load]]+Demand[[#This Row],[Load]]*0.43</f>
        <v>16144.7</v>
      </c>
      <c r="CS177">
        <f>Demand[[#This Row],[Load]]+Demand[[#This Row],[Load]]*0.44</f>
        <v>16257.6</v>
      </c>
      <c r="CT177">
        <f>Demand[[#This Row],[Load]]+Demand[[#This Row],[Load]]*0.45</f>
        <v>16370.5</v>
      </c>
      <c r="CU177">
        <f>Demand[[#This Row],[Load]]+Demand[[#This Row],[Load]]*0.46</f>
        <v>16483.400000000001</v>
      </c>
      <c r="CV177">
        <f>Demand[[#This Row],[Load]]+Demand[[#This Row],[Load]]*47</f>
        <v>541920</v>
      </c>
      <c r="CW177">
        <f>Demand[[#This Row],[Load]]+Demand[[#This Row],[Load]]*0.48</f>
        <v>16709.2</v>
      </c>
      <c r="CX177">
        <f>Demand[[#This Row],[Load]]+Demand[[#This Row],[Load]]*0.49</f>
        <v>16822.099999999999</v>
      </c>
      <c r="CY177">
        <f>Demand[[#This Row],[Load]]+Demand[[#This Row],[Load]]*0.5</f>
        <v>16935</v>
      </c>
    </row>
    <row r="178" spans="1:103">
      <c r="A178">
        <v>176</v>
      </c>
      <c r="B178">
        <v>12995</v>
      </c>
      <c r="C178">
        <f>Demand[[#This Row],[Load]]-Demand[[#This Row],[Load]]*0.5</f>
        <v>6497.5</v>
      </c>
      <c r="D178">
        <f>Demand[[#This Row],[Load]]-Demand[[#This Row],[Load]]*0.49</f>
        <v>6627.45</v>
      </c>
      <c r="E178">
        <f>Demand[[#This Row],[Load]]-Demand[[#This Row],[Load]]*0.48</f>
        <v>6757.4000000000005</v>
      </c>
      <c r="F178">
        <f>Demand[[#This Row],[Load]]-Demand[[#This Row],[Load]]*0.47</f>
        <v>6887.35</v>
      </c>
      <c r="G178">
        <f>Demand[[#This Row],[Load]]-Demand[[#This Row],[Load]]*0.46</f>
        <v>7017.3</v>
      </c>
      <c r="H178">
        <f>Demand[[#This Row],[Load]]-Demand[[#This Row],[Load]]*0.45</f>
        <v>7147.25</v>
      </c>
      <c r="I178">
        <f>Demand[[#This Row],[Load]]-Demand[[#This Row],[Load]]*0.44</f>
        <v>7277.2</v>
      </c>
      <c r="J178">
        <f>Demand[[#This Row],[Load]]-Demand[[#This Row],[Load]]*0.43</f>
        <v>7407.15</v>
      </c>
      <c r="K178">
        <f>Demand[[#This Row],[Load]]+Demand[[#This Row],[Load]]*$K$1</f>
        <v>7537.1</v>
      </c>
      <c r="L178">
        <f>Demand[[#This Row],[Load]]+Demand[[#This Row],[Load]]*-0.41</f>
        <v>7667.05</v>
      </c>
      <c r="M178">
        <f>Demand[[#This Row],[Load]]+Demand[[#This Row],[Load]]*-0.4</f>
        <v>7797</v>
      </c>
      <c r="N178">
        <f>Demand[[#This Row],[Load]]+Demand[[#This Row],[Load]]*-0.39</f>
        <v>7926.95</v>
      </c>
      <c r="O178">
        <f>Demand[[#This Row],[Load]]+Demand[[#This Row],[Load]]*-0.38</f>
        <v>8056.9</v>
      </c>
      <c r="P178">
        <f>Demand[[#This Row],[Load]]+Demand[[#This Row],[Load]]*-0.37</f>
        <v>8186.85</v>
      </c>
      <c r="Q178">
        <f>Demand[[#This Row],[Load]]+Demand[[#This Row],[Load]]*-0.36</f>
        <v>8316.7999999999993</v>
      </c>
      <c r="R178">
        <f>Demand[[#This Row],[Load]]+Demand[[#This Row],[Load]]*-0.35</f>
        <v>8446.75</v>
      </c>
      <c r="S178">
        <f>Demand[[#This Row],[Load]]+Demand[[#This Row],[Load]]*-0.34</f>
        <v>8576.7000000000007</v>
      </c>
      <c r="T178">
        <f>Demand[[#This Row],[Load]]+Demand[[#This Row],[Load]]*-0.33</f>
        <v>8706.65</v>
      </c>
      <c r="U178">
        <f>Demand[[#This Row],[Load]]+Demand[[#This Row],[Load]]*-0.32</f>
        <v>8836.6</v>
      </c>
      <c r="V178">
        <f>Demand[[#This Row],[Load]]+Demand[[#This Row],[Load]]*-0.31</f>
        <v>8966.5499999999993</v>
      </c>
      <c r="W178">
        <f>Demand[[#This Row],[Load]]+Demand[[#This Row],[Load]]*-0.3</f>
        <v>9096.5</v>
      </c>
      <c r="X178">
        <f>Demand[[#This Row],[Load]]+Demand[[#This Row],[Load]]*-0.29</f>
        <v>9226.4500000000007</v>
      </c>
      <c r="Y178">
        <f>Demand[[#This Row],[Load]]+Demand[[#This Row],[Load]]*-0.28</f>
        <v>9356.4</v>
      </c>
      <c r="Z178">
        <f>Demand[[#This Row],[Load]]+Demand[[#This Row],[Load]]*-0.27</f>
        <v>9486.35</v>
      </c>
      <c r="AA178">
        <f>Demand[[#This Row],[Load]]+Demand[[#This Row],[Load]]*-0.26</f>
        <v>9616.2999999999993</v>
      </c>
      <c r="AB178">
        <f>Demand[[#This Row],[Load]]+Demand[[#This Row],[Load]]*-0.25</f>
        <v>9746.25</v>
      </c>
      <c r="AC178">
        <f>Demand[[#This Row],[Load]]+Demand[[#This Row],[Load]]*-0.24</f>
        <v>9876.2000000000007</v>
      </c>
      <c r="AD178">
        <f>Demand[[#This Row],[Load]]+Demand[[#This Row],[Load]]*-0.23</f>
        <v>10006.15</v>
      </c>
      <c r="AE178">
        <f>Demand[[#This Row],[Load]]+Demand[[#This Row],[Load]]*-0.22</f>
        <v>10136.1</v>
      </c>
      <c r="AF178">
        <f>Demand[[#This Row],[Load]]+Demand[[#This Row],[Load]]*-0.21</f>
        <v>10266.049999999999</v>
      </c>
      <c r="AG178">
        <f>Demand[[#This Row],[Load]]+Demand[[#This Row],[Load]]*-0.2</f>
        <v>10396</v>
      </c>
      <c r="AH178">
        <f>Demand[[#This Row],[Load]]+Demand[[#This Row],[Load]]*-0.19</f>
        <v>10525.95</v>
      </c>
      <c r="AI178">
        <f>Demand[[#This Row],[Load]]+Demand[[#This Row],[Load]]*-0.18</f>
        <v>10655.9</v>
      </c>
      <c r="AJ178">
        <f>Demand[[#This Row],[Load]]+Demand[[#This Row],[Load]]*-0.17</f>
        <v>10785.85</v>
      </c>
      <c r="AK178">
        <f>Demand[[#This Row],[Load]]+Demand[[#This Row],[Load]]*-0.16</f>
        <v>10915.8</v>
      </c>
      <c r="AL178">
        <f>Demand[[#This Row],[Load]]+Demand[[#This Row],[Load]]*-0.15</f>
        <v>11045.75</v>
      </c>
      <c r="AM178">
        <f>Demand[[#This Row],[Load]]+Demand[[#This Row],[Load]]*-0.14</f>
        <v>11175.7</v>
      </c>
      <c r="AN178">
        <f>Demand[[#This Row],[Load]]+Demand[[#This Row],[Load]]*-0.13</f>
        <v>11305.65</v>
      </c>
      <c r="AO178">
        <f>Demand[[#This Row],[Load]]+Demand[[#This Row],[Load]]*-0.12</f>
        <v>11435.6</v>
      </c>
      <c r="AP178">
        <f>Demand[[#This Row],[Load]]+Demand[[#This Row],[Load]]*-0.11</f>
        <v>11565.55</v>
      </c>
      <c r="AQ178">
        <f>Demand[[#This Row],[Load]]+Demand[[#This Row],[Load]]*-0.1</f>
        <v>11695.5</v>
      </c>
      <c r="AR178">
        <f>Demand[[#This Row],[Load]]+Demand[[#This Row],[Load]]*-0.09</f>
        <v>11825.45</v>
      </c>
      <c r="AS178">
        <f>Demand[[#This Row],[Load]]+Demand[[#This Row],[Load]]*-0.08</f>
        <v>11955.4</v>
      </c>
      <c r="AT178">
        <f>Demand[[#This Row],[Load]]+Demand[[#This Row],[Load]]*-0.07</f>
        <v>12085.35</v>
      </c>
      <c r="AU178">
        <f>Demand[[#This Row],[Load]]+Demand[[#This Row],[Load]]*-0.06</f>
        <v>12215.3</v>
      </c>
      <c r="AV178">
        <f>Demand[[#This Row],[Load]]+Demand[[#This Row],[Load]]*-0.05</f>
        <v>12345.25</v>
      </c>
      <c r="AW178">
        <f>Demand[[#This Row],[Load]]+Demand[[#This Row],[Load]]*-0.04</f>
        <v>12475.2</v>
      </c>
      <c r="AX178">
        <f>Demand[[#This Row],[Load]]+Demand[[#This Row],[Load]]*-0.03</f>
        <v>12605.15</v>
      </c>
      <c r="AY178">
        <f>Demand[[#This Row],[Load]]+Demand[[#This Row],[Load]]*-0.02</f>
        <v>12735.1</v>
      </c>
      <c r="AZ178">
        <f>Demand[[#This Row],[Load]]+Demand[[#This Row],[Load]]*-0.01</f>
        <v>12865.05</v>
      </c>
      <c r="BA178">
        <f>Demand[[#This Row],[Load]]+Demand[[#This Row],[Load]]*0</f>
        <v>12995</v>
      </c>
      <c r="BB178">
        <f>Demand[[#This Row],[Load]]+Demand[[#This Row],[Load]]*0.01</f>
        <v>13124.95</v>
      </c>
      <c r="BC178">
        <f>Demand[[#This Row],[Load]]+Demand[[#This Row],[Load]]*0.02</f>
        <v>13254.9</v>
      </c>
      <c r="BD178">
        <f>Demand[[#This Row],[Load]]+Demand[[#This Row],[Load]]*0.03</f>
        <v>13384.85</v>
      </c>
      <c r="BE178">
        <f>Demand[[#This Row],[Load]]+Demand[[#This Row],[Load]]*0.04</f>
        <v>13514.8</v>
      </c>
      <c r="BF178">
        <f>Demand[[#This Row],[Load]]+Demand[[#This Row],[Load]]*0.05</f>
        <v>13644.75</v>
      </c>
      <c r="BG178">
        <f>Demand[[#This Row],[Load]]+Demand[[#This Row],[Load]]*0.06</f>
        <v>13774.7</v>
      </c>
      <c r="BH178">
        <f>Demand[[#This Row],[Load]]+Demand[[#This Row],[Load]]*0.07</f>
        <v>13904.65</v>
      </c>
      <c r="BI178">
        <f>Demand[[#This Row],[Load]]+Demand[[#This Row],[Load]]*0.08</f>
        <v>14034.6</v>
      </c>
      <c r="BJ178">
        <f>Demand[[#This Row],[Load]]+Demand[[#This Row],[Load]]*0.09</f>
        <v>14164.55</v>
      </c>
      <c r="BK178">
        <f>Demand[[#This Row],[Load]]+Demand[[#This Row],[Load]]*0.1</f>
        <v>14294.5</v>
      </c>
      <c r="BL178">
        <f>Demand[[#This Row],[Load]]+Demand[[#This Row],[Load]]*0.11</f>
        <v>14424.45</v>
      </c>
      <c r="BM178">
        <f>Demand[[#This Row],[Load]]+Demand[[#This Row],[Load]]*0.12</f>
        <v>14554.4</v>
      </c>
      <c r="BN178">
        <f>Demand[[#This Row],[Load]]+Demand[[#This Row],[Load]]*0.13</f>
        <v>14684.35</v>
      </c>
      <c r="BO178">
        <f>Demand[[#This Row],[Load]]+Demand[[#This Row],[Load]]*0.14</f>
        <v>14814.3</v>
      </c>
      <c r="BP178">
        <f>Demand[[#This Row],[Load]]+Demand[[#This Row],[Load]]*0.15</f>
        <v>14944.25</v>
      </c>
      <c r="BQ178">
        <f>Demand[[#This Row],[Load]]+Demand[[#This Row],[Load]]*0.16</f>
        <v>15074.2</v>
      </c>
      <c r="BR178">
        <f>Demand[[#This Row],[Load]]+Demand[[#This Row],[Load]]*0.17</f>
        <v>15204.15</v>
      </c>
      <c r="BS178">
        <f>Demand[[#This Row],[Load]]+Demand[[#This Row],[Load]]*0.18</f>
        <v>15334.1</v>
      </c>
      <c r="BT178">
        <f>Demand[[#This Row],[Load]]+Demand[[#This Row],[Load]]*0.19</f>
        <v>15464.05</v>
      </c>
      <c r="BU178">
        <f>Demand[[#This Row],[Load]]+Demand[[#This Row],[Load]]*0.2</f>
        <v>15594</v>
      </c>
      <c r="BV178">
        <f>Demand[[#This Row],[Load]]+Demand[[#This Row],[Load]]*0.21</f>
        <v>15723.95</v>
      </c>
      <c r="BW178">
        <f>Demand[[#This Row],[Load]]+Demand[[#This Row],[Load]]*0.22</f>
        <v>15853.9</v>
      </c>
      <c r="BX178">
        <f>Demand[[#This Row],[Load]]+Demand[[#This Row],[Load]]*0.23</f>
        <v>15983.85</v>
      </c>
      <c r="BY178">
        <f>Demand[[#This Row],[Load]]+Demand[[#This Row],[Load]]*0.24</f>
        <v>16113.8</v>
      </c>
      <c r="BZ178">
        <f>Demand[[#This Row],[Load]]+Demand[[#This Row],[Load]]*0.25</f>
        <v>16243.75</v>
      </c>
      <c r="CA178">
        <f>Demand[[#This Row],[Load]]+Demand[[#This Row],[Load]]*0.26</f>
        <v>16373.7</v>
      </c>
      <c r="CB178">
        <f>Demand[[#This Row],[Load]]+Demand[[#This Row],[Load]]*0.27</f>
        <v>16503.650000000001</v>
      </c>
      <c r="CC178">
        <f>Demand[[#This Row],[Load]]+Demand[[#This Row],[Load]]*0.28</f>
        <v>16633.599999999999</v>
      </c>
      <c r="CD178">
        <f>Demand[[#This Row],[Load]]+Demand[[#This Row],[Load]]*0.29</f>
        <v>16763.55</v>
      </c>
      <c r="CE178">
        <f>Demand[[#This Row],[Load]]+Demand[[#This Row],[Load]]*0.3</f>
        <v>16893.5</v>
      </c>
      <c r="CF178">
        <f>Demand[[#This Row],[Load]]+Demand[[#This Row],[Load]]*0.31</f>
        <v>17023.45</v>
      </c>
      <c r="CG178">
        <f>Demand[[#This Row],[Load]]+Demand[[#This Row],[Load]]*0.32</f>
        <v>17153.400000000001</v>
      </c>
      <c r="CH178">
        <f>Demand[[#This Row],[Load]]+Demand[[#This Row],[Load]]*0.33</f>
        <v>17283.349999999999</v>
      </c>
      <c r="CI178">
        <f>Demand[[#This Row],[Load]]+Demand[[#This Row],[Load]]*0.34</f>
        <v>17413.3</v>
      </c>
      <c r="CJ178">
        <f>Demand[[#This Row],[Load]]+Demand[[#This Row],[Load]]*0.35</f>
        <v>17543.25</v>
      </c>
      <c r="CK178">
        <f>Demand[[#This Row],[Load]]+Demand[[#This Row],[Load]]*0.36</f>
        <v>17673.2</v>
      </c>
      <c r="CL178">
        <f>Demand[[#This Row],[Load]]+Demand[[#This Row],[Load]]*0.37</f>
        <v>17803.150000000001</v>
      </c>
      <c r="CM178">
        <f>Demand[[#This Row],[Load]]+Demand[[#This Row],[Load]]*0.38</f>
        <v>17933.099999999999</v>
      </c>
      <c r="CN178">
        <f>Demand[[#This Row],[Load]]+Demand[[#This Row],[Load]]*0.39</f>
        <v>18063.05</v>
      </c>
      <c r="CO178">
        <f>Demand[[#This Row],[Load]]+Demand[[#This Row],[Load]]*0.4</f>
        <v>18193</v>
      </c>
      <c r="CP178">
        <f>Demand[[#This Row],[Load]]+Demand[[#This Row],[Load]]*0.41</f>
        <v>18322.95</v>
      </c>
      <c r="CQ178">
        <f>Demand[[#This Row],[Load]]+Demand[[#This Row],[Load]]*0.42</f>
        <v>18452.900000000001</v>
      </c>
      <c r="CR178">
        <f>Demand[[#This Row],[Load]]+Demand[[#This Row],[Load]]*0.43</f>
        <v>18582.849999999999</v>
      </c>
      <c r="CS178">
        <f>Demand[[#This Row],[Load]]+Demand[[#This Row],[Load]]*0.44</f>
        <v>18712.8</v>
      </c>
      <c r="CT178">
        <f>Demand[[#This Row],[Load]]+Demand[[#This Row],[Load]]*0.45</f>
        <v>18842.75</v>
      </c>
      <c r="CU178">
        <f>Demand[[#This Row],[Load]]+Demand[[#This Row],[Load]]*0.46</f>
        <v>18972.7</v>
      </c>
      <c r="CV178">
        <f>Demand[[#This Row],[Load]]+Demand[[#This Row],[Load]]*47</f>
        <v>623760</v>
      </c>
      <c r="CW178">
        <f>Demand[[#This Row],[Load]]+Demand[[#This Row],[Load]]*0.48</f>
        <v>19232.599999999999</v>
      </c>
      <c r="CX178">
        <f>Demand[[#This Row],[Load]]+Demand[[#This Row],[Load]]*0.49</f>
        <v>19362.55</v>
      </c>
      <c r="CY178">
        <f>Demand[[#This Row],[Load]]+Demand[[#This Row],[Load]]*0.5</f>
        <v>19492.5</v>
      </c>
    </row>
    <row r="179" spans="1:103">
      <c r="A179">
        <v>177</v>
      </c>
      <c r="B179">
        <v>14516</v>
      </c>
      <c r="C179">
        <f>Demand[[#This Row],[Load]]-Demand[[#This Row],[Load]]*0.5</f>
        <v>7258</v>
      </c>
      <c r="D179">
        <f>Demand[[#This Row],[Load]]-Demand[[#This Row],[Load]]*0.49</f>
        <v>7403.16</v>
      </c>
      <c r="E179">
        <f>Demand[[#This Row],[Load]]-Demand[[#This Row],[Load]]*0.48</f>
        <v>7548.3200000000006</v>
      </c>
      <c r="F179">
        <f>Demand[[#This Row],[Load]]-Demand[[#This Row],[Load]]*0.47</f>
        <v>7693.4800000000005</v>
      </c>
      <c r="G179">
        <f>Demand[[#This Row],[Load]]-Demand[[#This Row],[Load]]*0.46</f>
        <v>7838.6399999999994</v>
      </c>
      <c r="H179">
        <f>Demand[[#This Row],[Load]]-Demand[[#This Row],[Load]]*0.45</f>
        <v>7983.8</v>
      </c>
      <c r="I179">
        <f>Demand[[#This Row],[Load]]-Demand[[#This Row],[Load]]*0.44</f>
        <v>8128.96</v>
      </c>
      <c r="J179">
        <f>Demand[[#This Row],[Load]]-Demand[[#This Row],[Load]]*0.43</f>
        <v>8274.119999999999</v>
      </c>
      <c r="K179">
        <f>Demand[[#This Row],[Load]]+Demand[[#This Row],[Load]]*$K$1</f>
        <v>8419.2800000000007</v>
      </c>
      <c r="L179">
        <f>Demand[[#This Row],[Load]]+Demand[[#This Row],[Load]]*-0.41</f>
        <v>8564.44</v>
      </c>
      <c r="M179">
        <f>Demand[[#This Row],[Load]]+Demand[[#This Row],[Load]]*-0.4</f>
        <v>8709.5999999999985</v>
      </c>
      <c r="N179">
        <f>Demand[[#This Row],[Load]]+Demand[[#This Row],[Load]]*-0.39</f>
        <v>8854.76</v>
      </c>
      <c r="O179">
        <f>Demand[[#This Row],[Load]]+Demand[[#This Row],[Load]]*-0.38</f>
        <v>8999.92</v>
      </c>
      <c r="P179">
        <f>Demand[[#This Row],[Load]]+Demand[[#This Row],[Load]]*-0.37</f>
        <v>9145.08</v>
      </c>
      <c r="Q179">
        <f>Demand[[#This Row],[Load]]+Demand[[#This Row],[Load]]*-0.36</f>
        <v>9290.24</v>
      </c>
      <c r="R179">
        <f>Demand[[#This Row],[Load]]+Demand[[#This Row],[Load]]*-0.35</f>
        <v>9435.4000000000015</v>
      </c>
      <c r="S179">
        <f>Demand[[#This Row],[Load]]+Demand[[#This Row],[Load]]*-0.34</f>
        <v>9580.56</v>
      </c>
      <c r="T179">
        <f>Demand[[#This Row],[Load]]+Demand[[#This Row],[Load]]*-0.33</f>
        <v>9725.7199999999993</v>
      </c>
      <c r="U179">
        <f>Demand[[#This Row],[Load]]+Demand[[#This Row],[Load]]*-0.32</f>
        <v>9870.880000000001</v>
      </c>
      <c r="V179">
        <f>Demand[[#This Row],[Load]]+Demand[[#This Row],[Load]]*-0.31</f>
        <v>10016.040000000001</v>
      </c>
      <c r="W179">
        <f>Demand[[#This Row],[Load]]+Demand[[#This Row],[Load]]*-0.3</f>
        <v>10161.200000000001</v>
      </c>
      <c r="X179">
        <f>Demand[[#This Row],[Load]]+Demand[[#This Row],[Load]]*-0.29</f>
        <v>10306.36</v>
      </c>
      <c r="Y179">
        <f>Demand[[#This Row],[Load]]+Demand[[#This Row],[Load]]*-0.28</f>
        <v>10451.52</v>
      </c>
      <c r="Z179">
        <f>Demand[[#This Row],[Load]]+Demand[[#This Row],[Load]]*-0.27</f>
        <v>10596.68</v>
      </c>
      <c r="AA179">
        <f>Demand[[#This Row],[Load]]+Demand[[#This Row],[Load]]*-0.26</f>
        <v>10741.84</v>
      </c>
      <c r="AB179">
        <f>Demand[[#This Row],[Load]]+Demand[[#This Row],[Load]]*-0.25</f>
        <v>10887</v>
      </c>
      <c r="AC179">
        <f>Demand[[#This Row],[Load]]+Demand[[#This Row],[Load]]*-0.24</f>
        <v>11032.16</v>
      </c>
      <c r="AD179">
        <f>Demand[[#This Row],[Load]]+Demand[[#This Row],[Load]]*-0.23</f>
        <v>11177.32</v>
      </c>
      <c r="AE179">
        <f>Demand[[#This Row],[Load]]+Demand[[#This Row],[Load]]*-0.22</f>
        <v>11322.48</v>
      </c>
      <c r="AF179">
        <f>Demand[[#This Row],[Load]]+Demand[[#This Row],[Load]]*-0.21</f>
        <v>11467.64</v>
      </c>
      <c r="AG179">
        <f>Demand[[#This Row],[Load]]+Demand[[#This Row],[Load]]*-0.2</f>
        <v>11612.8</v>
      </c>
      <c r="AH179">
        <f>Demand[[#This Row],[Load]]+Demand[[#This Row],[Load]]*-0.19</f>
        <v>11757.96</v>
      </c>
      <c r="AI179">
        <f>Demand[[#This Row],[Load]]+Demand[[#This Row],[Load]]*-0.18</f>
        <v>11903.119999999999</v>
      </c>
      <c r="AJ179">
        <f>Demand[[#This Row],[Load]]+Demand[[#This Row],[Load]]*-0.17</f>
        <v>12048.279999999999</v>
      </c>
      <c r="AK179">
        <f>Demand[[#This Row],[Load]]+Demand[[#This Row],[Load]]*-0.16</f>
        <v>12193.44</v>
      </c>
      <c r="AL179">
        <f>Demand[[#This Row],[Load]]+Demand[[#This Row],[Load]]*-0.15</f>
        <v>12338.6</v>
      </c>
      <c r="AM179">
        <f>Demand[[#This Row],[Load]]+Demand[[#This Row],[Load]]*-0.14</f>
        <v>12483.76</v>
      </c>
      <c r="AN179">
        <f>Demand[[#This Row],[Load]]+Demand[[#This Row],[Load]]*-0.13</f>
        <v>12628.92</v>
      </c>
      <c r="AO179">
        <f>Demand[[#This Row],[Load]]+Demand[[#This Row],[Load]]*-0.12</f>
        <v>12774.08</v>
      </c>
      <c r="AP179">
        <f>Demand[[#This Row],[Load]]+Demand[[#This Row],[Load]]*-0.11</f>
        <v>12919.24</v>
      </c>
      <c r="AQ179">
        <f>Demand[[#This Row],[Load]]+Demand[[#This Row],[Load]]*-0.1</f>
        <v>13064.4</v>
      </c>
      <c r="AR179">
        <f>Demand[[#This Row],[Load]]+Demand[[#This Row],[Load]]*-0.09</f>
        <v>13209.56</v>
      </c>
      <c r="AS179">
        <f>Demand[[#This Row],[Load]]+Demand[[#This Row],[Load]]*-0.08</f>
        <v>13354.72</v>
      </c>
      <c r="AT179">
        <f>Demand[[#This Row],[Load]]+Demand[[#This Row],[Load]]*-0.07</f>
        <v>13499.88</v>
      </c>
      <c r="AU179">
        <f>Demand[[#This Row],[Load]]+Demand[[#This Row],[Load]]*-0.06</f>
        <v>13645.04</v>
      </c>
      <c r="AV179">
        <f>Demand[[#This Row],[Load]]+Demand[[#This Row],[Load]]*-0.05</f>
        <v>13790.2</v>
      </c>
      <c r="AW179">
        <f>Demand[[#This Row],[Load]]+Demand[[#This Row],[Load]]*-0.04</f>
        <v>13935.36</v>
      </c>
      <c r="AX179">
        <f>Demand[[#This Row],[Load]]+Demand[[#This Row],[Load]]*-0.03</f>
        <v>14080.52</v>
      </c>
      <c r="AY179">
        <f>Demand[[#This Row],[Load]]+Demand[[#This Row],[Load]]*-0.02</f>
        <v>14225.68</v>
      </c>
      <c r="AZ179">
        <f>Demand[[#This Row],[Load]]+Demand[[#This Row],[Load]]*-0.01</f>
        <v>14370.84</v>
      </c>
      <c r="BA179">
        <f>Demand[[#This Row],[Load]]+Demand[[#This Row],[Load]]*0</f>
        <v>14516</v>
      </c>
      <c r="BB179">
        <f>Demand[[#This Row],[Load]]+Demand[[#This Row],[Load]]*0.01</f>
        <v>14661.16</v>
      </c>
      <c r="BC179">
        <f>Demand[[#This Row],[Load]]+Demand[[#This Row],[Load]]*0.02</f>
        <v>14806.32</v>
      </c>
      <c r="BD179">
        <f>Demand[[#This Row],[Load]]+Demand[[#This Row],[Load]]*0.03</f>
        <v>14951.48</v>
      </c>
      <c r="BE179">
        <f>Demand[[#This Row],[Load]]+Demand[[#This Row],[Load]]*0.04</f>
        <v>15096.64</v>
      </c>
      <c r="BF179">
        <f>Demand[[#This Row],[Load]]+Demand[[#This Row],[Load]]*0.05</f>
        <v>15241.8</v>
      </c>
      <c r="BG179">
        <f>Demand[[#This Row],[Load]]+Demand[[#This Row],[Load]]*0.06</f>
        <v>15386.96</v>
      </c>
      <c r="BH179">
        <f>Demand[[#This Row],[Load]]+Demand[[#This Row],[Load]]*0.07</f>
        <v>15532.12</v>
      </c>
      <c r="BI179">
        <f>Demand[[#This Row],[Load]]+Demand[[#This Row],[Load]]*0.08</f>
        <v>15677.28</v>
      </c>
      <c r="BJ179">
        <f>Demand[[#This Row],[Load]]+Demand[[#This Row],[Load]]*0.09</f>
        <v>15822.44</v>
      </c>
      <c r="BK179">
        <f>Demand[[#This Row],[Load]]+Demand[[#This Row],[Load]]*0.1</f>
        <v>15967.6</v>
      </c>
      <c r="BL179">
        <f>Demand[[#This Row],[Load]]+Demand[[#This Row],[Load]]*0.11</f>
        <v>16112.76</v>
      </c>
      <c r="BM179">
        <f>Demand[[#This Row],[Load]]+Demand[[#This Row],[Load]]*0.12</f>
        <v>16257.92</v>
      </c>
      <c r="BN179">
        <f>Demand[[#This Row],[Load]]+Demand[[#This Row],[Load]]*0.13</f>
        <v>16403.080000000002</v>
      </c>
      <c r="BO179">
        <f>Demand[[#This Row],[Load]]+Demand[[#This Row],[Load]]*0.14</f>
        <v>16548.240000000002</v>
      </c>
      <c r="BP179">
        <f>Demand[[#This Row],[Load]]+Demand[[#This Row],[Load]]*0.15</f>
        <v>16693.400000000001</v>
      </c>
      <c r="BQ179">
        <f>Demand[[#This Row],[Load]]+Demand[[#This Row],[Load]]*0.16</f>
        <v>16838.560000000001</v>
      </c>
      <c r="BR179">
        <f>Demand[[#This Row],[Load]]+Demand[[#This Row],[Load]]*0.17</f>
        <v>16983.72</v>
      </c>
      <c r="BS179">
        <f>Demand[[#This Row],[Load]]+Demand[[#This Row],[Load]]*0.18</f>
        <v>17128.88</v>
      </c>
      <c r="BT179">
        <f>Demand[[#This Row],[Load]]+Demand[[#This Row],[Load]]*0.19</f>
        <v>17274.04</v>
      </c>
      <c r="BU179">
        <f>Demand[[#This Row],[Load]]+Demand[[#This Row],[Load]]*0.2</f>
        <v>17419.2</v>
      </c>
      <c r="BV179">
        <f>Demand[[#This Row],[Load]]+Demand[[#This Row],[Load]]*0.21</f>
        <v>17564.36</v>
      </c>
      <c r="BW179">
        <f>Demand[[#This Row],[Load]]+Demand[[#This Row],[Load]]*0.22</f>
        <v>17709.52</v>
      </c>
      <c r="BX179">
        <f>Demand[[#This Row],[Load]]+Demand[[#This Row],[Load]]*0.23</f>
        <v>17854.68</v>
      </c>
      <c r="BY179">
        <f>Demand[[#This Row],[Load]]+Demand[[#This Row],[Load]]*0.24</f>
        <v>17999.84</v>
      </c>
      <c r="BZ179">
        <f>Demand[[#This Row],[Load]]+Demand[[#This Row],[Load]]*0.25</f>
        <v>18145</v>
      </c>
      <c r="CA179">
        <f>Demand[[#This Row],[Load]]+Demand[[#This Row],[Load]]*0.26</f>
        <v>18290.16</v>
      </c>
      <c r="CB179">
        <f>Demand[[#This Row],[Load]]+Demand[[#This Row],[Load]]*0.27</f>
        <v>18435.32</v>
      </c>
      <c r="CC179">
        <f>Demand[[#This Row],[Load]]+Demand[[#This Row],[Load]]*0.28</f>
        <v>18580.48</v>
      </c>
      <c r="CD179">
        <f>Demand[[#This Row],[Load]]+Demand[[#This Row],[Load]]*0.29</f>
        <v>18725.64</v>
      </c>
      <c r="CE179">
        <f>Demand[[#This Row],[Load]]+Demand[[#This Row],[Load]]*0.3</f>
        <v>18870.8</v>
      </c>
      <c r="CF179">
        <f>Demand[[#This Row],[Load]]+Demand[[#This Row],[Load]]*0.31</f>
        <v>19015.96</v>
      </c>
      <c r="CG179">
        <f>Demand[[#This Row],[Load]]+Demand[[#This Row],[Load]]*0.32</f>
        <v>19161.12</v>
      </c>
      <c r="CH179">
        <f>Demand[[#This Row],[Load]]+Demand[[#This Row],[Load]]*0.33</f>
        <v>19306.28</v>
      </c>
      <c r="CI179">
        <f>Demand[[#This Row],[Load]]+Demand[[#This Row],[Load]]*0.34</f>
        <v>19451.440000000002</v>
      </c>
      <c r="CJ179">
        <f>Demand[[#This Row],[Load]]+Demand[[#This Row],[Load]]*0.35</f>
        <v>19596.599999999999</v>
      </c>
      <c r="CK179">
        <f>Demand[[#This Row],[Load]]+Demand[[#This Row],[Load]]*0.36</f>
        <v>19741.760000000002</v>
      </c>
      <c r="CL179">
        <f>Demand[[#This Row],[Load]]+Demand[[#This Row],[Load]]*0.37</f>
        <v>19886.919999999998</v>
      </c>
      <c r="CM179">
        <f>Demand[[#This Row],[Load]]+Demand[[#This Row],[Load]]*0.38</f>
        <v>20032.080000000002</v>
      </c>
      <c r="CN179">
        <f>Demand[[#This Row],[Load]]+Demand[[#This Row],[Load]]*0.39</f>
        <v>20177.239999999998</v>
      </c>
      <c r="CO179">
        <f>Demand[[#This Row],[Load]]+Demand[[#This Row],[Load]]*0.4</f>
        <v>20322.400000000001</v>
      </c>
      <c r="CP179">
        <f>Demand[[#This Row],[Load]]+Demand[[#This Row],[Load]]*0.41</f>
        <v>20467.559999999998</v>
      </c>
      <c r="CQ179">
        <f>Demand[[#This Row],[Load]]+Demand[[#This Row],[Load]]*0.42</f>
        <v>20612.72</v>
      </c>
      <c r="CR179">
        <f>Demand[[#This Row],[Load]]+Demand[[#This Row],[Load]]*0.43</f>
        <v>20757.88</v>
      </c>
      <c r="CS179">
        <f>Demand[[#This Row],[Load]]+Demand[[#This Row],[Load]]*0.44</f>
        <v>20903.04</v>
      </c>
      <c r="CT179">
        <f>Demand[[#This Row],[Load]]+Demand[[#This Row],[Load]]*0.45</f>
        <v>21048.2</v>
      </c>
      <c r="CU179">
        <f>Demand[[#This Row],[Load]]+Demand[[#This Row],[Load]]*0.46</f>
        <v>21193.360000000001</v>
      </c>
      <c r="CV179">
        <f>Demand[[#This Row],[Load]]+Demand[[#This Row],[Load]]*47</f>
        <v>696768</v>
      </c>
      <c r="CW179">
        <f>Demand[[#This Row],[Load]]+Demand[[#This Row],[Load]]*0.48</f>
        <v>21483.68</v>
      </c>
      <c r="CX179">
        <f>Demand[[#This Row],[Load]]+Demand[[#This Row],[Load]]*0.49</f>
        <v>21628.84</v>
      </c>
      <c r="CY179">
        <f>Demand[[#This Row],[Load]]+Demand[[#This Row],[Load]]*0.5</f>
        <v>21774</v>
      </c>
    </row>
    <row r="180" spans="1:103">
      <c r="A180">
        <v>178</v>
      </c>
      <c r="B180">
        <v>15276</v>
      </c>
      <c r="C180">
        <f>Demand[[#This Row],[Load]]-Demand[[#This Row],[Load]]*0.5</f>
        <v>7638</v>
      </c>
      <c r="D180">
        <f>Demand[[#This Row],[Load]]-Demand[[#This Row],[Load]]*0.49</f>
        <v>7790.76</v>
      </c>
      <c r="E180">
        <f>Demand[[#This Row],[Load]]-Demand[[#This Row],[Load]]*0.48</f>
        <v>7943.52</v>
      </c>
      <c r="F180">
        <f>Demand[[#This Row],[Load]]-Demand[[#This Row],[Load]]*0.47</f>
        <v>8096.2800000000007</v>
      </c>
      <c r="G180">
        <f>Demand[[#This Row],[Load]]-Demand[[#This Row],[Load]]*0.46</f>
        <v>8249.0400000000009</v>
      </c>
      <c r="H180">
        <f>Demand[[#This Row],[Load]]-Demand[[#This Row],[Load]]*0.45</f>
        <v>8401.7999999999993</v>
      </c>
      <c r="I180">
        <f>Demand[[#This Row],[Load]]-Demand[[#This Row],[Load]]*0.44</f>
        <v>8554.5600000000013</v>
      </c>
      <c r="J180">
        <f>Demand[[#This Row],[Load]]-Demand[[#This Row],[Load]]*0.43</f>
        <v>8707.32</v>
      </c>
      <c r="K180">
        <f>Demand[[#This Row],[Load]]+Demand[[#This Row],[Load]]*$K$1</f>
        <v>8860.08</v>
      </c>
      <c r="L180">
        <f>Demand[[#This Row],[Load]]+Demand[[#This Row],[Load]]*-0.41</f>
        <v>9012.84</v>
      </c>
      <c r="M180">
        <f>Demand[[#This Row],[Load]]+Demand[[#This Row],[Load]]*-0.4</f>
        <v>9165.5999999999985</v>
      </c>
      <c r="N180">
        <f>Demand[[#This Row],[Load]]+Demand[[#This Row],[Load]]*-0.39</f>
        <v>9318.36</v>
      </c>
      <c r="O180">
        <f>Demand[[#This Row],[Load]]+Demand[[#This Row],[Load]]*-0.38</f>
        <v>9471.119999999999</v>
      </c>
      <c r="P180">
        <f>Demand[[#This Row],[Load]]+Demand[[#This Row],[Load]]*-0.37</f>
        <v>9623.880000000001</v>
      </c>
      <c r="Q180">
        <f>Demand[[#This Row],[Load]]+Demand[[#This Row],[Load]]*-0.36</f>
        <v>9776.64</v>
      </c>
      <c r="R180">
        <f>Demand[[#This Row],[Load]]+Demand[[#This Row],[Load]]*-0.35</f>
        <v>9929.4000000000015</v>
      </c>
      <c r="S180">
        <f>Demand[[#This Row],[Load]]+Demand[[#This Row],[Load]]*-0.34</f>
        <v>10082.16</v>
      </c>
      <c r="T180">
        <f>Demand[[#This Row],[Load]]+Demand[[#This Row],[Load]]*-0.33</f>
        <v>10234.92</v>
      </c>
      <c r="U180">
        <f>Demand[[#This Row],[Load]]+Demand[[#This Row],[Load]]*-0.32</f>
        <v>10387.68</v>
      </c>
      <c r="V180">
        <f>Demand[[#This Row],[Load]]+Demand[[#This Row],[Load]]*-0.31</f>
        <v>10540.439999999999</v>
      </c>
      <c r="W180">
        <f>Demand[[#This Row],[Load]]+Demand[[#This Row],[Load]]*-0.3</f>
        <v>10693.2</v>
      </c>
      <c r="X180">
        <f>Demand[[#This Row],[Load]]+Demand[[#This Row],[Load]]*-0.29</f>
        <v>10845.96</v>
      </c>
      <c r="Y180">
        <f>Demand[[#This Row],[Load]]+Demand[[#This Row],[Load]]*-0.28</f>
        <v>10998.72</v>
      </c>
      <c r="Z180">
        <f>Demand[[#This Row],[Load]]+Demand[[#This Row],[Load]]*-0.27</f>
        <v>11151.48</v>
      </c>
      <c r="AA180">
        <f>Demand[[#This Row],[Load]]+Demand[[#This Row],[Load]]*-0.26</f>
        <v>11304.24</v>
      </c>
      <c r="AB180">
        <f>Demand[[#This Row],[Load]]+Demand[[#This Row],[Load]]*-0.25</f>
        <v>11457</v>
      </c>
      <c r="AC180">
        <f>Demand[[#This Row],[Load]]+Demand[[#This Row],[Load]]*-0.24</f>
        <v>11609.76</v>
      </c>
      <c r="AD180">
        <f>Demand[[#This Row],[Load]]+Demand[[#This Row],[Load]]*-0.23</f>
        <v>11762.52</v>
      </c>
      <c r="AE180">
        <f>Demand[[#This Row],[Load]]+Demand[[#This Row],[Load]]*-0.22</f>
        <v>11915.28</v>
      </c>
      <c r="AF180">
        <f>Demand[[#This Row],[Load]]+Demand[[#This Row],[Load]]*-0.21</f>
        <v>12068.04</v>
      </c>
      <c r="AG180">
        <f>Demand[[#This Row],[Load]]+Demand[[#This Row],[Load]]*-0.2</f>
        <v>12220.8</v>
      </c>
      <c r="AH180">
        <f>Demand[[#This Row],[Load]]+Demand[[#This Row],[Load]]*-0.19</f>
        <v>12373.56</v>
      </c>
      <c r="AI180">
        <f>Demand[[#This Row],[Load]]+Demand[[#This Row],[Load]]*-0.18</f>
        <v>12526.32</v>
      </c>
      <c r="AJ180">
        <f>Demand[[#This Row],[Load]]+Demand[[#This Row],[Load]]*-0.17</f>
        <v>12679.08</v>
      </c>
      <c r="AK180">
        <f>Demand[[#This Row],[Load]]+Demand[[#This Row],[Load]]*-0.16</f>
        <v>12831.84</v>
      </c>
      <c r="AL180">
        <f>Demand[[#This Row],[Load]]+Demand[[#This Row],[Load]]*-0.15</f>
        <v>12984.6</v>
      </c>
      <c r="AM180">
        <f>Demand[[#This Row],[Load]]+Demand[[#This Row],[Load]]*-0.14</f>
        <v>13137.36</v>
      </c>
      <c r="AN180">
        <f>Demand[[#This Row],[Load]]+Demand[[#This Row],[Load]]*-0.13</f>
        <v>13290.119999999999</v>
      </c>
      <c r="AO180">
        <f>Demand[[#This Row],[Load]]+Demand[[#This Row],[Load]]*-0.12</f>
        <v>13442.880000000001</v>
      </c>
      <c r="AP180">
        <f>Demand[[#This Row],[Load]]+Demand[[#This Row],[Load]]*-0.11</f>
        <v>13595.64</v>
      </c>
      <c r="AQ180">
        <f>Demand[[#This Row],[Load]]+Demand[[#This Row],[Load]]*-0.1</f>
        <v>13748.4</v>
      </c>
      <c r="AR180">
        <f>Demand[[#This Row],[Load]]+Demand[[#This Row],[Load]]*-0.09</f>
        <v>13901.16</v>
      </c>
      <c r="AS180">
        <f>Demand[[#This Row],[Load]]+Demand[[#This Row],[Load]]*-0.08</f>
        <v>14053.92</v>
      </c>
      <c r="AT180">
        <f>Demand[[#This Row],[Load]]+Demand[[#This Row],[Load]]*-0.07</f>
        <v>14206.68</v>
      </c>
      <c r="AU180">
        <f>Demand[[#This Row],[Load]]+Demand[[#This Row],[Load]]*-0.06</f>
        <v>14359.44</v>
      </c>
      <c r="AV180">
        <f>Demand[[#This Row],[Load]]+Demand[[#This Row],[Load]]*-0.05</f>
        <v>14512.2</v>
      </c>
      <c r="AW180">
        <f>Demand[[#This Row],[Load]]+Demand[[#This Row],[Load]]*-0.04</f>
        <v>14664.96</v>
      </c>
      <c r="AX180">
        <f>Demand[[#This Row],[Load]]+Demand[[#This Row],[Load]]*-0.03</f>
        <v>14817.72</v>
      </c>
      <c r="AY180">
        <f>Demand[[#This Row],[Load]]+Demand[[#This Row],[Load]]*-0.02</f>
        <v>14970.48</v>
      </c>
      <c r="AZ180">
        <f>Demand[[#This Row],[Load]]+Demand[[#This Row],[Load]]*-0.01</f>
        <v>15123.24</v>
      </c>
      <c r="BA180">
        <f>Demand[[#This Row],[Load]]+Demand[[#This Row],[Load]]*0</f>
        <v>15276</v>
      </c>
      <c r="BB180">
        <f>Demand[[#This Row],[Load]]+Demand[[#This Row],[Load]]*0.01</f>
        <v>15428.76</v>
      </c>
      <c r="BC180">
        <f>Demand[[#This Row],[Load]]+Demand[[#This Row],[Load]]*0.02</f>
        <v>15581.52</v>
      </c>
      <c r="BD180">
        <f>Demand[[#This Row],[Load]]+Demand[[#This Row],[Load]]*0.03</f>
        <v>15734.28</v>
      </c>
      <c r="BE180">
        <f>Demand[[#This Row],[Load]]+Demand[[#This Row],[Load]]*0.04</f>
        <v>15887.04</v>
      </c>
      <c r="BF180">
        <f>Demand[[#This Row],[Load]]+Demand[[#This Row],[Load]]*0.05</f>
        <v>16039.8</v>
      </c>
      <c r="BG180">
        <f>Demand[[#This Row],[Load]]+Demand[[#This Row],[Load]]*0.06</f>
        <v>16192.56</v>
      </c>
      <c r="BH180">
        <f>Demand[[#This Row],[Load]]+Demand[[#This Row],[Load]]*0.07</f>
        <v>16345.32</v>
      </c>
      <c r="BI180">
        <f>Demand[[#This Row],[Load]]+Demand[[#This Row],[Load]]*0.08</f>
        <v>16498.080000000002</v>
      </c>
      <c r="BJ180">
        <f>Demand[[#This Row],[Load]]+Demand[[#This Row],[Load]]*0.09</f>
        <v>16650.84</v>
      </c>
      <c r="BK180">
        <f>Demand[[#This Row],[Load]]+Demand[[#This Row],[Load]]*0.1</f>
        <v>16803.599999999999</v>
      </c>
      <c r="BL180">
        <f>Demand[[#This Row],[Load]]+Demand[[#This Row],[Load]]*0.11</f>
        <v>16956.36</v>
      </c>
      <c r="BM180">
        <f>Demand[[#This Row],[Load]]+Demand[[#This Row],[Load]]*0.12</f>
        <v>17109.12</v>
      </c>
      <c r="BN180">
        <f>Demand[[#This Row],[Load]]+Demand[[#This Row],[Load]]*0.13</f>
        <v>17261.88</v>
      </c>
      <c r="BO180">
        <f>Demand[[#This Row],[Load]]+Demand[[#This Row],[Load]]*0.14</f>
        <v>17414.64</v>
      </c>
      <c r="BP180">
        <f>Demand[[#This Row],[Load]]+Demand[[#This Row],[Load]]*0.15</f>
        <v>17567.400000000001</v>
      </c>
      <c r="BQ180">
        <f>Demand[[#This Row],[Load]]+Demand[[#This Row],[Load]]*0.16</f>
        <v>17720.16</v>
      </c>
      <c r="BR180">
        <f>Demand[[#This Row],[Load]]+Demand[[#This Row],[Load]]*0.17</f>
        <v>17872.919999999998</v>
      </c>
      <c r="BS180">
        <f>Demand[[#This Row],[Load]]+Demand[[#This Row],[Load]]*0.18</f>
        <v>18025.68</v>
      </c>
      <c r="BT180">
        <f>Demand[[#This Row],[Load]]+Demand[[#This Row],[Load]]*0.19</f>
        <v>18178.439999999999</v>
      </c>
      <c r="BU180">
        <f>Demand[[#This Row],[Load]]+Demand[[#This Row],[Load]]*0.2</f>
        <v>18331.2</v>
      </c>
      <c r="BV180">
        <f>Demand[[#This Row],[Load]]+Demand[[#This Row],[Load]]*0.21</f>
        <v>18483.96</v>
      </c>
      <c r="BW180">
        <f>Demand[[#This Row],[Load]]+Demand[[#This Row],[Load]]*0.22</f>
        <v>18636.72</v>
      </c>
      <c r="BX180">
        <f>Demand[[#This Row],[Load]]+Demand[[#This Row],[Load]]*0.23</f>
        <v>18789.48</v>
      </c>
      <c r="BY180">
        <f>Demand[[#This Row],[Load]]+Demand[[#This Row],[Load]]*0.24</f>
        <v>18942.239999999998</v>
      </c>
      <c r="BZ180">
        <f>Demand[[#This Row],[Load]]+Demand[[#This Row],[Load]]*0.25</f>
        <v>19095</v>
      </c>
      <c r="CA180">
        <f>Demand[[#This Row],[Load]]+Demand[[#This Row],[Load]]*0.26</f>
        <v>19247.760000000002</v>
      </c>
      <c r="CB180">
        <f>Demand[[#This Row],[Load]]+Demand[[#This Row],[Load]]*0.27</f>
        <v>19400.52</v>
      </c>
      <c r="CC180">
        <f>Demand[[#This Row],[Load]]+Demand[[#This Row],[Load]]*0.28</f>
        <v>19553.28</v>
      </c>
      <c r="CD180">
        <f>Demand[[#This Row],[Load]]+Demand[[#This Row],[Load]]*0.29</f>
        <v>19706.04</v>
      </c>
      <c r="CE180">
        <f>Demand[[#This Row],[Load]]+Demand[[#This Row],[Load]]*0.3</f>
        <v>19858.8</v>
      </c>
      <c r="CF180">
        <f>Demand[[#This Row],[Load]]+Demand[[#This Row],[Load]]*0.31</f>
        <v>20011.560000000001</v>
      </c>
      <c r="CG180">
        <f>Demand[[#This Row],[Load]]+Demand[[#This Row],[Load]]*0.32</f>
        <v>20164.32</v>
      </c>
      <c r="CH180">
        <f>Demand[[#This Row],[Load]]+Demand[[#This Row],[Load]]*0.33</f>
        <v>20317.080000000002</v>
      </c>
      <c r="CI180">
        <f>Demand[[#This Row],[Load]]+Demand[[#This Row],[Load]]*0.34</f>
        <v>20469.84</v>
      </c>
      <c r="CJ180">
        <f>Demand[[#This Row],[Load]]+Demand[[#This Row],[Load]]*0.35</f>
        <v>20622.599999999999</v>
      </c>
      <c r="CK180">
        <f>Demand[[#This Row],[Load]]+Demand[[#This Row],[Load]]*0.36</f>
        <v>20775.36</v>
      </c>
      <c r="CL180">
        <f>Demand[[#This Row],[Load]]+Demand[[#This Row],[Load]]*0.37</f>
        <v>20928.12</v>
      </c>
      <c r="CM180">
        <f>Demand[[#This Row],[Load]]+Demand[[#This Row],[Load]]*0.38</f>
        <v>21080.880000000001</v>
      </c>
      <c r="CN180">
        <f>Demand[[#This Row],[Load]]+Demand[[#This Row],[Load]]*0.39</f>
        <v>21233.64</v>
      </c>
      <c r="CO180">
        <f>Demand[[#This Row],[Load]]+Demand[[#This Row],[Load]]*0.4</f>
        <v>21386.400000000001</v>
      </c>
      <c r="CP180">
        <f>Demand[[#This Row],[Load]]+Demand[[#This Row],[Load]]*0.41</f>
        <v>21539.16</v>
      </c>
      <c r="CQ180">
        <f>Demand[[#This Row],[Load]]+Demand[[#This Row],[Load]]*0.42</f>
        <v>21691.919999999998</v>
      </c>
      <c r="CR180">
        <f>Demand[[#This Row],[Load]]+Demand[[#This Row],[Load]]*0.43</f>
        <v>21844.68</v>
      </c>
      <c r="CS180">
        <f>Demand[[#This Row],[Load]]+Demand[[#This Row],[Load]]*0.44</f>
        <v>21997.439999999999</v>
      </c>
      <c r="CT180">
        <f>Demand[[#This Row],[Load]]+Demand[[#This Row],[Load]]*0.45</f>
        <v>22150.2</v>
      </c>
      <c r="CU180">
        <f>Demand[[#This Row],[Load]]+Demand[[#This Row],[Load]]*0.46</f>
        <v>22302.959999999999</v>
      </c>
      <c r="CV180">
        <f>Demand[[#This Row],[Load]]+Demand[[#This Row],[Load]]*47</f>
        <v>733248</v>
      </c>
      <c r="CW180">
        <f>Demand[[#This Row],[Load]]+Demand[[#This Row],[Load]]*0.48</f>
        <v>22608.48</v>
      </c>
      <c r="CX180">
        <f>Demand[[#This Row],[Load]]+Demand[[#This Row],[Load]]*0.49</f>
        <v>22761.239999999998</v>
      </c>
      <c r="CY180">
        <f>Demand[[#This Row],[Load]]+Demand[[#This Row],[Load]]*0.5</f>
        <v>22914</v>
      </c>
    </row>
    <row r="181" spans="1:103">
      <c r="A181">
        <v>179</v>
      </c>
      <c r="B181">
        <v>15773</v>
      </c>
      <c r="C181">
        <f>Demand[[#This Row],[Load]]-Demand[[#This Row],[Load]]*0.5</f>
        <v>7886.5</v>
      </c>
      <c r="D181">
        <f>Demand[[#This Row],[Load]]-Demand[[#This Row],[Load]]*0.49</f>
        <v>8044.2300000000005</v>
      </c>
      <c r="E181">
        <f>Demand[[#This Row],[Load]]-Demand[[#This Row],[Load]]*0.48</f>
        <v>8201.9599999999991</v>
      </c>
      <c r="F181">
        <f>Demand[[#This Row],[Load]]-Demand[[#This Row],[Load]]*0.47</f>
        <v>8359.69</v>
      </c>
      <c r="G181">
        <f>Demand[[#This Row],[Load]]-Demand[[#This Row],[Load]]*0.46</f>
        <v>8517.42</v>
      </c>
      <c r="H181">
        <f>Demand[[#This Row],[Load]]-Demand[[#This Row],[Load]]*0.45</f>
        <v>8675.15</v>
      </c>
      <c r="I181">
        <f>Demand[[#This Row],[Load]]-Demand[[#This Row],[Load]]*0.44</f>
        <v>8832.880000000001</v>
      </c>
      <c r="J181">
        <f>Demand[[#This Row],[Load]]-Demand[[#This Row],[Load]]*0.43</f>
        <v>8990.61</v>
      </c>
      <c r="K181">
        <f>Demand[[#This Row],[Load]]+Demand[[#This Row],[Load]]*$K$1</f>
        <v>9148.34</v>
      </c>
      <c r="L181">
        <f>Demand[[#This Row],[Load]]+Demand[[#This Row],[Load]]*-0.41</f>
        <v>9306.07</v>
      </c>
      <c r="M181">
        <f>Demand[[#This Row],[Load]]+Demand[[#This Row],[Load]]*-0.4</f>
        <v>9463.7999999999993</v>
      </c>
      <c r="N181">
        <f>Demand[[#This Row],[Load]]+Demand[[#This Row],[Load]]*-0.39</f>
        <v>9621.5299999999988</v>
      </c>
      <c r="O181">
        <f>Demand[[#This Row],[Load]]+Demand[[#This Row],[Load]]*-0.38</f>
        <v>9779.26</v>
      </c>
      <c r="P181">
        <f>Demand[[#This Row],[Load]]+Demand[[#This Row],[Load]]*-0.37</f>
        <v>9936.99</v>
      </c>
      <c r="Q181">
        <f>Demand[[#This Row],[Load]]+Demand[[#This Row],[Load]]*-0.36</f>
        <v>10094.720000000001</v>
      </c>
      <c r="R181">
        <f>Demand[[#This Row],[Load]]+Demand[[#This Row],[Load]]*-0.35</f>
        <v>10252.450000000001</v>
      </c>
      <c r="S181">
        <f>Demand[[#This Row],[Load]]+Demand[[#This Row],[Load]]*-0.34</f>
        <v>10410.18</v>
      </c>
      <c r="T181">
        <f>Demand[[#This Row],[Load]]+Demand[[#This Row],[Load]]*-0.33</f>
        <v>10567.91</v>
      </c>
      <c r="U181">
        <f>Demand[[#This Row],[Load]]+Demand[[#This Row],[Load]]*-0.32</f>
        <v>10725.64</v>
      </c>
      <c r="V181">
        <f>Demand[[#This Row],[Load]]+Demand[[#This Row],[Load]]*-0.31</f>
        <v>10883.369999999999</v>
      </c>
      <c r="W181">
        <f>Demand[[#This Row],[Load]]+Demand[[#This Row],[Load]]*-0.3</f>
        <v>11041.1</v>
      </c>
      <c r="X181">
        <f>Demand[[#This Row],[Load]]+Demand[[#This Row],[Load]]*-0.29</f>
        <v>11198.83</v>
      </c>
      <c r="Y181">
        <f>Demand[[#This Row],[Load]]+Demand[[#This Row],[Load]]*-0.28</f>
        <v>11356.56</v>
      </c>
      <c r="Z181">
        <f>Demand[[#This Row],[Load]]+Demand[[#This Row],[Load]]*-0.27</f>
        <v>11514.29</v>
      </c>
      <c r="AA181">
        <f>Demand[[#This Row],[Load]]+Demand[[#This Row],[Load]]*-0.26</f>
        <v>11672.02</v>
      </c>
      <c r="AB181">
        <f>Demand[[#This Row],[Load]]+Demand[[#This Row],[Load]]*-0.25</f>
        <v>11829.75</v>
      </c>
      <c r="AC181">
        <f>Demand[[#This Row],[Load]]+Demand[[#This Row],[Load]]*-0.24</f>
        <v>11987.48</v>
      </c>
      <c r="AD181">
        <f>Demand[[#This Row],[Load]]+Demand[[#This Row],[Load]]*-0.23</f>
        <v>12145.21</v>
      </c>
      <c r="AE181">
        <f>Demand[[#This Row],[Load]]+Demand[[#This Row],[Load]]*-0.22</f>
        <v>12302.94</v>
      </c>
      <c r="AF181">
        <f>Demand[[#This Row],[Load]]+Demand[[#This Row],[Load]]*-0.21</f>
        <v>12460.67</v>
      </c>
      <c r="AG181">
        <f>Demand[[#This Row],[Load]]+Demand[[#This Row],[Load]]*-0.2</f>
        <v>12618.4</v>
      </c>
      <c r="AH181">
        <f>Demand[[#This Row],[Load]]+Demand[[#This Row],[Load]]*-0.19</f>
        <v>12776.130000000001</v>
      </c>
      <c r="AI181">
        <f>Demand[[#This Row],[Load]]+Demand[[#This Row],[Load]]*-0.18</f>
        <v>12933.86</v>
      </c>
      <c r="AJ181">
        <f>Demand[[#This Row],[Load]]+Demand[[#This Row],[Load]]*-0.17</f>
        <v>13091.59</v>
      </c>
      <c r="AK181">
        <f>Demand[[#This Row],[Load]]+Demand[[#This Row],[Load]]*-0.16</f>
        <v>13249.32</v>
      </c>
      <c r="AL181">
        <f>Demand[[#This Row],[Load]]+Demand[[#This Row],[Load]]*-0.15</f>
        <v>13407.05</v>
      </c>
      <c r="AM181">
        <f>Demand[[#This Row],[Load]]+Demand[[#This Row],[Load]]*-0.14</f>
        <v>13564.779999999999</v>
      </c>
      <c r="AN181">
        <f>Demand[[#This Row],[Load]]+Demand[[#This Row],[Load]]*-0.13</f>
        <v>13722.51</v>
      </c>
      <c r="AO181">
        <f>Demand[[#This Row],[Load]]+Demand[[#This Row],[Load]]*-0.12</f>
        <v>13880.24</v>
      </c>
      <c r="AP181">
        <f>Demand[[#This Row],[Load]]+Demand[[#This Row],[Load]]*-0.11</f>
        <v>14037.97</v>
      </c>
      <c r="AQ181">
        <f>Demand[[#This Row],[Load]]+Demand[[#This Row],[Load]]*-0.1</f>
        <v>14195.7</v>
      </c>
      <c r="AR181">
        <f>Demand[[#This Row],[Load]]+Demand[[#This Row],[Load]]*-0.09</f>
        <v>14353.43</v>
      </c>
      <c r="AS181">
        <f>Demand[[#This Row],[Load]]+Demand[[#This Row],[Load]]*-0.08</f>
        <v>14511.16</v>
      </c>
      <c r="AT181">
        <f>Demand[[#This Row],[Load]]+Demand[[#This Row],[Load]]*-0.07</f>
        <v>14668.89</v>
      </c>
      <c r="AU181">
        <f>Demand[[#This Row],[Load]]+Demand[[#This Row],[Load]]*-0.06</f>
        <v>14826.62</v>
      </c>
      <c r="AV181">
        <f>Demand[[#This Row],[Load]]+Demand[[#This Row],[Load]]*-0.05</f>
        <v>14984.35</v>
      </c>
      <c r="AW181">
        <f>Demand[[#This Row],[Load]]+Demand[[#This Row],[Load]]*-0.04</f>
        <v>15142.08</v>
      </c>
      <c r="AX181">
        <f>Demand[[#This Row],[Load]]+Demand[[#This Row],[Load]]*-0.03</f>
        <v>15299.81</v>
      </c>
      <c r="AY181">
        <f>Demand[[#This Row],[Load]]+Demand[[#This Row],[Load]]*-0.02</f>
        <v>15457.54</v>
      </c>
      <c r="AZ181">
        <f>Demand[[#This Row],[Load]]+Demand[[#This Row],[Load]]*-0.01</f>
        <v>15615.27</v>
      </c>
      <c r="BA181">
        <f>Demand[[#This Row],[Load]]+Demand[[#This Row],[Load]]*0</f>
        <v>15773</v>
      </c>
      <c r="BB181">
        <f>Demand[[#This Row],[Load]]+Demand[[#This Row],[Load]]*0.01</f>
        <v>15930.73</v>
      </c>
      <c r="BC181">
        <f>Demand[[#This Row],[Load]]+Demand[[#This Row],[Load]]*0.02</f>
        <v>16088.46</v>
      </c>
      <c r="BD181">
        <f>Demand[[#This Row],[Load]]+Demand[[#This Row],[Load]]*0.03</f>
        <v>16246.19</v>
      </c>
      <c r="BE181">
        <f>Demand[[#This Row],[Load]]+Demand[[#This Row],[Load]]*0.04</f>
        <v>16403.919999999998</v>
      </c>
      <c r="BF181">
        <f>Demand[[#This Row],[Load]]+Demand[[#This Row],[Load]]*0.05</f>
        <v>16561.650000000001</v>
      </c>
      <c r="BG181">
        <f>Demand[[#This Row],[Load]]+Demand[[#This Row],[Load]]*0.06</f>
        <v>16719.38</v>
      </c>
      <c r="BH181">
        <f>Demand[[#This Row],[Load]]+Demand[[#This Row],[Load]]*0.07</f>
        <v>16877.11</v>
      </c>
      <c r="BI181">
        <f>Demand[[#This Row],[Load]]+Demand[[#This Row],[Load]]*0.08</f>
        <v>17034.84</v>
      </c>
      <c r="BJ181">
        <f>Demand[[#This Row],[Load]]+Demand[[#This Row],[Load]]*0.09</f>
        <v>17192.57</v>
      </c>
      <c r="BK181">
        <f>Demand[[#This Row],[Load]]+Demand[[#This Row],[Load]]*0.1</f>
        <v>17350.3</v>
      </c>
      <c r="BL181">
        <f>Demand[[#This Row],[Load]]+Demand[[#This Row],[Load]]*0.11</f>
        <v>17508.03</v>
      </c>
      <c r="BM181">
        <f>Demand[[#This Row],[Load]]+Demand[[#This Row],[Load]]*0.12</f>
        <v>17665.759999999998</v>
      </c>
      <c r="BN181">
        <f>Demand[[#This Row],[Load]]+Demand[[#This Row],[Load]]*0.13</f>
        <v>17823.490000000002</v>
      </c>
      <c r="BO181">
        <f>Demand[[#This Row],[Load]]+Demand[[#This Row],[Load]]*0.14</f>
        <v>17981.22</v>
      </c>
      <c r="BP181">
        <f>Demand[[#This Row],[Load]]+Demand[[#This Row],[Load]]*0.15</f>
        <v>18138.95</v>
      </c>
      <c r="BQ181">
        <f>Demand[[#This Row],[Load]]+Demand[[#This Row],[Load]]*0.16</f>
        <v>18296.68</v>
      </c>
      <c r="BR181">
        <f>Demand[[#This Row],[Load]]+Demand[[#This Row],[Load]]*0.17</f>
        <v>18454.41</v>
      </c>
      <c r="BS181">
        <f>Demand[[#This Row],[Load]]+Demand[[#This Row],[Load]]*0.18</f>
        <v>18612.14</v>
      </c>
      <c r="BT181">
        <f>Demand[[#This Row],[Load]]+Demand[[#This Row],[Load]]*0.19</f>
        <v>18769.87</v>
      </c>
      <c r="BU181">
        <f>Demand[[#This Row],[Load]]+Demand[[#This Row],[Load]]*0.2</f>
        <v>18927.599999999999</v>
      </c>
      <c r="BV181">
        <f>Demand[[#This Row],[Load]]+Demand[[#This Row],[Load]]*0.21</f>
        <v>19085.330000000002</v>
      </c>
      <c r="BW181">
        <f>Demand[[#This Row],[Load]]+Demand[[#This Row],[Load]]*0.22</f>
        <v>19243.060000000001</v>
      </c>
      <c r="BX181">
        <f>Demand[[#This Row],[Load]]+Demand[[#This Row],[Load]]*0.23</f>
        <v>19400.79</v>
      </c>
      <c r="BY181">
        <f>Demand[[#This Row],[Load]]+Demand[[#This Row],[Load]]*0.24</f>
        <v>19558.52</v>
      </c>
      <c r="BZ181">
        <f>Demand[[#This Row],[Load]]+Demand[[#This Row],[Load]]*0.25</f>
        <v>19716.25</v>
      </c>
      <c r="CA181">
        <f>Demand[[#This Row],[Load]]+Demand[[#This Row],[Load]]*0.26</f>
        <v>19873.98</v>
      </c>
      <c r="CB181">
        <f>Demand[[#This Row],[Load]]+Demand[[#This Row],[Load]]*0.27</f>
        <v>20031.71</v>
      </c>
      <c r="CC181">
        <f>Demand[[#This Row],[Load]]+Demand[[#This Row],[Load]]*0.28</f>
        <v>20189.440000000002</v>
      </c>
      <c r="CD181">
        <f>Demand[[#This Row],[Load]]+Demand[[#This Row],[Load]]*0.29</f>
        <v>20347.169999999998</v>
      </c>
      <c r="CE181">
        <f>Demand[[#This Row],[Load]]+Demand[[#This Row],[Load]]*0.3</f>
        <v>20504.900000000001</v>
      </c>
      <c r="CF181">
        <f>Demand[[#This Row],[Load]]+Demand[[#This Row],[Load]]*0.31</f>
        <v>20662.63</v>
      </c>
      <c r="CG181">
        <f>Demand[[#This Row],[Load]]+Demand[[#This Row],[Load]]*0.32</f>
        <v>20820.36</v>
      </c>
      <c r="CH181">
        <f>Demand[[#This Row],[Load]]+Demand[[#This Row],[Load]]*0.33</f>
        <v>20978.09</v>
      </c>
      <c r="CI181">
        <f>Demand[[#This Row],[Load]]+Demand[[#This Row],[Load]]*0.34</f>
        <v>21135.82</v>
      </c>
      <c r="CJ181">
        <f>Demand[[#This Row],[Load]]+Demand[[#This Row],[Load]]*0.35</f>
        <v>21293.55</v>
      </c>
      <c r="CK181">
        <f>Demand[[#This Row],[Load]]+Demand[[#This Row],[Load]]*0.36</f>
        <v>21451.279999999999</v>
      </c>
      <c r="CL181">
        <f>Demand[[#This Row],[Load]]+Demand[[#This Row],[Load]]*0.37</f>
        <v>21609.010000000002</v>
      </c>
      <c r="CM181">
        <f>Demand[[#This Row],[Load]]+Demand[[#This Row],[Load]]*0.38</f>
        <v>21766.739999999998</v>
      </c>
      <c r="CN181">
        <f>Demand[[#This Row],[Load]]+Demand[[#This Row],[Load]]*0.39</f>
        <v>21924.47</v>
      </c>
      <c r="CO181">
        <f>Demand[[#This Row],[Load]]+Demand[[#This Row],[Load]]*0.4</f>
        <v>22082.2</v>
      </c>
      <c r="CP181">
        <f>Demand[[#This Row],[Load]]+Demand[[#This Row],[Load]]*0.41</f>
        <v>22239.93</v>
      </c>
      <c r="CQ181">
        <f>Demand[[#This Row],[Load]]+Demand[[#This Row],[Load]]*0.42</f>
        <v>22397.66</v>
      </c>
      <c r="CR181">
        <f>Demand[[#This Row],[Load]]+Demand[[#This Row],[Load]]*0.43</f>
        <v>22555.39</v>
      </c>
      <c r="CS181">
        <f>Demand[[#This Row],[Load]]+Demand[[#This Row],[Load]]*0.44</f>
        <v>22713.119999999999</v>
      </c>
      <c r="CT181">
        <f>Demand[[#This Row],[Load]]+Demand[[#This Row],[Load]]*0.45</f>
        <v>22870.85</v>
      </c>
      <c r="CU181">
        <f>Demand[[#This Row],[Load]]+Demand[[#This Row],[Load]]*0.46</f>
        <v>23028.58</v>
      </c>
      <c r="CV181">
        <f>Demand[[#This Row],[Load]]+Demand[[#This Row],[Load]]*47</f>
        <v>757104</v>
      </c>
      <c r="CW181">
        <f>Demand[[#This Row],[Load]]+Demand[[#This Row],[Load]]*0.48</f>
        <v>23344.04</v>
      </c>
      <c r="CX181">
        <f>Demand[[#This Row],[Load]]+Demand[[#This Row],[Load]]*0.49</f>
        <v>23501.77</v>
      </c>
      <c r="CY181">
        <f>Demand[[#This Row],[Load]]+Demand[[#This Row],[Load]]*0.5</f>
        <v>23659.5</v>
      </c>
    </row>
    <row r="182" spans="1:103">
      <c r="A182">
        <v>180</v>
      </c>
      <c r="B182">
        <v>16184</v>
      </c>
      <c r="C182">
        <f>Demand[[#This Row],[Load]]-Demand[[#This Row],[Load]]*0.5</f>
        <v>8092</v>
      </c>
      <c r="D182">
        <f>Demand[[#This Row],[Load]]-Demand[[#This Row],[Load]]*0.49</f>
        <v>8253.84</v>
      </c>
      <c r="E182">
        <f>Demand[[#This Row],[Load]]-Demand[[#This Row],[Load]]*0.48</f>
        <v>8415.68</v>
      </c>
      <c r="F182">
        <f>Demand[[#This Row],[Load]]-Demand[[#This Row],[Load]]*0.47</f>
        <v>8577.52</v>
      </c>
      <c r="G182">
        <f>Demand[[#This Row],[Load]]-Demand[[#This Row],[Load]]*0.46</f>
        <v>8739.36</v>
      </c>
      <c r="H182">
        <f>Demand[[#This Row],[Load]]-Demand[[#This Row],[Load]]*0.45</f>
        <v>8901.2000000000007</v>
      </c>
      <c r="I182">
        <f>Demand[[#This Row],[Load]]-Demand[[#This Row],[Load]]*0.44</f>
        <v>9063.0400000000009</v>
      </c>
      <c r="J182">
        <f>Demand[[#This Row],[Load]]-Demand[[#This Row],[Load]]*0.43</f>
        <v>9224.880000000001</v>
      </c>
      <c r="K182">
        <f>Demand[[#This Row],[Load]]+Demand[[#This Row],[Load]]*$K$1</f>
        <v>9386.7200000000012</v>
      </c>
      <c r="L182">
        <f>Demand[[#This Row],[Load]]+Demand[[#This Row],[Load]]*-0.41</f>
        <v>9548.5600000000013</v>
      </c>
      <c r="M182">
        <f>Demand[[#This Row],[Load]]+Demand[[#This Row],[Load]]*-0.4</f>
        <v>9710.4</v>
      </c>
      <c r="N182">
        <f>Demand[[#This Row],[Load]]+Demand[[#This Row],[Load]]*-0.39</f>
        <v>9872.24</v>
      </c>
      <c r="O182">
        <f>Demand[[#This Row],[Load]]+Demand[[#This Row],[Load]]*-0.38</f>
        <v>10034.08</v>
      </c>
      <c r="P182">
        <f>Demand[[#This Row],[Load]]+Demand[[#This Row],[Load]]*-0.37</f>
        <v>10195.92</v>
      </c>
      <c r="Q182">
        <f>Demand[[#This Row],[Load]]+Demand[[#This Row],[Load]]*-0.36</f>
        <v>10357.76</v>
      </c>
      <c r="R182">
        <f>Demand[[#This Row],[Load]]+Demand[[#This Row],[Load]]*-0.35</f>
        <v>10519.6</v>
      </c>
      <c r="S182">
        <f>Demand[[#This Row],[Load]]+Demand[[#This Row],[Load]]*-0.34</f>
        <v>10681.439999999999</v>
      </c>
      <c r="T182">
        <f>Demand[[#This Row],[Load]]+Demand[[#This Row],[Load]]*-0.33</f>
        <v>10843.279999999999</v>
      </c>
      <c r="U182">
        <f>Demand[[#This Row],[Load]]+Demand[[#This Row],[Load]]*-0.32</f>
        <v>11005.119999999999</v>
      </c>
      <c r="V182">
        <f>Demand[[#This Row],[Load]]+Demand[[#This Row],[Load]]*-0.31</f>
        <v>11166.96</v>
      </c>
      <c r="W182">
        <f>Demand[[#This Row],[Load]]+Demand[[#This Row],[Load]]*-0.3</f>
        <v>11328.8</v>
      </c>
      <c r="X182">
        <f>Demand[[#This Row],[Load]]+Demand[[#This Row],[Load]]*-0.29</f>
        <v>11490.64</v>
      </c>
      <c r="Y182">
        <f>Demand[[#This Row],[Load]]+Demand[[#This Row],[Load]]*-0.28</f>
        <v>11652.48</v>
      </c>
      <c r="Z182">
        <f>Demand[[#This Row],[Load]]+Demand[[#This Row],[Load]]*-0.27</f>
        <v>11814.32</v>
      </c>
      <c r="AA182">
        <f>Demand[[#This Row],[Load]]+Demand[[#This Row],[Load]]*-0.26</f>
        <v>11976.16</v>
      </c>
      <c r="AB182">
        <f>Demand[[#This Row],[Load]]+Demand[[#This Row],[Load]]*-0.25</f>
        <v>12138</v>
      </c>
      <c r="AC182">
        <f>Demand[[#This Row],[Load]]+Demand[[#This Row],[Load]]*-0.24</f>
        <v>12299.84</v>
      </c>
      <c r="AD182">
        <f>Demand[[#This Row],[Load]]+Demand[[#This Row],[Load]]*-0.23</f>
        <v>12461.68</v>
      </c>
      <c r="AE182">
        <f>Demand[[#This Row],[Load]]+Demand[[#This Row],[Load]]*-0.22</f>
        <v>12623.52</v>
      </c>
      <c r="AF182">
        <f>Demand[[#This Row],[Load]]+Demand[[#This Row],[Load]]*-0.21</f>
        <v>12785.36</v>
      </c>
      <c r="AG182">
        <f>Demand[[#This Row],[Load]]+Demand[[#This Row],[Load]]*-0.2</f>
        <v>12947.2</v>
      </c>
      <c r="AH182">
        <f>Demand[[#This Row],[Load]]+Demand[[#This Row],[Load]]*-0.19</f>
        <v>13109.04</v>
      </c>
      <c r="AI182">
        <f>Demand[[#This Row],[Load]]+Demand[[#This Row],[Load]]*-0.18</f>
        <v>13270.880000000001</v>
      </c>
      <c r="AJ182">
        <f>Demand[[#This Row],[Load]]+Demand[[#This Row],[Load]]*-0.17</f>
        <v>13432.72</v>
      </c>
      <c r="AK182">
        <f>Demand[[#This Row],[Load]]+Demand[[#This Row],[Load]]*-0.16</f>
        <v>13594.56</v>
      </c>
      <c r="AL182">
        <f>Demand[[#This Row],[Load]]+Demand[[#This Row],[Load]]*-0.15</f>
        <v>13756.4</v>
      </c>
      <c r="AM182">
        <f>Demand[[#This Row],[Load]]+Demand[[#This Row],[Load]]*-0.14</f>
        <v>13918.24</v>
      </c>
      <c r="AN182">
        <f>Demand[[#This Row],[Load]]+Demand[[#This Row],[Load]]*-0.13</f>
        <v>14080.08</v>
      </c>
      <c r="AO182">
        <f>Demand[[#This Row],[Load]]+Demand[[#This Row],[Load]]*-0.12</f>
        <v>14241.92</v>
      </c>
      <c r="AP182">
        <f>Demand[[#This Row],[Load]]+Demand[[#This Row],[Load]]*-0.11</f>
        <v>14403.76</v>
      </c>
      <c r="AQ182">
        <f>Demand[[#This Row],[Load]]+Demand[[#This Row],[Load]]*-0.1</f>
        <v>14565.6</v>
      </c>
      <c r="AR182">
        <f>Demand[[#This Row],[Load]]+Demand[[#This Row],[Load]]*-0.09</f>
        <v>14727.44</v>
      </c>
      <c r="AS182">
        <f>Demand[[#This Row],[Load]]+Demand[[#This Row],[Load]]*-0.08</f>
        <v>14889.28</v>
      </c>
      <c r="AT182">
        <f>Demand[[#This Row],[Load]]+Demand[[#This Row],[Load]]*-0.07</f>
        <v>15051.119999999999</v>
      </c>
      <c r="AU182">
        <f>Demand[[#This Row],[Load]]+Demand[[#This Row],[Load]]*-0.06</f>
        <v>15212.96</v>
      </c>
      <c r="AV182">
        <f>Demand[[#This Row],[Load]]+Demand[[#This Row],[Load]]*-0.05</f>
        <v>15374.8</v>
      </c>
      <c r="AW182">
        <f>Demand[[#This Row],[Load]]+Demand[[#This Row],[Load]]*-0.04</f>
        <v>15536.64</v>
      </c>
      <c r="AX182">
        <f>Demand[[#This Row],[Load]]+Demand[[#This Row],[Load]]*-0.03</f>
        <v>15698.48</v>
      </c>
      <c r="AY182">
        <f>Demand[[#This Row],[Load]]+Demand[[#This Row],[Load]]*-0.02</f>
        <v>15860.32</v>
      </c>
      <c r="AZ182">
        <f>Demand[[#This Row],[Load]]+Demand[[#This Row],[Load]]*-0.01</f>
        <v>16022.16</v>
      </c>
      <c r="BA182">
        <f>Demand[[#This Row],[Load]]+Demand[[#This Row],[Load]]*0</f>
        <v>16184</v>
      </c>
      <c r="BB182">
        <f>Demand[[#This Row],[Load]]+Demand[[#This Row],[Load]]*0.01</f>
        <v>16345.84</v>
      </c>
      <c r="BC182">
        <f>Demand[[#This Row],[Load]]+Demand[[#This Row],[Load]]*0.02</f>
        <v>16507.68</v>
      </c>
      <c r="BD182">
        <f>Demand[[#This Row],[Load]]+Demand[[#This Row],[Load]]*0.03</f>
        <v>16669.52</v>
      </c>
      <c r="BE182">
        <f>Demand[[#This Row],[Load]]+Demand[[#This Row],[Load]]*0.04</f>
        <v>16831.36</v>
      </c>
      <c r="BF182">
        <f>Demand[[#This Row],[Load]]+Demand[[#This Row],[Load]]*0.05</f>
        <v>16993.2</v>
      </c>
      <c r="BG182">
        <f>Demand[[#This Row],[Load]]+Demand[[#This Row],[Load]]*0.06</f>
        <v>17155.04</v>
      </c>
      <c r="BH182">
        <f>Demand[[#This Row],[Load]]+Demand[[#This Row],[Load]]*0.07</f>
        <v>17316.88</v>
      </c>
      <c r="BI182">
        <f>Demand[[#This Row],[Load]]+Demand[[#This Row],[Load]]*0.08</f>
        <v>17478.72</v>
      </c>
      <c r="BJ182">
        <f>Demand[[#This Row],[Load]]+Demand[[#This Row],[Load]]*0.09</f>
        <v>17640.560000000001</v>
      </c>
      <c r="BK182">
        <f>Demand[[#This Row],[Load]]+Demand[[#This Row],[Load]]*0.1</f>
        <v>17802.400000000001</v>
      </c>
      <c r="BL182">
        <f>Demand[[#This Row],[Load]]+Demand[[#This Row],[Load]]*0.11</f>
        <v>17964.240000000002</v>
      </c>
      <c r="BM182">
        <f>Demand[[#This Row],[Load]]+Demand[[#This Row],[Load]]*0.12</f>
        <v>18126.080000000002</v>
      </c>
      <c r="BN182">
        <f>Demand[[#This Row],[Load]]+Demand[[#This Row],[Load]]*0.13</f>
        <v>18287.919999999998</v>
      </c>
      <c r="BO182">
        <f>Demand[[#This Row],[Load]]+Demand[[#This Row],[Load]]*0.14</f>
        <v>18449.760000000002</v>
      </c>
      <c r="BP182">
        <f>Demand[[#This Row],[Load]]+Demand[[#This Row],[Load]]*0.15</f>
        <v>18611.599999999999</v>
      </c>
      <c r="BQ182">
        <f>Demand[[#This Row],[Load]]+Demand[[#This Row],[Load]]*0.16</f>
        <v>18773.439999999999</v>
      </c>
      <c r="BR182">
        <f>Demand[[#This Row],[Load]]+Demand[[#This Row],[Load]]*0.17</f>
        <v>18935.28</v>
      </c>
      <c r="BS182">
        <f>Demand[[#This Row],[Load]]+Demand[[#This Row],[Load]]*0.18</f>
        <v>19097.12</v>
      </c>
      <c r="BT182">
        <f>Demand[[#This Row],[Load]]+Demand[[#This Row],[Load]]*0.19</f>
        <v>19258.96</v>
      </c>
      <c r="BU182">
        <f>Demand[[#This Row],[Load]]+Demand[[#This Row],[Load]]*0.2</f>
        <v>19420.8</v>
      </c>
      <c r="BV182">
        <f>Demand[[#This Row],[Load]]+Demand[[#This Row],[Load]]*0.21</f>
        <v>19582.64</v>
      </c>
      <c r="BW182">
        <f>Demand[[#This Row],[Load]]+Demand[[#This Row],[Load]]*0.22</f>
        <v>19744.48</v>
      </c>
      <c r="BX182">
        <f>Demand[[#This Row],[Load]]+Demand[[#This Row],[Load]]*0.23</f>
        <v>19906.32</v>
      </c>
      <c r="BY182">
        <f>Demand[[#This Row],[Load]]+Demand[[#This Row],[Load]]*0.24</f>
        <v>20068.16</v>
      </c>
      <c r="BZ182">
        <f>Demand[[#This Row],[Load]]+Demand[[#This Row],[Load]]*0.25</f>
        <v>20230</v>
      </c>
      <c r="CA182">
        <f>Demand[[#This Row],[Load]]+Demand[[#This Row],[Load]]*0.26</f>
        <v>20391.84</v>
      </c>
      <c r="CB182">
        <f>Demand[[#This Row],[Load]]+Demand[[#This Row],[Load]]*0.27</f>
        <v>20553.68</v>
      </c>
      <c r="CC182">
        <f>Demand[[#This Row],[Load]]+Demand[[#This Row],[Load]]*0.28</f>
        <v>20715.52</v>
      </c>
      <c r="CD182">
        <f>Demand[[#This Row],[Load]]+Demand[[#This Row],[Load]]*0.29</f>
        <v>20877.36</v>
      </c>
      <c r="CE182">
        <f>Demand[[#This Row],[Load]]+Demand[[#This Row],[Load]]*0.3</f>
        <v>21039.200000000001</v>
      </c>
      <c r="CF182">
        <f>Demand[[#This Row],[Load]]+Demand[[#This Row],[Load]]*0.31</f>
        <v>21201.040000000001</v>
      </c>
      <c r="CG182">
        <f>Demand[[#This Row],[Load]]+Demand[[#This Row],[Load]]*0.32</f>
        <v>21362.880000000001</v>
      </c>
      <c r="CH182">
        <f>Demand[[#This Row],[Load]]+Demand[[#This Row],[Load]]*0.33</f>
        <v>21524.720000000001</v>
      </c>
      <c r="CI182">
        <f>Demand[[#This Row],[Load]]+Demand[[#This Row],[Load]]*0.34</f>
        <v>21686.560000000001</v>
      </c>
      <c r="CJ182">
        <f>Demand[[#This Row],[Load]]+Demand[[#This Row],[Load]]*0.35</f>
        <v>21848.400000000001</v>
      </c>
      <c r="CK182">
        <f>Demand[[#This Row],[Load]]+Demand[[#This Row],[Load]]*0.36</f>
        <v>22010.239999999998</v>
      </c>
      <c r="CL182">
        <f>Demand[[#This Row],[Load]]+Demand[[#This Row],[Load]]*0.37</f>
        <v>22172.080000000002</v>
      </c>
      <c r="CM182">
        <f>Demand[[#This Row],[Load]]+Demand[[#This Row],[Load]]*0.38</f>
        <v>22333.919999999998</v>
      </c>
      <c r="CN182">
        <f>Demand[[#This Row],[Load]]+Demand[[#This Row],[Load]]*0.39</f>
        <v>22495.760000000002</v>
      </c>
      <c r="CO182">
        <f>Demand[[#This Row],[Load]]+Demand[[#This Row],[Load]]*0.4</f>
        <v>22657.599999999999</v>
      </c>
      <c r="CP182">
        <f>Demand[[#This Row],[Load]]+Demand[[#This Row],[Load]]*0.41</f>
        <v>22819.439999999999</v>
      </c>
      <c r="CQ182">
        <f>Demand[[#This Row],[Load]]+Demand[[#This Row],[Load]]*0.42</f>
        <v>22981.279999999999</v>
      </c>
      <c r="CR182">
        <f>Demand[[#This Row],[Load]]+Demand[[#This Row],[Load]]*0.43</f>
        <v>23143.119999999999</v>
      </c>
      <c r="CS182">
        <f>Demand[[#This Row],[Load]]+Demand[[#This Row],[Load]]*0.44</f>
        <v>23304.959999999999</v>
      </c>
      <c r="CT182">
        <f>Demand[[#This Row],[Load]]+Demand[[#This Row],[Load]]*0.45</f>
        <v>23466.799999999999</v>
      </c>
      <c r="CU182">
        <f>Demand[[#This Row],[Load]]+Demand[[#This Row],[Load]]*0.46</f>
        <v>23628.639999999999</v>
      </c>
      <c r="CV182">
        <f>Demand[[#This Row],[Load]]+Demand[[#This Row],[Load]]*47</f>
        <v>776832</v>
      </c>
      <c r="CW182">
        <f>Demand[[#This Row],[Load]]+Demand[[#This Row],[Load]]*0.48</f>
        <v>23952.32</v>
      </c>
      <c r="CX182">
        <f>Demand[[#This Row],[Load]]+Demand[[#This Row],[Load]]*0.49</f>
        <v>24114.16</v>
      </c>
      <c r="CY182">
        <f>Demand[[#This Row],[Load]]+Demand[[#This Row],[Load]]*0.5</f>
        <v>24276</v>
      </c>
    </row>
    <row r="183" spans="1:103">
      <c r="A183">
        <v>181</v>
      </c>
      <c r="B183">
        <v>16383</v>
      </c>
      <c r="C183">
        <f>Demand[[#This Row],[Load]]-Demand[[#This Row],[Load]]*0.5</f>
        <v>8191.5</v>
      </c>
      <c r="D183">
        <f>Demand[[#This Row],[Load]]-Demand[[#This Row],[Load]]*0.49</f>
        <v>8355.33</v>
      </c>
      <c r="E183">
        <f>Demand[[#This Row],[Load]]-Demand[[#This Row],[Load]]*0.48</f>
        <v>8519.16</v>
      </c>
      <c r="F183">
        <f>Demand[[#This Row],[Load]]-Demand[[#This Row],[Load]]*0.47</f>
        <v>8682.9900000000016</v>
      </c>
      <c r="G183">
        <f>Demand[[#This Row],[Load]]-Demand[[#This Row],[Load]]*0.46</f>
        <v>8846.82</v>
      </c>
      <c r="H183">
        <f>Demand[[#This Row],[Load]]-Demand[[#This Row],[Load]]*0.45</f>
        <v>9010.65</v>
      </c>
      <c r="I183">
        <f>Demand[[#This Row],[Load]]-Demand[[#This Row],[Load]]*0.44</f>
        <v>9174.48</v>
      </c>
      <c r="J183">
        <f>Demand[[#This Row],[Load]]-Demand[[#This Row],[Load]]*0.43</f>
        <v>9338.3100000000013</v>
      </c>
      <c r="K183">
        <f>Demand[[#This Row],[Load]]+Demand[[#This Row],[Load]]*$K$1</f>
        <v>9502.14</v>
      </c>
      <c r="L183">
        <f>Demand[[#This Row],[Load]]+Demand[[#This Row],[Load]]*-0.41</f>
        <v>9665.9700000000012</v>
      </c>
      <c r="M183">
        <f>Demand[[#This Row],[Load]]+Demand[[#This Row],[Load]]*-0.4</f>
        <v>9829.7999999999993</v>
      </c>
      <c r="N183">
        <f>Demand[[#This Row],[Load]]+Demand[[#This Row],[Load]]*-0.39</f>
        <v>9993.630000000001</v>
      </c>
      <c r="O183">
        <f>Demand[[#This Row],[Load]]+Demand[[#This Row],[Load]]*-0.38</f>
        <v>10157.459999999999</v>
      </c>
      <c r="P183">
        <f>Demand[[#This Row],[Load]]+Demand[[#This Row],[Load]]*-0.37</f>
        <v>10321.290000000001</v>
      </c>
      <c r="Q183">
        <f>Demand[[#This Row],[Load]]+Demand[[#This Row],[Load]]*-0.36</f>
        <v>10485.119999999999</v>
      </c>
      <c r="R183">
        <f>Demand[[#This Row],[Load]]+Demand[[#This Row],[Load]]*-0.35</f>
        <v>10648.95</v>
      </c>
      <c r="S183">
        <f>Demand[[#This Row],[Load]]+Demand[[#This Row],[Load]]*-0.34</f>
        <v>10812.779999999999</v>
      </c>
      <c r="T183">
        <f>Demand[[#This Row],[Load]]+Demand[[#This Row],[Load]]*-0.33</f>
        <v>10976.61</v>
      </c>
      <c r="U183">
        <f>Demand[[#This Row],[Load]]+Demand[[#This Row],[Load]]*-0.32</f>
        <v>11140.439999999999</v>
      </c>
      <c r="V183">
        <f>Demand[[#This Row],[Load]]+Demand[[#This Row],[Load]]*-0.31</f>
        <v>11304.27</v>
      </c>
      <c r="W183">
        <f>Demand[[#This Row],[Load]]+Demand[[#This Row],[Load]]*-0.3</f>
        <v>11468.1</v>
      </c>
      <c r="X183">
        <f>Demand[[#This Row],[Load]]+Demand[[#This Row],[Load]]*-0.29</f>
        <v>11631.93</v>
      </c>
      <c r="Y183">
        <f>Demand[[#This Row],[Load]]+Demand[[#This Row],[Load]]*-0.28</f>
        <v>11795.759999999998</v>
      </c>
      <c r="Z183">
        <f>Demand[[#This Row],[Load]]+Demand[[#This Row],[Load]]*-0.27</f>
        <v>11959.59</v>
      </c>
      <c r="AA183">
        <f>Demand[[#This Row],[Load]]+Demand[[#This Row],[Load]]*-0.26</f>
        <v>12123.42</v>
      </c>
      <c r="AB183">
        <f>Demand[[#This Row],[Load]]+Demand[[#This Row],[Load]]*-0.25</f>
        <v>12287.25</v>
      </c>
      <c r="AC183">
        <f>Demand[[#This Row],[Load]]+Demand[[#This Row],[Load]]*-0.24</f>
        <v>12451.08</v>
      </c>
      <c r="AD183">
        <f>Demand[[#This Row],[Load]]+Demand[[#This Row],[Load]]*-0.23</f>
        <v>12614.91</v>
      </c>
      <c r="AE183">
        <f>Demand[[#This Row],[Load]]+Demand[[#This Row],[Load]]*-0.22</f>
        <v>12778.74</v>
      </c>
      <c r="AF183">
        <f>Demand[[#This Row],[Load]]+Demand[[#This Row],[Load]]*-0.21</f>
        <v>12942.57</v>
      </c>
      <c r="AG183">
        <f>Demand[[#This Row],[Load]]+Demand[[#This Row],[Load]]*-0.2</f>
        <v>13106.4</v>
      </c>
      <c r="AH183">
        <f>Demand[[#This Row],[Load]]+Demand[[#This Row],[Load]]*-0.19</f>
        <v>13270.23</v>
      </c>
      <c r="AI183">
        <f>Demand[[#This Row],[Load]]+Demand[[#This Row],[Load]]*-0.18</f>
        <v>13434.06</v>
      </c>
      <c r="AJ183">
        <f>Demand[[#This Row],[Load]]+Demand[[#This Row],[Load]]*-0.17</f>
        <v>13597.89</v>
      </c>
      <c r="AK183">
        <f>Demand[[#This Row],[Load]]+Demand[[#This Row],[Load]]*-0.16</f>
        <v>13761.72</v>
      </c>
      <c r="AL183">
        <f>Demand[[#This Row],[Load]]+Demand[[#This Row],[Load]]*-0.15</f>
        <v>13925.55</v>
      </c>
      <c r="AM183">
        <f>Demand[[#This Row],[Load]]+Demand[[#This Row],[Load]]*-0.14</f>
        <v>14089.38</v>
      </c>
      <c r="AN183">
        <f>Demand[[#This Row],[Load]]+Demand[[#This Row],[Load]]*-0.13</f>
        <v>14253.21</v>
      </c>
      <c r="AO183">
        <f>Demand[[#This Row],[Load]]+Demand[[#This Row],[Load]]*-0.12</f>
        <v>14417.04</v>
      </c>
      <c r="AP183">
        <f>Demand[[#This Row],[Load]]+Demand[[#This Row],[Load]]*-0.11</f>
        <v>14580.869999999999</v>
      </c>
      <c r="AQ183">
        <f>Demand[[#This Row],[Load]]+Demand[[#This Row],[Load]]*-0.1</f>
        <v>14744.7</v>
      </c>
      <c r="AR183">
        <f>Demand[[#This Row],[Load]]+Demand[[#This Row],[Load]]*-0.09</f>
        <v>14908.53</v>
      </c>
      <c r="AS183">
        <f>Demand[[#This Row],[Load]]+Demand[[#This Row],[Load]]*-0.08</f>
        <v>15072.36</v>
      </c>
      <c r="AT183">
        <f>Demand[[#This Row],[Load]]+Demand[[#This Row],[Load]]*-0.07</f>
        <v>15236.19</v>
      </c>
      <c r="AU183">
        <f>Demand[[#This Row],[Load]]+Demand[[#This Row],[Load]]*-0.06</f>
        <v>15400.02</v>
      </c>
      <c r="AV183">
        <f>Demand[[#This Row],[Load]]+Demand[[#This Row],[Load]]*-0.05</f>
        <v>15563.85</v>
      </c>
      <c r="AW183">
        <f>Demand[[#This Row],[Load]]+Demand[[#This Row],[Load]]*-0.04</f>
        <v>15727.68</v>
      </c>
      <c r="AX183">
        <f>Demand[[#This Row],[Load]]+Demand[[#This Row],[Load]]*-0.03</f>
        <v>15891.51</v>
      </c>
      <c r="AY183">
        <f>Demand[[#This Row],[Load]]+Demand[[#This Row],[Load]]*-0.02</f>
        <v>16055.34</v>
      </c>
      <c r="AZ183">
        <f>Demand[[#This Row],[Load]]+Demand[[#This Row],[Load]]*-0.01</f>
        <v>16219.17</v>
      </c>
      <c r="BA183">
        <f>Demand[[#This Row],[Load]]+Demand[[#This Row],[Load]]*0</f>
        <v>16383</v>
      </c>
      <c r="BB183">
        <f>Demand[[#This Row],[Load]]+Demand[[#This Row],[Load]]*0.01</f>
        <v>16546.830000000002</v>
      </c>
      <c r="BC183">
        <f>Demand[[#This Row],[Load]]+Demand[[#This Row],[Load]]*0.02</f>
        <v>16710.66</v>
      </c>
      <c r="BD183">
        <f>Demand[[#This Row],[Load]]+Demand[[#This Row],[Load]]*0.03</f>
        <v>16874.490000000002</v>
      </c>
      <c r="BE183">
        <f>Demand[[#This Row],[Load]]+Demand[[#This Row],[Load]]*0.04</f>
        <v>17038.32</v>
      </c>
      <c r="BF183">
        <f>Demand[[#This Row],[Load]]+Demand[[#This Row],[Load]]*0.05</f>
        <v>17202.150000000001</v>
      </c>
      <c r="BG183">
        <f>Demand[[#This Row],[Load]]+Demand[[#This Row],[Load]]*0.06</f>
        <v>17365.98</v>
      </c>
      <c r="BH183">
        <f>Demand[[#This Row],[Load]]+Demand[[#This Row],[Load]]*0.07</f>
        <v>17529.810000000001</v>
      </c>
      <c r="BI183">
        <f>Demand[[#This Row],[Load]]+Demand[[#This Row],[Load]]*0.08</f>
        <v>17693.64</v>
      </c>
      <c r="BJ183">
        <f>Demand[[#This Row],[Load]]+Demand[[#This Row],[Load]]*0.09</f>
        <v>17857.47</v>
      </c>
      <c r="BK183">
        <f>Demand[[#This Row],[Load]]+Demand[[#This Row],[Load]]*0.1</f>
        <v>18021.3</v>
      </c>
      <c r="BL183">
        <f>Demand[[#This Row],[Load]]+Demand[[#This Row],[Load]]*0.11</f>
        <v>18185.13</v>
      </c>
      <c r="BM183">
        <f>Demand[[#This Row],[Load]]+Demand[[#This Row],[Load]]*0.12</f>
        <v>18348.96</v>
      </c>
      <c r="BN183">
        <f>Demand[[#This Row],[Load]]+Demand[[#This Row],[Load]]*0.13</f>
        <v>18512.79</v>
      </c>
      <c r="BO183">
        <f>Demand[[#This Row],[Load]]+Demand[[#This Row],[Load]]*0.14</f>
        <v>18676.62</v>
      </c>
      <c r="BP183">
        <f>Demand[[#This Row],[Load]]+Demand[[#This Row],[Load]]*0.15</f>
        <v>18840.45</v>
      </c>
      <c r="BQ183">
        <f>Demand[[#This Row],[Load]]+Demand[[#This Row],[Load]]*0.16</f>
        <v>19004.28</v>
      </c>
      <c r="BR183">
        <f>Demand[[#This Row],[Load]]+Demand[[#This Row],[Load]]*0.17</f>
        <v>19168.11</v>
      </c>
      <c r="BS183">
        <f>Demand[[#This Row],[Load]]+Demand[[#This Row],[Load]]*0.18</f>
        <v>19331.939999999999</v>
      </c>
      <c r="BT183">
        <f>Demand[[#This Row],[Load]]+Demand[[#This Row],[Load]]*0.19</f>
        <v>19495.77</v>
      </c>
      <c r="BU183">
        <f>Demand[[#This Row],[Load]]+Demand[[#This Row],[Load]]*0.2</f>
        <v>19659.599999999999</v>
      </c>
      <c r="BV183">
        <f>Demand[[#This Row],[Load]]+Demand[[#This Row],[Load]]*0.21</f>
        <v>19823.43</v>
      </c>
      <c r="BW183">
        <f>Demand[[#This Row],[Load]]+Demand[[#This Row],[Load]]*0.22</f>
        <v>19987.260000000002</v>
      </c>
      <c r="BX183">
        <f>Demand[[#This Row],[Load]]+Demand[[#This Row],[Load]]*0.23</f>
        <v>20151.09</v>
      </c>
      <c r="BY183">
        <f>Demand[[#This Row],[Load]]+Demand[[#This Row],[Load]]*0.24</f>
        <v>20314.919999999998</v>
      </c>
      <c r="BZ183">
        <f>Demand[[#This Row],[Load]]+Demand[[#This Row],[Load]]*0.25</f>
        <v>20478.75</v>
      </c>
      <c r="CA183">
        <f>Demand[[#This Row],[Load]]+Demand[[#This Row],[Load]]*0.26</f>
        <v>20642.580000000002</v>
      </c>
      <c r="CB183">
        <f>Demand[[#This Row],[Load]]+Demand[[#This Row],[Load]]*0.27</f>
        <v>20806.41</v>
      </c>
      <c r="CC183">
        <f>Demand[[#This Row],[Load]]+Demand[[#This Row],[Load]]*0.28</f>
        <v>20970.240000000002</v>
      </c>
      <c r="CD183">
        <f>Demand[[#This Row],[Load]]+Demand[[#This Row],[Load]]*0.29</f>
        <v>21134.07</v>
      </c>
      <c r="CE183">
        <f>Demand[[#This Row],[Load]]+Demand[[#This Row],[Load]]*0.3</f>
        <v>21297.9</v>
      </c>
      <c r="CF183">
        <f>Demand[[#This Row],[Load]]+Demand[[#This Row],[Load]]*0.31</f>
        <v>21461.73</v>
      </c>
      <c r="CG183">
        <f>Demand[[#This Row],[Load]]+Demand[[#This Row],[Load]]*0.32</f>
        <v>21625.56</v>
      </c>
      <c r="CH183">
        <f>Demand[[#This Row],[Load]]+Demand[[#This Row],[Load]]*0.33</f>
        <v>21789.39</v>
      </c>
      <c r="CI183">
        <f>Demand[[#This Row],[Load]]+Demand[[#This Row],[Load]]*0.34</f>
        <v>21953.22</v>
      </c>
      <c r="CJ183">
        <f>Demand[[#This Row],[Load]]+Demand[[#This Row],[Load]]*0.35</f>
        <v>22117.05</v>
      </c>
      <c r="CK183">
        <f>Demand[[#This Row],[Load]]+Demand[[#This Row],[Load]]*0.36</f>
        <v>22280.880000000001</v>
      </c>
      <c r="CL183">
        <f>Demand[[#This Row],[Load]]+Demand[[#This Row],[Load]]*0.37</f>
        <v>22444.71</v>
      </c>
      <c r="CM183">
        <f>Demand[[#This Row],[Load]]+Demand[[#This Row],[Load]]*0.38</f>
        <v>22608.54</v>
      </c>
      <c r="CN183">
        <f>Demand[[#This Row],[Load]]+Demand[[#This Row],[Load]]*0.39</f>
        <v>22772.37</v>
      </c>
      <c r="CO183">
        <f>Demand[[#This Row],[Load]]+Demand[[#This Row],[Load]]*0.4</f>
        <v>22936.2</v>
      </c>
      <c r="CP183">
        <f>Demand[[#This Row],[Load]]+Demand[[#This Row],[Load]]*0.41</f>
        <v>23100.03</v>
      </c>
      <c r="CQ183">
        <f>Demand[[#This Row],[Load]]+Demand[[#This Row],[Load]]*0.42</f>
        <v>23263.86</v>
      </c>
      <c r="CR183">
        <f>Demand[[#This Row],[Load]]+Demand[[#This Row],[Load]]*0.43</f>
        <v>23427.69</v>
      </c>
      <c r="CS183">
        <f>Demand[[#This Row],[Load]]+Demand[[#This Row],[Load]]*0.44</f>
        <v>23591.52</v>
      </c>
      <c r="CT183">
        <f>Demand[[#This Row],[Load]]+Demand[[#This Row],[Load]]*0.45</f>
        <v>23755.35</v>
      </c>
      <c r="CU183">
        <f>Demand[[#This Row],[Load]]+Demand[[#This Row],[Load]]*0.46</f>
        <v>23919.18</v>
      </c>
      <c r="CV183">
        <f>Demand[[#This Row],[Load]]+Demand[[#This Row],[Load]]*47</f>
        <v>786384</v>
      </c>
      <c r="CW183">
        <f>Demand[[#This Row],[Load]]+Demand[[#This Row],[Load]]*0.48</f>
        <v>24246.84</v>
      </c>
      <c r="CX183">
        <f>Demand[[#This Row],[Load]]+Demand[[#This Row],[Load]]*0.49</f>
        <v>24410.67</v>
      </c>
      <c r="CY183">
        <f>Demand[[#This Row],[Load]]+Demand[[#This Row],[Load]]*0.5</f>
        <v>24574.5</v>
      </c>
    </row>
    <row r="184" spans="1:103">
      <c r="A184">
        <v>182</v>
      </c>
      <c r="B184">
        <v>16423</v>
      </c>
      <c r="C184">
        <f>Demand[[#This Row],[Load]]-Demand[[#This Row],[Load]]*0.5</f>
        <v>8211.5</v>
      </c>
      <c r="D184">
        <f>Demand[[#This Row],[Load]]-Demand[[#This Row],[Load]]*0.49</f>
        <v>8375.73</v>
      </c>
      <c r="E184">
        <f>Demand[[#This Row],[Load]]-Demand[[#This Row],[Load]]*0.48</f>
        <v>8539.9599999999991</v>
      </c>
      <c r="F184">
        <f>Demand[[#This Row],[Load]]-Demand[[#This Row],[Load]]*0.47</f>
        <v>8704.19</v>
      </c>
      <c r="G184">
        <f>Demand[[#This Row],[Load]]-Demand[[#This Row],[Load]]*0.46</f>
        <v>8868.42</v>
      </c>
      <c r="H184">
        <f>Demand[[#This Row],[Load]]-Demand[[#This Row],[Load]]*0.45</f>
        <v>9032.65</v>
      </c>
      <c r="I184">
        <f>Demand[[#This Row],[Load]]-Demand[[#This Row],[Load]]*0.44</f>
        <v>9196.880000000001</v>
      </c>
      <c r="J184">
        <f>Demand[[#This Row],[Load]]-Demand[[#This Row],[Load]]*0.43</f>
        <v>9361.11</v>
      </c>
      <c r="K184">
        <f>Demand[[#This Row],[Load]]+Demand[[#This Row],[Load]]*$K$1</f>
        <v>9525.34</v>
      </c>
      <c r="L184">
        <f>Demand[[#This Row],[Load]]+Demand[[#This Row],[Load]]*-0.41</f>
        <v>9689.57</v>
      </c>
      <c r="M184">
        <f>Demand[[#This Row],[Load]]+Demand[[#This Row],[Load]]*-0.4</f>
        <v>9853.7999999999993</v>
      </c>
      <c r="N184">
        <f>Demand[[#This Row],[Load]]+Demand[[#This Row],[Load]]*-0.39</f>
        <v>10018.029999999999</v>
      </c>
      <c r="O184">
        <f>Demand[[#This Row],[Load]]+Demand[[#This Row],[Load]]*-0.38</f>
        <v>10182.26</v>
      </c>
      <c r="P184">
        <f>Demand[[#This Row],[Load]]+Demand[[#This Row],[Load]]*-0.37</f>
        <v>10346.49</v>
      </c>
      <c r="Q184">
        <f>Demand[[#This Row],[Load]]+Demand[[#This Row],[Load]]*-0.36</f>
        <v>10510.720000000001</v>
      </c>
      <c r="R184">
        <f>Demand[[#This Row],[Load]]+Demand[[#This Row],[Load]]*-0.35</f>
        <v>10674.95</v>
      </c>
      <c r="S184">
        <f>Demand[[#This Row],[Load]]+Demand[[#This Row],[Load]]*-0.34</f>
        <v>10839.18</v>
      </c>
      <c r="T184">
        <f>Demand[[#This Row],[Load]]+Demand[[#This Row],[Load]]*-0.33</f>
        <v>11003.41</v>
      </c>
      <c r="U184">
        <f>Demand[[#This Row],[Load]]+Demand[[#This Row],[Load]]*-0.32</f>
        <v>11167.64</v>
      </c>
      <c r="V184">
        <f>Demand[[#This Row],[Load]]+Demand[[#This Row],[Load]]*-0.31</f>
        <v>11331.869999999999</v>
      </c>
      <c r="W184">
        <f>Demand[[#This Row],[Load]]+Demand[[#This Row],[Load]]*-0.3</f>
        <v>11496.1</v>
      </c>
      <c r="X184">
        <f>Demand[[#This Row],[Load]]+Demand[[#This Row],[Load]]*-0.29</f>
        <v>11660.33</v>
      </c>
      <c r="Y184">
        <f>Demand[[#This Row],[Load]]+Demand[[#This Row],[Load]]*-0.28</f>
        <v>11824.56</v>
      </c>
      <c r="Z184">
        <f>Demand[[#This Row],[Load]]+Demand[[#This Row],[Load]]*-0.27</f>
        <v>11988.79</v>
      </c>
      <c r="AA184">
        <f>Demand[[#This Row],[Load]]+Demand[[#This Row],[Load]]*-0.26</f>
        <v>12153.02</v>
      </c>
      <c r="AB184">
        <f>Demand[[#This Row],[Load]]+Demand[[#This Row],[Load]]*-0.25</f>
        <v>12317.25</v>
      </c>
      <c r="AC184">
        <f>Demand[[#This Row],[Load]]+Demand[[#This Row],[Load]]*-0.24</f>
        <v>12481.48</v>
      </c>
      <c r="AD184">
        <f>Demand[[#This Row],[Load]]+Demand[[#This Row],[Load]]*-0.23</f>
        <v>12645.71</v>
      </c>
      <c r="AE184">
        <f>Demand[[#This Row],[Load]]+Demand[[#This Row],[Load]]*-0.22</f>
        <v>12809.94</v>
      </c>
      <c r="AF184">
        <f>Demand[[#This Row],[Load]]+Demand[[#This Row],[Load]]*-0.21</f>
        <v>12974.17</v>
      </c>
      <c r="AG184">
        <f>Demand[[#This Row],[Load]]+Demand[[#This Row],[Load]]*-0.2</f>
        <v>13138.4</v>
      </c>
      <c r="AH184">
        <f>Demand[[#This Row],[Load]]+Demand[[#This Row],[Load]]*-0.19</f>
        <v>13302.630000000001</v>
      </c>
      <c r="AI184">
        <f>Demand[[#This Row],[Load]]+Demand[[#This Row],[Load]]*-0.18</f>
        <v>13466.86</v>
      </c>
      <c r="AJ184">
        <f>Demand[[#This Row],[Load]]+Demand[[#This Row],[Load]]*-0.17</f>
        <v>13631.09</v>
      </c>
      <c r="AK184">
        <f>Demand[[#This Row],[Load]]+Demand[[#This Row],[Load]]*-0.16</f>
        <v>13795.32</v>
      </c>
      <c r="AL184">
        <f>Demand[[#This Row],[Load]]+Demand[[#This Row],[Load]]*-0.15</f>
        <v>13959.55</v>
      </c>
      <c r="AM184">
        <f>Demand[[#This Row],[Load]]+Demand[[#This Row],[Load]]*-0.14</f>
        <v>14123.779999999999</v>
      </c>
      <c r="AN184">
        <f>Demand[[#This Row],[Load]]+Demand[[#This Row],[Load]]*-0.13</f>
        <v>14288.01</v>
      </c>
      <c r="AO184">
        <f>Demand[[#This Row],[Load]]+Demand[[#This Row],[Load]]*-0.12</f>
        <v>14452.24</v>
      </c>
      <c r="AP184">
        <f>Demand[[#This Row],[Load]]+Demand[[#This Row],[Load]]*-0.11</f>
        <v>14616.47</v>
      </c>
      <c r="AQ184">
        <f>Demand[[#This Row],[Load]]+Demand[[#This Row],[Load]]*-0.1</f>
        <v>14780.7</v>
      </c>
      <c r="AR184">
        <f>Demand[[#This Row],[Load]]+Demand[[#This Row],[Load]]*-0.09</f>
        <v>14944.93</v>
      </c>
      <c r="AS184">
        <f>Demand[[#This Row],[Load]]+Demand[[#This Row],[Load]]*-0.08</f>
        <v>15109.16</v>
      </c>
      <c r="AT184">
        <f>Demand[[#This Row],[Load]]+Demand[[#This Row],[Load]]*-0.07</f>
        <v>15273.39</v>
      </c>
      <c r="AU184">
        <f>Demand[[#This Row],[Load]]+Demand[[#This Row],[Load]]*-0.06</f>
        <v>15437.62</v>
      </c>
      <c r="AV184">
        <f>Demand[[#This Row],[Load]]+Demand[[#This Row],[Load]]*-0.05</f>
        <v>15601.85</v>
      </c>
      <c r="AW184">
        <f>Demand[[#This Row],[Load]]+Demand[[#This Row],[Load]]*-0.04</f>
        <v>15766.08</v>
      </c>
      <c r="AX184">
        <f>Demand[[#This Row],[Load]]+Demand[[#This Row],[Load]]*-0.03</f>
        <v>15930.31</v>
      </c>
      <c r="AY184">
        <f>Demand[[#This Row],[Load]]+Demand[[#This Row],[Load]]*-0.02</f>
        <v>16094.54</v>
      </c>
      <c r="AZ184">
        <f>Demand[[#This Row],[Load]]+Demand[[#This Row],[Load]]*-0.01</f>
        <v>16258.77</v>
      </c>
      <c r="BA184">
        <f>Demand[[#This Row],[Load]]+Demand[[#This Row],[Load]]*0</f>
        <v>16423</v>
      </c>
      <c r="BB184">
        <f>Demand[[#This Row],[Load]]+Demand[[#This Row],[Load]]*0.01</f>
        <v>16587.23</v>
      </c>
      <c r="BC184">
        <f>Demand[[#This Row],[Load]]+Demand[[#This Row],[Load]]*0.02</f>
        <v>16751.46</v>
      </c>
      <c r="BD184">
        <f>Demand[[#This Row],[Load]]+Demand[[#This Row],[Load]]*0.03</f>
        <v>16915.689999999999</v>
      </c>
      <c r="BE184">
        <f>Demand[[#This Row],[Load]]+Demand[[#This Row],[Load]]*0.04</f>
        <v>17079.919999999998</v>
      </c>
      <c r="BF184">
        <f>Demand[[#This Row],[Load]]+Demand[[#This Row],[Load]]*0.05</f>
        <v>17244.150000000001</v>
      </c>
      <c r="BG184">
        <f>Demand[[#This Row],[Load]]+Demand[[#This Row],[Load]]*0.06</f>
        <v>17408.38</v>
      </c>
      <c r="BH184">
        <f>Demand[[#This Row],[Load]]+Demand[[#This Row],[Load]]*0.07</f>
        <v>17572.61</v>
      </c>
      <c r="BI184">
        <f>Demand[[#This Row],[Load]]+Demand[[#This Row],[Load]]*0.08</f>
        <v>17736.84</v>
      </c>
      <c r="BJ184">
        <f>Demand[[#This Row],[Load]]+Demand[[#This Row],[Load]]*0.09</f>
        <v>17901.07</v>
      </c>
      <c r="BK184">
        <f>Demand[[#This Row],[Load]]+Demand[[#This Row],[Load]]*0.1</f>
        <v>18065.3</v>
      </c>
      <c r="BL184">
        <f>Demand[[#This Row],[Load]]+Demand[[#This Row],[Load]]*0.11</f>
        <v>18229.53</v>
      </c>
      <c r="BM184">
        <f>Demand[[#This Row],[Load]]+Demand[[#This Row],[Load]]*0.12</f>
        <v>18393.759999999998</v>
      </c>
      <c r="BN184">
        <f>Demand[[#This Row],[Load]]+Demand[[#This Row],[Load]]*0.13</f>
        <v>18557.990000000002</v>
      </c>
      <c r="BO184">
        <f>Demand[[#This Row],[Load]]+Demand[[#This Row],[Load]]*0.14</f>
        <v>18722.22</v>
      </c>
      <c r="BP184">
        <f>Demand[[#This Row],[Load]]+Demand[[#This Row],[Load]]*0.15</f>
        <v>18886.45</v>
      </c>
      <c r="BQ184">
        <f>Demand[[#This Row],[Load]]+Demand[[#This Row],[Load]]*0.16</f>
        <v>19050.68</v>
      </c>
      <c r="BR184">
        <f>Demand[[#This Row],[Load]]+Demand[[#This Row],[Load]]*0.17</f>
        <v>19214.91</v>
      </c>
      <c r="BS184">
        <f>Demand[[#This Row],[Load]]+Demand[[#This Row],[Load]]*0.18</f>
        <v>19379.14</v>
      </c>
      <c r="BT184">
        <f>Demand[[#This Row],[Load]]+Demand[[#This Row],[Load]]*0.19</f>
        <v>19543.37</v>
      </c>
      <c r="BU184">
        <f>Demand[[#This Row],[Load]]+Demand[[#This Row],[Load]]*0.2</f>
        <v>19707.599999999999</v>
      </c>
      <c r="BV184">
        <f>Demand[[#This Row],[Load]]+Demand[[#This Row],[Load]]*0.21</f>
        <v>19871.830000000002</v>
      </c>
      <c r="BW184">
        <f>Demand[[#This Row],[Load]]+Demand[[#This Row],[Load]]*0.22</f>
        <v>20036.060000000001</v>
      </c>
      <c r="BX184">
        <f>Demand[[#This Row],[Load]]+Demand[[#This Row],[Load]]*0.23</f>
        <v>20200.29</v>
      </c>
      <c r="BY184">
        <f>Demand[[#This Row],[Load]]+Demand[[#This Row],[Load]]*0.24</f>
        <v>20364.52</v>
      </c>
      <c r="BZ184">
        <f>Demand[[#This Row],[Load]]+Demand[[#This Row],[Load]]*0.25</f>
        <v>20528.75</v>
      </c>
      <c r="CA184">
        <f>Demand[[#This Row],[Load]]+Demand[[#This Row],[Load]]*0.26</f>
        <v>20692.98</v>
      </c>
      <c r="CB184">
        <f>Demand[[#This Row],[Load]]+Demand[[#This Row],[Load]]*0.27</f>
        <v>20857.21</v>
      </c>
      <c r="CC184">
        <f>Demand[[#This Row],[Load]]+Demand[[#This Row],[Load]]*0.28</f>
        <v>21021.440000000002</v>
      </c>
      <c r="CD184">
        <f>Demand[[#This Row],[Load]]+Demand[[#This Row],[Load]]*0.29</f>
        <v>21185.67</v>
      </c>
      <c r="CE184">
        <f>Demand[[#This Row],[Load]]+Demand[[#This Row],[Load]]*0.3</f>
        <v>21349.9</v>
      </c>
      <c r="CF184">
        <f>Demand[[#This Row],[Load]]+Demand[[#This Row],[Load]]*0.31</f>
        <v>21514.13</v>
      </c>
      <c r="CG184">
        <f>Demand[[#This Row],[Load]]+Demand[[#This Row],[Load]]*0.32</f>
        <v>21678.36</v>
      </c>
      <c r="CH184">
        <f>Demand[[#This Row],[Load]]+Demand[[#This Row],[Load]]*0.33</f>
        <v>21842.59</v>
      </c>
      <c r="CI184">
        <f>Demand[[#This Row],[Load]]+Demand[[#This Row],[Load]]*0.34</f>
        <v>22006.82</v>
      </c>
      <c r="CJ184">
        <f>Demand[[#This Row],[Load]]+Demand[[#This Row],[Load]]*0.35</f>
        <v>22171.05</v>
      </c>
      <c r="CK184">
        <f>Demand[[#This Row],[Load]]+Demand[[#This Row],[Load]]*0.36</f>
        <v>22335.279999999999</v>
      </c>
      <c r="CL184">
        <f>Demand[[#This Row],[Load]]+Demand[[#This Row],[Load]]*0.37</f>
        <v>22499.510000000002</v>
      </c>
      <c r="CM184">
        <f>Demand[[#This Row],[Load]]+Demand[[#This Row],[Load]]*0.38</f>
        <v>22663.739999999998</v>
      </c>
      <c r="CN184">
        <f>Demand[[#This Row],[Load]]+Demand[[#This Row],[Load]]*0.39</f>
        <v>22827.97</v>
      </c>
      <c r="CO184">
        <f>Demand[[#This Row],[Load]]+Demand[[#This Row],[Load]]*0.4</f>
        <v>22992.2</v>
      </c>
      <c r="CP184">
        <f>Demand[[#This Row],[Load]]+Demand[[#This Row],[Load]]*0.41</f>
        <v>23156.43</v>
      </c>
      <c r="CQ184">
        <f>Demand[[#This Row],[Load]]+Demand[[#This Row],[Load]]*0.42</f>
        <v>23320.66</v>
      </c>
      <c r="CR184">
        <f>Demand[[#This Row],[Load]]+Demand[[#This Row],[Load]]*0.43</f>
        <v>23484.89</v>
      </c>
      <c r="CS184">
        <f>Demand[[#This Row],[Load]]+Demand[[#This Row],[Load]]*0.44</f>
        <v>23649.119999999999</v>
      </c>
      <c r="CT184">
        <f>Demand[[#This Row],[Load]]+Demand[[#This Row],[Load]]*0.45</f>
        <v>23813.35</v>
      </c>
      <c r="CU184">
        <f>Demand[[#This Row],[Load]]+Demand[[#This Row],[Load]]*0.46</f>
        <v>23977.58</v>
      </c>
      <c r="CV184">
        <f>Demand[[#This Row],[Load]]+Demand[[#This Row],[Load]]*47</f>
        <v>788304</v>
      </c>
      <c r="CW184">
        <f>Demand[[#This Row],[Load]]+Demand[[#This Row],[Load]]*0.48</f>
        <v>24306.04</v>
      </c>
      <c r="CX184">
        <f>Demand[[#This Row],[Load]]+Demand[[#This Row],[Load]]*0.49</f>
        <v>24470.27</v>
      </c>
      <c r="CY184">
        <f>Demand[[#This Row],[Load]]+Demand[[#This Row],[Load]]*0.5</f>
        <v>24634.5</v>
      </c>
    </row>
    <row r="185" spans="1:103">
      <c r="A185">
        <v>183</v>
      </c>
      <c r="B185">
        <v>16511</v>
      </c>
      <c r="C185">
        <f>Demand[[#This Row],[Load]]-Demand[[#This Row],[Load]]*0.5</f>
        <v>8255.5</v>
      </c>
      <c r="D185">
        <f>Demand[[#This Row],[Load]]-Demand[[#This Row],[Load]]*0.49</f>
        <v>8420.61</v>
      </c>
      <c r="E185">
        <f>Demand[[#This Row],[Load]]-Demand[[#This Row],[Load]]*0.48</f>
        <v>8585.7200000000012</v>
      </c>
      <c r="F185">
        <f>Demand[[#This Row],[Load]]-Demand[[#This Row],[Load]]*0.47</f>
        <v>8750.8300000000017</v>
      </c>
      <c r="G185">
        <f>Demand[[#This Row],[Load]]-Demand[[#This Row],[Load]]*0.46</f>
        <v>8915.9399999999987</v>
      </c>
      <c r="H185">
        <f>Demand[[#This Row],[Load]]-Demand[[#This Row],[Load]]*0.45</f>
        <v>9081.0499999999993</v>
      </c>
      <c r="I185">
        <f>Demand[[#This Row],[Load]]-Demand[[#This Row],[Load]]*0.44</f>
        <v>9246.16</v>
      </c>
      <c r="J185">
        <f>Demand[[#This Row],[Load]]-Demand[[#This Row],[Load]]*0.43</f>
        <v>9411.27</v>
      </c>
      <c r="K185">
        <f>Demand[[#This Row],[Load]]+Demand[[#This Row],[Load]]*$K$1</f>
        <v>9576.380000000001</v>
      </c>
      <c r="L185">
        <f>Demand[[#This Row],[Load]]+Demand[[#This Row],[Load]]*-0.41</f>
        <v>9741.4900000000016</v>
      </c>
      <c r="M185">
        <f>Demand[[#This Row],[Load]]+Demand[[#This Row],[Load]]*-0.4</f>
        <v>9906.5999999999985</v>
      </c>
      <c r="N185">
        <f>Demand[[#This Row],[Load]]+Demand[[#This Row],[Load]]*-0.39</f>
        <v>10071.709999999999</v>
      </c>
      <c r="O185">
        <f>Demand[[#This Row],[Load]]+Demand[[#This Row],[Load]]*-0.38</f>
        <v>10236.82</v>
      </c>
      <c r="P185">
        <f>Demand[[#This Row],[Load]]+Demand[[#This Row],[Load]]*-0.37</f>
        <v>10401.93</v>
      </c>
      <c r="Q185">
        <f>Demand[[#This Row],[Load]]+Demand[[#This Row],[Load]]*-0.36</f>
        <v>10567.04</v>
      </c>
      <c r="R185">
        <f>Demand[[#This Row],[Load]]+Demand[[#This Row],[Load]]*-0.35</f>
        <v>10732.150000000001</v>
      </c>
      <c r="S185">
        <f>Demand[[#This Row],[Load]]+Demand[[#This Row],[Load]]*-0.34</f>
        <v>10897.259999999998</v>
      </c>
      <c r="T185">
        <f>Demand[[#This Row],[Load]]+Demand[[#This Row],[Load]]*-0.33</f>
        <v>11062.369999999999</v>
      </c>
      <c r="U185">
        <f>Demand[[#This Row],[Load]]+Demand[[#This Row],[Load]]*-0.32</f>
        <v>11227.48</v>
      </c>
      <c r="V185">
        <f>Demand[[#This Row],[Load]]+Demand[[#This Row],[Load]]*-0.31</f>
        <v>11392.59</v>
      </c>
      <c r="W185">
        <f>Demand[[#This Row],[Load]]+Demand[[#This Row],[Load]]*-0.3</f>
        <v>11557.7</v>
      </c>
      <c r="X185">
        <f>Demand[[#This Row],[Load]]+Demand[[#This Row],[Load]]*-0.29</f>
        <v>11722.810000000001</v>
      </c>
      <c r="Y185">
        <f>Demand[[#This Row],[Load]]+Demand[[#This Row],[Load]]*-0.28</f>
        <v>11887.919999999998</v>
      </c>
      <c r="Z185">
        <f>Demand[[#This Row],[Load]]+Demand[[#This Row],[Load]]*-0.27</f>
        <v>12053.029999999999</v>
      </c>
      <c r="AA185">
        <f>Demand[[#This Row],[Load]]+Demand[[#This Row],[Load]]*-0.26</f>
        <v>12218.14</v>
      </c>
      <c r="AB185">
        <f>Demand[[#This Row],[Load]]+Demand[[#This Row],[Load]]*-0.25</f>
        <v>12383.25</v>
      </c>
      <c r="AC185">
        <f>Demand[[#This Row],[Load]]+Demand[[#This Row],[Load]]*-0.24</f>
        <v>12548.36</v>
      </c>
      <c r="AD185">
        <f>Demand[[#This Row],[Load]]+Demand[[#This Row],[Load]]*-0.23</f>
        <v>12713.47</v>
      </c>
      <c r="AE185">
        <f>Demand[[#This Row],[Load]]+Demand[[#This Row],[Load]]*-0.22</f>
        <v>12878.58</v>
      </c>
      <c r="AF185">
        <f>Demand[[#This Row],[Load]]+Demand[[#This Row],[Load]]*-0.21</f>
        <v>13043.69</v>
      </c>
      <c r="AG185">
        <f>Demand[[#This Row],[Load]]+Demand[[#This Row],[Load]]*-0.2</f>
        <v>13208.8</v>
      </c>
      <c r="AH185">
        <f>Demand[[#This Row],[Load]]+Demand[[#This Row],[Load]]*-0.19</f>
        <v>13373.91</v>
      </c>
      <c r="AI185">
        <f>Demand[[#This Row],[Load]]+Demand[[#This Row],[Load]]*-0.18</f>
        <v>13539.02</v>
      </c>
      <c r="AJ185">
        <f>Demand[[#This Row],[Load]]+Demand[[#This Row],[Load]]*-0.17</f>
        <v>13704.13</v>
      </c>
      <c r="AK185">
        <f>Demand[[#This Row],[Load]]+Demand[[#This Row],[Load]]*-0.16</f>
        <v>13869.24</v>
      </c>
      <c r="AL185">
        <f>Demand[[#This Row],[Load]]+Demand[[#This Row],[Load]]*-0.15</f>
        <v>14034.35</v>
      </c>
      <c r="AM185">
        <f>Demand[[#This Row],[Load]]+Demand[[#This Row],[Load]]*-0.14</f>
        <v>14199.46</v>
      </c>
      <c r="AN185">
        <f>Demand[[#This Row],[Load]]+Demand[[#This Row],[Load]]*-0.13</f>
        <v>14364.57</v>
      </c>
      <c r="AO185">
        <f>Demand[[#This Row],[Load]]+Demand[[#This Row],[Load]]*-0.12</f>
        <v>14529.68</v>
      </c>
      <c r="AP185">
        <f>Demand[[#This Row],[Load]]+Demand[[#This Row],[Load]]*-0.11</f>
        <v>14694.79</v>
      </c>
      <c r="AQ185">
        <f>Demand[[#This Row],[Load]]+Demand[[#This Row],[Load]]*-0.1</f>
        <v>14859.9</v>
      </c>
      <c r="AR185">
        <f>Demand[[#This Row],[Load]]+Demand[[#This Row],[Load]]*-0.09</f>
        <v>15025.01</v>
      </c>
      <c r="AS185">
        <f>Demand[[#This Row],[Load]]+Demand[[#This Row],[Load]]*-0.08</f>
        <v>15190.119999999999</v>
      </c>
      <c r="AT185">
        <f>Demand[[#This Row],[Load]]+Demand[[#This Row],[Load]]*-0.07</f>
        <v>15355.23</v>
      </c>
      <c r="AU185">
        <f>Demand[[#This Row],[Load]]+Demand[[#This Row],[Load]]*-0.06</f>
        <v>15520.34</v>
      </c>
      <c r="AV185">
        <f>Demand[[#This Row],[Load]]+Demand[[#This Row],[Load]]*-0.05</f>
        <v>15685.45</v>
      </c>
      <c r="AW185">
        <f>Demand[[#This Row],[Load]]+Demand[[#This Row],[Load]]*-0.04</f>
        <v>15850.56</v>
      </c>
      <c r="AX185">
        <f>Demand[[#This Row],[Load]]+Demand[[#This Row],[Load]]*-0.03</f>
        <v>16015.67</v>
      </c>
      <c r="AY185">
        <f>Demand[[#This Row],[Load]]+Demand[[#This Row],[Load]]*-0.02</f>
        <v>16180.78</v>
      </c>
      <c r="AZ185">
        <f>Demand[[#This Row],[Load]]+Demand[[#This Row],[Load]]*-0.01</f>
        <v>16345.89</v>
      </c>
      <c r="BA185">
        <f>Demand[[#This Row],[Load]]+Demand[[#This Row],[Load]]*0</f>
        <v>16511</v>
      </c>
      <c r="BB185">
        <f>Demand[[#This Row],[Load]]+Demand[[#This Row],[Load]]*0.01</f>
        <v>16676.11</v>
      </c>
      <c r="BC185">
        <f>Demand[[#This Row],[Load]]+Demand[[#This Row],[Load]]*0.02</f>
        <v>16841.22</v>
      </c>
      <c r="BD185">
        <f>Demand[[#This Row],[Load]]+Demand[[#This Row],[Load]]*0.03</f>
        <v>17006.330000000002</v>
      </c>
      <c r="BE185">
        <f>Demand[[#This Row],[Load]]+Demand[[#This Row],[Load]]*0.04</f>
        <v>17171.439999999999</v>
      </c>
      <c r="BF185">
        <f>Demand[[#This Row],[Load]]+Demand[[#This Row],[Load]]*0.05</f>
        <v>17336.55</v>
      </c>
      <c r="BG185">
        <f>Demand[[#This Row],[Load]]+Demand[[#This Row],[Load]]*0.06</f>
        <v>17501.66</v>
      </c>
      <c r="BH185">
        <f>Demand[[#This Row],[Load]]+Demand[[#This Row],[Load]]*0.07</f>
        <v>17666.77</v>
      </c>
      <c r="BI185">
        <f>Demand[[#This Row],[Load]]+Demand[[#This Row],[Load]]*0.08</f>
        <v>17831.88</v>
      </c>
      <c r="BJ185">
        <f>Demand[[#This Row],[Load]]+Demand[[#This Row],[Load]]*0.09</f>
        <v>17996.990000000002</v>
      </c>
      <c r="BK185">
        <f>Demand[[#This Row],[Load]]+Demand[[#This Row],[Load]]*0.1</f>
        <v>18162.099999999999</v>
      </c>
      <c r="BL185">
        <f>Demand[[#This Row],[Load]]+Demand[[#This Row],[Load]]*0.11</f>
        <v>18327.21</v>
      </c>
      <c r="BM185">
        <f>Demand[[#This Row],[Load]]+Demand[[#This Row],[Load]]*0.12</f>
        <v>18492.32</v>
      </c>
      <c r="BN185">
        <f>Demand[[#This Row],[Load]]+Demand[[#This Row],[Load]]*0.13</f>
        <v>18657.43</v>
      </c>
      <c r="BO185">
        <f>Demand[[#This Row],[Load]]+Demand[[#This Row],[Load]]*0.14</f>
        <v>18822.54</v>
      </c>
      <c r="BP185">
        <f>Demand[[#This Row],[Load]]+Demand[[#This Row],[Load]]*0.15</f>
        <v>18987.650000000001</v>
      </c>
      <c r="BQ185">
        <f>Demand[[#This Row],[Load]]+Demand[[#This Row],[Load]]*0.16</f>
        <v>19152.760000000002</v>
      </c>
      <c r="BR185">
        <f>Demand[[#This Row],[Load]]+Demand[[#This Row],[Load]]*0.17</f>
        <v>19317.87</v>
      </c>
      <c r="BS185">
        <f>Demand[[#This Row],[Load]]+Demand[[#This Row],[Load]]*0.18</f>
        <v>19482.98</v>
      </c>
      <c r="BT185">
        <f>Demand[[#This Row],[Load]]+Demand[[#This Row],[Load]]*0.19</f>
        <v>19648.09</v>
      </c>
      <c r="BU185">
        <f>Demand[[#This Row],[Load]]+Demand[[#This Row],[Load]]*0.2</f>
        <v>19813.2</v>
      </c>
      <c r="BV185">
        <f>Demand[[#This Row],[Load]]+Demand[[#This Row],[Load]]*0.21</f>
        <v>19978.310000000001</v>
      </c>
      <c r="BW185">
        <f>Demand[[#This Row],[Load]]+Demand[[#This Row],[Load]]*0.22</f>
        <v>20143.419999999998</v>
      </c>
      <c r="BX185">
        <f>Demand[[#This Row],[Load]]+Demand[[#This Row],[Load]]*0.23</f>
        <v>20308.53</v>
      </c>
      <c r="BY185">
        <f>Demand[[#This Row],[Load]]+Demand[[#This Row],[Load]]*0.24</f>
        <v>20473.64</v>
      </c>
      <c r="BZ185">
        <f>Demand[[#This Row],[Load]]+Demand[[#This Row],[Load]]*0.25</f>
        <v>20638.75</v>
      </c>
      <c r="CA185">
        <f>Demand[[#This Row],[Load]]+Demand[[#This Row],[Load]]*0.26</f>
        <v>20803.86</v>
      </c>
      <c r="CB185">
        <f>Demand[[#This Row],[Load]]+Demand[[#This Row],[Load]]*0.27</f>
        <v>20968.97</v>
      </c>
      <c r="CC185">
        <f>Demand[[#This Row],[Load]]+Demand[[#This Row],[Load]]*0.28</f>
        <v>21134.080000000002</v>
      </c>
      <c r="CD185">
        <f>Demand[[#This Row],[Load]]+Demand[[#This Row],[Load]]*0.29</f>
        <v>21299.19</v>
      </c>
      <c r="CE185">
        <f>Demand[[#This Row],[Load]]+Demand[[#This Row],[Load]]*0.3</f>
        <v>21464.3</v>
      </c>
      <c r="CF185">
        <f>Demand[[#This Row],[Load]]+Demand[[#This Row],[Load]]*0.31</f>
        <v>21629.41</v>
      </c>
      <c r="CG185">
        <f>Demand[[#This Row],[Load]]+Demand[[#This Row],[Load]]*0.32</f>
        <v>21794.52</v>
      </c>
      <c r="CH185">
        <f>Demand[[#This Row],[Load]]+Demand[[#This Row],[Load]]*0.33</f>
        <v>21959.63</v>
      </c>
      <c r="CI185">
        <f>Demand[[#This Row],[Load]]+Demand[[#This Row],[Load]]*0.34</f>
        <v>22124.74</v>
      </c>
      <c r="CJ185">
        <f>Demand[[#This Row],[Load]]+Demand[[#This Row],[Load]]*0.35</f>
        <v>22289.85</v>
      </c>
      <c r="CK185">
        <f>Demand[[#This Row],[Load]]+Demand[[#This Row],[Load]]*0.36</f>
        <v>22454.959999999999</v>
      </c>
      <c r="CL185">
        <f>Demand[[#This Row],[Load]]+Demand[[#This Row],[Load]]*0.37</f>
        <v>22620.07</v>
      </c>
      <c r="CM185">
        <f>Demand[[#This Row],[Load]]+Demand[[#This Row],[Load]]*0.38</f>
        <v>22785.18</v>
      </c>
      <c r="CN185">
        <f>Demand[[#This Row],[Load]]+Demand[[#This Row],[Load]]*0.39</f>
        <v>22950.29</v>
      </c>
      <c r="CO185">
        <f>Demand[[#This Row],[Load]]+Demand[[#This Row],[Load]]*0.4</f>
        <v>23115.4</v>
      </c>
      <c r="CP185">
        <f>Demand[[#This Row],[Load]]+Demand[[#This Row],[Load]]*0.41</f>
        <v>23280.51</v>
      </c>
      <c r="CQ185">
        <f>Demand[[#This Row],[Load]]+Demand[[#This Row],[Load]]*0.42</f>
        <v>23445.62</v>
      </c>
      <c r="CR185">
        <f>Demand[[#This Row],[Load]]+Demand[[#This Row],[Load]]*0.43</f>
        <v>23610.73</v>
      </c>
      <c r="CS185">
        <f>Demand[[#This Row],[Load]]+Demand[[#This Row],[Load]]*0.44</f>
        <v>23775.84</v>
      </c>
      <c r="CT185">
        <f>Demand[[#This Row],[Load]]+Demand[[#This Row],[Load]]*0.45</f>
        <v>23940.95</v>
      </c>
      <c r="CU185">
        <f>Demand[[#This Row],[Load]]+Demand[[#This Row],[Load]]*0.46</f>
        <v>24106.06</v>
      </c>
      <c r="CV185">
        <f>Demand[[#This Row],[Load]]+Demand[[#This Row],[Load]]*47</f>
        <v>792528</v>
      </c>
      <c r="CW185">
        <f>Demand[[#This Row],[Load]]+Demand[[#This Row],[Load]]*0.48</f>
        <v>24436.28</v>
      </c>
      <c r="CX185">
        <f>Demand[[#This Row],[Load]]+Demand[[#This Row],[Load]]*0.49</f>
        <v>24601.39</v>
      </c>
      <c r="CY185">
        <f>Demand[[#This Row],[Load]]+Demand[[#This Row],[Load]]*0.5</f>
        <v>24766.5</v>
      </c>
    </row>
    <row r="186" spans="1:103">
      <c r="A186">
        <v>184</v>
      </c>
      <c r="B186">
        <v>16451</v>
      </c>
      <c r="C186">
        <f>Demand[[#This Row],[Load]]-Demand[[#This Row],[Load]]*0.5</f>
        <v>8225.5</v>
      </c>
      <c r="D186">
        <f>Demand[[#This Row],[Load]]-Demand[[#This Row],[Load]]*0.49</f>
        <v>8390.01</v>
      </c>
      <c r="E186">
        <f>Demand[[#This Row],[Load]]-Demand[[#This Row],[Load]]*0.48</f>
        <v>8554.52</v>
      </c>
      <c r="F186">
        <f>Demand[[#This Row],[Load]]-Demand[[#This Row],[Load]]*0.47</f>
        <v>8719.0300000000007</v>
      </c>
      <c r="G186">
        <f>Demand[[#This Row],[Load]]-Demand[[#This Row],[Load]]*0.46</f>
        <v>8883.5400000000009</v>
      </c>
      <c r="H186">
        <f>Demand[[#This Row],[Load]]-Demand[[#This Row],[Load]]*0.45</f>
        <v>9048.0499999999993</v>
      </c>
      <c r="I186">
        <f>Demand[[#This Row],[Load]]-Demand[[#This Row],[Load]]*0.44</f>
        <v>9212.5600000000013</v>
      </c>
      <c r="J186">
        <f>Demand[[#This Row],[Load]]-Demand[[#This Row],[Load]]*0.43</f>
        <v>9377.07</v>
      </c>
      <c r="K186">
        <f>Demand[[#This Row],[Load]]+Demand[[#This Row],[Load]]*$K$1</f>
        <v>9541.58</v>
      </c>
      <c r="L186">
        <f>Demand[[#This Row],[Load]]+Demand[[#This Row],[Load]]*-0.41</f>
        <v>9706.09</v>
      </c>
      <c r="M186">
        <f>Demand[[#This Row],[Load]]+Demand[[#This Row],[Load]]*-0.4</f>
        <v>9870.5999999999985</v>
      </c>
      <c r="N186">
        <f>Demand[[#This Row],[Load]]+Demand[[#This Row],[Load]]*-0.39</f>
        <v>10035.11</v>
      </c>
      <c r="O186">
        <f>Demand[[#This Row],[Load]]+Demand[[#This Row],[Load]]*-0.38</f>
        <v>10199.619999999999</v>
      </c>
      <c r="P186">
        <f>Demand[[#This Row],[Load]]+Demand[[#This Row],[Load]]*-0.37</f>
        <v>10364.130000000001</v>
      </c>
      <c r="Q186">
        <f>Demand[[#This Row],[Load]]+Demand[[#This Row],[Load]]*-0.36</f>
        <v>10528.64</v>
      </c>
      <c r="R186">
        <f>Demand[[#This Row],[Load]]+Demand[[#This Row],[Load]]*-0.35</f>
        <v>10693.150000000001</v>
      </c>
      <c r="S186">
        <f>Demand[[#This Row],[Load]]+Demand[[#This Row],[Load]]*-0.34</f>
        <v>10857.66</v>
      </c>
      <c r="T186">
        <f>Demand[[#This Row],[Load]]+Demand[[#This Row],[Load]]*-0.33</f>
        <v>11022.17</v>
      </c>
      <c r="U186">
        <f>Demand[[#This Row],[Load]]+Demand[[#This Row],[Load]]*-0.32</f>
        <v>11186.68</v>
      </c>
      <c r="V186">
        <f>Demand[[#This Row],[Load]]+Demand[[#This Row],[Load]]*-0.31</f>
        <v>11351.189999999999</v>
      </c>
      <c r="W186">
        <f>Demand[[#This Row],[Load]]+Demand[[#This Row],[Load]]*-0.3</f>
        <v>11515.7</v>
      </c>
      <c r="X186">
        <f>Demand[[#This Row],[Load]]+Demand[[#This Row],[Load]]*-0.29</f>
        <v>11680.21</v>
      </c>
      <c r="Y186">
        <f>Demand[[#This Row],[Load]]+Demand[[#This Row],[Load]]*-0.28</f>
        <v>11844.72</v>
      </c>
      <c r="Z186">
        <f>Demand[[#This Row],[Load]]+Demand[[#This Row],[Load]]*-0.27</f>
        <v>12009.23</v>
      </c>
      <c r="AA186">
        <f>Demand[[#This Row],[Load]]+Demand[[#This Row],[Load]]*-0.26</f>
        <v>12173.74</v>
      </c>
      <c r="AB186">
        <f>Demand[[#This Row],[Load]]+Demand[[#This Row],[Load]]*-0.25</f>
        <v>12338.25</v>
      </c>
      <c r="AC186">
        <f>Demand[[#This Row],[Load]]+Demand[[#This Row],[Load]]*-0.24</f>
        <v>12502.76</v>
      </c>
      <c r="AD186">
        <f>Demand[[#This Row],[Load]]+Demand[[#This Row],[Load]]*-0.23</f>
        <v>12667.27</v>
      </c>
      <c r="AE186">
        <f>Demand[[#This Row],[Load]]+Demand[[#This Row],[Load]]*-0.22</f>
        <v>12831.78</v>
      </c>
      <c r="AF186">
        <f>Demand[[#This Row],[Load]]+Demand[[#This Row],[Load]]*-0.21</f>
        <v>12996.29</v>
      </c>
      <c r="AG186">
        <f>Demand[[#This Row],[Load]]+Demand[[#This Row],[Load]]*-0.2</f>
        <v>13160.8</v>
      </c>
      <c r="AH186">
        <f>Demand[[#This Row],[Load]]+Demand[[#This Row],[Load]]*-0.19</f>
        <v>13325.31</v>
      </c>
      <c r="AI186">
        <f>Demand[[#This Row],[Load]]+Demand[[#This Row],[Load]]*-0.18</f>
        <v>13489.82</v>
      </c>
      <c r="AJ186">
        <f>Demand[[#This Row],[Load]]+Demand[[#This Row],[Load]]*-0.17</f>
        <v>13654.33</v>
      </c>
      <c r="AK186">
        <f>Demand[[#This Row],[Load]]+Demand[[#This Row],[Load]]*-0.16</f>
        <v>13818.84</v>
      </c>
      <c r="AL186">
        <f>Demand[[#This Row],[Load]]+Demand[[#This Row],[Load]]*-0.15</f>
        <v>13983.35</v>
      </c>
      <c r="AM186">
        <f>Demand[[#This Row],[Load]]+Demand[[#This Row],[Load]]*-0.14</f>
        <v>14147.86</v>
      </c>
      <c r="AN186">
        <f>Demand[[#This Row],[Load]]+Demand[[#This Row],[Load]]*-0.13</f>
        <v>14312.369999999999</v>
      </c>
      <c r="AO186">
        <f>Demand[[#This Row],[Load]]+Demand[[#This Row],[Load]]*-0.12</f>
        <v>14476.880000000001</v>
      </c>
      <c r="AP186">
        <f>Demand[[#This Row],[Load]]+Demand[[#This Row],[Load]]*-0.11</f>
        <v>14641.39</v>
      </c>
      <c r="AQ186">
        <f>Demand[[#This Row],[Load]]+Demand[[#This Row],[Load]]*-0.1</f>
        <v>14805.9</v>
      </c>
      <c r="AR186">
        <f>Demand[[#This Row],[Load]]+Demand[[#This Row],[Load]]*-0.09</f>
        <v>14970.41</v>
      </c>
      <c r="AS186">
        <f>Demand[[#This Row],[Load]]+Demand[[#This Row],[Load]]*-0.08</f>
        <v>15134.92</v>
      </c>
      <c r="AT186">
        <f>Demand[[#This Row],[Load]]+Demand[[#This Row],[Load]]*-0.07</f>
        <v>15299.43</v>
      </c>
      <c r="AU186">
        <f>Demand[[#This Row],[Load]]+Demand[[#This Row],[Load]]*-0.06</f>
        <v>15463.94</v>
      </c>
      <c r="AV186">
        <f>Demand[[#This Row],[Load]]+Demand[[#This Row],[Load]]*-0.05</f>
        <v>15628.45</v>
      </c>
      <c r="AW186">
        <f>Demand[[#This Row],[Load]]+Demand[[#This Row],[Load]]*-0.04</f>
        <v>15792.96</v>
      </c>
      <c r="AX186">
        <f>Demand[[#This Row],[Load]]+Demand[[#This Row],[Load]]*-0.03</f>
        <v>15957.47</v>
      </c>
      <c r="AY186">
        <f>Demand[[#This Row],[Load]]+Demand[[#This Row],[Load]]*-0.02</f>
        <v>16121.98</v>
      </c>
      <c r="AZ186">
        <f>Demand[[#This Row],[Load]]+Demand[[#This Row],[Load]]*-0.01</f>
        <v>16286.49</v>
      </c>
      <c r="BA186">
        <f>Demand[[#This Row],[Load]]+Demand[[#This Row],[Load]]*0</f>
        <v>16451</v>
      </c>
      <c r="BB186">
        <f>Demand[[#This Row],[Load]]+Demand[[#This Row],[Load]]*0.01</f>
        <v>16615.509999999998</v>
      </c>
      <c r="BC186">
        <f>Demand[[#This Row],[Load]]+Demand[[#This Row],[Load]]*0.02</f>
        <v>16780.02</v>
      </c>
      <c r="BD186">
        <f>Demand[[#This Row],[Load]]+Demand[[#This Row],[Load]]*0.03</f>
        <v>16944.53</v>
      </c>
      <c r="BE186">
        <f>Demand[[#This Row],[Load]]+Demand[[#This Row],[Load]]*0.04</f>
        <v>17109.04</v>
      </c>
      <c r="BF186">
        <f>Demand[[#This Row],[Load]]+Demand[[#This Row],[Load]]*0.05</f>
        <v>17273.55</v>
      </c>
      <c r="BG186">
        <f>Demand[[#This Row],[Load]]+Demand[[#This Row],[Load]]*0.06</f>
        <v>17438.060000000001</v>
      </c>
      <c r="BH186">
        <f>Demand[[#This Row],[Load]]+Demand[[#This Row],[Load]]*0.07</f>
        <v>17602.57</v>
      </c>
      <c r="BI186">
        <f>Demand[[#This Row],[Load]]+Demand[[#This Row],[Load]]*0.08</f>
        <v>17767.080000000002</v>
      </c>
      <c r="BJ186">
        <f>Demand[[#This Row],[Load]]+Demand[[#This Row],[Load]]*0.09</f>
        <v>17931.59</v>
      </c>
      <c r="BK186">
        <f>Demand[[#This Row],[Load]]+Demand[[#This Row],[Load]]*0.1</f>
        <v>18096.099999999999</v>
      </c>
      <c r="BL186">
        <f>Demand[[#This Row],[Load]]+Demand[[#This Row],[Load]]*0.11</f>
        <v>18260.61</v>
      </c>
      <c r="BM186">
        <f>Demand[[#This Row],[Load]]+Demand[[#This Row],[Load]]*0.12</f>
        <v>18425.12</v>
      </c>
      <c r="BN186">
        <f>Demand[[#This Row],[Load]]+Demand[[#This Row],[Load]]*0.13</f>
        <v>18589.63</v>
      </c>
      <c r="BO186">
        <f>Demand[[#This Row],[Load]]+Demand[[#This Row],[Load]]*0.14</f>
        <v>18754.14</v>
      </c>
      <c r="BP186">
        <f>Demand[[#This Row],[Load]]+Demand[[#This Row],[Load]]*0.15</f>
        <v>18918.650000000001</v>
      </c>
      <c r="BQ186">
        <f>Demand[[#This Row],[Load]]+Demand[[#This Row],[Load]]*0.16</f>
        <v>19083.16</v>
      </c>
      <c r="BR186">
        <f>Demand[[#This Row],[Load]]+Demand[[#This Row],[Load]]*0.17</f>
        <v>19247.669999999998</v>
      </c>
      <c r="BS186">
        <f>Demand[[#This Row],[Load]]+Demand[[#This Row],[Load]]*0.18</f>
        <v>19412.18</v>
      </c>
      <c r="BT186">
        <f>Demand[[#This Row],[Load]]+Demand[[#This Row],[Load]]*0.19</f>
        <v>19576.689999999999</v>
      </c>
      <c r="BU186">
        <f>Demand[[#This Row],[Load]]+Demand[[#This Row],[Load]]*0.2</f>
        <v>19741.2</v>
      </c>
      <c r="BV186">
        <f>Demand[[#This Row],[Load]]+Demand[[#This Row],[Load]]*0.21</f>
        <v>19905.71</v>
      </c>
      <c r="BW186">
        <f>Demand[[#This Row],[Load]]+Demand[[#This Row],[Load]]*0.22</f>
        <v>20070.22</v>
      </c>
      <c r="BX186">
        <f>Demand[[#This Row],[Load]]+Demand[[#This Row],[Load]]*0.23</f>
        <v>20234.73</v>
      </c>
      <c r="BY186">
        <f>Demand[[#This Row],[Load]]+Demand[[#This Row],[Load]]*0.24</f>
        <v>20399.239999999998</v>
      </c>
      <c r="BZ186">
        <f>Demand[[#This Row],[Load]]+Demand[[#This Row],[Load]]*0.25</f>
        <v>20563.75</v>
      </c>
      <c r="CA186">
        <f>Demand[[#This Row],[Load]]+Demand[[#This Row],[Load]]*0.26</f>
        <v>20728.260000000002</v>
      </c>
      <c r="CB186">
        <f>Demand[[#This Row],[Load]]+Demand[[#This Row],[Load]]*0.27</f>
        <v>20892.77</v>
      </c>
      <c r="CC186">
        <f>Demand[[#This Row],[Load]]+Demand[[#This Row],[Load]]*0.28</f>
        <v>21057.279999999999</v>
      </c>
      <c r="CD186">
        <f>Demand[[#This Row],[Load]]+Demand[[#This Row],[Load]]*0.29</f>
        <v>21221.79</v>
      </c>
      <c r="CE186">
        <f>Demand[[#This Row],[Load]]+Demand[[#This Row],[Load]]*0.3</f>
        <v>21386.3</v>
      </c>
      <c r="CF186">
        <f>Demand[[#This Row],[Load]]+Demand[[#This Row],[Load]]*0.31</f>
        <v>21550.81</v>
      </c>
      <c r="CG186">
        <f>Demand[[#This Row],[Load]]+Demand[[#This Row],[Load]]*0.32</f>
        <v>21715.32</v>
      </c>
      <c r="CH186">
        <f>Demand[[#This Row],[Load]]+Demand[[#This Row],[Load]]*0.33</f>
        <v>21879.83</v>
      </c>
      <c r="CI186">
        <f>Demand[[#This Row],[Load]]+Demand[[#This Row],[Load]]*0.34</f>
        <v>22044.34</v>
      </c>
      <c r="CJ186">
        <f>Demand[[#This Row],[Load]]+Demand[[#This Row],[Load]]*0.35</f>
        <v>22208.85</v>
      </c>
      <c r="CK186">
        <f>Demand[[#This Row],[Load]]+Demand[[#This Row],[Load]]*0.36</f>
        <v>22373.360000000001</v>
      </c>
      <c r="CL186">
        <f>Demand[[#This Row],[Load]]+Demand[[#This Row],[Load]]*0.37</f>
        <v>22537.87</v>
      </c>
      <c r="CM186">
        <f>Demand[[#This Row],[Load]]+Demand[[#This Row],[Load]]*0.38</f>
        <v>22702.38</v>
      </c>
      <c r="CN186">
        <f>Demand[[#This Row],[Load]]+Demand[[#This Row],[Load]]*0.39</f>
        <v>22866.89</v>
      </c>
      <c r="CO186">
        <f>Demand[[#This Row],[Load]]+Demand[[#This Row],[Load]]*0.4</f>
        <v>23031.4</v>
      </c>
      <c r="CP186">
        <f>Demand[[#This Row],[Load]]+Demand[[#This Row],[Load]]*0.41</f>
        <v>23195.91</v>
      </c>
      <c r="CQ186">
        <f>Demand[[#This Row],[Load]]+Demand[[#This Row],[Load]]*0.42</f>
        <v>23360.42</v>
      </c>
      <c r="CR186">
        <f>Demand[[#This Row],[Load]]+Demand[[#This Row],[Load]]*0.43</f>
        <v>23524.93</v>
      </c>
      <c r="CS186">
        <f>Demand[[#This Row],[Load]]+Demand[[#This Row],[Load]]*0.44</f>
        <v>23689.439999999999</v>
      </c>
      <c r="CT186">
        <f>Demand[[#This Row],[Load]]+Demand[[#This Row],[Load]]*0.45</f>
        <v>23853.95</v>
      </c>
      <c r="CU186">
        <f>Demand[[#This Row],[Load]]+Demand[[#This Row],[Load]]*0.46</f>
        <v>24018.46</v>
      </c>
      <c r="CV186">
        <f>Demand[[#This Row],[Load]]+Demand[[#This Row],[Load]]*47</f>
        <v>789648</v>
      </c>
      <c r="CW186">
        <f>Demand[[#This Row],[Load]]+Demand[[#This Row],[Load]]*0.48</f>
        <v>24347.48</v>
      </c>
      <c r="CX186">
        <f>Demand[[#This Row],[Load]]+Demand[[#This Row],[Load]]*0.49</f>
        <v>24511.989999999998</v>
      </c>
      <c r="CY186">
        <f>Demand[[#This Row],[Load]]+Demand[[#This Row],[Load]]*0.5</f>
        <v>24676.5</v>
      </c>
    </row>
    <row r="187" spans="1:103">
      <c r="A187">
        <v>185</v>
      </c>
      <c r="B187">
        <v>16284</v>
      </c>
      <c r="C187">
        <f>Demand[[#This Row],[Load]]-Demand[[#This Row],[Load]]*0.5</f>
        <v>8142</v>
      </c>
      <c r="D187">
        <f>Demand[[#This Row],[Load]]-Demand[[#This Row],[Load]]*0.49</f>
        <v>8304.84</v>
      </c>
      <c r="E187">
        <f>Demand[[#This Row],[Load]]-Demand[[#This Row],[Load]]*0.48</f>
        <v>8467.68</v>
      </c>
      <c r="F187">
        <f>Demand[[#This Row],[Load]]-Demand[[#This Row],[Load]]*0.47</f>
        <v>8630.52</v>
      </c>
      <c r="G187">
        <f>Demand[[#This Row],[Load]]-Demand[[#This Row],[Load]]*0.46</f>
        <v>8793.36</v>
      </c>
      <c r="H187">
        <f>Demand[[#This Row],[Load]]-Demand[[#This Row],[Load]]*0.45</f>
        <v>8956.2000000000007</v>
      </c>
      <c r="I187">
        <f>Demand[[#This Row],[Load]]-Demand[[#This Row],[Load]]*0.44</f>
        <v>9119.0400000000009</v>
      </c>
      <c r="J187">
        <f>Demand[[#This Row],[Load]]-Demand[[#This Row],[Load]]*0.43</f>
        <v>9281.880000000001</v>
      </c>
      <c r="K187">
        <f>Demand[[#This Row],[Load]]+Demand[[#This Row],[Load]]*$K$1</f>
        <v>9444.7200000000012</v>
      </c>
      <c r="L187">
        <f>Demand[[#This Row],[Load]]+Demand[[#This Row],[Load]]*-0.41</f>
        <v>9607.5600000000013</v>
      </c>
      <c r="M187">
        <f>Demand[[#This Row],[Load]]+Demand[[#This Row],[Load]]*-0.4</f>
        <v>9770.4</v>
      </c>
      <c r="N187">
        <f>Demand[[#This Row],[Load]]+Demand[[#This Row],[Load]]*-0.39</f>
        <v>9933.24</v>
      </c>
      <c r="O187">
        <f>Demand[[#This Row],[Load]]+Demand[[#This Row],[Load]]*-0.38</f>
        <v>10096.08</v>
      </c>
      <c r="P187">
        <f>Demand[[#This Row],[Load]]+Demand[[#This Row],[Load]]*-0.37</f>
        <v>10258.92</v>
      </c>
      <c r="Q187">
        <f>Demand[[#This Row],[Load]]+Demand[[#This Row],[Load]]*-0.36</f>
        <v>10421.76</v>
      </c>
      <c r="R187">
        <f>Demand[[#This Row],[Load]]+Demand[[#This Row],[Load]]*-0.35</f>
        <v>10584.6</v>
      </c>
      <c r="S187">
        <f>Demand[[#This Row],[Load]]+Demand[[#This Row],[Load]]*-0.34</f>
        <v>10747.439999999999</v>
      </c>
      <c r="T187">
        <f>Demand[[#This Row],[Load]]+Demand[[#This Row],[Load]]*-0.33</f>
        <v>10910.279999999999</v>
      </c>
      <c r="U187">
        <f>Demand[[#This Row],[Load]]+Demand[[#This Row],[Load]]*-0.32</f>
        <v>11073.119999999999</v>
      </c>
      <c r="V187">
        <f>Demand[[#This Row],[Load]]+Demand[[#This Row],[Load]]*-0.31</f>
        <v>11235.96</v>
      </c>
      <c r="W187">
        <f>Demand[[#This Row],[Load]]+Demand[[#This Row],[Load]]*-0.3</f>
        <v>11398.8</v>
      </c>
      <c r="X187">
        <f>Demand[[#This Row],[Load]]+Demand[[#This Row],[Load]]*-0.29</f>
        <v>11561.64</v>
      </c>
      <c r="Y187">
        <f>Demand[[#This Row],[Load]]+Demand[[#This Row],[Load]]*-0.28</f>
        <v>11724.48</v>
      </c>
      <c r="Z187">
        <f>Demand[[#This Row],[Load]]+Demand[[#This Row],[Load]]*-0.27</f>
        <v>11887.32</v>
      </c>
      <c r="AA187">
        <f>Demand[[#This Row],[Load]]+Demand[[#This Row],[Load]]*-0.26</f>
        <v>12050.16</v>
      </c>
      <c r="AB187">
        <f>Demand[[#This Row],[Load]]+Demand[[#This Row],[Load]]*-0.25</f>
        <v>12213</v>
      </c>
      <c r="AC187">
        <f>Demand[[#This Row],[Load]]+Demand[[#This Row],[Load]]*-0.24</f>
        <v>12375.84</v>
      </c>
      <c r="AD187">
        <f>Demand[[#This Row],[Load]]+Demand[[#This Row],[Load]]*-0.23</f>
        <v>12538.68</v>
      </c>
      <c r="AE187">
        <f>Demand[[#This Row],[Load]]+Demand[[#This Row],[Load]]*-0.22</f>
        <v>12701.52</v>
      </c>
      <c r="AF187">
        <f>Demand[[#This Row],[Load]]+Demand[[#This Row],[Load]]*-0.21</f>
        <v>12864.36</v>
      </c>
      <c r="AG187">
        <f>Demand[[#This Row],[Load]]+Demand[[#This Row],[Load]]*-0.2</f>
        <v>13027.2</v>
      </c>
      <c r="AH187">
        <f>Demand[[#This Row],[Load]]+Demand[[#This Row],[Load]]*-0.19</f>
        <v>13190.04</v>
      </c>
      <c r="AI187">
        <f>Demand[[#This Row],[Load]]+Demand[[#This Row],[Load]]*-0.18</f>
        <v>13352.880000000001</v>
      </c>
      <c r="AJ187">
        <f>Demand[[#This Row],[Load]]+Demand[[#This Row],[Load]]*-0.17</f>
        <v>13515.72</v>
      </c>
      <c r="AK187">
        <f>Demand[[#This Row],[Load]]+Demand[[#This Row],[Load]]*-0.16</f>
        <v>13678.56</v>
      </c>
      <c r="AL187">
        <f>Demand[[#This Row],[Load]]+Demand[[#This Row],[Load]]*-0.15</f>
        <v>13841.4</v>
      </c>
      <c r="AM187">
        <f>Demand[[#This Row],[Load]]+Demand[[#This Row],[Load]]*-0.14</f>
        <v>14004.24</v>
      </c>
      <c r="AN187">
        <f>Demand[[#This Row],[Load]]+Demand[[#This Row],[Load]]*-0.13</f>
        <v>14167.08</v>
      </c>
      <c r="AO187">
        <f>Demand[[#This Row],[Load]]+Demand[[#This Row],[Load]]*-0.12</f>
        <v>14329.92</v>
      </c>
      <c r="AP187">
        <f>Demand[[#This Row],[Load]]+Demand[[#This Row],[Load]]*-0.11</f>
        <v>14492.76</v>
      </c>
      <c r="AQ187">
        <f>Demand[[#This Row],[Load]]+Demand[[#This Row],[Load]]*-0.1</f>
        <v>14655.6</v>
      </c>
      <c r="AR187">
        <f>Demand[[#This Row],[Load]]+Demand[[#This Row],[Load]]*-0.09</f>
        <v>14818.44</v>
      </c>
      <c r="AS187">
        <f>Demand[[#This Row],[Load]]+Demand[[#This Row],[Load]]*-0.08</f>
        <v>14981.28</v>
      </c>
      <c r="AT187">
        <f>Demand[[#This Row],[Load]]+Demand[[#This Row],[Load]]*-0.07</f>
        <v>15144.119999999999</v>
      </c>
      <c r="AU187">
        <f>Demand[[#This Row],[Load]]+Demand[[#This Row],[Load]]*-0.06</f>
        <v>15306.96</v>
      </c>
      <c r="AV187">
        <f>Demand[[#This Row],[Load]]+Demand[[#This Row],[Load]]*-0.05</f>
        <v>15469.8</v>
      </c>
      <c r="AW187">
        <f>Demand[[#This Row],[Load]]+Demand[[#This Row],[Load]]*-0.04</f>
        <v>15632.64</v>
      </c>
      <c r="AX187">
        <f>Demand[[#This Row],[Load]]+Demand[[#This Row],[Load]]*-0.03</f>
        <v>15795.48</v>
      </c>
      <c r="AY187">
        <f>Demand[[#This Row],[Load]]+Demand[[#This Row],[Load]]*-0.02</f>
        <v>15958.32</v>
      </c>
      <c r="AZ187">
        <f>Demand[[#This Row],[Load]]+Demand[[#This Row],[Load]]*-0.01</f>
        <v>16121.16</v>
      </c>
      <c r="BA187">
        <f>Demand[[#This Row],[Load]]+Demand[[#This Row],[Load]]*0</f>
        <v>16284</v>
      </c>
      <c r="BB187">
        <f>Demand[[#This Row],[Load]]+Demand[[#This Row],[Load]]*0.01</f>
        <v>16446.84</v>
      </c>
      <c r="BC187">
        <f>Demand[[#This Row],[Load]]+Demand[[#This Row],[Load]]*0.02</f>
        <v>16609.68</v>
      </c>
      <c r="BD187">
        <f>Demand[[#This Row],[Load]]+Demand[[#This Row],[Load]]*0.03</f>
        <v>16772.52</v>
      </c>
      <c r="BE187">
        <f>Demand[[#This Row],[Load]]+Demand[[#This Row],[Load]]*0.04</f>
        <v>16935.36</v>
      </c>
      <c r="BF187">
        <f>Demand[[#This Row],[Load]]+Demand[[#This Row],[Load]]*0.05</f>
        <v>17098.2</v>
      </c>
      <c r="BG187">
        <f>Demand[[#This Row],[Load]]+Demand[[#This Row],[Load]]*0.06</f>
        <v>17261.04</v>
      </c>
      <c r="BH187">
        <f>Demand[[#This Row],[Load]]+Demand[[#This Row],[Load]]*0.07</f>
        <v>17423.88</v>
      </c>
      <c r="BI187">
        <f>Demand[[#This Row],[Load]]+Demand[[#This Row],[Load]]*0.08</f>
        <v>17586.72</v>
      </c>
      <c r="BJ187">
        <f>Demand[[#This Row],[Load]]+Demand[[#This Row],[Load]]*0.09</f>
        <v>17749.560000000001</v>
      </c>
      <c r="BK187">
        <f>Demand[[#This Row],[Load]]+Demand[[#This Row],[Load]]*0.1</f>
        <v>17912.400000000001</v>
      </c>
      <c r="BL187">
        <f>Demand[[#This Row],[Load]]+Demand[[#This Row],[Load]]*0.11</f>
        <v>18075.240000000002</v>
      </c>
      <c r="BM187">
        <f>Demand[[#This Row],[Load]]+Demand[[#This Row],[Load]]*0.12</f>
        <v>18238.080000000002</v>
      </c>
      <c r="BN187">
        <f>Demand[[#This Row],[Load]]+Demand[[#This Row],[Load]]*0.13</f>
        <v>18400.919999999998</v>
      </c>
      <c r="BO187">
        <f>Demand[[#This Row],[Load]]+Demand[[#This Row],[Load]]*0.14</f>
        <v>18563.760000000002</v>
      </c>
      <c r="BP187">
        <f>Demand[[#This Row],[Load]]+Demand[[#This Row],[Load]]*0.15</f>
        <v>18726.599999999999</v>
      </c>
      <c r="BQ187">
        <f>Demand[[#This Row],[Load]]+Demand[[#This Row],[Load]]*0.16</f>
        <v>18889.439999999999</v>
      </c>
      <c r="BR187">
        <f>Demand[[#This Row],[Load]]+Demand[[#This Row],[Load]]*0.17</f>
        <v>19052.28</v>
      </c>
      <c r="BS187">
        <f>Demand[[#This Row],[Load]]+Demand[[#This Row],[Load]]*0.18</f>
        <v>19215.12</v>
      </c>
      <c r="BT187">
        <f>Demand[[#This Row],[Load]]+Demand[[#This Row],[Load]]*0.19</f>
        <v>19377.96</v>
      </c>
      <c r="BU187">
        <f>Demand[[#This Row],[Load]]+Demand[[#This Row],[Load]]*0.2</f>
        <v>19540.8</v>
      </c>
      <c r="BV187">
        <f>Demand[[#This Row],[Load]]+Demand[[#This Row],[Load]]*0.21</f>
        <v>19703.64</v>
      </c>
      <c r="BW187">
        <f>Demand[[#This Row],[Load]]+Demand[[#This Row],[Load]]*0.22</f>
        <v>19866.48</v>
      </c>
      <c r="BX187">
        <f>Demand[[#This Row],[Load]]+Demand[[#This Row],[Load]]*0.23</f>
        <v>20029.32</v>
      </c>
      <c r="BY187">
        <f>Demand[[#This Row],[Load]]+Demand[[#This Row],[Load]]*0.24</f>
        <v>20192.16</v>
      </c>
      <c r="BZ187">
        <f>Demand[[#This Row],[Load]]+Demand[[#This Row],[Load]]*0.25</f>
        <v>20355</v>
      </c>
      <c r="CA187">
        <f>Demand[[#This Row],[Load]]+Demand[[#This Row],[Load]]*0.26</f>
        <v>20517.84</v>
      </c>
      <c r="CB187">
        <f>Demand[[#This Row],[Load]]+Demand[[#This Row],[Load]]*0.27</f>
        <v>20680.68</v>
      </c>
      <c r="CC187">
        <f>Demand[[#This Row],[Load]]+Demand[[#This Row],[Load]]*0.28</f>
        <v>20843.52</v>
      </c>
      <c r="CD187">
        <f>Demand[[#This Row],[Load]]+Demand[[#This Row],[Load]]*0.29</f>
        <v>21006.36</v>
      </c>
      <c r="CE187">
        <f>Demand[[#This Row],[Load]]+Demand[[#This Row],[Load]]*0.3</f>
        <v>21169.200000000001</v>
      </c>
      <c r="CF187">
        <f>Demand[[#This Row],[Load]]+Demand[[#This Row],[Load]]*0.31</f>
        <v>21332.04</v>
      </c>
      <c r="CG187">
        <f>Demand[[#This Row],[Load]]+Demand[[#This Row],[Load]]*0.32</f>
        <v>21494.880000000001</v>
      </c>
      <c r="CH187">
        <f>Demand[[#This Row],[Load]]+Demand[[#This Row],[Load]]*0.33</f>
        <v>21657.72</v>
      </c>
      <c r="CI187">
        <f>Demand[[#This Row],[Load]]+Demand[[#This Row],[Load]]*0.34</f>
        <v>21820.560000000001</v>
      </c>
      <c r="CJ187">
        <f>Demand[[#This Row],[Load]]+Demand[[#This Row],[Load]]*0.35</f>
        <v>21983.4</v>
      </c>
      <c r="CK187">
        <f>Demand[[#This Row],[Load]]+Demand[[#This Row],[Load]]*0.36</f>
        <v>22146.239999999998</v>
      </c>
      <c r="CL187">
        <f>Demand[[#This Row],[Load]]+Demand[[#This Row],[Load]]*0.37</f>
        <v>22309.08</v>
      </c>
      <c r="CM187">
        <f>Demand[[#This Row],[Load]]+Demand[[#This Row],[Load]]*0.38</f>
        <v>22471.919999999998</v>
      </c>
      <c r="CN187">
        <f>Demand[[#This Row],[Load]]+Demand[[#This Row],[Load]]*0.39</f>
        <v>22634.760000000002</v>
      </c>
      <c r="CO187">
        <f>Demand[[#This Row],[Load]]+Demand[[#This Row],[Load]]*0.4</f>
        <v>22797.599999999999</v>
      </c>
      <c r="CP187">
        <f>Demand[[#This Row],[Load]]+Demand[[#This Row],[Load]]*0.41</f>
        <v>22960.44</v>
      </c>
      <c r="CQ187">
        <f>Demand[[#This Row],[Load]]+Demand[[#This Row],[Load]]*0.42</f>
        <v>23123.279999999999</v>
      </c>
      <c r="CR187">
        <f>Demand[[#This Row],[Load]]+Demand[[#This Row],[Load]]*0.43</f>
        <v>23286.12</v>
      </c>
      <c r="CS187">
        <f>Demand[[#This Row],[Load]]+Demand[[#This Row],[Load]]*0.44</f>
        <v>23448.959999999999</v>
      </c>
      <c r="CT187">
        <f>Demand[[#This Row],[Load]]+Demand[[#This Row],[Load]]*0.45</f>
        <v>23611.8</v>
      </c>
      <c r="CU187">
        <f>Demand[[#This Row],[Load]]+Demand[[#This Row],[Load]]*0.46</f>
        <v>23774.639999999999</v>
      </c>
      <c r="CV187">
        <f>Demand[[#This Row],[Load]]+Demand[[#This Row],[Load]]*47</f>
        <v>781632</v>
      </c>
      <c r="CW187">
        <f>Demand[[#This Row],[Load]]+Demand[[#This Row],[Load]]*0.48</f>
        <v>24100.32</v>
      </c>
      <c r="CX187">
        <f>Demand[[#This Row],[Load]]+Demand[[#This Row],[Load]]*0.49</f>
        <v>24263.16</v>
      </c>
      <c r="CY187">
        <f>Demand[[#This Row],[Load]]+Demand[[#This Row],[Load]]*0.5</f>
        <v>24426</v>
      </c>
    </row>
    <row r="188" spans="1:103">
      <c r="A188">
        <v>186</v>
      </c>
      <c r="B188">
        <v>16053</v>
      </c>
      <c r="C188">
        <f>Demand[[#This Row],[Load]]-Demand[[#This Row],[Load]]*0.5</f>
        <v>8026.5</v>
      </c>
      <c r="D188">
        <f>Demand[[#This Row],[Load]]-Demand[[#This Row],[Load]]*0.49</f>
        <v>8187.03</v>
      </c>
      <c r="E188">
        <f>Demand[[#This Row],[Load]]-Demand[[#This Row],[Load]]*0.48</f>
        <v>8347.5600000000013</v>
      </c>
      <c r="F188">
        <f>Demand[[#This Row],[Load]]-Demand[[#This Row],[Load]]*0.47</f>
        <v>8508.09</v>
      </c>
      <c r="G188">
        <f>Demand[[#This Row],[Load]]-Demand[[#This Row],[Load]]*0.46</f>
        <v>8668.619999999999</v>
      </c>
      <c r="H188">
        <f>Demand[[#This Row],[Load]]-Demand[[#This Row],[Load]]*0.45</f>
        <v>8829.15</v>
      </c>
      <c r="I188">
        <f>Demand[[#This Row],[Load]]-Demand[[#This Row],[Load]]*0.44</f>
        <v>8989.68</v>
      </c>
      <c r="J188">
        <f>Demand[[#This Row],[Load]]-Demand[[#This Row],[Load]]*0.43</f>
        <v>9150.2099999999991</v>
      </c>
      <c r="K188">
        <f>Demand[[#This Row],[Load]]+Demand[[#This Row],[Load]]*$K$1</f>
        <v>9310.7400000000016</v>
      </c>
      <c r="L188">
        <f>Demand[[#This Row],[Load]]+Demand[[#This Row],[Load]]*-0.41</f>
        <v>9471.27</v>
      </c>
      <c r="M188">
        <f>Demand[[#This Row],[Load]]+Demand[[#This Row],[Load]]*-0.4</f>
        <v>9631.7999999999993</v>
      </c>
      <c r="N188">
        <f>Demand[[#This Row],[Load]]+Demand[[#This Row],[Load]]*-0.39</f>
        <v>9792.33</v>
      </c>
      <c r="O188">
        <f>Demand[[#This Row],[Load]]+Demand[[#This Row],[Load]]*-0.38</f>
        <v>9952.86</v>
      </c>
      <c r="P188">
        <f>Demand[[#This Row],[Load]]+Demand[[#This Row],[Load]]*-0.37</f>
        <v>10113.39</v>
      </c>
      <c r="Q188">
        <f>Demand[[#This Row],[Load]]+Demand[[#This Row],[Load]]*-0.36</f>
        <v>10273.92</v>
      </c>
      <c r="R188">
        <f>Demand[[#This Row],[Load]]+Demand[[#This Row],[Load]]*-0.35</f>
        <v>10434.450000000001</v>
      </c>
      <c r="S188">
        <f>Demand[[#This Row],[Load]]+Demand[[#This Row],[Load]]*-0.34</f>
        <v>10594.98</v>
      </c>
      <c r="T188">
        <f>Demand[[#This Row],[Load]]+Demand[[#This Row],[Load]]*-0.33</f>
        <v>10755.509999999998</v>
      </c>
      <c r="U188">
        <f>Demand[[#This Row],[Load]]+Demand[[#This Row],[Load]]*-0.32</f>
        <v>10916.04</v>
      </c>
      <c r="V188">
        <f>Demand[[#This Row],[Load]]+Demand[[#This Row],[Load]]*-0.31</f>
        <v>11076.57</v>
      </c>
      <c r="W188">
        <f>Demand[[#This Row],[Load]]+Demand[[#This Row],[Load]]*-0.3</f>
        <v>11237.1</v>
      </c>
      <c r="X188">
        <f>Demand[[#This Row],[Load]]+Demand[[#This Row],[Load]]*-0.29</f>
        <v>11397.630000000001</v>
      </c>
      <c r="Y188">
        <f>Demand[[#This Row],[Load]]+Demand[[#This Row],[Load]]*-0.28</f>
        <v>11558.16</v>
      </c>
      <c r="Z188">
        <f>Demand[[#This Row],[Load]]+Demand[[#This Row],[Load]]*-0.27</f>
        <v>11718.689999999999</v>
      </c>
      <c r="AA188">
        <f>Demand[[#This Row],[Load]]+Demand[[#This Row],[Load]]*-0.26</f>
        <v>11879.220000000001</v>
      </c>
      <c r="AB188">
        <f>Demand[[#This Row],[Load]]+Demand[[#This Row],[Load]]*-0.25</f>
        <v>12039.75</v>
      </c>
      <c r="AC188">
        <f>Demand[[#This Row],[Load]]+Demand[[#This Row],[Load]]*-0.24</f>
        <v>12200.28</v>
      </c>
      <c r="AD188">
        <f>Demand[[#This Row],[Load]]+Demand[[#This Row],[Load]]*-0.23</f>
        <v>12360.81</v>
      </c>
      <c r="AE188">
        <f>Demand[[#This Row],[Load]]+Demand[[#This Row],[Load]]*-0.22</f>
        <v>12521.34</v>
      </c>
      <c r="AF188">
        <f>Demand[[#This Row],[Load]]+Demand[[#This Row],[Load]]*-0.21</f>
        <v>12681.87</v>
      </c>
      <c r="AG188">
        <f>Demand[[#This Row],[Load]]+Demand[[#This Row],[Load]]*-0.2</f>
        <v>12842.4</v>
      </c>
      <c r="AH188">
        <f>Demand[[#This Row],[Load]]+Demand[[#This Row],[Load]]*-0.19</f>
        <v>13002.93</v>
      </c>
      <c r="AI188">
        <f>Demand[[#This Row],[Load]]+Demand[[#This Row],[Load]]*-0.18</f>
        <v>13163.46</v>
      </c>
      <c r="AJ188">
        <f>Demand[[#This Row],[Load]]+Demand[[#This Row],[Load]]*-0.17</f>
        <v>13323.99</v>
      </c>
      <c r="AK188">
        <f>Demand[[#This Row],[Load]]+Demand[[#This Row],[Load]]*-0.16</f>
        <v>13484.52</v>
      </c>
      <c r="AL188">
        <f>Demand[[#This Row],[Load]]+Demand[[#This Row],[Load]]*-0.15</f>
        <v>13645.05</v>
      </c>
      <c r="AM188">
        <f>Demand[[#This Row],[Load]]+Demand[[#This Row],[Load]]*-0.14</f>
        <v>13805.58</v>
      </c>
      <c r="AN188">
        <f>Demand[[#This Row],[Load]]+Demand[[#This Row],[Load]]*-0.13</f>
        <v>13966.11</v>
      </c>
      <c r="AO188">
        <f>Demand[[#This Row],[Load]]+Demand[[#This Row],[Load]]*-0.12</f>
        <v>14126.64</v>
      </c>
      <c r="AP188">
        <f>Demand[[#This Row],[Load]]+Demand[[#This Row],[Load]]*-0.11</f>
        <v>14287.17</v>
      </c>
      <c r="AQ188">
        <f>Demand[[#This Row],[Load]]+Demand[[#This Row],[Load]]*-0.1</f>
        <v>14447.7</v>
      </c>
      <c r="AR188">
        <f>Demand[[#This Row],[Load]]+Demand[[#This Row],[Load]]*-0.09</f>
        <v>14608.23</v>
      </c>
      <c r="AS188">
        <f>Demand[[#This Row],[Load]]+Demand[[#This Row],[Load]]*-0.08</f>
        <v>14768.76</v>
      </c>
      <c r="AT188">
        <f>Demand[[#This Row],[Load]]+Demand[[#This Row],[Load]]*-0.07</f>
        <v>14929.29</v>
      </c>
      <c r="AU188">
        <f>Demand[[#This Row],[Load]]+Demand[[#This Row],[Load]]*-0.06</f>
        <v>15089.82</v>
      </c>
      <c r="AV188">
        <f>Demand[[#This Row],[Load]]+Demand[[#This Row],[Load]]*-0.05</f>
        <v>15250.35</v>
      </c>
      <c r="AW188">
        <f>Demand[[#This Row],[Load]]+Demand[[#This Row],[Load]]*-0.04</f>
        <v>15410.88</v>
      </c>
      <c r="AX188">
        <f>Demand[[#This Row],[Load]]+Demand[[#This Row],[Load]]*-0.03</f>
        <v>15571.41</v>
      </c>
      <c r="AY188">
        <f>Demand[[#This Row],[Load]]+Demand[[#This Row],[Load]]*-0.02</f>
        <v>15731.94</v>
      </c>
      <c r="AZ188">
        <f>Demand[[#This Row],[Load]]+Demand[[#This Row],[Load]]*-0.01</f>
        <v>15892.47</v>
      </c>
      <c r="BA188">
        <f>Demand[[#This Row],[Load]]+Demand[[#This Row],[Load]]*0</f>
        <v>16053</v>
      </c>
      <c r="BB188">
        <f>Demand[[#This Row],[Load]]+Demand[[#This Row],[Load]]*0.01</f>
        <v>16213.53</v>
      </c>
      <c r="BC188">
        <f>Demand[[#This Row],[Load]]+Demand[[#This Row],[Load]]*0.02</f>
        <v>16374.06</v>
      </c>
      <c r="BD188">
        <f>Demand[[#This Row],[Load]]+Demand[[#This Row],[Load]]*0.03</f>
        <v>16534.59</v>
      </c>
      <c r="BE188">
        <f>Demand[[#This Row],[Load]]+Demand[[#This Row],[Load]]*0.04</f>
        <v>16695.12</v>
      </c>
      <c r="BF188">
        <f>Demand[[#This Row],[Load]]+Demand[[#This Row],[Load]]*0.05</f>
        <v>16855.650000000001</v>
      </c>
      <c r="BG188">
        <f>Demand[[#This Row],[Load]]+Demand[[#This Row],[Load]]*0.06</f>
        <v>17016.18</v>
      </c>
      <c r="BH188">
        <f>Demand[[#This Row],[Load]]+Demand[[#This Row],[Load]]*0.07</f>
        <v>17176.71</v>
      </c>
      <c r="BI188">
        <f>Demand[[#This Row],[Load]]+Demand[[#This Row],[Load]]*0.08</f>
        <v>17337.240000000002</v>
      </c>
      <c r="BJ188">
        <f>Demand[[#This Row],[Load]]+Demand[[#This Row],[Load]]*0.09</f>
        <v>17497.77</v>
      </c>
      <c r="BK188">
        <f>Demand[[#This Row],[Load]]+Demand[[#This Row],[Load]]*0.1</f>
        <v>17658.3</v>
      </c>
      <c r="BL188">
        <f>Demand[[#This Row],[Load]]+Demand[[#This Row],[Load]]*0.11</f>
        <v>17818.830000000002</v>
      </c>
      <c r="BM188">
        <f>Demand[[#This Row],[Load]]+Demand[[#This Row],[Load]]*0.12</f>
        <v>17979.36</v>
      </c>
      <c r="BN188">
        <f>Demand[[#This Row],[Load]]+Demand[[#This Row],[Load]]*0.13</f>
        <v>18139.89</v>
      </c>
      <c r="BO188">
        <f>Demand[[#This Row],[Load]]+Demand[[#This Row],[Load]]*0.14</f>
        <v>18300.419999999998</v>
      </c>
      <c r="BP188">
        <f>Demand[[#This Row],[Load]]+Demand[[#This Row],[Load]]*0.15</f>
        <v>18460.95</v>
      </c>
      <c r="BQ188">
        <f>Demand[[#This Row],[Load]]+Demand[[#This Row],[Load]]*0.16</f>
        <v>18621.48</v>
      </c>
      <c r="BR188">
        <f>Demand[[#This Row],[Load]]+Demand[[#This Row],[Load]]*0.17</f>
        <v>18782.010000000002</v>
      </c>
      <c r="BS188">
        <f>Demand[[#This Row],[Load]]+Demand[[#This Row],[Load]]*0.18</f>
        <v>18942.54</v>
      </c>
      <c r="BT188">
        <f>Demand[[#This Row],[Load]]+Demand[[#This Row],[Load]]*0.19</f>
        <v>19103.07</v>
      </c>
      <c r="BU188">
        <f>Demand[[#This Row],[Load]]+Demand[[#This Row],[Load]]*0.2</f>
        <v>19263.599999999999</v>
      </c>
      <c r="BV188">
        <f>Demand[[#This Row],[Load]]+Demand[[#This Row],[Load]]*0.21</f>
        <v>19424.13</v>
      </c>
      <c r="BW188">
        <f>Demand[[#This Row],[Load]]+Demand[[#This Row],[Load]]*0.22</f>
        <v>19584.66</v>
      </c>
      <c r="BX188">
        <f>Demand[[#This Row],[Load]]+Demand[[#This Row],[Load]]*0.23</f>
        <v>19745.189999999999</v>
      </c>
      <c r="BY188">
        <f>Demand[[#This Row],[Load]]+Demand[[#This Row],[Load]]*0.24</f>
        <v>19905.72</v>
      </c>
      <c r="BZ188">
        <f>Demand[[#This Row],[Load]]+Demand[[#This Row],[Load]]*0.25</f>
        <v>20066.25</v>
      </c>
      <c r="CA188">
        <f>Demand[[#This Row],[Load]]+Demand[[#This Row],[Load]]*0.26</f>
        <v>20226.78</v>
      </c>
      <c r="CB188">
        <f>Demand[[#This Row],[Load]]+Demand[[#This Row],[Load]]*0.27</f>
        <v>20387.310000000001</v>
      </c>
      <c r="CC188">
        <f>Demand[[#This Row],[Load]]+Demand[[#This Row],[Load]]*0.28</f>
        <v>20547.84</v>
      </c>
      <c r="CD188">
        <f>Demand[[#This Row],[Load]]+Demand[[#This Row],[Load]]*0.29</f>
        <v>20708.37</v>
      </c>
      <c r="CE188">
        <f>Demand[[#This Row],[Load]]+Demand[[#This Row],[Load]]*0.3</f>
        <v>20868.900000000001</v>
      </c>
      <c r="CF188">
        <f>Demand[[#This Row],[Load]]+Demand[[#This Row],[Load]]*0.31</f>
        <v>21029.43</v>
      </c>
      <c r="CG188">
        <f>Demand[[#This Row],[Load]]+Demand[[#This Row],[Load]]*0.32</f>
        <v>21189.96</v>
      </c>
      <c r="CH188">
        <f>Demand[[#This Row],[Load]]+Demand[[#This Row],[Load]]*0.33</f>
        <v>21350.49</v>
      </c>
      <c r="CI188">
        <f>Demand[[#This Row],[Load]]+Demand[[#This Row],[Load]]*0.34</f>
        <v>21511.02</v>
      </c>
      <c r="CJ188">
        <f>Demand[[#This Row],[Load]]+Demand[[#This Row],[Load]]*0.35</f>
        <v>21671.55</v>
      </c>
      <c r="CK188">
        <f>Demand[[#This Row],[Load]]+Demand[[#This Row],[Load]]*0.36</f>
        <v>21832.080000000002</v>
      </c>
      <c r="CL188">
        <f>Demand[[#This Row],[Load]]+Demand[[#This Row],[Load]]*0.37</f>
        <v>21992.61</v>
      </c>
      <c r="CM188">
        <f>Demand[[#This Row],[Load]]+Demand[[#This Row],[Load]]*0.38</f>
        <v>22153.14</v>
      </c>
      <c r="CN188">
        <f>Demand[[#This Row],[Load]]+Demand[[#This Row],[Load]]*0.39</f>
        <v>22313.67</v>
      </c>
      <c r="CO188">
        <f>Demand[[#This Row],[Load]]+Demand[[#This Row],[Load]]*0.4</f>
        <v>22474.2</v>
      </c>
      <c r="CP188">
        <f>Demand[[#This Row],[Load]]+Demand[[#This Row],[Load]]*0.41</f>
        <v>22634.73</v>
      </c>
      <c r="CQ188">
        <f>Demand[[#This Row],[Load]]+Demand[[#This Row],[Load]]*0.42</f>
        <v>22795.26</v>
      </c>
      <c r="CR188">
        <f>Demand[[#This Row],[Load]]+Demand[[#This Row],[Load]]*0.43</f>
        <v>22955.79</v>
      </c>
      <c r="CS188">
        <f>Demand[[#This Row],[Load]]+Demand[[#This Row],[Load]]*0.44</f>
        <v>23116.32</v>
      </c>
      <c r="CT188">
        <f>Demand[[#This Row],[Load]]+Demand[[#This Row],[Load]]*0.45</f>
        <v>23276.85</v>
      </c>
      <c r="CU188">
        <f>Demand[[#This Row],[Load]]+Demand[[#This Row],[Load]]*0.46</f>
        <v>23437.38</v>
      </c>
      <c r="CV188">
        <f>Demand[[#This Row],[Load]]+Demand[[#This Row],[Load]]*47</f>
        <v>770544</v>
      </c>
      <c r="CW188">
        <f>Demand[[#This Row],[Load]]+Demand[[#This Row],[Load]]*0.48</f>
        <v>23758.44</v>
      </c>
      <c r="CX188">
        <f>Demand[[#This Row],[Load]]+Demand[[#This Row],[Load]]*0.49</f>
        <v>23918.97</v>
      </c>
      <c r="CY188">
        <f>Demand[[#This Row],[Load]]+Demand[[#This Row],[Load]]*0.5</f>
        <v>24079.5</v>
      </c>
    </row>
    <row r="189" spans="1:103">
      <c r="A189">
        <v>187</v>
      </c>
      <c r="B189">
        <v>15617</v>
      </c>
      <c r="C189">
        <f>Demand[[#This Row],[Load]]-Demand[[#This Row],[Load]]*0.5</f>
        <v>7808.5</v>
      </c>
      <c r="D189">
        <f>Demand[[#This Row],[Load]]-Demand[[#This Row],[Load]]*0.49</f>
        <v>7964.67</v>
      </c>
      <c r="E189">
        <f>Demand[[#This Row],[Load]]-Demand[[#This Row],[Load]]*0.48</f>
        <v>8120.84</v>
      </c>
      <c r="F189">
        <f>Demand[[#This Row],[Load]]-Demand[[#This Row],[Load]]*0.47</f>
        <v>8277.01</v>
      </c>
      <c r="G189">
        <f>Demand[[#This Row],[Load]]-Demand[[#This Row],[Load]]*0.46</f>
        <v>8433.18</v>
      </c>
      <c r="H189">
        <f>Demand[[#This Row],[Load]]-Demand[[#This Row],[Load]]*0.45</f>
        <v>8589.3499999999985</v>
      </c>
      <c r="I189">
        <f>Demand[[#This Row],[Load]]-Demand[[#This Row],[Load]]*0.44</f>
        <v>8745.52</v>
      </c>
      <c r="J189">
        <f>Demand[[#This Row],[Load]]-Demand[[#This Row],[Load]]*0.43</f>
        <v>8901.69</v>
      </c>
      <c r="K189">
        <f>Demand[[#This Row],[Load]]+Demand[[#This Row],[Load]]*$K$1</f>
        <v>9057.86</v>
      </c>
      <c r="L189">
        <f>Demand[[#This Row],[Load]]+Demand[[#This Row],[Load]]*-0.41</f>
        <v>9214.0300000000007</v>
      </c>
      <c r="M189">
        <f>Demand[[#This Row],[Load]]+Demand[[#This Row],[Load]]*-0.4</f>
        <v>9370.2000000000007</v>
      </c>
      <c r="N189">
        <f>Demand[[#This Row],[Load]]+Demand[[#This Row],[Load]]*-0.39</f>
        <v>9526.369999999999</v>
      </c>
      <c r="O189">
        <f>Demand[[#This Row],[Load]]+Demand[[#This Row],[Load]]*-0.38</f>
        <v>9682.5400000000009</v>
      </c>
      <c r="P189">
        <f>Demand[[#This Row],[Load]]+Demand[[#This Row],[Load]]*-0.37</f>
        <v>9838.7099999999991</v>
      </c>
      <c r="Q189">
        <f>Demand[[#This Row],[Load]]+Demand[[#This Row],[Load]]*-0.36</f>
        <v>9994.880000000001</v>
      </c>
      <c r="R189">
        <f>Demand[[#This Row],[Load]]+Demand[[#This Row],[Load]]*-0.35</f>
        <v>10151.049999999999</v>
      </c>
      <c r="S189">
        <f>Demand[[#This Row],[Load]]+Demand[[#This Row],[Load]]*-0.34</f>
        <v>10307.219999999999</v>
      </c>
      <c r="T189">
        <f>Demand[[#This Row],[Load]]+Demand[[#This Row],[Load]]*-0.33</f>
        <v>10463.39</v>
      </c>
      <c r="U189">
        <f>Demand[[#This Row],[Load]]+Demand[[#This Row],[Load]]*-0.32</f>
        <v>10619.56</v>
      </c>
      <c r="V189">
        <f>Demand[[#This Row],[Load]]+Demand[[#This Row],[Load]]*-0.31</f>
        <v>10775.73</v>
      </c>
      <c r="W189">
        <f>Demand[[#This Row],[Load]]+Demand[[#This Row],[Load]]*-0.3</f>
        <v>10931.900000000001</v>
      </c>
      <c r="X189">
        <f>Demand[[#This Row],[Load]]+Demand[[#This Row],[Load]]*-0.29</f>
        <v>11088.07</v>
      </c>
      <c r="Y189">
        <f>Demand[[#This Row],[Load]]+Demand[[#This Row],[Load]]*-0.28</f>
        <v>11244.24</v>
      </c>
      <c r="Z189">
        <f>Demand[[#This Row],[Load]]+Demand[[#This Row],[Load]]*-0.27</f>
        <v>11400.41</v>
      </c>
      <c r="AA189">
        <f>Demand[[#This Row],[Load]]+Demand[[#This Row],[Load]]*-0.26</f>
        <v>11556.58</v>
      </c>
      <c r="AB189">
        <f>Demand[[#This Row],[Load]]+Demand[[#This Row],[Load]]*-0.25</f>
        <v>11712.75</v>
      </c>
      <c r="AC189">
        <f>Demand[[#This Row],[Load]]+Demand[[#This Row],[Load]]*-0.24</f>
        <v>11868.92</v>
      </c>
      <c r="AD189">
        <f>Demand[[#This Row],[Load]]+Demand[[#This Row],[Load]]*-0.23</f>
        <v>12025.09</v>
      </c>
      <c r="AE189">
        <f>Demand[[#This Row],[Load]]+Demand[[#This Row],[Load]]*-0.22</f>
        <v>12181.26</v>
      </c>
      <c r="AF189">
        <f>Demand[[#This Row],[Load]]+Demand[[#This Row],[Load]]*-0.21</f>
        <v>12337.43</v>
      </c>
      <c r="AG189">
        <f>Demand[[#This Row],[Load]]+Demand[[#This Row],[Load]]*-0.2</f>
        <v>12493.6</v>
      </c>
      <c r="AH189">
        <f>Demand[[#This Row],[Load]]+Demand[[#This Row],[Load]]*-0.19</f>
        <v>12649.77</v>
      </c>
      <c r="AI189">
        <f>Demand[[#This Row],[Load]]+Demand[[#This Row],[Load]]*-0.18</f>
        <v>12805.94</v>
      </c>
      <c r="AJ189">
        <f>Demand[[#This Row],[Load]]+Demand[[#This Row],[Load]]*-0.17</f>
        <v>12962.11</v>
      </c>
      <c r="AK189">
        <f>Demand[[#This Row],[Load]]+Demand[[#This Row],[Load]]*-0.16</f>
        <v>13118.279999999999</v>
      </c>
      <c r="AL189">
        <f>Demand[[#This Row],[Load]]+Demand[[#This Row],[Load]]*-0.15</f>
        <v>13274.45</v>
      </c>
      <c r="AM189">
        <f>Demand[[#This Row],[Load]]+Demand[[#This Row],[Load]]*-0.14</f>
        <v>13430.619999999999</v>
      </c>
      <c r="AN189">
        <f>Demand[[#This Row],[Load]]+Demand[[#This Row],[Load]]*-0.13</f>
        <v>13586.79</v>
      </c>
      <c r="AO189">
        <f>Demand[[#This Row],[Load]]+Demand[[#This Row],[Load]]*-0.12</f>
        <v>13742.96</v>
      </c>
      <c r="AP189">
        <f>Demand[[#This Row],[Load]]+Demand[[#This Row],[Load]]*-0.11</f>
        <v>13899.13</v>
      </c>
      <c r="AQ189">
        <f>Demand[[#This Row],[Load]]+Demand[[#This Row],[Load]]*-0.1</f>
        <v>14055.3</v>
      </c>
      <c r="AR189">
        <f>Demand[[#This Row],[Load]]+Demand[[#This Row],[Load]]*-0.09</f>
        <v>14211.47</v>
      </c>
      <c r="AS189">
        <f>Demand[[#This Row],[Load]]+Demand[[#This Row],[Load]]*-0.08</f>
        <v>14367.64</v>
      </c>
      <c r="AT189">
        <f>Demand[[#This Row],[Load]]+Demand[[#This Row],[Load]]*-0.07</f>
        <v>14523.81</v>
      </c>
      <c r="AU189">
        <f>Demand[[#This Row],[Load]]+Demand[[#This Row],[Load]]*-0.06</f>
        <v>14679.98</v>
      </c>
      <c r="AV189">
        <f>Demand[[#This Row],[Load]]+Demand[[#This Row],[Load]]*-0.05</f>
        <v>14836.15</v>
      </c>
      <c r="AW189">
        <f>Demand[[#This Row],[Load]]+Demand[[#This Row],[Load]]*-0.04</f>
        <v>14992.32</v>
      </c>
      <c r="AX189">
        <f>Demand[[#This Row],[Load]]+Demand[[#This Row],[Load]]*-0.03</f>
        <v>15148.49</v>
      </c>
      <c r="AY189">
        <f>Demand[[#This Row],[Load]]+Demand[[#This Row],[Load]]*-0.02</f>
        <v>15304.66</v>
      </c>
      <c r="AZ189">
        <f>Demand[[#This Row],[Load]]+Demand[[#This Row],[Load]]*-0.01</f>
        <v>15460.83</v>
      </c>
      <c r="BA189">
        <f>Demand[[#This Row],[Load]]+Demand[[#This Row],[Load]]*0</f>
        <v>15617</v>
      </c>
      <c r="BB189">
        <f>Demand[[#This Row],[Load]]+Demand[[#This Row],[Load]]*0.01</f>
        <v>15773.17</v>
      </c>
      <c r="BC189">
        <f>Demand[[#This Row],[Load]]+Demand[[#This Row],[Load]]*0.02</f>
        <v>15929.34</v>
      </c>
      <c r="BD189">
        <f>Demand[[#This Row],[Load]]+Demand[[#This Row],[Load]]*0.03</f>
        <v>16085.51</v>
      </c>
      <c r="BE189">
        <f>Demand[[#This Row],[Load]]+Demand[[#This Row],[Load]]*0.04</f>
        <v>16241.68</v>
      </c>
      <c r="BF189">
        <f>Demand[[#This Row],[Load]]+Demand[[#This Row],[Load]]*0.05</f>
        <v>16397.849999999999</v>
      </c>
      <c r="BG189">
        <f>Demand[[#This Row],[Load]]+Demand[[#This Row],[Load]]*0.06</f>
        <v>16554.02</v>
      </c>
      <c r="BH189">
        <f>Demand[[#This Row],[Load]]+Demand[[#This Row],[Load]]*0.07</f>
        <v>16710.189999999999</v>
      </c>
      <c r="BI189">
        <f>Demand[[#This Row],[Load]]+Demand[[#This Row],[Load]]*0.08</f>
        <v>16866.36</v>
      </c>
      <c r="BJ189">
        <f>Demand[[#This Row],[Load]]+Demand[[#This Row],[Load]]*0.09</f>
        <v>17022.53</v>
      </c>
      <c r="BK189">
        <f>Demand[[#This Row],[Load]]+Demand[[#This Row],[Load]]*0.1</f>
        <v>17178.7</v>
      </c>
      <c r="BL189">
        <f>Demand[[#This Row],[Load]]+Demand[[#This Row],[Load]]*0.11</f>
        <v>17334.87</v>
      </c>
      <c r="BM189">
        <f>Demand[[#This Row],[Load]]+Demand[[#This Row],[Load]]*0.12</f>
        <v>17491.04</v>
      </c>
      <c r="BN189">
        <f>Demand[[#This Row],[Load]]+Demand[[#This Row],[Load]]*0.13</f>
        <v>17647.21</v>
      </c>
      <c r="BO189">
        <f>Demand[[#This Row],[Load]]+Demand[[#This Row],[Load]]*0.14</f>
        <v>17803.38</v>
      </c>
      <c r="BP189">
        <f>Demand[[#This Row],[Load]]+Demand[[#This Row],[Load]]*0.15</f>
        <v>17959.55</v>
      </c>
      <c r="BQ189">
        <f>Demand[[#This Row],[Load]]+Demand[[#This Row],[Load]]*0.16</f>
        <v>18115.72</v>
      </c>
      <c r="BR189">
        <f>Demand[[#This Row],[Load]]+Demand[[#This Row],[Load]]*0.17</f>
        <v>18271.89</v>
      </c>
      <c r="BS189">
        <f>Demand[[#This Row],[Load]]+Demand[[#This Row],[Load]]*0.18</f>
        <v>18428.060000000001</v>
      </c>
      <c r="BT189">
        <f>Demand[[#This Row],[Load]]+Demand[[#This Row],[Load]]*0.19</f>
        <v>18584.23</v>
      </c>
      <c r="BU189">
        <f>Demand[[#This Row],[Load]]+Demand[[#This Row],[Load]]*0.2</f>
        <v>18740.400000000001</v>
      </c>
      <c r="BV189">
        <f>Demand[[#This Row],[Load]]+Demand[[#This Row],[Load]]*0.21</f>
        <v>18896.57</v>
      </c>
      <c r="BW189">
        <f>Demand[[#This Row],[Load]]+Demand[[#This Row],[Load]]*0.22</f>
        <v>19052.740000000002</v>
      </c>
      <c r="BX189">
        <f>Demand[[#This Row],[Load]]+Demand[[#This Row],[Load]]*0.23</f>
        <v>19208.91</v>
      </c>
      <c r="BY189">
        <f>Demand[[#This Row],[Load]]+Demand[[#This Row],[Load]]*0.24</f>
        <v>19365.080000000002</v>
      </c>
      <c r="BZ189">
        <f>Demand[[#This Row],[Load]]+Demand[[#This Row],[Load]]*0.25</f>
        <v>19521.25</v>
      </c>
      <c r="CA189">
        <f>Demand[[#This Row],[Load]]+Demand[[#This Row],[Load]]*0.26</f>
        <v>19677.419999999998</v>
      </c>
      <c r="CB189">
        <f>Demand[[#This Row],[Load]]+Demand[[#This Row],[Load]]*0.27</f>
        <v>19833.59</v>
      </c>
      <c r="CC189">
        <f>Demand[[#This Row],[Load]]+Demand[[#This Row],[Load]]*0.28</f>
        <v>19989.760000000002</v>
      </c>
      <c r="CD189">
        <f>Demand[[#This Row],[Load]]+Demand[[#This Row],[Load]]*0.29</f>
        <v>20145.93</v>
      </c>
      <c r="CE189">
        <f>Demand[[#This Row],[Load]]+Demand[[#This Row],[Load]]*0.3</f>
        <v>20302.099999999999</v>
      </c>
      <c r="CF189">
        <f>Demand[[#This Row],[Load]]+Demand[[#This Row],[Load]]*0.31</f>
        <v>20458.27</v>
      </c>
      <c r="CG189">
        <f>Demand[[#This Row],[Load]]+Demand[[#This Row],[Load]]*0.32</f>
        <v>20614.440000000002</v>
      </c>
      <c r="CH189">
        <f>Demand[[#This Row],[Load]]+Demand[[#This Row],[Load]]*0.33</f>
        <v>20770.61</v>
      </c>
      <c r="CI189">
        <f>Demand[[#This Row],[Load]]+Demand[[#This Row],[Load]]*0.34</f>
        <v>20926.78</v>
      </c>
      <c r="CJ189">
        <f>Demand[[#This Row],[Load]]+Demand[[#This Row],[Load]]*0.35</f>
        <v>21082.95</v>
      </c>
      <c r="CK189">
        <f>Demand[[#This Row],[Load]]+Demand[[#This Row],[Load]]*0.36</f>
        <v>21239.119999999999</v>
      </c>
      <c r="CL189">
        <f>Demand[[#This Row],[Load]]+Demand[[#This Row],[Load]]*0.37</f>
        <v>21395.29</v>
      </c>
      <c r="CM189">
        <f>Demand[[#This Row],[Load]]+Demand[[#This Row],[Load]]*0.38</f>
        <v>21551.46</v>
      </c>
      <c r="CN189">
        <f>Demand[[#This Row],[Load]]+Demand[[#This Row],[Load]]*0.39</f>
        <v>21707.63</v>
      </c>
      <c r="CO189">
        <f>Demand[[#This Row],[Load]]+Demand[[#This Row],[Load]]*0.4</f>
        <v>21863.8</v>
      </c>
      <c r="CP189">
        <f>Demand[[#This Row],[Load]]+Demand[[#This Row],[Load]]*0.41</f>
        <v>22019.97</v>
      </c>
      <c r="CQ189">
        <f>Demand[[#This Row],[Load]]+Demand[[#This Row],[Load]]*0.42</f>
        <v>22176.14</v>
      </c>
      <c r="CR189">
        <f>Demand[[#This Row],[Load]]+Demand[[#This Row],[Load]]*0.43</f>
        <v>22332.309999999998</v>
      </c>
      <c r="CS189">
        <f>Demand[[#This Row],[Load]]+Demand[[#This Row],[Load]]*0.44</f>
        <v>22488.48</v>
      </c>
      <c r="CT189">
        <f>Demand[[#This Row],[Load]]+Demand[[#This Row],[Load]]*0.45</f>
        <v>22644.65</v>
      </c>
      <c r="CU189">
        <f>Demand[[#This Row],[Load]]+Demand[[#This Row],[Load]]*0.46</f>
        <v>22800.82</v>
      </c>
      <c r="CV189">
        <f>Demand[[#This Row],[Load]]+Demand[[#This Row],[Load]]*47</f>
        <v>749616</v>
      </c>
      <c r="CW189">
        <f>Demand[[#This Row],[Load]]+Demand[[#This Row],[Load]]*0.48</f>
        <v>23113.16</v>
      </c>
      <c r="CX189">
        <f>Demand[[#This Row],[Load]]+Demand[[#This Row],[Load]]*0.49</f>
        <v>23269.33</v>
      </c>
      <c r="CY189">
        <f>Demand[[#This Row],[Load]]+Demand[[#This Row],[Load]]*0.5</f>
        <v>23425.5</v>
      </c>
    </row>
    <row r="190" spans="1:103">
      <c r="A190">
        <v>188</v>
      </c>
      <c r="B190">
        <v>15102</v>
      </c>
      <c r="C190">
        <f>Demand[[#This Row],[Load]]-Demand[[#This Row],[Load]]*0.5</f>
        <v>7551</v>
      </c>
      <c r="D190">
        <f>Demand[[#This Row],[Load]]-Demand[[#This Row],[Load]]*0.49</f>
        <v>7702.02</v>
      </c>
      <c r="E190">
        <f>Demand[[#This Row],[Load]]-Demand[[#This Row],[Load]]*0.48</f>
        <v>7853.04</v>
      </c>
      <c r="F190">
        <f>Demand[[#This Row],[Load]]-Demand[[#This Row],[Load]]*0.47</f>
        <v>8004.06</v>
      </c>
      <c r="G190">
        <f>Demand[[#This Row],[Load]]-Demand[[#This Row],[Load]]*0.46</f>
        <v>8155.08</v>
      </c>
      <c r="H190">
        <f>Demand[[#This Row],[Load]]-Demand[[#This Row],[Load]]*0.45</f>
        <v>8306.0999999999985</v>
      </c>
      <c r="I190">
        <f>Demand[[#This Row],[Load]]-Demand[[#This Row],[Load]]*0.44</f>
        <v>8457.119999999999</v>
      </c>
      <c r="J190">
        <f>Demand[[#This Row],[Load]]-Demand[[#This Row],[Load]]*0.43</f>
        <v>8608.14</v>
      </c>
      <c r="K190">
        <f>Demand[[#This Row],[Load]]+Demand[[#This Row],[Load]]*$K$1</f>
        <v>8759.16</v>
      </c>
      <c r="L190">
        <f>Demand[[#This Row],[Load]]+Demand[[#This Row],[Load]]*-0.41</f>
        <v>8910.18</v>
      </c>
      <c r="M190">
        <f>Demand[[#This Row],[Load]]+Demand[[#This Row],[Load]]*-0.4</f>
        <v>9061.2000000000007</v>
      </c>
      <c r="N190">
        <f>Demand[[#This Row],[Load]]+Demand[[#This Row],[Load]]*-0.39</f>
        <v>9212.2199999999993</v>
      </c>
      <c r="O190">
        <f>Demand[[#This Row],[Load]]+Demand[[#This Row],[Load]]*-0.38</f>
        <v>9363.24</v>
      </c>
      <c r="P190">
        <f>Demand[[#This Row],[Load]]+Demand[[#This Row],[Load]]*-0.37</f>
        <v>9514.26</v>
      </c>
      <c r="Q190">
        <f>Demand[[#This Row],[Load]]+Demand[[#This Row],[Load]]*-0.36</f>
        <v>9665.2800000000007</v>
      </c>
      <c r="R190">
        <f>Demand[[#This Row],[Load]]+Demand[[#This Row],[Load]]*-0.35</f>
        <v>9816.2999999999993</v>
      </c>
      <c r="S190">
        <f>Demand[[#This Row],[Load]]+Demand[[#This Row],[Load]]*-0.34</f>
        <v>9967.32</v>
      </c>
      <c r="T190">
        <f>Demand[[#This Row],[Load]]+Demand[[#This Row],[Load]]*-0.33</f>
        <v>10118.34</v>
      </c>
      <c r="U190">
        <f>Demand[[#This Row],[Load]]+Demand[[#This Row],[Load]]*-0.32</f>
        <v>10269.36</v>
      </c>
      <c r="V190">
        <f>Demand[[#This Row],[Load]]+Demand[[#This Row],[Load]]*-0.31</f>
        <v>10420.380000000001</v>
      </c>
      <c r="W190">
        <f>Demand[[#This Row],[Load]]+Demand[[#This Row],[Load]]*-0.3</f>
        <v>10571.400000000001</v>
      </c>
      <c r="X190">
        <f>Demand[[#This Row],[Load]]+Demand[[#This Row],[Load]]*-0.29</f>
        <v>10722.42</v>
      </c>
      <c r="Y190">
        <f>Demand[[#This Row],[Load]]+Demand[[#This Row],[Load]]*-0.28</f>
        <v>10873.439999999999</v>
      </c>
      <c r="Z190">
        <f>Demand[[#This Row],[Load]]+Demand[[#This Row],[Load]]*-0.27</f>
        <v>11024.46</v>
      </c>
      <c r="AA190">
        <f>Demand[[#This Row],[Load]]+Demand[[#This Row],[Load]]*-0.26</f>
        <v>11175.48</v>
      </c>
      <c r="AB190">
        <f>Demand[[#This Row],[Load]]+Demand[[#This Row],[Load]]*-0.25</f>
        <v>11326.5</v>
      </c>
      <c r="AC190">
        <f>Demand[[#This Row],[Load]]+Demand[[#This Row],[Load]]*-0.24</f>
        <v>11477.52</v>
      </c>
      <c r="AD190">
        <f>Demand[[#This Row],[Load]]+Demand[[#This Row],[Load]]*-0.23</f>
        <v>11628.54</v>
      </c>
      <c r="AE190">
        <f>Demand[[#This Row],[Load]]+Demand[[#This Row],[Load]]*-0.22</f>
        <v>11779.56</v>
      </c>
      <c r="AF190">
        <f>Demand[[#This Row],[Load]]+Demand[[#This Row],[Load]]*-0.21</f>
        <v>11930.58</v>
      </c>
      <c r="AG190">
        <f>Demand[[#This Row],[Load]]+Demand[[#This Row],[Load]]*-0.2</f>
        <v>12081.6</v>
      </c>
      <c r="AH190">
        <f>Demand[[#This Row],[Load]]+Demand[[#This Row],[Load]]*-0.19</f>
        <v>12232.619999999999</v>
      </c>
      <c r="AI190">
        <f>Demand[[#This Row],[Load]]+Demand[[#This Row],[Load]]*-0.18</f>
        <v>12383.64</v>
      </c>
      <c r="AJ190">
        <f>Demand[[#This Row],[Load]]+Demand[[#This Row],[Load]]*-0.17</f>
        <v>12534.66</v>
      </c>
      <c r="AK190">
        <f>Demand[[#This Row],[Load]]+Demand[[#This Row],[Load]]*-0.16</f>
        <v>12685.68</v>
      </c>
      <c r="AL190">
        <f>Demand[[#This Row],[Load]]+Demand[[#This Row],[Load]]*-0.15</f>
        <v>12836.7</v>
      </c>
      <c r="AM190">
        <f>Demand[[#This Row],[Load]]+Demand[[#This Row],[Load]]*-0.14</f>
        <v>12987.72</v>
      </c>
      <c r="AN190">
        <f>Demand[[#This Row],[Load]]+Demand[[#This Row],[Load]]*-0.13</f>
        <v>13138.74</v>
      </c>
      <c r="AO190">
        <f>Demand[[#This Row],[Load]]+Demand[[#This Row],[Load]]*-0.12</f>
        <v>13289.76</v>
      </c>
      <c r="AP190">
        <f>Demand[[#This Row],[Load]]+Demand[[#This Row],[Load]]*-0.11</f>
        <v>13440.78</v>
      </c>
      <c r="AQ190">
        <f>Demand[[#This Row],[Load]]+Demand[[#This Row],[Load]]*-0.1</f>
        <v>13591.8</v>
      </c>
      <c r="AR190">
        <f>Demand[[#This Row],[Load]]+Demand[[#This Row],[Load]]*-0.09</f>
        <v>13742.82</v>
      </c>
      <c r="AS190">
        <f>Demand[[#This Row],[Load]]+Demand[[#This Row],[Load]]*-0.08</f>
        <v>13893.84</v>
      </c>
      <c r="AT190">
        <f>Demand[[#This Row],[Load]]+Demand[[#This Row],[Load]]*-0.07</f>
        <v>14044.86</v>
      </c>
      <c r="AU190">
        <f>Demand[[#This Row],[Load]]+Demand[[#This Row],[Load]]*-0.06</f>
        <v>14195.88</v>
      </c>
      <c r="AV190">
        <f>Demand[[#This Row],[Load]]+Demand[[#This Row],[Load]]*-0.05</f>
        <v>14346.9</v>
      </c>
      <c r="AW190">
        <f>Demand[[#This Row],[Load]]+Demand[[#This Row],[Load]]*-0.04</f>
        <v>14497.92</v>
      </c>
      <c r="AX190">
        <f>Demand[[#This Row],[Load]]+Demand[[#This Row],[Load]]*-0.03</f>
        <v>14648.94</v>
      </c>
      <c r="AY190">
        <f>Demand[[#This Row],[Load]]+Demand[[#This Row],[Load]]*-0.02</f>
        <v>14799.96</v>
      </c>
      <c r="AZ190">
        <f>Demand[[#This Row],[Load]]+Demand[[#This Row],[Load]]*-0.01</f>
        <v>14950.98</v>
      </c>
      <c r="BA190">
        <f>Demand[[#This Row],[Load]]+Demand[[#This Row],[Load]]*0</f>
        <v>15102</v>
      </c>
      <c r="BB190">
        <f>Demand[[#This Row],[Load]]+Demand[[#This Row],[Load]]*0.01</f>
        <v>15253.02</v>
      </c>
      <c r="BC190">
        <f>Demand[[#This Row],[Load]]+Demand[[#This Row],[Load]]*0.02</f>
        <v>15404.04</v>
      </c>
      <c r="BD190">
        <f>Demand[[#This Row],[Load]]+Demand[[#This Row],[Load]]*0.03</f>
        <v>15555.06</v>
      </c>
      <c r="BE190">
        <f>Demand[[#This Row],[Load]]+Demand[[#This Row],[Load]]*0.04</f>
        <v>15706.08</v>
      </c>
      <c r="BF190">
        <f>Demand[[#This Row],[Load]]+Demand[[#This Row],[Load]]*0.05</f>
        <v>15857.1</v>
      </c>
      <c r="BG190">
        <f>Demand[[#This Row],[Load]]+Demand[[#This Row],[Load]]*0.06</f>
        <v>16008.12</v>
      </c>
      <c r="BH190">
        <f>Demand[[#This Row],[Load]]+Demand[[#This Row],[Load]]*0.07</f>
        <v>16159.14</v>
      </c>
      <c r="BI190">
        <f>Demand[[#This Row],[Load]]+Demand[[#This Row],[Load]]*0.08</f>
        <v>16310.16</v>
      </c>
      <c r="BJ190">
        <f>Demand[[#This Row],[Load]]+Demand[[#This Row],[Load]]*0.09</f>
        <v>16461.18</v>
      </c>
      <c r="BK190">
        <f>Demand[[#This Row],[Load]]+Demand[[#This Row],[Load]]*0.1</f>
        <v>16612.2</v>
      </c>
      <c r="BL190">
        <f>Demand[[#This Row],[Load]]+Demand[[#This Row],[Load]]*0.11</f>
        <v>16763.22</v>
      </c>
      <c r="BM190">
        <f>Demand[[#This Row],[Load]]+Demand[[#This Row],[Load]]*0.12</f>
        <v>16914.240000000002</v>
      </c>
      <c r="BN190">
        <f>Demand[[#This Row],[Load]]+Demand[[#This Row],[Load]]*0.13</f>
        <v>17065.259999999998</v>
      </c>
      <c r="BO190">
        <f>Demand[[#This Row],[Load]]+Demand[[#This Row],[Load]]*0.14</f>
        <v>17216.28</v>
      </c>
      <c r="BP190">
        <f>Demand[[#This Row],[Load]]+Demand[[#This Row],[Load]]*0.15</f>
        <v>17367.3</v>
      </c>
      <c r="BQ190">
        <f>Demand[[#This Row],[Load]]+Demand[[#This Row],[Load]]*0.16</f>
        <v>17518.32</v>
      </c>
      <c r="BR190">
        <f>Demand[[#This Row],[Load]]+Demand[[#This Row],[Load]]*0.17</f>
        <v>17669.34</v>
      </c>
      <c r="BS190">
        <f>Demand[[#This Row],[Load]]+Demand[[#This Row],[Load]]*0.18</f>
        <v>17820.36</v>
      </c>
      <c r="BT190">
        <f>Demand[[#This Row],[Load]]+Demand[[#This Row],[Load]]*0.19</f>
        <v>17971.38</v>
      </c>
      <c r="BU190">
        <f>Demand[[#This Row],[Load]]+Demand[[#This Row],[Load]]*0.2</f>
        <v>18122.400000000001</v>
      </c>
      <c r="BV190">
        <f>Demand[[#This Row],[Load]]+Demand[[#This Row],[Load]]*0.21</f>
        <v>18273.419999999998</v>
      </c>
      <c r="BW190">
        <f>Demand[[#This Row],[Load]]+Demand[[#This Row],[Load]]*0.22</f>
        <v>18424.439999999999</v>
      </c>
      <c r="BX190">
        <f>Demand[[#This Row],[Load]]+Demand[[#This Row],[Load]]*0.23</f>
        <v>18575.46</v>
      </c>
      <c r="BY190">
        <f>Demand[[#This Row],[Load]]+Demand[[#This Row],[Load]]*0.24</f>
        <v>18726.48</v>
      </c>
      <c r="BZ190">
        <f>Demand[[#This Row],[Load]]+Demand[[#This Row],[Load]]*0.25</f>
        <v>18877.5</v>
      </c>
      <c r="CA190">
        <f>Demand[[#This Row],[Load]]+Demand[[#This Row],[Load]]*0.26</f>
        <v>19028.52</v>
      </c>
      <c r="CB190">
        <f>Demand[[#This Row],[Load]]+Demand[[#This Row],[Load]]*0.27</f>
        <v>19179.54</v>
      </c>
      <c r="CC190">
        <f>Demand[[#This Row],[Load]]+Demand[[#This Row],[Load]]*0.28</f>
        <v>19330.560000000001</v>
      </c>
      <c r="CD190">
        <f>Demand[[#This Row],[Load]]+Demand[[#This Row],[Load]]*0.29</f>
        <v>19481.580000000002</v>
      </c>
      <c r="CE190">
        <f>Demand[[#This Row],[Load]]+Demand[[#This Row],[Load]]*0.3</f>
        <v>19632.599999999999</v>
      </c>
      <c r="CF190">
        <f>Demand[[#This Row],[Load]]+Demand[[#This Row],[Load]]*0.31</f>
        <v>19783.62</v>
      </c>
      <c r="CG190">
        <f>Demand[[#This Row],[Load]]+Demand[[#This Row],[Load]]*0.32</f>
        <v>19934.64</v>
      </c>
      <c r="CH190">
        <f>Demand[[#This Row],[Load]]+Demand[[#This Row],[Load]]*0.33</f>
        <v>20085.66</v>
      </c>
      <c r="CI190">
        <f>Demand[[#This Row],[Load]]+Demand[[#This Row],[Load]]*0.34</f>
        <v>20236.68</v>
      </c>
      <c r="CJ190">
        <f>Demand[[#This Row],[Load]]+Demand[[#This Row],[Load]]*0.35</f>
        <v>20387.7</v>
      </c>
      <c r="CK190">
        <f>Demand[[#This Row],[Load]]+Demand[[#This Row],[Load]]*0.36</f>
        <v>20538.72</v>
      </c>
      <c r="CL190">
        <f>Demand[[#This Row],[Load]]+Demand[[#This Row],[Load]]*0.37</f>
        <v>20689.739999999998</v>
      </c>
      <c r="CM190">
        <f>Demand[[#This Row],[Load]]+Demand[[#This Row],[Load]]*0.38</f>
        <v>20840.760000000002</v>
      </c>
      <c r="CN190">
        <f>Demand[[#This Row],[Load]]+Demand[[#This Row],[Load]]*0.39</f>
        <v>20991.78</v>
      </c>
      <c r="CO190">
        <f>Demand[[#This Row],[Load]]+Demand[[#This Row],[Load]]*0.4</f>
        <v>21142.799999999999</v>
      </c>
      <c r="CP190">
        <f>Demand[[#This Row],[Load]]+Demand[[#This Row],[Load]]*0.41</f>
        <v>21293.82</v>
      </c>
      <c r="CQ190">
        <f>Demand[[#This Row],[Load]]+Demand[[#This Row],[Load]]*0.42</f>
        <v>21444.84</v>
      </c>
      <c r="CR190">
        <f>Demand[[#This Row],[Load]]+Demand[[#This Row],[Load]]*0.43</f>
        <v>21595.86</v>
      </c>
      <c r="CS190">
        <f>Demand[[#This Row],[Load]]+Demand[[#This Row],[Load]]*0.44</f>
        <v>21746.880000000001</v>
      </c>
      <c r="CT190">
        <f>Demand[[#This Row],[Load]]+Demand[[#This Row],[Load]]*0.45</f>
        <v>21897.9</v>
      </c>
      <c r="CU190">
        <f>Demand[[#This Row],[Load]]+Demand[[#This Row],[Load]]*0.46</f>
        <v>22048.92</v>
      </c>
      <c r="CV190">
        <f>Demand[[#This Row],[Load]]+Demand[[#This Row],[Load]]*47</f>
        <v>724896</v>
      </c>
      <c r="CW190">
        <f>Demand[[#This Row],[Load]]+Demand[[#This Row],[Load]]*0.48</f>
        <v>22350.959999999999</v>
      </c>
      <c r="CX190">
        <f>Demand[[#This Row],[Load]]+Demand[[#This Row],[Load]]*0.49</f>
        <v>22501.98</v>
      </c>
      <c r="CY190">
        <f>Demand[[#This Row],[Load]]+Demand[[#This Row],[Load]]*0.5</f>
        <v>22653</v>
      </c>
    </row>
    <row r="191" spans="1:103">
      <c r="A191">
        <v>189</v>
      </c>
      <c r="B191">
        <v>14867</v>
      </c>
      <c r="C191">
        <f>Demand[[#This Row],[Load]]-Demand[[#This Row],[Load]]*0.5</f>
        <v>7433.5</v>
      </c>
      <c r="D191">
        <f>Demand[[#This Row],[Load]]-Demand[[#This Row],[Load]]*0.49</f>
        <v>7582.17</v>
      </c>
      <c r="E191">
        <f>Demand[[#This Row],[Load]]-Demand[[#This Row],[Load]]*0.48</f>
        <v>7730.84</v>
      </c>
      <c r="F191">
        <f>Demand[[#This Row],[Load]]-Demand[[#This Row],[Load]]*0.47</f>
        <v>7879.51</v>
      </c>
      <c r="G191">
        <f>Demand[[#This Row],[Load]]-Demand[[#This Row],[Load]]*0.46</f>
        <v>8028.1799999999994</v>
      </c>
      <c r="H191">
        <f>Demand[[#This Row],[Load]]-Demand[[#This Row],[Load]]*0.45</f>
        <v>8176.8499999999995</v>
      </c>
      <c r="I191">
        <f>Demand[[#This Row],[Load]]-Demand[[#This Row],[Load]]*0.44</f>
        <v>8325.52</v>
      </c>
      <c r="J191">
        <f>Demand[[#This Row],[Load]]-Demand[[#This Row],[Load]]*0.43</f>
        <v>8474.19</v>
      </c>
      <c r="K191">
        <f>Demand[[#This Row],[Load]]+Demand[[#This Row],[Load]]*$K$1</f>
        <v>8622.86</v>
      </c>
      <c r="L191">
        <f>Demand[[#This Row],[Load]]+Demand[[#This Row],[Load]]*-0.41</f>
        <v>8771.5300000000007</v>
      </c>
      <c r="M191">
        <f>Demand[[#This Row],[Load]]+Demand[[#This Row],[Load]]*-0.4</f>
        <v>8920.2000000000007</v>
      </c>
      <c r="N191">
        <f>Demand[[#This Row],[Load]]+Demand[[#This Row],[Load]]*-0.39</f>
        <v>9068.869999999999</v>
      </c>
      <c r="O191">
        <f>Demand[[#This Row],[Load]]+Demand[[#This Row],[Load]]*-0.38</f>
        <v>9217.5400000000009</v>
      </c>
      <c r="P191">
        <f>Demand[[#This Row],[Load]]+Demand[[#This Row],[Load]]*-0.37</f>
        <v>9366.2099999999991</v>
      </c>
      <c r="Q191">
        <f>Demand[[#This Row],[Load]]+Demand[[#This Row],[Load]]*-0.36</f>
        <v>9514.880000000001</v>
      </c>
      <c r="R191">
        <f>Demand[[#This Row],[Load]]+Demand[[#This Row],[Load]]*-0.35</f>
        <v>9663.5499999999993</v>
      </c>
      <c r="S191">
        <f>Demand[[#This Row],[Load]]+Demand[[#This Row],[Load]]*-0.34</f>
        <v>9812.2199999999993</v>
      </c>
      <c r="T191">
        <f>Demand[[#This Row],[Load]]+Demand[[#This Row],[Load]]*-0.33</f>
        <v>9960.89</v>
      </c>
      <c r="U191">
        <f>Demand[[#This Row],[Load]]+Demand[[#This Row],[Load]]*-0.32</f>
        <v>10109.56</v>
      </c>
      <c r="V191">
        <f>Demand[[#This Row],[Load]]+Demand[[#This Row],[Load]]*-0.31</f>
        <v>10258.23</v>
      </c>
      <c r="W191">
        <f>Demand[[#This Row],[Load]]+Demand[[#This Row],[Load]]*-0.3</f>
        <v>10406.900000000001</v>
      </c>
      <c r="X191">
        <f>Demand[[#This Row],[Load]]+Demand[[#This Row],[Load]]*-0.29</f>
        <v>10555.57</v>
      </c>
      <c r="Y191">
        <f>Demand[[#This Row],[Load]]+Demand[[#This Row],[Load]]*-0.28</f>
        <v>10704.24</v>
      </c>
      <c r="Z191">
        <f>Demand[[#This Row],[Load]]+Demand[[#This Row],[Load]]*-0.27</f>
        <v>10852.91</v>
      </c>
      <c r="AA191">
        <f>Demand[[#This Row],[Load]]+Demand[[#This Row],[Load]]*-0.26</f>
        <v>11001.58</v>
      </c>
      <c r="AB191">
        <f>Demand[[#This Row],[Load]]+Demand[[#This Row],[Load]]*-0.25</f>
        <v>11150.25</v>
      </c>
      <c r="AC191">
        <f>Demand[[#This Row],[Load]]+Demand[[#This Row],[Load]]*-0.24</f>
        <v>11298.92</v>
      </c>
      <c r="AD191">
        <f>Demand[[#This Row],[Load]]+Demand[[#This Row],[Load]]*-0.23</f>
        <v>11447.59</v>
      </c>
      <c r="AE191">
        <f>Demand[[#This Row],[Load]]+Demand[[#This Row],[Load]]*-0.22</f>
        <v>11596.26</v>
      </c>
      <c r="AF191">
        <f>Demand[[#This Row],[Load]]+Demand[[#This Row],[Load]]*-0.21</f>
        <v>11744.93</v>
      </c>
      <c r="AG191">
        <f>Demand[[#This Row],[Load]]+Demand[[#This Row],[Load]]*-0.2</f>
        <v>11893.6</v>
      </c>
      <c r="AH191">
        <f>Demand[[#This Row],[Load]]+Demand[[#This Row],[Load]]*-0.19</f>
        <v>12042.27</v>
      </c>
      <c r="AI191">
        <f>Demand[[#This Row],[Load]]+Demand[[#This Row],[Load]]*-0.18</f>
        <v>12190.94</v>
      </c>
      <c r="AJ191">
        <f>Demand[[#This Row],[Load]]+Demand[[#This Row],[Load]]*-0.17</f>
        <v>12339.61</v>
      </c>
      <c r="AK191">
        <f>Demand[[#This Row],[Load]]+Demand[[#This Row],[Load]]*-0.16</f>
        <v>12488.279999999999</v>
      </c>
      <c r="AL191">
        <f>Demand[[#This Row],[Load]]+Demand[[#This Row],[Load]]*-0.15</f>
        <v>12636.95</v>
      </c>
      <c r="AM191">
        <f>Demand[[#This Row],[Load]]+Demand[[#This Row],[Load]]*-0.14</f>
        <v>12785.619999999999</v>
      </c>
      <c r="AN191">
        <f>Demand[[#This Row],[Load]]+Demand[[#This Row],[Load]]*-0.13</f>
        <v>12934.29</v>
      </c>
      <c r="AO191">
        <f>Demand[[#This Row],[Load]]+Demand[[#This Row],[Load]]*-0.12</f>
        <v>13082.96</v>
      </c>
      <c r="AP191">
        <f>Demand[[#This Row],[Load]]+Demand[[#This Row],[Load]]*-0.11</f>
        <v>13231.63</v>
      </c>
      <c r="AQ191">
        <f>Demand[[#This Row],[Load]]+Demand[[#This Row],[Load]]*-0.1</f>
        <v>13380.3</v>
      </c>
      <c r="AR191">
        <f>Demand[[#This Row],[Load]]+Demand[[#This Row],[Load]]*-0.09</f>
        <v>13528.97</v>
      </c>
      <c r="AS191">
        <f>Demand[[#This Row],[Load]]+Demand[[#This Row],[Load]]*-0.08</f>
        <v>13677.64</v>
      </c>
      <c r="AT191">
        <f>Demand[[#This Row],[Load]]+Demand[[#This Row],[Load]]*-0.07</f>
        <v>13826.31</v>
      </c>
      <c r="AU191">
        <f>Demand[[#This Row],[Load]]+Demand[[#This Row],[Load]]*-0.06</f>
        <v>13974.98</v>
      </c>
      <c r="AV191">
        <f>Demand[[#This Row],[Load]]+Demand[[#This Row],[Load]]*-0.05</f>
        <v>14123.65</v>
      </c>
      <c r="AW191">
        <f>Demand[[#This Row],[Load]]+Demand[[#This Row],[Load]]*-0.04</f>
        <v>14272.32</v>
      </c>
      <c r="AX191">
        <f>Demand[[#This Row],[Load]]+Demand[[#This Row],[Load]]*-0.03</f>
        <v>14420.99</v>
      </c>
      <c r="AY191">
        <f>Demand[[#This Row],[Load]]+Demand[[#This Row],[Load]]*-0.02</f>
        <v>14569.66</v>
      </c>
      <c r="AZ191">
        <f>Demand[[#This Row],[Load]]+Demand[[#This Row],[Load]]*-0.01</f>
        <v>14718.33</v>
      </c>
      <c r="BA191">
        <f>Demand[[#This Row],[Load]]+Demand[[#This Row],[Load]]*0</f>
        <v>14867</v>
      </c>
      <c r="BB191">
        <f>Demand[[#This Row],[Load]]+Demand[[#This Row],[Load]]*0.01</f>
        <v>15015.67</v>
      </c>
      <c r="BC191">
        <f>Demand[[#This Row],[Load]]+Demand[[#This Row],[Load]]*0.02</f>
        <v>15164.34</v>
      </c>
      <c r="BD191">
        <f>Demand[[#This Row],[Load]]+Demand[[#This Row],[Load]]*0.03</f>
        <v>15313.01</v>
      </c>
      <c r="BE191">
        <f>Demand[[#This Row],[Load]]+Demand[[#This Row],[Load]]*0.04</f>
        <v>15461.68</v>
      </c>
      <c r="BF191">
        <f>Demand[[#This Row],[Load]]+Demand[[#This Row],[Load]]*0.05</f>
        <v>15610.35</v>
      </c>
      <c r="BG191">
        <f>Demand[[#This Row],[Load]]+Demand[[#This Row],[Load]]*0.06</f>
        <v>15759.02</v>
      </c>
      <c r="BH191">
        <f>Demand[[#This Row],[Load]]+Demand[[#This Row],[Load]]*0.07</f>
        <v>15907.69</v>
      </c>
      <c r="BI191">
        <f>Demand[[#This Row],[Load]]+Demand[[#This Row],[Load]]*0.08</f>
        <v>16056.36</v>
      </c>
      <c r="BJ191">
        <f>Demand[[#This Row],[Load]]+Demand[[#This Row],[Load]]*0.09</f>
        <v>16205.03</v>
      </c>
      <c r="BK191">
        <f>Demand[[#This Row],[Load]]+Demand[[#This Row],[Load]]*0.1</f>
        <v>16353.7</v>
      </c>
      <c r="BL191">
        <f>Demand[[#This Row],[Load]]+Demand[[#This Row],[Load]]*0.11</f>
        <v>16502.37</v>
      </c>
      <c r="BM191">
        <f>Demand[[#This Row],[Load]]+Demand[[#This Row],[Load]]*0.12</f>
        <v>16651.04</v>
      </c>
      <c r="BN191">
        <f>Demand[[#This Row],[Load]]+Demand[[#This Row],[Load]]*0.13</f>
        <v>16799.71</v>
      </c>
      <c r="BO191">
        <f>Demand[[#This Row],[Load]]+Demand[[#This Row],[Load]]*0.14</f>
        <v>16948.38</v>
      </c>
      <c r="BP191">
        <f>Demand[[#This Row],[Load]]+Demand[[#This Row],[Load]]*0.15</f>
        <v>17097.05</v>
      </c>
      <c r="BQ191">
        <f>Demand[[#This Row],[Load]]+Demand[[#This Row],[Load]]*0.16</f>
        <v>17245.72</v>
      </c>
      <c r="BR191">
        <f>Demand[[#This Row],[Load]]+Demand[[#This Row],[Load]]*0.17</f>
        <v>17394.39</v>
      </c>
      <c r="BS191">
        <f>Demand[[#This Row],[Load]]+Demand[[#This Row],[Load]]*0.18</f>
        <v>17543.060000000001</v>
      </c>
      <c r="BT191">
        <f>Demand[[#This Row],[Load]]+Demand[[#This Row],[Load]]*0.19</f>
        <v>17691.73</v>
      </c>
      <c r="BU191">
        <f>Demand[[#This Row],[Load]]+Demand[[#This Row],[Load]]*0.2</f>
        <v>17840.400000000001</v>
      </c>
      <c r="BV191">
        <f>Demand[[#This Row],[Load]]+Demand[[#This Row],[Load]]*0.21</f>
        <v>17989.07</v>
      </c>
      <c r="BW191">
        <f>Demand[[#This Row],[Load]]+Demand[[#This Row],[Load]]*0.22</f>
        <v>18137.740000000002</v>
      </c>
      <c r="BX191">
        <f>Demand[[#This Row],[Load]]+Demand[[#This Row],[Load]]*0.23</f>
        <v>18286.41</v>
      </c>
      <c r="BY191">
        <f>Demand[[#This Row],[Load]]+Demand[[#This Row],[Load]]*0.24</f>
        <v>18435.080000000002</v>
      </c>
      <c r="BZ191">
        <f>Demand[[#This Row],[Load]]+Demand[[#This Row],[Load]]*0.25</f>
        <v>18583.75</v>
      </c>
      <c r="CA191">
        <f>Demand[[#This Row],[Load]]+Demand[[#This Row],[Load]]*0.26</f>
        <v>18732.419999999998</v>
      </c>
      <c r="CB191">
        <f>Demand[[#This Row],[Load]]+Demand[[#This Row],[Load]]*0.27</f>
        <v>18881.09</v>
      </c>
      <c r="CC191">
        <f>Demand[[#This Row],[Load]]+Demand[[#This Row],[Load]]*0.28</f>
        <v>19029.760000000002</v>
      </c>
      <c r="CD191">
        <f>Demand[[#This Row],[Load]]+Demand[[#This Row],[Load]]*0.29</f>
        <v>19178.43</v>
      </c>
      <c r="CE191">
        <f>Demand[[#This Row],[Load]]+Demand[[#This Row],[Load]]*0.3</f>
        <v>19327.099999999999</v>
      </c>
      <c r="CF191">
        <f>Demand[[#This Row],[Load]]+Demand[[#This Row],[Load]]*0.31</f>
        <v>19475.77</v>
      </c>
      <c r="CG191">
        <f>Demand[[#This Row],[Load]]+Demand[[#This Row],[Load]]*0.32</f>
        <v>19624.440000000002</v>
      </c>
      <c r="CH191">
        <f>Demand[[#This Row],[Load]]+Demand[[#This Row],[Load]]*0.33</f>
        <v>19773.11</v>
      </c>
      <c r="CI191">
        <f>Demand[[#This Row],[Load]]+Demand[[#This Row],[Load]]*0.34</f>
        <v>19921.78</v>
      </c>
      <c r="CJ191">
        <f>Demand[[#This Row],[Load]]+Demand[[#This Row],[Load]]*0.35</f>
        <v>20070.45</v>
      </c>
      <c r="CK191">
        <f>Demand[[#This Row],[Load]]+Demand[[#This Row],[Load]]*0.36</f>
        <v>20219.12</v>
      </c>
      <c r="CL191">
        <f>Demand[[#This Row],[Load]]+Demand[[#This Row],[Load]]*0.37</f>
        <v>20367.79</v>
      </c>
      <c r="CM191">
        <f>Demand[[#This Row],[Load]]+Demand[[#This Row],[Load]]*0.38</f>
        <v>20516.46</v>
      </c>
      <c r="CN191">
        <f>Demand[[#This Row],[Load]]+Demand[[#This Row],[Load]]*0.39</f>
        <v>20665.13</v>
      </c>
      <c r="CO191">
        <f>Demand[[#This Row],[Load]]+Demand[[#This Row],[Load]]*0.4</f>
        <v>20813.8</v>
      </c>
      <c r="CP191">
        <f>Demand[[#This Row],[Load]]+Demand[[#This Row],[Load]]*0.41</f>
        <v>20962.47</v>
      </c>
      <c r="CQ191">
        <f>Demand[[#This Row],[Load]]+Demand[[#This Row],[Load]]*0.42</f>
        <v>21111.14</v>
      </c>
      <c r="CR191">
        <f>Demand[[#This Row],[Load]]+Demand[[#This Row],[Load]]*0.43</f>
        <v>21259.809999999998</v>
      </c>
      <c r="CS191">
        <f>Demand[[#This Row],[Load]]+Demand[[#This Row],[Load]]*0.44</f>
        <v>21408.48</v>
      </c>
      <c r="CT191">
        <f>Demand[[#This Row],[Load]]+Demand[[#This Row],[Load]]*0.45</f>
        <v>21557.15</v>
      </c>
      <c r="CU191">
        <f>Demand[[#This Row],[Load]]+Demand[[#This Row],[Load]]*0.46</f>
        <v>21705.82</v>
      </c>
      <c r="CV191">
        <f>Demand[[#This Row],[Load]]+Demand[[#This Row],[Load]]*47</f>
        <v>713616</v>
      </c>
      <c r="CW191">
        <f>Demand[[#This Row],[Load]]+Demand[[#This Row],[Load]]*0.48</f>
        <v>22003.16</v>
      </c>
      <c r="CX191">
        <f>Demand[[#This Row],[Load]]+Demand[[#This Row],[Load]]*0.49</f>
        <v>22151.83</v>
      </c>
      <c r="CY191">
        <f>Demand[[#This Row],[Load]]+Demand[[#This Row],[Load]]*0.5</f>
        <v>22300.5</v>
      </c>
    </row>
    <row r="192" spans="1:103">
      <c r="A192">
        <v>190</v>
      </c>
      <c r="B192">
        <v>15071</v>
      </c>
      <c r="C192">
        <f>Demand[[#This Row],[Load]]-Demand[[#This Row],[Load]]*0.5</f>
        <v>7535.5</v>
      </c>
      <c r="D192">
        <f>Demand[[#This Row],[Load]]-Demand[[#This Row],[Load]]*0.49</f>
        <v>7686.21</v>
      </c>
      <c r="E192">
        <f>Demand[[#This Row],[Load]]-Demand[[#This Row],[Load]]*0.48</f>
        <v>7836.92</v>
      </c>
      <c r="F192">
        <f>Demand[[#This Row],[Load]]-Demand[[#This Row],[Load]]*0.47</f>
        <v>7987.63</v>
      </c>
      <c r="G192">
        <f>Demand[[#This Row],[Load]]-Demand[[#This Row],[Load]]*0.46</f>
        <v>8138.34</v>
      </c>
      <c r="H192">
        <f>Demand[[#This Row],[Load]]-Demand[[#This Row],[Load]]*0.45</f>
        <v>8289.0499999999993</v>
      </c>
      <c r="I192">
        <f>Demand[[#This Row],[Load]]-Demand[[#This Row],[Load]]*0.44</f>
        <v>8439.76</v>
      </c>
      <c r="J192">
        <f>Demand[[#This Row],[Load]]-Demand[[#This Row],[Load]]*0.43</f>
        <v>8590.4700000000012</v>
      </c>
      <c r="K192">
        <f>Demand[[#This Row],[Load]]+Demand[[#This Row],[Load]]*$K$1</f>
        <v>8741.18</v>
      </c>
      <c r="L192">
        <f>Demand[[#This Row],[Load]]+Demand[[#This Row],[Load]]*-0.41</f>
        <v>8891.89</v>
      </c>
      <c r="M192">
        <f>Demand[[#This Row],[Load]]+Demand[[#This Row],[Load]]*-0.4</f>
        <v>9042.5999999999985</v>
      </c>
      <c r="N192">
        <f>Demand[[#This Row],[Load]]+Demand[[#This Row],[Load]]*-0.39</f>
        <v>9193.31</v>
      </c>
      <c r="O192">
        <f>Demand[[#This Row],[Load]]+Demand[[#This Row],[Load]]*-0.38</f>
        <v>9344.02</v>
      </c>
      <c r="P192">
        <f>Demand[[#This Row],[Load]]+Demand[[#This Row],[Load]]*-0.37</f>
        <v>9494.73</v>
      </c>
      <c r="Q192">
        <f>Demand[[#This Row],[Load]]+Demand[[#This Row],[Load]]*-0.36</f>
        <v>9645.44</v>
      </c>
      <c r="R192">
        <f>Demand[[#This Row],[Load]]+Demand[[#This Row],[Load]]*-0.35</f>
        <v>9796.1500000000015</v>
      </c>
      <c r="S192">
        <f>Demand[[#This Row],[Load]]+Demand[[#This Row],[Load]]*-0.34</f>
        <v>9946.86</v>
      </c>
      <c r="T192">
        <f>Demand[[#This Row],[Load]]+Demand[[#This Row],[Load]]*-0.33</f>
        <v>10097.57</v>
      </c>
      <c r="U192">
        <f>Demand[[#This Row],[Load]]+Demand[[#This Row],[Load]]*-0.32</f>
        <v>10248.279999999999</v>
      </c>
      <c r="V192">
        <f>Demand[[#This Row],[Load]]+Demand[[#This Row],[Load]]*-0.31</f>
        <v>10398.99</v>
      </c>
      <c r="W192">
        <f>Demand[[#This Row],[Load]]+Demand[[#This Row],[Load]]*-0.3</f>
        <v>10549.7</v>
      </c>
      <c r="X192">
        <f>Demand[[#This Row],[Load]]+Demand[[#This Row],[Load]]*-0.29</f>
        <v>10700.41</v>
      </c>
      <c r="Y192">
        <f>Demand[[#This Row],[Load]]+Demand[[#This Row],[Load]]*-0.28</f>
        <v>10851.119999999999</v>
      </c>
      <c r="Z192">
        <f>Demand[[#This Row],[Load]]+Demand[[#This Row],[Load]]*-0.27</f>
        <v>11001.83</v>
      </c>
      <c r="AA192">
        <f>Demand[[#This Row],[Load]]+Demand[[#This Row],[Load]]*-0.26</f>
        <v>11152.54</v>
      </c>
      <c r="AB192">
        <f>Demand[[#This Row],[Load]]+Demand[[#This Row],[Load]]*-0.25</f>
        <v>11303.25</v>
      </c>
      <c r="AC192">
        <f>Demand[[#This Row],[Load]]+Demand[[#This Row],[Load]]*-0.24</f>
        <v>11453.96</v>
      </c>
      <c r="AD192">
        <f>Demand[[#This Row],[Load]]+Demand[[#This Row],[Load]]*-0.23</f>
        <v>11604.67</v>
      </c>
      <c r="AE192">
        <f>Demand[[#This Row],[Load]]+Demand[[#This Row],[Load]]*-0.22</f>
        <v>11755.380000000001</v>
      </c>
      <c r="AF192">
        <f>Demand[[#This Row],[Load]]+Demand[[#This Row],[Load]]*-0.21</f>
        <v>11906.09</v>
      </c>
      <c r="AG192">
        <f>Demand[[#This Row],[Load]]+Demand[[#This Row],[Load]]*-0.2</f>
        <v>12056.8</v>
      </c>
      <c r="AH192">
        <f>Demand[[#This Row],[Load]]+Demand[[#This Row],[Load]]*-0.19</f>
        <v>12207.51</v>
      </c>
      <c r="AI192">
        <f>Demand[[#This Row],[Load]]+Demand[[#This Row],[Load]]*-0.18</f>
        <v>12358.220000000001</v>
      </c>
      <c r="AJ192">
        <f>Demand[[#This Row],[Load]]+Demand[[#This Row],[Load]]*-0.17</f>
        <v>12508.93</v>
      </c>
      <c r="AK192">
        <f>Demand[[#This Row],[Load]]+Demand[[#This Row],[Load]]*-0.16</f>
        <v>12659.64</v>
      </c>
      <c r="AL192">
        <f>Demand[[#This Row],[Load]]+Demand[[#This Row],[Load]]*-0.15</f>
        <v>12810.35</v>
      </c>
      <c r="AM192">
        <f>Demand[[#This Row],[Load]]+Demand[[#This Row],[Load]]*-0.14</f>
        <v>12961.06</v>
      </c>
      <c r="AN192">
        <f>Demand[[#This Row],[Load]]+Demand[[#This Row],[Load]]*-0.13</f>
        <v>13111.77</v>
      </c>
      <c r="AO192">
        <f>Demand[[#This Row],[Load]]+Demand[[#This Row],[Load]]*-0.12</f>
        <v>13262.48</v>
      </c>
      <c r="AP192">
        <f>Demand[[#This Row],[Load]]+Demand[[#This Row],[Load]]*-0.11</f>
        <v>13413.19</v>
      </c>
      <c r="AQ192">
        <f>Demand[[#This Row],[Load]]+Demand[[#This Row],[Load]]*-0.1</f>
        <v>13563.9</v>
      </c>
      <c r="AR192">
        <f>Demand[[#This Row],[Load]]+Demand[[#This Row],[Load]]*-0.09</f>
        <v>13714.61</v>
      </c>
      <c r="AS192">
        <f>Demand[[#This Row],[Load]]+Demand[[#This Row],[Load]]*-0.08</f>
        <v>13865.32</v>
      </c>
      <c r="AT192">
        <f>Demand[[#This Row],[Load]]+Demand[[#This Row],[Load]]*-0.07</f>
        <v>14016.03</v>
      </c>
      <c r="AU192">
        <f>Demand[[#This Row],[Load]]+Demand[[#This Row],[Load]]*-0.06</f>
        <v>14166.74</v>
      </c>
      <c r="AV192">
        <f>Demand[[#This Row],[Load]]+Demand[[#This Row],[Load]]*-0.05</f>
        <v>14317.45</v>
      </c>
      <c r="AW192">
        <f>Demand[[#This Row],[Load]]+Demand[[#This Row],[Load]]*-0.04</f>
        <v>14468.16</v>
      </c>
      <c r="AX192">
        <f>Demand[[#This Row],[Load]]+Demand[[#This Row],[Load]]*-0.03</f>
        <v>14618.87</v>
      </c>
      <c r="AY192">
        <f>Demand[[#This Row],[Load]]+Demand[[#This Row],[Load]]*-0.02</f>
        <v>14769.58</v>
      </c>
      <c r="AZ192">
        <f>Demand[[#This Row],[Load]]+Demand[[#This Row],[Load]]*-0.01</f>
        <v>14920.29</v>
      </c>
      <c r="BA192">
        <f>Demand[[#This Row],[Load]]+Demand[[#This Row],[Load]]*0</f>
        <v>15071</v>
      </c>
      <c r="BB192">
        <f>Demand[[#This Row],[Load]]+Demand[[#This Row],[Load]]*0.01</f>
        <v>15221.71</v>
      </c>
      <c r="BC192">
        <f>Demand[[#This Row],[Load]]+Demand[[#This Row],[Load]]*0.02</f>
        <v>15372.42</v>
      </c>
      <c r="BD192">
        <f>Demand[[#This Row],[Load]]+Demand[[#This Row],[Load]]*0.03</f>
        <v>15523.13</v>
      </c>
      <c r="BE192">
        <f>Demand[[#This Row],[Load]]+Demand[[#This Row],[Load]]*0.04</f>
        <v>15673.84</v>
      </c>
      <c r="BF192">
        <f>Demand[[#This Row],[Load]]+Demand[[#This Row],[Load]]*0.05</f>
        <v>15824.55</v>
      </c>
      <c r="BG192">
        <f>Demand[[#This Row],[Load]]+Demand[[#This Row],[Load]]*0.06</f>
        <v>15975.26</v>
      </c>
      <c r="BH192">
        <f>Demand[[#This Row],[Load]]+Demand[[#This Row],[Load]]*0.07</f>
        <v>16125.97</v>
      </c>
      <c r="BI192">
        <f>Demand[[#This Row],[Load]]+Demand[[#This Row],[Load]]*0.08</f>
        <v>16276.68</v>
      </c>
      <c r="BJ192">
        <f>Demand[[#This Row],[Load]]+Demand[[#This Row],[Load]]*0.09</f>
        <v>16427.39</v>
      </c>
      <c r="BK192">
        <f>Demand[[#This Row],[Load]]+Demand[[#This Row],[Load]]*0.1</f>
        <v>16578.099999999999</v>
      </c>
      <c r="BL192">
        <f>Demand[[#This Row],[Load]]+Demand[[#This Row],[Load]]*0.11</f>
        <v>16728.810000000001</v>
      </c>
      <c r="BM192">
        <f>Demand[[#This Row],[Load]]+Demand[[#This Row],[Load]]*0.12</f>
        <v>16879.52</v>
      </c>
      <c r="BN192">
        <f>Demand[[#This Row],[Load]]+Demand[[#This Row],[Load]]*0.13</f>
        <v>17030.23</v>
      </c>
      <c r="BO192">
        <f>Demand[[#This Row],[Load]]+Demand[[#This Row],[Load]]*0.14</f>
        <v>17180.939999999999</v>
      </c>
      <c r="BP192">
        <f>Demand[[#This Row],[Load]]+Demand[[#This Row],[Load]]*0.15</f>
        <v>17331.650000000001</v>
      </c>
      <c r="BQ192">
        <f>Demand[[#This Row],[Load]]+Demand[[#This Row],[Load]]*0.16</f>
        <v>17482.36</v>
      </c>
      <c r="BR192">
        <f>Demand[[#This Row],[Load]]+Demand[[#This Row],[Load]]*0.17</f>
        <v>17633.07</v>
      </c>
      <c r="BS192">
        <f>Demand[[#This Row],[Load]]+Demand[[#This Row],[Load]]*0.18</f>
        <v>17783.78</v>
      </c>
      <c r="BT192">
        <f>Demand[[#This Row],[Load]]+Demand[[#This Row],[Load]]*0.19</f>
        <v>17934.490000000002</v>
      </c>
      <c r="BU192">
        <f>Demand[[#This Row],[Load]]+Demand[[#This Row],[Load]]*0.2</f>
        <v>18085.2</v>
      </c>
      <c r="BV192">
        <f>Demand[[#This Row],[Load]]+Demand[[#This Row],[Load]]*0.21</f>
        <v>18235.91</v>
      </c>
      <c r="BW192">
        <f>Demand[[#This Row],[Load]]+Demand[[#This Row],[Load]]*0.22</f>
        <v>18386.62</v>
      </c>
      <c r="BX192">
        <f>Demand[[#This Row],[Load]]+Demand[[#This Row],[Load]]*0.23</f>
        <v>18537.330000000002</v>
      </c>
      <c r="BY192">
        <f>Demand[[#This Row],[Load]]+Demand[[#This Row],[Load]]*0.24</f>
        <v>18688.04</v>
      </c>
      <c r="BZ192">
        <f>Demand[[#This Row],[Load]]+Demand[[#This Row],[Load]]*0.25</f>
        <v>18838.75</v>
      </c>
      <c r="CA192">
        <f>Demand[[#This Row],[Load]]+Demand[[#This Row],[Load]]*0.26</f>
        <v>18989.46</v>
      </c>
      <c r="CB192">
        <f>Demand[[#This Row],[Load]]+Demand[[#This Row],[Load]]*0.27</f>
        <v>19140.169999999998</v>
      </c>
      <c r="CC192">
        <f>Demand[[#This Row],[Load]]+Demand[[#This Row],[Load]]*0.28</f>
        <v>19290.88</v>
      </c>
      <c r="CD192">
        <f>Demand[[#This Row],[Load]]+Demand[[#This Row],[Load]]*0.29</f>
        <v>19441.59</v>
      </c>
      <c r="CE192">
        <f>Demand[[#This Row],[Load]]+Demand[[#This Row],[Load]]*0.3</f>
        <v>19592.3</v>
      </c>
      <c r="CF192">
        <f>Demand[[#This Row],[Load]]+Demand[[#This Row],[Load]]*0.31</f>
        <v>19743.010000000002</v>
      </c>
      <c r="CG192">
        <f>Demand[[#This Row],[Load]]+Demand[[#This Row],[Load]]*0.32</f>
        <v>19893.72</v>
      </c>
      <c r="CH192">
        <f>Demand[[#This Row],[Load]]+Demand[[#This Row],[Load]]*0.33</f>
        <v>20044.43</v>
      </c>
      <c r="CI192">
        <f>Demand[[#This Row],[Load]]+Demand[[#This Row],[Load]]*0.34</f>
        <v>20195.14</v>
      </c>
      <c r="CJ192">
        <f>Demand[[#This Row],[Load]]+Demand[[#This Row],[Load]]*0.35</f>
        <v>20345.849999999999</v>
      </c>
      <c r="CK192">
        <f>Demand[[#This Row],[Load]]+Demand[[#This Row],[Load]]*0.36</f>
        <v>20496.559999999998</v>
      </c>
      <c r="CL192">
        <f>Demand[[#This Row],[Load]]+Demand[[#This Row],[Load]]*0.37</f>
        <v>20647.27</v>
      </c>
      <c r="CM192">
        <f>Demand[[#This Row],[Load]]+Demand[[#This Row],[Load]]*0.38</f>
        <v>20797.98</v>
      </c>
      <c r="CN192">
        <f>Demand[[#This Row],[Load]]+Demand[[#This Row],[Load]]*0.39</f>
        <v>20948.690000000002</v>
      </c>
      <c r="CO192">
        <f>Demand[[#This Row],[Load]]+Demand[[#This Row],[Load]]*0.4</f>
        <v>21099.4</v>
      </c>
      <c r="CP192">
        <f>Demand[[#This Row],[Load]]+Demand[[#This Row],[Load]]*0.41</f>
        <v>21250.11</v>
      </c>
      <c r="CQ192">
        <f>Demand[[#This Row],[Load]]+Demand[[#This Row],[Load]]*0.42</f>
        <v>21400.82</v>
      </c>
      <c r="CR192">
        <f>Demand[[#This Row],[Load]]+Demand[[#This Row],[Load]]*0.43</f>
        <v>21551.53</v>
      </c>
      <c r="CS192">
        <f>Demand[[#This Row],[Load]]+Demand[[#This Row],[Load]]*0.44</f>
        <v>21702.239999999998</v>
      </c>
      <c r="CT192">
        <f>Demand[[#This Row],[Load]]+Demand[[#This Row],[Load]]*0.45</f>
        <v>21852.95</v>
      </c>
      <c r="CU192">
        <f>Demand[[#This Row],[Load]]+Demand[[#This Row],[Load]]*0.46</f>
        <v>22003.66</v>
      </c>
      <c r="CV192">
        <f>Demand[[#This Row],[Load]]+Demand[[#This Row],[Load]]*47</f>
        <v>723408</v>
      </c>
      <c r="CW192">
        <f>Demand[[#This Row],[Load]]+Demand[[#This Row],[Load]]*0.48</f>
        <v>22305.08</v>
      </c>
      <c r="CX192">
        <f>Demand[[#This Row],[Load]]+Demand[[#This Row],[Load]]*0.49</f>
        <v>22455.79</v>
      </c>
      <c r="CY192">
        <f>Demand[[#This Row],[Load]]+Demand[[#This Row],[Load]]*0.5</f>
        <v>22606.5</v>
      </c>
    </row>
    <row r="193" spans="1:103">
      <c r="A193">
        <v>191</v>
      </c>
      <c r="B193">
        <v>14579</v>
      </c>
      <c r="C193">
        <f>Demand[[#This Row],[Load]]-Demand[[#This Row],[Load]]*0.5</f>
        <v>7289.5</v>
      </c>
      <c r="D193">
        <f>Demand[[#This Row],[Load]]-Demand[[#This Row],[Load]]*0.49</f>
        <v>7435.29</v>
      </c>
      <c r="E193">
        <f>Demand[[#This Row],[Load]]-Demand[[#This Row],[Load]]*0.48</f>
        <v>7581.08</v>
      </c>
      <c r="F193">
        <f>Demand[[#This Row],[Load]]-Demand[[#This Row],[Load]]*0.47</f>
        <v>7726.8700000000008</v>
      </c>
      <c r="G193">
        <f>Demand[[#This Row],[Load]]-Demand[[#This Row],[Load]]*0.46</f>
        <v>7872.66</v>
      </c>
      <c r="H193">
        <f>Demand[[#This Row],[Load]]-Demand[[#This Row],[Load]]*0.45</f>
        <v>8018.45</v>
      </c>
      <c r="I193">
        <f>Demand[[#This Row],[Load]]-Demand[[#This Row],[Load]]*0.44</f>
        <v>8164.24</v>
      </c>
      <c r="J193">
        <f>Demand[[#This Row],[Load]]-Demand[[#This Row],[Load]]*0.43</f>
        <v>8310.0299999999988</v>
      </c>
      <c r="K193">
        <f>Demand[[#This Row],[Load]]+Demand[[#This Row],[Load]]*$K$1</f>
        <v>8455.82</v>
      </c>
      <c r="L193">
        <f>Demand[[#This Row],[Load]]+Demand[[#This Row],[Load]]*-0.41</f>
        <v>8601.61</v>
      </c>
      <c r="M193">
        <f>Demand[[#This Row],[Load]]+Demand[[#This Row],[Load]]*-0.4</f>
        <v>8747.4</v>
      </c>
      <c r="N193">
        <f>Demand[[#This Row],[Load]]+Demand[[#This Row],[Load]]*-0.39</f>
        <v>8893.1899999999987</v>
      </c>
      <c r="O193">
        <f>Demand[[#This Row],[Load]]+Demand[[#This Row],[Load]]*-0.38</f>
        <v>9038.98</v>
      </c>
      <c r="P193">
        <f>Demand[[#This Row],[Load]]+Demand[[#This Row],[Load]]*-0.37</f>
        <v>9184.77</v>
      </c>
      <c r="Q193">
        <f>Demand[[#This Row],[Load]]+Demand[[#This Row],[Load]]*-0.36</f>
        <v>9330.5600000000013</v>
      </c>
      <c r="R193">
        <f>Demand[[#This Row],[Load]]+Demand[[#This Row],[Load]]*-0.35</f>
        <v>9476.35</v>
      </c>
      <c r="S193">
        <f>Demand[[#This Row],[Load]]+Demand[[#This Row],[Load]]*-0.34</f>
        <v>9622.14</v>
      </c>
      <c r="T193">
        <f>Demand[[#This Row],[Load]]+Demand[[#This Row],[Load]]*-0.33</f>
        <v>9767.93</v>
      </c>
      <c r="U193">
        <f>Demand[[#This Row],[Load]]+Demand[[#This Row],[Load]]*-0.32</f>
        <v>9913.7200000000012</v>
      </c>
      <c r="V193">
        <f>Demand[[#This Row],[Load]]+Demand[[#This Row],[Load]]*-0.31</f>
        <v>10059.51</v>
      </c>
      <c r="W193">
        <f>Demand[[#This Row],[Load]]+Demand[[#This Row],[Load]]*-0.3</f>
        <v>10205.299999999999</v>
      </c>
      <c r="X193">
        <f>Demand[[#This Row],[Load]]+Demand[[#This Row],[Load]]*-0.29</f>
        <v>10351.09</v>
      </c>
      <c r="Y193">
        <f>Demand[[#This Row],[Load]]+Demand[[#This Row],[Load]]*-0.28</f>
        <v>10496.88</v>
      </c>
      <c r="Z193">
        <f>Demand[[#This Row],[Load]]+Demand[[#This Row],[Load]]*-0.27</f>
        <v>10642.67</v>
      </c>
      <c r="AA193">
        <f>Demand[[#This Row],[Load]]+Demand[[#This Row],[Load]]*-0.26</f>
        <v>10788.46</v>
      </c>
      <c r="AB193">
        <f>Demand[[#This Row],[Load]]+Demand[[#This Row],[Load]]*-0.25</f>
        <v>10934.25</v>
      </c>
      <c r="AC193">
        <f>Demand[[#This Row],[Load]]+Demand[[#This Row],[Load]]*-0.24</f>
        <v>11080.04</v>
      </c>
      <c r="AD193">
        <f>Demand[[#This Row],[Load]]+Demand[[#This Row],[Load]]*-0.23</f>
        <v>11225.83</v>
      </c>
      <c r="AE193">
        <f>Demand[[#This Row],[Load]]+Demand[[#This Row],[Load]]*-0.22</f>
        <v>11371.619999999999</v>
      </c>
      <c r="AF193">
        <f>Demand[[#This Row],[Load]]+Demand[[#This Row],[Load]]*-0.21</f>
        <v>11517.41</v>
      </c>
      <c r="AG193">
        <f>Demand[[#This Row],[Load]]+Demand[[#This Row],[Load]]*-0.2</f>
        <v>11663.2</v>
      </c>
      <c r="AH193">
        <f>Demand[[#This Row],[Load]]+Demand[[#This Row],[Load]]*-0.19</f>
        <v>11808.99</v>
      </c>
      <c r="AI193">
        <f>Demand[[#This Row],[Load]]+Demand[[#This Row],[Load]]*-0.18</f>
        <v>11954.78</v>
      </c>
      <c r="AJ193">
        <f>Demand[[#This Row],[Load]]+Demand[[#This Row],[Load]]*-0.17</f>
        <v>12100.57</v>
      </c>
      <c r="AK193">
        <f>Demand[[#This Row],[Load]]+Demand[[#This Row],[Load]]*-0.16</f>
        <v>12246.36</v>
      </c>
      <c r="AL193">
        <f>Demand[[#This Row],[Load]]+Demand[[#This Row],[Load]]*-0.15</f>
        <v>12392.15</v>
      </c>
      <c r="AM193">
        <f>Demand[[#This Row],[Load]]+Demand[[#This Row],[Load]]*-0.14</f>
        <v>12537.94</v>
      </c>
      <c r="AN193">
        <f>Demand[[#This Row],[Load]]+Demand[[#This Row],[Load]]*-0.13</f>
        <v>12683.73</v>
      </c>
      <c r="AO193">
        <f>Demand[[#This Row],[Load]]+Demand[[#This Row],[Load]]*-0.12</f>
        <v>12829.52</v>
      </c>
      <c r="AP193">
        <f>Demand[[#This Row],[Load]]+Demand[[#This Row],[Load]]*-0.11</f>
        <v>12975.31</v>
      </c>
      <c r="AQ193">
        <f>Demand[[#This Row],[Load]]+Demand[[#This Row],[Load]]*-0.1</f>
        <v>13121.1</v>
      </c>
      <c r="AR193">
        <f>Demand[[#This Row],[Load]]+Demand[[#This Row],[Load]]*-0.09</f>
        <v>13266.89</v>
      </c>
      <c r="AS193">
        <f>Demand[[#This Row],[Load]]+Demand[[#This Row],[Load]]*-0.08</f>
        <v>13412.68</v>
      </c>
      <c r="AT193">
        <f>Demand[[#This Row],[Load]]+Demand[[#This Row],[Load]]*-0.07</f>
        <v>13558.47</v>
      </c>
      <c r="AU193">
        <f>Demand[[#This Row],[Load]]+Demand[[#This Row],[Load]]*-0.06</f>
        <v>13704.26</v>
      </c>
      <c r="AV193">
        <f>Demand[[#This Row],[Load]]+Demand[[#This Row],[Load]]*-0.05</f>
        <v>13850.05</v>
      </c>
      <c r="AW193">
        <f>Demand[[#This Row],[Load]]+Demand[[#This Row],[Load]]*-0.04</f>
        <v>13995.84</v>
      </c>
      <c r="AX193">
        <f>Demand[[#This Row],[Load]]+Demand[[#This Row],[Load]]*-0.03</f>
        <v>14141.63</v>
      </c>
      <c r="AY193">
        <f>Demand[[#This Row],[Load]]+Demand[[#This Row],[Load]]*-0.02</f>
        <v>14287.42</v>
      </c>
      <c r="AZ193">
        <f>Demand[[#This Row],[Load]]+Demand[[#This Row],[Load]]*-0.01</f>
        <v>14433.21</v>
      </c>
      <c r="BA193">
        <f>Demand[[#This Row],[Load]]+Demand[[#This Row],[Load]]*0</f>
        <v>14579</v>
      </c>
      <c r="BB193">
        <f>Demand[[#This Row],[Load]]+Demand[[#This Row],[Load]]*0.01</f>
        <v>14724.79</v>
      </c>
      <c r="BC193">
        <f>Demand[[#This Row],[Load]]+Demand[[#This Row],[Load]]*0.02</f>
        <v>14870.58</v>
      </c>
      <c r="BD193">
        <f>Demand[[#This Row],[Load]]+Demand[[#This Row],[Load]]*0.03</f>
        <v>15016.37</v>
      </c>
      <c r="BE193">
        <f>Demand[[#This Row],[Load]]+Demand[[#This Row],[Load]]*0.04</f>
        <v>15162.16</v>
      </c>
      <c r="BF193">
        <f>Demand[[#This Row],[Load]]+Demand[[#This Row],[Load]]*0.05</f>
        <v>15307.95</v>
      </c>
      <c r="BG193">
        <f>Demand[[#This Row],[Load]]+Demand[[#This Row],[Load]]*0.06</f>
        <v>15453.74</v>
      </c>
      <c r="BH193">
        <f>Demand[[#This Row],[Load]]+Demand[[#This Row],[Load]]*0.07</f>
        <v>15599.53</v>
      </c>
      <c r="BI193">
        <f>Demand[[#This Row],[Load]]+Demand[[#This Row],[Load]]*0.08</f>
        <v>15745.32</v>
      </c>
      <c r="BJ193">
        <f>Demand[[#This Row],[Load]]+Demand[[#This Row],[Load]]*0.09</f>
        <v>15891.11</v>
      </c>
      <c r="BK193">
        <f>Demand[[#This Row],[Load]]+Demand[[#This Row],[Load]]*0.1</f>
        <v>16036.9</v>
      </c>
      <c r="BL193">
        <f>Demand[[#This Row],[Load]]+Demand[[#This Row],[Load]]*0.11</f>
        <v>16182.69</v>
      </c>
      <c r="BM193">
        <f>Demand[[#This Row],[Load]]+Demand[[#This Row],[Load]]*0.12</f>
        <v>16328.48</v>
      </c>
      <c r="BN193">
        <f>Demand[[#This Row],[Load]]+Demand[[#This Row],[Load]]*0.13</f>
        <v>16474.27</v>
      </c>
      <c r="BO193">
        <f>Demand[[#This Row],[Load]]+Demand[[#This Row],[Load]]*0.14</f>
        <v>16620.060000000001</v>
      </c>
      <c r="BP193">
        <f>Demand[[#This Row],[Load]]+Demand[[#This Row],[Load]]*0.15</f>
        <v>16765.849999999999</v>
      </c>
      <c r="BQ193">
        <f>Demand[[#This Row],[Load]]+Demand[[#This Row],[Load]]*0.16</f>
        <v>16911.64</v>
      </c>
      <c r="BR193">
        <f>Demand[[#This Row],[Load]]+Demand[[#This Row],[Load]]*0.17</f>
        <v>17057.43</v>
      </c>
      <c r="BS193">
        <f>Demand[[#This Row],[Load]]+Demand[[#This Row],[Load]]*0.18</f>
        <v>17203.22</v>
      </c>
      <c r="BT193">
        <f>Demand[[#This Row],[Load]]+Demand[[#This Row],[Load]]*0.19</f>
        <v>17349.010000000002</v>
      </c>
      <c r="BU193">
        <f>Demand[[#This Row],[Load]]+Demand[[#This Row],[Load]]*0.2</f>
        <v>17494.8</v>
      </c>
      <c r="BV193">
        <f>Demand[[#This Row],[Load]]+Demand[[#This Row],[Load]]*0.21</f>
        <v>17640.59</v>
      </c>
      <c r="BW193">
        <f>Demand[[#This Row],[Load]]+Demand[[#This Row],[Load]]*0.22</f>
        <v>17786.38</v>
      </c>
      <c r="BX193">
        <f>Demand[[#This Row],[Load]]+Demand[[#This Row],[Load]]*0.23</f>
        <v>17932.169999999998</v>
      </c>
      <c r="BY193">
        <f>Demand[[#This Row],[Load]]+Demand[[#This Row],[Load]]*0.24</f>
        <v>18077.96</v>
      </c>
      <c r="BZ193">
        <f>Demand[[#This Row],[Load]]+Demand[[#This Row],[Load]]*0.25</f>
        <v>18223.75</v>
      </c>
      <c r="CA193">
        <f>Demand[[#This Row],[Load]]+Demand[[#This Row],[Load]]*0.26</f>
        <v>18369.54</v>
      </c>
      <c r="CB193">
        <f>Demand[[#This Row],[Load]]+Demand[[#This Row],[Load]]*0.27</f>
        <v>18515.330000000002</v>
      </c>
      <c r="CC193">
        <f>Demand[[#This Row],[Load]]+Demand[[#This Row],[Load]]*0.28</f>
        <v>18661.12</v>
      </c>
      <c r="CD193">
        <f>Demand[[#This Row],[Load]]+Demand[[#This Row],[Load]]*0.29</f>
        <v>18806.91</v>
      </c>
      <c r="CE193">
        <f>Demand[[#This Row],[Load]]+Demand[[#This Row],[Load]]*0.3</f>
        <v>18952.7</v>
      </c>
      <c r="CF193">
        <f>Demand[[#This Row],[Load]]+Demand[[#This Row],[Load]]*0.31</f>
        <v>19098.489999999998</v>
      </c>
      <c r="CG193">
        <f>Demand[[#This Row],[Load]]+Demand[[#This Row],[Load]]*0.32</f>
        <v>19244.28</v>
      </c>
      <c r="CH193">
        <f>Demand[[#This Row],[Load]]+Demand[[#This Row],[Load]]*0.33</f>
        <v>19390.07</v>
      </c>
      <c r="CI193">
        <f>Demand[[#This Row],[Load]]+Demand[[#This Row],[Load]]*0.34</f>
        <v>19535.86</v>
      </c>
      <c r="CJ193">
        <f>Demand[[#This Row],[Load]]+Demand[[#This Row],[Load]]*0.35</f>
        <v>19681.650000000001</v>
      </c>
      <c r="CK193">
        <f>Demand[[#This Row],[Load]]+Demand[[#This Row],[Load]]*0.36</f>
        <v>19827.439999999999</v>
      </c>
      <c r="CL193">
        <f>Demand[[#This Row],[Load]]+Demand[[#This Row],[Load]]*0.37</f>
        <v>19973.23</v>
      </c>
      <c r="CM193">
        <f>Demand[[#This Row],[Load]]+Demand[[#This Row],[Load]]*0.38</f>
        <v>20119.02</v>
      </c>
      <c r="CN193">
        <f>Demand[[#This Row],[Load]]+Demand[[#This Row],[Load]]*0.39</f>
        <v>20264.810000000001</v>
      </c>
      <c r="CO193">
        <f>Demand[[#This Row],[Load]]+Demand[[#This Row],[Load]]*0.4</f>
        <v>20410.599999999999</v>
      </c>
      <c r="CP193">
        <f>Demand[[#This Row],[Load]]+Demand[[#This Row],[Load]]*0.41</f>
        <v>20556.39</v>
      </c>
      <c r="CQ193">
        <f>Demand[[#This Row],[Load]]+Demand[[#This Row],[Load]]*0.42</f>
        <v>20702.18</v>
      </c>
      <c r="CR193">
        <f>Demand[[#This Row],[Load]]+Demand[[#This Row],[Load]]*0.43</f>
        <v>20847.97</v>
      </c>
      <c r="CS193">
        <f>Demand[[#This Row],[Load]]+Demand[[#This Row],[Load]]*0.44</f>
        <v>20993.760000000002</v>
      </c>
      <c r="CT193">
        <f>Demand[[#This Row],[Load]]+Demand[[#This Row],[Load]]*0.45</f>
        <v>21139.55</v>
      </c>
      <c r="CU193">
        <f>Demand[[#This Row],[Load]]+Demand[[#This Row],[Load]]*0.46</f>
        <v>21285.34</v>
      </c>
      <c r="CV193">
        <f>Demand[[#This Row],[Load]]+Demand[[#This Row],[Load]]*47</f>
        <v>699792</v>
      </c>
      <c r="CW193">
        <f>Demand[[#This Row],[Load]]+Demand[[#This Row],[Load]]*0.48</f>
        <v>21576.92</v>
      </c>
      <c r="CX193">
        <f>Demand[[#This Row],[Load]]+Demand[[#This Row],[Load]]*0.49</f>
        <v>21722.71</v>
      </c>
      <c r="CY193">
        <f>Demand[[#This Row],[Load]]+Demand[[#This Row],[Load]]*0.5</f>
        <v>21868.5</v>
      </c>
    </row>
    <row r="194" spans="1:103">
      <c r="A194">
        <v>192</v>
      </c>
      <c r="B194">
        <v>13371</v>
      </c>
      <c r="C194">
        <f>Demand[[#This Row],[Load]]-Demand[[#This Row],[Load]]*0.5</f>
        <v>6685.5</v>
      </c>
      <c r="D194">
        <f>Demand[[#This Row],[Load]]-Demand[[#This Row],[Load]]*0.49</f>
        <v>6819.21</v>
      </c>
      <c r="E194">
        <f>Demand[[#This Row],[Load]]-Demand[[#This Row],[Load]]*0.48</f>
        <v>6952.92</v>
      </c>
      <c r="F194">
        <f>Demand[[#This Row],[Load]]-Demand[[#This Row],[Load]]*0.47</f>
        <v>7086.63</v>
      </c>
      <c r="G194">
        <f>Demand[[#This Row],[Load]]-Demand[[#This Row],[Load]]*0.46</f>
        <v>7220.34</v>
      </c>
      <c r="H194">
        <f>Demand[[#This Row],[Load]]-Demand[[#This Row],[Load]]*0.45</f>
        <v>7354.05</v>
      </c>
      <c r="I194">
        <f>Demand[[#This Row],[Load]]-Demand[[#This Row],[Load]]*0.44</f>
        <v>7487.76</v>
      </c>
      <c r="J194">
        <f>Demand[[#This Row],[Load]]-Demand[[#This Row],[Load]]*0.43</f>
        <v>7621.47</v>
      </c>
      <c r="K194">
        <f>Demand[[#This Row],[Load]]+Demand[[#This Row],[Load]]*$K$1</f>
        <v>7755.18</v>
      </c>
      <c r="L194">
        <f>Demand[[#This Row],[Load]]+Demand[[#This Row],[Load]]*-0.41</f>
        <v>7888.89</v>
      </c>
      <c r="M194">
        <f>Demand[[#This Row],[Load]]+Demand[[#This Row],[Load]]*-0.4</f>
        <v>8022.5999999999995</v>
      </c>
      <c r="N194">
        <f>Demand[[#This Row],[Load]]+Demand[[#This Row],[Load]]*-0.39</f>
        <v>8156.3099999999995</v>
      </c>
      <c r="O194">
        <f>Demand[[#This Row],[Load]]+Demand[[#This Row],[Load]]*-0.38</f>
        <v>8290.02</v>
      </c>
      <c r="P194">
        <f>Demand[[#This Row],[Load]]+Demand[[#This Row],[Load]]*-0.37</f>
        <v>8423.73</v>
      </c>
      <c r="Q194">
        <f>Demand[[#This Row],[Load]]+Demand[[#This Row],[Load]]*-0.36</f>
        <v>8557.44</v>
      </c>
      <c r="R194">
        <f>Demand[[#This Row],[Load]]+Demand[[#This Row],[Load]]*-0.35</f>
        <v>8691.1500000000015</v>
      </c>
      <c r="S194">
        <f>Demand[[#This Row],[Load]]+Demand[[#This Row],[Load]]*-0.34</f>
        <v>8824.86</v>
      </c>
      <c r="T194">
        <f>Demand[[#This Row],[Load]]+Demand[[#This Row],[Load]]*-0.33</f>
        <v>8958.57</v>
      </c>
      <c r="U194">
        <f>Demand[[#This Row],[Load]]+Demand[[#This Row],[Load]]*-0.32</f>
        <v>9092.2799999999988</v>
      </c>
      <c r="V194">
        <f>Demand[[#This Row],[Load]]+Demand[[#This Row],[Load]]*-0.31</f>
        <v>9225.99</v>
      </c>
      <c r="W194">
        <f>Demand[[#This Row],[Load]]+Demand[[#This Row],[Load]]*-0.3</f>
        <v>9359.7000000000007</v>
      </c>
      <c r="X194">
        <f>Demand[[#This Row],[Load]]+Demand[[#This Row],[Load]]*-0.29</f>
        <v>9493.41</v>
      </c>
      <c r="Y194">
        <f>Demand[[#This Row],[Load]]+Demand[[#This Row],[Load]]*-0.28</f>
        <v>9627.119999999999</v>
      </c>
      <c r="Z194">
        <f>Demand[[#This Row],[Load]]+Demand[[#This Row],[Load]]*-0.27</f>
        <v>9760.83</v>
      </c>
      <c r="AA194">
        <f>Demand[[#This Row],[Load]]+Demand[[#This Row],[Load]]*-0.26</f>
        <v>9894.5400000000009</v>
      </c>
      <c r="AB194">
        <f>Demand[[#This Row],[Load]]+Demand[[#This Row],[Load]]*-0.25</f>
        <v>10028.25</v>
      </c>
      <c r="AC194">
        <f>Demand[[#This Row],[Load]]+Demand[[#This Row],[Load]]*-0.24</f>
        <v>10161.959999999999</v>
      </c>
      <c r="AD194">
        <f>Demand[[#This Row],[Load]]+Demand[[#This Row],[Load]]*-0.23</f>
        <v>10295.67</v>
      </c>
      <c r="AE194">
        <f>Demand[[#This Row],[Load]]+Demand[[#This Row],[Load]]*-0.22</f>
        <v>10429.380000000001</v>
      </c>
      <c r="AF194">
        <f>Demand[[#This Row],[Load]]+Demand[[#This Row],[Load]]*-0.21</f>
        <v>10563.09</v>
      </c>
      <c r="AG194">
        <f>Demand[[#This Row],[Load]]+Demand[[#This Row],[Load]]*-0.2</f>
        <v>10696.8</v>
      </c>
      <c r="AH194">
        <f>Demand[[#This Row],[Load]]+Demand[[#This Row],[Load]]*-0.19</f>
        <v>10830.51</v>
      </c>
      <c r="AI194">
        <f>Demand[[#This Row],[Load]]+Demand[[#This Row],[Load]]*-0.18</f>
        <v>10964.220000000001</v>
      </c>
      <c r="AJ194">
        <f>Demand[[#This Row],[Load]]+Demand[[#This Row],[Load]]*-0.17</f>
        <v>11097.93</v>
      </c>
      <c r="AK194">
        <f>Demand[[#This Row],[Load]]+Demand[[#This Row],[Load]]*-0.16</f>
        <v>11231.64</v>
      </c>
      <c r="AL194">
        <f>Demand[[#This Row],[Load]]+Demand[[#This Row],[Load]]*-0.15</f>
        <v>11365.35</v>
      </c>
      <c r="AM194">
        <f>Demand[[#This Row],[Load]]+Demand[[#This Row],[Load]]*-0.14</f>
        <v>11499.06</v>
      </c>
      <c r="AN194">
        <f>Demand[[#This Row],[Load]]+Demand[[#This Row],[Load]]*-0.13</f>
        <v>11632.77</v>
      </c>
      <c r="AO194">
        <f>Demand[[#This Row],[Load]]+Demand[[#This Row],[Load]]*-0.12</f>
        <v>11766.48</v>
      </c>
      <c r="AP194">
        <f>Demand[[#This Row],[Load]]+Demand[[#This Row],[Load]]*-0.11</f>
        <v>11900.19</v>
      </c>
      <c r="AQ194">
        <f>Demand[[#This Row],[Load]]+Demand[[#This Row],[Load]]*-0.1</f>
        <v>12033.9</v>
      </c>
      <c r="AR194">
        <f>Demand[[#This Row],[Load]]+Demand[[#This Row],[Load]]*-0.09</f>
        <v>12167.61</v>
      </c>
      <c r="AS194">
        <f>Demand[[#This Row],[Load]]+Demand[[#This Row],[Load]]*-0.08</f>
        <v>12301.32</v>
      </c>
      <c r="AT194">
        <f>Demand[[#This Row],[Load]]+Demand[[#This Row],[Load]]*-0.07</f>
        <v>12435.03</v>
      </c>
      <c r="AU194">
        <f>Demand[[#This Row],[Load]]+Demand[[#This Row],[Load]]*-0.06</f>
        <v>12568.74</v>
      </c>
      <c r="AV194">
        <f>Demand[[#This Row],[Load]]+Demand[[#This Row],[Load]]*-0.05</f>
        <v>12702.45</v>
      </c>
      <c r="AW194">
        <f>Demand[[#This Row],[Load]]+Demand[[#This Row],[Load]]*-0.04</f>
        <v>12836.16</v>
      </c>
      <c r="AX194">
        <f>Demand[[#This Row],[Load]]+Demand[[#This Row],[Load]]*-0.03</f>
        <v>12969.87</v>
      </c>
      <c r="AY194">
        <f>Demand[[#This Row],[Load]]+Demand[[#This Row],[Load]]*-0.02</f>
        <v>13103.58</v>
      </c>
      <c r="AZ194">
        <f>Demand[[#This Row],[Load]]+Demand[[#This Row],[Load]]*-0.01</f>
        <v>13237.29</v>
      </c>
      <c r="BA194">
        <f>Demand[[#This Row],[Load]]+Demand[[#This Row],[Load]]*0</f>
        <v>13371</v>
      </c>
      <c r="BB194">
        <f>Demand[[#This Row],[Load]]+Demand[[#This Row],[Load]]*0.01</f>
        <v>13504.71</v>
      </c>
      <c r="BC194">
        <f>Demand[[#This Row],[Load]]+Demand[[#This Row],[Load]]*0.02</f>
        <v>13638.42</v>
      </c>
      <c r="BD194">
        <f>Demand[[#This Row],[Load]]+Demand[[#This Row],[Load]]*0.03</f>
        <v>13772.13</v>
      </c>
      <c r="BE194">
        <f>Demand[[#This Row],[Load]]+Demand[[#This Row],[Load]]*0.04</f>
        <v>13905.84</v>
      </c>
      <c r="BF194">
        <f>Demand[[#This Row],[Load]]+Demand[[#This Row],[Load]]*0.05</f>
        <v>14039.55</v>
      </c>
      <c r="BG194">
        <f>Demand[[#This Row],[Load]]+Demand[[#This Row],[Load]]*0.06</f>
        <v>14173.26</v>
      </c>
      <c r="BH194">
        <f>Demand[[#This Row],[Load]]+Demand[[#This Row],[Load]]*0.07</f>
        <v>14306.97</v>
      </c>
      <c r="BI194">
        <f>Demand[[#This Row],[Load]]+Demand[[#This Row],[Load]]*0.08</f>
        <v>14440.68</v>
      </c>
      <c r="BJ194">
        <f>Demand[[#This Row],[Load]]+Demand[[#This Row],[Load]]*0.09</f>
        <v>14574.39</v>
      </c>
      <c r="BK194">
        <f>Demand[[#This Row],[Load]]+Demand[[#This Row],[Load]]*0.1</f>
        <v>14708.1</v>
      </c>
      <c r="BL194">
        <f>Demand[[#This Row],[Load]]+Demand[[#This Row],[Load]]*0.11</f>
        <v>14841.81</v>
      </c>
      <c r="BM194">
        <f>Demand[[#This Row],[Load]]+Demand[[#This Row],[Load]]*0.12</f>
        <v>14975.52</v>
      </c>
      <c r="BN194">
        <f>Demand[[#This Row],[Load]]+Demand[[#This Row],[Load]]*0.13</f>
        <v>15109.23</v>
      </c>
      <c r="BO194">
        <f>Demand[[#This Row],[Load]]+Demand[[#This Row],[Load]]*0.14</f>
        <v>15242.94</v>
      </c>
      <c r="BP194">
        <f>Demand[[#This Row],[Load]]+Demand[[#This Row],[Load]]*0.15</f>
        <v>15376.65</v>
      </c>
      <c r="BQ194">
        <f>Demand[[#This Row],[Load]]+Demand[[#This Row],[Load]]*0.16</f>
        <v>15510.36</v>
      </c>
      <c r="BR194">
        <f>Demand[[#This Row],[Load]]+Demand[[#This Row],[Load]]*0.17</f>
        <v>15644.07</v>
      </c>
      <c r="BS194">
        <f>Demand[[#This Row],[Load]]+Demand[[#This Row],[Load]]*0.18</f>
        <v>15777.779999999999</v>
      </c>
      <c r="BT194">
        <f>Demand[[#This Row],[Load]]+Demand[[#This Row],[Load]]*0.19</f>
        <v>15911.49</v>
      </c>
      <c r="BU194">
        <f>Demand[[#This Row],[Load]]+Demand[[#This Row],[Load]]*0.2</f>
        <v>16045.2</v>
      </c>
      <c r="BV194">
        <f>Demand[[#This Row],[Load]]+Demand[[#This Row],[Load]]*0.21</f>
        <v>16178.91</v>
      </c>
      <c r="BW194">
        <f>Demand[[#This Row],[Load]]+Demand[[#This Row],[Load]]*0.22</f>
        <v>16312.619999999999</v>
      </c>
      <c r="BX194">
        <f>Demand[[#This Row],[Load]]+Demand[[#This Row],[Load]]*0.23</f>
        <v>16446.330000000002</v>
      </c>
      <c r="BY194">
        <f>Demand[[#This Row],[Load]]+Demand[[#This Row],[Load]]*0.24</f>
        <v>16580.04</v>
      </c>
      <c r="BZ194">
        <f>Demand[[#This Row],[Load]]+Demand[[#This Row],[Load]]*0.25</f>
        <v>16713.75</v>
      </c>
      <c r="CA194">
        <f>Demand[[#This Row],[Load]]+Demand[[#This Row],[Load]]*0.26</f>
        <v>16847.46</v>
      </c>
      <c r="CB194">
        <f>Demand[[#This Row],[Load]]+Demand[[#This Row],[Load]]*0.27</f>
        <v>16981.169999999998</v>
      </c>
      <c r="CC194">
        <f>Demand[[#This Row],[Load]]+Demand[[#This Row],[Load]]*0.28</f>
        <v>17114.88</v>
      </c>
      <c r="CD194">
        <f>Demand[[#This Row],[Load]]+Demand[[#This Row],[Load]]*0.29</f>
        <v>17248.59</v>
      </c>
      <c r="CE194">
        <f>Demand[[#This Row],[Load]]+Demand[[#This Row],[Load]]*0.3</f>
        <v>17382.3</v>
      </c>
      <c r="CF194">
        <f>Demand[[#This Row],[Load]]+Demand[[#This Row],[Load]]*0.31</f>
        <v>17516.010000000002</v>
      </c>
      <c r="CG194">
        <f>Demand[[#This Row],[Load]]+Demand[[#This Row],[Load]]*0.32</f>
        <v>17649.72</v>
      </c>
      <c r="CH194">
        <f>Demand[[#This Row],[Load]]+Demand[[#This Row],[Load]]*0.33</f>
        <v>17783.43</v>
      </c>
      <c r="CI194">
        <f>Demand[[#This Row],[Load]]+Demand[[#This Row],[Load]]*0.34</f>
        <v>17917.14</v>
      </c>
      <c r="CJ194">
        <f>Demand[[#This Row],[Load]]+Demand[[#This Row],[Load]]*0.35</f>
        <v>18050.849999999999</v>
      </c>
      <c r="CK194">
        <f>Demand[[#This Row],[Load]]+Demand[[#This Row],[Load]]*0.36</f>
        <v>18184.559999999998</v>
      </c>
      <c r="CL194">
        <f>Demand[[#This Row],[Load]]+Demand[[#This Row],[Load]]*0.37</f>
        <v>18318.27</v>
      </c>
      <c r="CM194">
        <f>Demand[[#This Row],[Load]]+Demand[[#This Row],[Load]]*0.38</f>
        <v>18451.98</v>
      </c>
      <c r="CN194">
        <f>Demand[[#This Row],[Load]]+Demand[[#This Row],[Load]]*0.39</f>
        <v>18585.690000000002</v>
      </c>
      <c r="CO194">
        <f>Demand[[#This Row],[Load]]+Demand[[#This Row],[Load]]*0.4</f>
        <v>18719.400000000001</v>
      </c>
      <c r="CP194">
        <f>Demand[[#This Row],[Load]]+Demand[[#This Row],[Load]]*0.41</f>
        <v>18853.11</v>
      </c>
      <c r="CQ194">
        <f>Demand[[#This Row],[Load]]+Demand[[#This Row],[Load]]*0.42</f>
        <v>18986.82</v>
      </c>
      <c r="CR194">
        <f>Demand[[#This Row],[Load]]+Demand[[#This Row],[Load]]*0.43</f>
        <v>19120.53</v>
      </c>
      <c r="CS194">
        <f>Demand[[#This Row],[Load]]+Demand[[#This Row],[Load]]*0.44</f>
        <v>19254.239999999998</v>
      </c>
      <c r="CT194">
        <f>Demand[[#This Row],[Load]]+Demand[[#This Row],[Load]]*0.45</f>
        <v>19387.95</v>
      </c>
      <c r="CU194">
        <f>Demand[[#This Row],[Load]]+Demand[[#This Row],[Load]]*0.46</f>
        <v>19521.66</v>
      </c>
      <c r="CV194">
        <f>Demand[[#This Row],[Load]]+Demand[[#This Row],[Load]]*47</f>
        <v>641808</v>
      </c>
      <c r="CW194">
        <f>Demand[[#This Row],[Load]]+Demand[[#This Row],[Load]]*0.48</f>
        <v>19789.080000000002</v>
      </c>
      <c r="CX194">
        <f>Demand[[#This Row],[Load]]+Demand[[#This Row],[Load]]*0.49</f>
        <v>19922.79</v>
      </c>
      <c r="CY194">
        <f>Demand[[#This Row],[Load]]+Demand[[#This Row],[Load]]*0.5</f>
        <v>20056.5</v>
      </c>
    </row>
    <row r="195" spans="1:103">
      <c r="A195">
        <v>193</v>
      </c>
      <c r="B195">
        <v>12064</v>
      </c>
      <c r="C195">
        <f>Demand[[#This Row],[Load]]-Demand[[#This Row],[Load]]*0.5</f>
        <v>6032</v>
      </c>
      <c r="D195">
        <f>Demand[[#This Row],[Load]]-Demand[[#This Row],[Load]]*0.49</f>
        <v>6152.64</v>
      </c>
      <c r="E195">
        <f>Demand[[#This Row],[Load]]-Demand[[#This Row],[Load]]*0.48</f>
        <v>6273.2800000000007</v>
      </c>
      <c r="F195">
        <f>Demand[[#This Row],[Load]]-Demand[[#This Row],[Load]]*0.47</f>
        <v>6393.92</v>
      </c>
      <c r="G195">
        <f>Demand[[#This Row],[Load]]-Demand[[#This Row],[Load]]*0.46</f>
        <v>6514.5599999999995</v>
      </c>
      <c r="H195">
        <f>Demand[[#This Row],[Load]]-Demand[[#This Row],[Load]]*0.45</f>
        <v>6635.2</v>
      </c>
      <c r="I195">
        <f>Demand[[#This Row],[Load]]-Demand[[#This Row],[Load]]*0.44</f>
        <v>6755.84</v>
      </c>
      <c r="J195">
        <f>Demand[[#This Row],[Load]]-Demand[[#This Row],[Load]]*0.43</f>
        <v>6876.4800000000005</v>
      </c>
      <c r="K195">
        <f>Demand[[#This Row],[Load]]+Demand[[#This Row],[Load]]*$K$1</f>
        <v>6997.12</v>
      </c>
      <c r="L195">
        <f>Demand[[#This Row],[Load]]+Demand[[#This Row],[Load]]*-0.41</f>
        <v>7117.76</v>
      </c>
      <c r="M195">
        <f>Demand[[#This Row],[Load]]+Demand[[#This Row],[Load]]*-0.4</f>
        <v>7238.4</v>
      </c>
      <c r="N195">
        <f>Demand[[#This Row],[Load]]+Demand[[#This Row],[Load]]*-0.39</f>
        <v>7359.04</v>
      </c>
      <c r="O195">
        <f>Demand[[#This Row],[Load]]+Demand[[#This Row],[Load]]*-0.38</f>
        <v>7479.68</v>
      </c>
      <c r="P195">
        <f>Demand[[#This Row],[Load]]+Demand[[#This Row],[Load]]*-0.37</f>
        <v>7600.32</v>
      </c>
      <c r="Q195">
        <f>Demand[[#This Row],[Load]]+Demand[[#This Row],[Load]]*-0.36</f>
        <v>7720.96</v>
      </c>
      <c r="R195">
        <f>Demand[[#This Row],[Load]]+Demand[[#This Row],[Load]]*-0.35</f>
        <v>7841.6</v>
      </c>
      <c r="S195">
        <f>Demand[[#This Row],[Load]]+Demand[[#This Row],[Load]]*-0.34</f>
        <v>7962.24</v>
      </c>
      <c r="T195">
        <f>Demand[[#This Row],[Load]]+Demand[[#This Row],[Load]]*-0.33</f>
        <v>8082.8799999999992</v>
      </c>
      <c r="U195">
        <f>Demand[[#This Row],[Load]]+Demand[[#This Row],[Load]]*-0.32</f>
        <v>8203.52</v>
      </c>
      <c r="V195">
        <f>Demand[[#This Row],[Load]]+Demand[[#This Row],[Load]]*-0.31</f>
        <v>8324.16</v>
      </c>
      <c r="W195">
        <f>Demand[[#This Row],[Load]]+Demand[[#This Row],[Load]]*-0.3</f>
        <v>8444.7999999999993</v>
      </c>
      <c r="X195">
        <f>Demand[[#This Row],[Load]]+Demand[[#This Row],[Load]]*-0.29</f>
        <v>8565.44</v>
      </c>
      <c r="Y195">
        <f>Demand[[#This Row],[Load]]+Demand[[#This Row],[Load]]*-0.28</f>
        <v>8686.08</v>
      </c>
      <c r="Z195">
        <f>Demand[[#This Row],[Load]]+Demand[[#This Row],[Load]]*-0.27</f>
        <v>8806.7199999999993</v>
      </c>
      <c r="AA195">
        <f>Demand[[#This Row],[Load]]+Demand[[#This Row],[Load]]*-0.26</f>
        <v>8927.36</v>
      </c>
      <c r="AB195">
        <f>Demand[[#This Row],[Load]]+Demand[[#This Row],[Load]]*-0.25</f>
        <v>9048</v>
      </c>
      <c r="AC195">
        <f>Demand[[#This Row],[Load]]+Demand[[#This Row],[Load]]*-0.24</f>
        <v>9168.64</v>
      </c>
      <c r="AD195">
        <f>Demand[[#This Row],[Load]]+Demand[[#This Row],[Load]]*-0.23</f>
        <v>9289.2799999999988</v>
      </c>
      <c r="AE195">
        <f>Demand[[#This Row],[Load]]+Demand[[#This Row],[Load]]*-0.22</f>
        <v>9409.92</v>
      </c>
      <c r="AF195">
        <f>Demand[[#This Row],[Load]]+Demand[[#This Row],[Load]]*-0.21</f>
        <v>9530.56</v>
      </c>
      <c r="AG195">
        <f>Demand[[#This Row],[Load]]+Demand[[#This Row],[Load]]*-0.2</f>
        <v>9651.2000000000007</v>
      </c>
      <c r="AH195">
        <f>Demand[[#This Row],[Load]]+Demand[[#This Row],[Load]]*-0.19</f>
        <v>9771.84</v>
      </c>
      <c r="AI195">
        <f>Demand[[#This Row],[Load]]+Demand[[#This Row],[Load]]*-0.18</f>
        <v>9892.48</v>
      </c>
      <c r="AJ195">
        <f>Demand[[#This Row],[Load]]+Demand[[#This Row],[Load]]*-0.17</f>
        <v>10013.119999999999</v>
      </c>
      <c r="AK195">
        <f>Demand[[#This Row],[Load]]+Demand[[#This Row],[Load]]*-0.16</f>
        <v>10133.76</v>
      </c>
      <c r="AL195">
        <f>Demand[[#This Row],[Load]]+Demand[[#This Row],[Load]]*-0.15</f>
        <v>10254.4</v>
      </c>
      <c r="AM195">
        <f>Demand[[#This Row],[Load]]+Demand[[#This Row],[Load]]*-0.14</f>
        <v>10375.039999999999</v>
      </c>
      <c r="AN195">
        <f>Demand[[#This Row],[Load]]+Demand[[#This Row],[Load]]*-0.13</f>
        <v>10495.68</v>
      </c>
      <c r="AO195">
        <f>Demand[[#This Row],[Load]]+Demand[[#This Row],[Load]]*-0.12</f>
        <v>10616.32</v>
      </c>
      <c r="AP195">
        <f>Demand[[#This Row],[Load]]+Demand[[#This Row],[Load]]*-0.11</f>
        <v>10736.96</v>
      </c>
      <c r="AQ195">
        <f>Demand[[#This Row],[Load]]+Demand[[#This Row],[Load]]*-0.1</f>
        <v>10857.6</v>
      </c>
      <c r="AR195">
        <f>Demand[[#This Row],[Load]]+Demand[[#This Row],[Load]]*-0.09</f>
        <v>10978.24</v>
      </c>
      <c r="AS195">
        <f>Demand[[#This Row],[Load]]+Demand[[#This Row],[Load]]*-0.08</f>
        <v>11098.88</v>
      </c>
      <c r="AT195">
        <f>Demand[[#This Row],[Load]]+Demand[[#This Row],[Load]]*-0.07</f>
        <v>11219.52</v>
      </c>
      <c r="AU195">
        <f>Demand[[#This Row],[Load]]+Demand[[#This Row],[Load]]*-0.06</f>
        <v>11340.16</v>
      </c>
      <c r="AV195">
        <f>Demand[[#This Row],[Load]]+Demand[[#This Row],[Load]]*-0.05</f>
        <v>11460.8</v>
      </c>
      <c r="AW195">
        <f>Demand[[#This Row],[Load]]+Demand[[#This Row],[Load]]*-0.04</f>
        <v>11581.44</v>
      </c>
      <c r="AX195">
        <f>Demand[[#This Row],[Load]]+Demand[[#This Row],[Load]]*-0.03</f>
        <v>11702.08</v>
      </c>
      <c r="AY195">
        <f>Demand[[#This Row],[Load]]+Demand[[#This Row],[Load]]*-0.02</f>
        <v>11822.72</v>
      </c>
      <c r="AZ195">
        <f>Demand[[#This Row],[Load]]+Demand[[#This Row],[Load]]*-0.01</f>
        <v>11943.36</v>
      </c>
      <c r="BA195">
        <f>Demand[[#This Row],[Load]]+Demand[[#This Row],[Load]]*0</f>
        <v>12064</v>
      </c>
      <c r="BB195">
        <f>Demand[[#This Row],[Load]]+Demand[[#This Row],[Load]]*0.01</f>
        <v>12184.64</v>
      </c>
      <c r="BC195">
        <f>Demand[[#This Row],[Load]]+Demand[[#This Row],[Load]]*0.02</f>
        <v>12305.28</v>
      </c>
      <c r="BD195">
        <f>Demand[[#This Row],[Load]]+Demand[[#This Row],[Load]]*0.03</f>
        <v>12425.92</v>
      </c>
      <c r="BE195">
        <f>Demand[[#This Row],[Load]]+Demand[[#This Row],[Load]]*0.04</f>
        <v>12546.56</v>
      </c>
      <c r="BF195">
        <f>Demand[[#This Row],[Load]]+Demand[[#This Row],[Load]]*0.05</f>
        <v>12667.2</v>
      </c>
      <c r="BG195">
        <f>Demand[[#This Row],[Load]]+Demand[[#This Row],[Load]]*0.06</f>
        <v>12787.84</v>
      </c>
      <c r="BH195">
        <f>Demand[[#This Row],[Load]]+Demand[[#This Row],[Load]]*0.07</f>
        <v>12908.48</v>
      </c>
      <c r="BI195">
        <f>Demand[[#This Row],[Load]]+Demand[[#This Row],[Load]]*0.08</f>
        <v>13029.12</v>
      </c>
      <c r="BJ195">
        <f>Demand[[#This Row],[Load]]+Demand[[#This Row],[Load]]*0.09</f>
        <v>13149.76</v>
      </c>
      <c r="BK195">
        <f>Demand[[#This Row],[Load]]+Demand[[#This Row],[Load]]*0.1</f>
        <v>13270.4</v>
      </c>
      <c r="BL195">
        <f>Demand[[#This Row],[Load]]+Demand[[#This Row],[Load]]*0.11</f>
        <v>13391.04</v>
      </c>
      <c r="BM195">
        <f>Demand[[#This Row],[Load]]+Demand[[#This Row],[Load]]*0.12</f>
        <v>13511.68</v>
      </c>
      <c r="BN195">
        <f>Demand[[#This Row],[Load]]+Demand[[#This Row],[Load]]*0.13</f>
        <v>13632.32</v>
      </c>
      <c r="BO195">
        <f>Demand[[#This Row],[Load]]+Demand[[#This Row],[Load]]*0.14</f>
        <v>13752.960000000001</v>
      </c>
      <c r="BP195">
        <f>Demand[[#This Row],[Load]]+Demand[[#This Row],[Load]]*0.15</f>
        <v>13873.6</v>
      </c>
      <c r="BQ195">
        <f>Demand[[#This Row],[Load]]+Demand[[#This Row],[Load]]*0.16</f>
        <v>13994.24</v>
      </c>
      <c r="BR195">
        <f>Demand[[#This Row],[Load]]+Demand[[#This Row],[Load]]*0.17</f>
        <v>14114.880000000001</v>
      </c>
      <c r="BS195">
        <f>Demand[[#This Row],[Load]]+Demand[[#This Row],[Load]]*0.18</f>
        <v>14235.52</v>
      </c>
      <c r="BT195">
        <f>Demand[[#This Row],[Load]]+Demand[[#This Row],[Load]]*0.19</f>
        <v>14356.16</v>
      </c>
      <c r="BU195">
        <f>Demand[[#This Row],[Load]]+Demand[[#This Row],[Load]]*0.2</f>
        <v>14476.8</v>
      </c>
      <c r="BV195">
        <f>Demand[[#This Row],[Load]]+Demand[[#This Row],[Load]]*0.21</f>
        <v>14597.44</v>
      </c>
      <c r="BW195">
        <f>Demand[[#This Row],[Load]]+Demand[[#This Row],[Load]]*0.22</f>
        <v>14718.08</v>
      </c>
      <c r="BX195">
        <f>Demand[[#This Row],[Load]]+Demand[[#This Row],[Load]]*0.23</f>
        <v>14838.720000000001</v>
      </c>
      <c r="BY195">
        <f>Demand[[#This Row],[Load]]+Demand[[#This Row],[Load]]*0.24</f>
        <v>14959.36</v>
      </c>
      <c r="BZ195">
        <f>Demand[[#This Row],[Load]]+Demand[[#This Row],[Load]]*0.25</f>
        <v>15080</v>
      </c>
      <c r="CA195">
        <f>Demand[[#This Row],[Load]]+Demand[[#This Row],[Load]]*0.26</f>
        <v>15200.64</v>
      </c>
      <c r="CB195">
        <f>Demand[[#This Row],[Load]]+Demand[[#This Row],[Load]]*0.27</f>
        <v>15321.28</v>
      </c>
      <c r="CC195">
        <f>Demand[[#This Row],[Load]]+Demand[[#This Row],[Load]]*0.28</f>
        <v>15441.92</v>
      </c>
      <c r="CD195">
        <f>Demand[[#This Row],[Load]]+Demand[[#This Row],[Load]]*0.29</f>
        <v>15562.56</v>
      </c>
      <c r="CE195">
        <f>Demand[[#This Row],[Load]]+Demand[[#This Row],[Load]]*0.3</f>
        <v>15683.2</v>
      </c>
      <c r="CF195">
        <f>Demand[[#This Row],[Load]]+Demand[[#This Row],[Load]]*0.31</f>
        <v>15803.84</v>
      </c>
      <c r="CG195">
        <f>Demand[[#This Row],[Load]]+Demand[[#This Row],[Load]]*0.32</f>
        <v>15924.48</v>
      </c>
      <c r="CH195">
        <f>Demand[[#This Row],[Load]]+Demand[[#This Row],[Load]]*0.33</f>
        <v>16045.12</v>
      </c>
      <c r="CI195">
        <f>Demand[[#This Row],[Load]]+Demand[[#This Row],[Load]]*0.34</f>
        <v>16165.76</v>
      </c>
      <c r="CJ195">
        <f>Demand[[#This Row],[Load]]+Demand[[#This Row],[Load]]*0.35</f>
        <v>16286.4</v>
      </c>
      <c r="CK195">
        <f>Demand[[#This Row],[Load]]+Demand[[#This Row],[Load]]*0.36</f>
        <v>16407.04</v>
      </c>
      <c r="CL195">
        <f>Demand[[#This Row],[Load]]+Demand[[#This Row],[Load]]*0.37</f>
        <v>16527.68</v>
      </c>
      <c r="CM195">
        <f>Demand[[#This Row],[Load]]+Demand[[#This Row],[Load]]*0.38</f>
        <v>16648.32</v>
      </c>
      <c r="CN195">
        <f>Demand[[#This Row],[Load]]+Demand[[#This Row],[Load]]*0.39</f>
        <v>16768.96</v>
      </c>
      <c r="CO195">
        <f>Demand[[#This Row],[Load]]+Demand[[#This Row],[Load]]*0.4</f>
        <v>16889.599999999999</v>
      </c>
      <c r="CP195">
        <f>Demand[[#This Row],[Load]]+Demand[[#This Row],[Load]]*0.41</f>
        <v>17010.239999999998</v>
      </c>
      <c r="CQ195">
        <f>Demand[[#This Row],[Load]]+Demand[[#This Row],[Load]]*0.42</f>
        <v>17130.88</v>
      </c>
      <c r="CR195">
        <f>Demand[[#This Row],[Load]]+Demand[[#This Row],[Load]]*0.43</f>
        <v>17251.52</v>
      </c>
      <c r="CS195">
        <f>Demand[[#This Row],[Load]]+Demand[[#This Row],[Load]]*0.44</f>
        <v>17372.16</v>
      </c>
      <c r="CT195">
        <f>Demand[[#This Row],[Load]]+Demand[[#This Row],[Load]]*0.45</f>
        <v>17492.8</v>
      </c>
      <c r="CU195">
        <f>Demand[[#This Row],[Load]]+Demand[[#This Row],[Load]]*0.46</f>
        <v>17613.440000000002</v>
      </c>
      <c r="CV195">
        <f>Demand[[#This Row],[Load]]+Demand[[#This Row],[Load]]*47</f>
        <v>579072</v>
      </c>
      <c r="CW195">
        <f>Demand[[#This Row],[Load]]+Demand[[#This Row],[Load]]*0.48</f>
        <v>17854.72</v>
      </c>
      <c r="CX195">
        <f>Demand[[#This Row],[Load]]+Demand[[#This Row],[Load]]*0.49</f>
        <v>17975.36</v>
      </c>
      <c r="CY195">
        <f>Demand[[#This Row],[Load]]+Demand[[#This Row],[Load]]*0.5</f>
        <v>18096</v>
      </c>
    </row>
    <row r="196" spans="1:103">
      <c r="A196">
        <v>194</v>
      </c>
      <c r="B196">
        <v>11030</v>
      </c>
      <c r="C196">
        <f>Demand[[#This Row],[Load]]-Demand[[#This Row],[Load]]*0.5</f>
        <v>5515</v>
      </c>
      <c r="D196">
        <f>Demand[[#This Row],[Load]]-Demand[[#This Row],[Load]]*0.49</f>
        <v>5625.3</v>
      </c>
      <c r="E196">
        <f>Demand[[#This Row],[Load]]-Demand[[#This Row],[Load]]*0.48</f>
        <v>5735.6</v>
      </c>
      <c r="F196">
        <f>Demand[[#This Row],[Load]]-Demand[[#This Row],[Load]]*0.47</f>
        <v>5845.9000000000005</v>
      </c>
      <c r="G196">
        <f>Demand[[#This Row],[Load]]-Demand[[#This Row],[Load]]*0.46</f>
        <v>5956.2</v>
      </c>
      <c r="H196">
        <f>Demand[[#This Row],[Load]]-Demand[[#This Row],[Load]]*0.45</f>
        <v>6066.5</v>
      </c>
      <c r="I196">
        <f>Demand[[#This Row],[Load]]-Demand[[#This Row],[Load]]*0.44</f>
        <v>6176.8</v>
      </c>
      <c r="J196">
        <f>Demand[[#This Row],[Load]]-Demand[[#This Row],[Load]]*0.43</f>
        <v>6287.1</v>
      </c>
      <c r="K196">
        <f>Demand[[#This Row],[Load]]+Demand[[#This Row],[Load]]*$K$1</f>
        <v>6397.4000000000005</v>
      </c>
      <c r="L196">
        <f>Demand[[#This Row],[Load]]+Demand[[#This Row],[Load]]*-0.41</f>
        <v>6507.7</v>
      </c>
      <c r="M196">
        <f>Demand[[#This Row],[Load]]+Demand[[#This Row],[Load]]*-0.4</f>
        <v>6618</v>
      </c>
      <c r="N196">
        <f>Demand[[#This Row],[Load]]+Demand[[#This Row],[Load]]*-0.39</f>
        <v>6728.3</v>
      </c>
      <c r="O196">
        <f>Demand[[#This Row],[Load]]+Demand[[#This Row],[Load]]*-0.38</f>
        <v>6838.6</v>
      </c>
      <c r="P196">
        <f>Demand[[#This Row],[Load]]+Demand[[#This Row],[Load]]*-0.37</f>
        <v>6948.9</v>
      </c>
      <c r="Q196">
        <f>Demand[[#This Row],[Load]]+Demand[[#This Row],[Load]]*-0.36</f>
        <v>7059.2000000000007</v>
      </c>
      <c r="R196">
        <f>Demand[[#This Row],[Load]]+Demand[[#This Row],[Load]]*-0.35</f>
        <v>7169.5</v>
      </c>
      <c r="S196">
        <f>Demand[[#This Row],[Load]]+Demand[[#This Row],[Load]]*-0.34</f>
        <v>7279.7999999999993</v>
      </c>
      <c r="T196">
        <f>Demand[[#This Row],[Load]]+Demand[[#This Row],[Load]]*-0.33</f>
        <v>7390.1</v>
      </c>
      <c r="U196">
        <f>Demand[[#This Row],[Load]]+Demand[[#This Row],[Load]]*-0.32</f>
        <v>7500.4</v>
      </c>
      <c r="V196">
        <f>Demand[[#This Row],[Load]]+Demand[[#This Row],[Load]]*-0.31</f>
        <v>7610.7</v>
      </c>
      <c r="W196">
        <f>Demand[[#This Row],[Load]]+Demand[[#This Row],[Load]]*-0.3</f>
        <v>7721</v>
      </c>
      <c r="X196">
        <f>Demand[[#This Row],[Load]]+Demand[[#This Row],[Load]]*-0.29</f>
        <v>7831.3</v>
      </c>
      <c r="Y196">
        <f>Demand[[#This Row],[Load]]+Demand[[#This Row],[Load]]*-0.28</f>
        <v>7941.6</v>
      </c>
      <c r="Z196">
        <f>Demand[[#This Row],[Load]]+Demand[[#This Row],[Load]]*-0.27</f>
        <v>8051.9</v>
      </c>
      <c r="AA196">
        <f>Demand[[#This Row],[Load]]+Demand[[#This Row],[Load]]*-0.26</f>
        <v>8162.2</v>
      </c>
      <c r="AB196">
        <f>Demand[[#This Row],[Load]]+Demand[[#This Row],[Load]]*-0.25</f>
        <v>8272.5</v>
      </c>
      <c r="AC196">
        <f>Demand[[#This Row],[Load]]+Demand[[#This Row],[Load]]*-0.24</f>
        <v>8382.7999999999993</v>
      </c>
      <c r="AD196">
        <f>Demand[[#This Row],[Load]]+Demand[[#This Row],[Load]]*-0.23</f>
        <v>8493.1</v>
      </c>
      <c r="AE196">
        <f>Demand[[#This Row],[Load]]+Demand[[#This Row],[Load]]*-0.22</f>
        <v>8603.4</v>
      </c>
      <c r="AF196">
        <f>Demand[[#This Row],[Load]]+Demand[[#This Row],[Load]]*-0.21</f>
        <v>8713.7000000000007</v>
      </c>
      <c r="AG196">
        <f>Demand[[#This Row],[Load]]+Demand[[#This Row],[Load]]*-0.2</f>
        <v>8824</v>
      </c>
      <c r="AH196">
        <f>Demand[[#This Row],[Load]]+Demand[[#This Row],[Load]]*-0.19</f>
        <v>8934.2999999999993</v>
      </c>
      <c r="AI196">
        <f>Demand[[#This Row],[Load]]+Demand[[#This Row],[Load]]*-0.18</f>
        <v>9044.6</v>
      </c>
      <c r="AJ196">
        <f>Demand[[#This Row],[Load]]+Demand[[#This Row],[Load]]*-0.17</f>
        <v>9154.9</v>
      </c>
      <c r="AK196">
        <f>Demand[[#This Row],[Load]]+Demand[[#This Row],[Load]]*-0.16</f>
        <v>9265.2000000000007</v>
      </c>
      <c r="AL196">
        <f>Demand[[#This Row],[Load]]+Demand[[#This Row],[Load]]*-0.15</f>
        <v>9375.5</v>
      </c>
      <c r="AM196">
        <f>Demand[[#This Row],[Load]]+Demand[[#This Row],[Load]]*-0.14</f>
        <v>9485.7999999999993</v>
      </c>
      <c r="AN196">
        <f>Demand[[#This Row],[Load]]+Demand[[#This Row],[Load]]*-0.13</f>
        <v>9596.1</v>
      </c>
      <c r="AO196">
        <f>Demand[[#This Row],[Load]]+Demand[[#This Row],[Load]]*-0.12</f>
        <v>9706.4</v>
      </c>
      <c r="AP196">
        <f>Demand[[#This Row],[Load]]+Demand[[#This Row],[Load]]*-0.11</f>
        <v>9816.7000000000007</v>
      </c>
      <c r="AQ196">
        <f>Demand[[#This Row],[Load]]+Demand[[#This Row],[Load]]*-0.1</f>
        <v>9927</v>
      </c>
      <c r="AR196">
        <f>Demand[[#This Row],[Load]]+Demand[[#This Row],[Load]]*-0.09</f>
        <v>10037.299999999999</v>
      </c>
      <c r="AS196">
        <f>Demand[[#This Row],[Load]]+Demand[[#This Row],[Load]]*-0.08</f>
        <v>10147.6</v>
      </c>
      <c r="AT196">
        <f>Demand[[#This Row],[Load]]+Demand[[#This Row],[Load]]*-0.07</f>
        <v>10257.9</v>
      </c>
      <c r="AU196">
        <f>Demand[[#This Row],[Load]]+Demand[[#This Row],[Load]]*-0.06</f>
        <v>10368.200000000001</v>
      </c>
      <c r="AV196">
        <f>Demand[[#This Row],[Load]]+Demand[[#This Row],[Load]]*-0.05</f>
        <v>10478.5</v>
      </c>
      <c r="AW196">
        <f>Demand[[#This Row],[Load]]+Demand[[#This Row],[Load]]*-0.04</f>
        <v>10588.8</v>
      </c>
      <c r="AX196">
        <f>Demand[[#This Row],[Load]]+Demand[[#This Row],[Load]]*-0.03</f>
        <v>10699.1</v>
      </c>
      <c r="AY196">
        <f>Demand[[#This Row],[Load]]+Demand[[#This Row],[Load]]*-0.02</f>
        <v>10809.4</v>
      </c>
      <c r="AZ196">
        <f>Demand[[#This Row],[Load]]+Demand[[#This Row],[Load]]*-0.01</f>
        <v>10919.7</v>
      </c>
      <c r="BA196">
        <f>Demand[[#This Row],[Load]]+Demand[[#This Row],[Load]]*0</f>
        <v>11030</v>
      </c>
      <c r="BB196">
        <f>Demand[[#This Row],[Load]]+Demand[[#This Row],[Load]]*0.01</f>
        <v>11140.3</v>
      </c>
      <c r="BC196">
        <f>Demand[[#This Row],[Load]]+Demand[[#This Row],[Load]]*0.02</f>
        <v>11250.6</v>
      </c>
      <c r="BD196">
        <f>Demand[[#This Row],[Load]]+Demand[[#This Row],[Load]]*0.03</f>
        <v>11360.9</v>
      </c>
      <c r="BE196">
        <f>Demand[[#This Row],[Load]]+Demand[[#This Row],[Load]]*0.04</f>
        <v>11471.2</v>
      </c>
      <c r="BF196">
        <f>Demand[[#This Row],[Load]]+Demand[[#This Row],[Load]]*0.05</f>
        <v>11581.5</v>
      </c>
      <c r="BG196">
        <f>Demand[[#This Row],[Load]]+Demand[[#This Row],[Load]]*0.06</f>
        <v>11691.8</v>
      </c>
      <c r="BH196">
        <f>Demand[[#This Row],[Load]]+Demand[[#This Row],[Load]]*0.07</f>
        <v>11802.1</v>
      </c>
      <c r="BI196">
        <f>Demand[[#This Row],[Load]]+Demand[[#This Row],[Load]]*0.08</f>
        <v>11912.4</v>
      </c>
      <c r="BJ196">
        <f>Demand[[#This Row],[Load]]+Demand[[#This Row],[Load]]*0.09</f>
        <v>12022.7</v>
      </c>
      <c r="BK196">
        <f>Demand[[#This Row],[Load]]+Demand[[#This Row],[Load]]*0.1</f>
        <v>12133</v>
      </c>
      <c r="BL196">
        <f>Demand[[#This Row],[Load]]+Demand[[#This Row],[Load]]*0.11</f>
        <v>12243.3</v>
      </c>
      <c r="BM196">
        <f>Demand[[#This Row],[Load]]+Demand[[#This Row],[Load]]*0.12</f>
        <v>12353.6</v>
      </c>
      <c r="BN196">
        <f>Demand[[#This Row],[Load]]+Demand[[#This Row],[Load]]*0.13</f>
        <v>12463.9</v>
      </c>
      <c r="BO196">
        <f>Demand[[#This Row],[Load]]+Demand[[#This Row],[Load]]*0.14</f>
        <v>12574.2</v>
      </c>
      <c r="BP196">
        <f>Demand[[#This Row],[Load]]+Demand[[#This Row],[Load]]*0.15</f>
        <v>12684.5</v>
      </c>
      <c r="BQ196">
        <f>Demand[[#This Row],[Load]]+Demand[[#This Row],[Load]]*0.16</f>
        <v>12794.8</v>
      </c>
      <c r="BR196">
        <f>Demand[[#This Row],[Load]]+Demand[[#This Row],[Load]]*0.17</f>
        <v>12905.1</v>
      </c>
      <c r="BS196">
        <f>Demand[[#This Row],[Load]]+Demand[[#This Row],[Load]]*0.18</f>
        <v>13015.4</v>
      </c>
      <c r="BT196">
        <f>Demand[[#This Row],[Load]]+Demand[[#This Row],[Load]]*0.19</f>
        <v>13125.7</v>
      </c>
      <c r="BU196">
        <f>Demand[[#This Row],[Load]]+Demand[[#This Row],[Load]]*0.2</f>
        <v>13236</v>
      </c>
      <c r="BV196">
        <f>Demand[[#This Row],[Load]]+Demand[[#This Row],[Load]]*0.21</f>
        <v>13346.3</v>
      </c>
      <c r="BW196">
        <f>Demand[[#This Row],[Load]]+Demand[[#This Row],[Load]]*0.22</f>
        <v>13456.6</v>
      </c>
      <c r="BX196">
        <f>Demand[[#This Row],[Load]]+Demand[[#This Row],[Load]]*0.23</f>
        <v>13566.9</v>
      </c>
      <c r="BY196">
        <f>Demand[[#This Row],[Load]]+Demand[[#This Row],[Load]]*0.24</f>
        <v>13677.2</v>
      </c>
      <c r="BZ196">
        <f>Demand[[#This Row],[Load]]+Demand[[#This Row],[Load]]*0.25</f>
        <v>13787.5</v>
      </c>
      <c r="CA196">
        <f>Demand[[#This Row],[Load]]+Demand[[#This Row],[Load]]*0.26</f>
        <v>13897.8</v>
      </c>
      <c r="CB196">
        <f>Demand[[#This Row],[Load]]+Demand[[#This Row],[Load]]*0.27</f>
        <v>14008.1</v>
      </c>
      <c r="CC196">
        <f>Demand[[#This Row],[Load]]+Demand[[#This Row],[Load]]*0.28</f>
        <v>14118.4</v>
      </c>
      <c r="CD196">
        <f>Demand[[#This Row],[Load]]+Demand[[#This Row],[Load]]*0.29</f>
        <v>14228.7</v>
      </c>
      <c r="CE196">
        <f>Demand[[#This Row],[Load]]+Demand[[#This Row],[Load]]*0.3</f>
        <v>14339</v>
      </c>
      <c r="CF196">
        <f>Demand[[#This Row],[Load]]+Demand[[#This Row],[Load]]*0.31</f>
        <v>14449.3</v>
      </c>
      <c r="CG196">
        <f>Demand[[#This Row],[Load]]+Demand[[#This Row],[Load]]*0.32</f>
        <v>14559.6</v>
      </c>
      <c r="CH196">
        <f>Demand[[#This Row],[Load]]+Demand[[#This Row],[Load]]*0.33</f>
        <v>14669.9</v>
      </c>
      <c r="CI196">
        <f>Demand[[#This Row],[Load]]+Demand[[#This Row],[Load]]*0.34</f>
        <v>14780.2</v>
      </c>
      <c r="CJ196">
        <f>Demand[[#This Row],[Load]]+Demand[[#This Row],[Load]]*0.35</f>
        <v>14890.5</v>
      </c>
      <c r="CK196">
        <f>Demand[[#This Row],[Load]]+Demand[[#This Row],[Load]]*0.36</f>
        <v>15000.8</v>
      </c>
      <c r="CL196">
        <f>Demand[[#This Row],[Load]]+Demand[[#This Row],[Load]]*0.37</f>
        <v>15111.1</v>
      </c>
      <c r="CM196">
        <f>Demand[[#This Row],[Load]]+Demand[[#This Row],[Load]]*0.38</f>
        <v>15221.4</v>
      </c>
      <c r="CN196">
        <f>Demand[[#This Row],[Load]]+Demand[[#This Row],[Load]]*0.39</f>
        <v>15331.7</v>
      </c>
      <c r="CO196">
        <f>Demand[[#This Row],[Load]]+Demand[[#This Row],[Load]]*0.4</f>
        <v>15442</v>
      </c>
      <c r="CP196">
        <f>Demand[[#This Row],[Load]]+Demand[[#This Row],[Load]]*0.41</f>
        <v>15552.3</v>
      </c>
      <c r="CQ196">
        <f>Demand[[#This Row],[Load]]+Demand[[#This Row],[Load]]*0.42</f>
        <v>15662.599999999999</v>
      </c>
      <c r="CR196">
        <f>Demand[[#This Row],[Load]]+Demand[[#This Row],[Load]]*0.43</f>
        <v>15772.9</v>
      </c>
      <c r="CS196">
        <f>Demand[[#This Row],[Load]]+Demand[[#This Row],[Load]]*0.44</f>
        <v>15883.2</v>
      </c>
      <c r="CT196">
        <f>Demand[[#This Row],[Load]]+Demand[[#This Row],[Load]]*0.45</f>
        <v>15993.5</v>
      </c>
      <c r="CU196">
        <f>Demand[[#This Row],[Load]]+Demand[[#This Row],[Load]]*0.46</f>
        <v>16103.8</v>
      </c>
      <c r="CV196">
        <f>Demand[[#This Row],[Load]]+Demand[[#This Row],[Load]]*47</f>
        <v>529440</v>
      </c>
      <c r="CW196">
        <f>Demand[[#This Row],[Load]]+Demand[[#This Row],[Load]]*0.48</f>
        <v>16324.4</v>
      </c>
      <c r="CX196">
        <f>Demand[[#This Row],[Load]]+Demand[[#This Row],[Load]]*0.49</f>
        <v>16434.7</v>
      </c>
      <c r="CY196">
        <f>Demand[[#This Row],[Load]]+Demand[[#This Row],[Load]]*0.5</f>
        <v>16545</v>
      </c>
    </row>
    <row r="197" spans="1:103">
      <c r="A197">
        <v>195</v>
      </c>
      <c r="B197">
        <v>10416</v>
      </c>
      <c r="C197">
        <f>Demand[[#This Row],[Load]]-Demand[[#This Row],[Load]]*0.5</f>
        <v>5208</v>
      </c>
      <c r="D197">
        <f>Demand[[#This Row],[Load]]-Demand[[#This Row],[Load]]*0.49</f>
        <v>5312.16</v>
      </c>
      <c r="E197">
        <f>Demand[[#This Row],[Load]]-Demand[[#This Row],[Load]]*0.48</f>
        <v>5416.3200000000006</v>
      </c>
      <c r="F197">
        <f>Demand[[#This Row],[Load]]-Demand[[#This Row],[Load]]*0.47</f>
        <v>5520.4800000000005</v>
      </c>
      <c r="G197">
        <f>Demand[[#This Row],[Load]]-Demand[[#This Row],[Load]]*0.46</f>
        <v>5624.6399999999994</v>
      </c>
      <c r="H197">
        <f>Demand[[#This Row],[Load]]-Demand[[#This Row],[Load]]*0.45</f>
        <v>5728.8</v>
      </c>
      <c r="I197">
        <f>Demand[[#This Row],[Load]]-Demand[[#This Row],[Load]]*0.44</f>
        <v>5832.96</v>
      </c>
      <c r="J197">
        <f>Demand[[#This Row],[Load]]-Demand[[#This Row],[Load]]*0.43</f>
        <v>5937.12</v>
      </c>
      <c r="K197">
        <f>Demand[[#This Row],[Load]]+Demand[[#This Row],[Load]]*$K$1</f>
        <v>6041.28</v>
      </c>
      <c r="L197">
        <f>Demand[[#This Row],[Load]]+Demand[[#This Row],[Load]]*-0.41</f>
        <v>6145.4400000000005</v>
      </c>
      <c r="M197">
        <f>Demand[[#This Row],[Load]]+Demand[[#This Row],[Load]]*-0.4</f>
        <v>6249.5999999999995</v>
      </c>
      <c r="N197">
        <f>Demand[[#This Row],[Load]]+Demand[[#This Row],[Load]]*-0.39</f>
        <v>6353.76</v>
      </c>
      <c r="O197">
        <f>Demand[[#This Row],[Load]]+Demand[[#This Row],[Load]]*-0.38</f>
        <v>6457.92</v>
      </c>
      <c r="P197">
        <f>Demand[[#This Row],[Load]]+Demand[[#This Row],[Load]]*-0.37</f>
        <v>6562.08</v>
      </c>
      <c r="Q197">
        <f>Demand[[#This Row],[Load]]+Demand[[#This Row],[Load]]*-0.36</f>
        <v>6666.24</v>
      </c>
      <c r="R197">
        <f>Demand[[#This Row],[Load]]+Demand[[#This Row],[Load]]*-0.35</f>
        <v>6770.4</v>
      </c>
      <c r="S197">
        <f>Demand[[#This Row],[Load]]+Demand[[#This Row],[Load]]*-0.34</f>
        <v>6874.5599999999995</v>
      </c>
      <c r="T197">
        <f>Demand[[#This Row],[Load]]+Demand[[#This Row],[Load]]*-0.33</f>
        <v>6978.7199999999993</v>
      </c>
      <c r="U197">
        <f>Demand[[#This Row],[Load]]+Demand[[#This Row],[Load]]*-0.32</f>
        <v>7082.88</v>
      </c>
      <c r="V197">
        <f>Demand[[#This Row],[Load]]+Demand[[#This Row],[Load]]*-0.31</f>
        <v>7187.04</v>
      </c>
      <c r="W197">
        <f>Demand[[#This Row],[Load]]+Demand[[#This Row],[Load]]*-0.3</f>
        <v>7291.2000000000007</v>
      </c>
      <c r="X197">
        <f>Demand[[#This Row],[Load]]+Demand[[#This Row],[Load]]*-0.29</f>
        <v>7395.3600000000006</v>
      </c>
      <c r="Y197">
        <f>Demand[[#This Row],[Load]]+Demand[[#This Row],[Load]]*-0.28</f>
        <v>7499.5199999999995</v>
      </c>
      <c r="Z197">
        <f>Demand[[#This Row],[Load]]+Demand[[#This Row],[Load]]*-0.27</f>
        <v>7603.68</v>
      </c>
      <c r="AA197">
        <f>Demand[[#This Row],[Load]]+Demand[[#This Row],[Load]]*-0.26</f>
        <v>7707.84</v>
      </c>
      <c r="AB197">
        <f>Demand[[#This Row],[Load]]+Demand[[#This Row],[Load]]*-0.25</f>
        <v>7812</v>
      </c>
      <c r="AC197">
        <f>Demand[[#This Row],[Load]]+Demand[[#This Row],[Load]]*-0.24</f>
        <v>7916.16</v>
      </c>
      <c r="AD197">
        <f>Demand[[#This Row],[Load]]+Demand[[#This Row],[Load]]*-0.23</f>
        <v>8020.32</v>
      </c>
      <c r="AE197">
        <f>Demand[[#This Row],[Load]]+Demand[[#This Row],[Load]]*-0.22</f>
        <v>8124.48</v>
      </c>
      <c r="AF197">
        <f>Demand[[#This Row],[Load]]+Demand[[#This Row],[Load]]*-0.21</f>
        <v>8228.64</v>
      </c>
      <c r="AG197">
        <f>Demand[[#This Row],[Load]]+Demand[[#This Row],[Load]]*-0.2</f>
        <v>8332.7999999999993</v>
      </c>
      <c r="AH197">
        <f>Demand[[#This Row],[Load]]+Demand[[#This Row],[Load]]*-0.19</f>
        <v>8436.9599999999991</v>
      </c>
      <c r="AI197">
        <f>Demand[[#This Row],[Load]]+Demand[[#This Row],[Load]]*-0.18</f>
        <v>8541.1200000000008</v>
      </c>
      <c r="AJ197">
        <f>Demand[[#This Row],[Load]]+Demand[[#This Row],[Load]]*-0.17</f>
        <v>8645.2800000000007</v>
      </c>
      <c r="AK197">
        <f>Demand[[#This Row],[Load]]+Demand[[#This Row],[Load]]*-0.16</f>
        <v>8749.44</v>
      </c>
      <c r="AL197">
        <f>Demand[[#This Row],[Load]]+Demand[[#This Row],[Load]]*-0.15</f>
        <v>8853.6</v>
      </c>
      <c r="AM197">
        <f>Demand[[#This Row],[Load]]+Demand[[#This Row],[Load]]*-0.14</f>
        <v>8957.76</v>
      </c>
      <c r="AN197">
        <f>Demand[[#This Row],[Load]]+Demand[[#This Row],[Load]]*-0.13</f>
        <v>9061.92</v>
      </c>
      <c r="AO197">
        <f>Demand[[#This Row],[Load]]+Demand[[#This Row],[Load]]*-0.12</f>
        <v>9166.08</v>
      </c>
      <c r="AP197">
        <f>Demand[[#This Row],[Load]]+Demand[[#This Row],[Load]]*-0.11</f>
        <v>9270.24</v>
      </c>
      <c r="AQ197">
        <f>Demand[[#This Row],[Load]]+Demand[[#This Row],[Load]]*-0.1</f>
        <v>9374.4</v>
      </c>
      <c r="AR197">
        <f>Demand[[#This Row],[Load]]+Demand[[#This Row],[Load]]*-0.09</f>
        <v>9478.56</v>
      </c>
      <c r="AS197">
        <f>Demand[[#This Row],[Load]]+Demand[[#This Row],[Load]]*-0.08</f>
        <v>9582.7199999999993</v>
      </c>
      <c r="AT197">
        <f>Demand[[#This Row],[Load]]+Demand[[#This Row],[Load]]*-0.07</f>
        <v>9686.8799999999992</v>
      </c>
      <c r="AU197">
        <f>Demand[[#This Row],[Load]]+Demand[[#This Row],[Load]]*-0.06</f>
        <v>9791.0400000000009</v>
      </c>
      <c r="AV197">
        <f>Demand[[#This Row],[Load]]+Demand[[#This Row],[Load]]*-0.05</f>
        <v>9895.2000000000007</v>
      </c>
      <c r="AW197">
        <f>Demand[[#This Row],[Load]]+Demand[[#This Row],[Load]]*-0.04</f>
        <v>9999.36</v>
      </c>
      <c r="AX197">
        <f>Demand[[#This Row],[Load]]+Demand[[#This Row],[Load]]*-0.03</f>
        <v>10103.52</v>
      </c>
      <c r="AY197">
        <f>Demand[[#This Row],[Load]]+Demand[[#This Row],[Load]]*-0.02</f>
        <v>10207.68</v>
      </c>
      <c r="AZ197">
        <f>Demand[[#This Row],[Load]]+Demand[[#This Row],[Load]]*-0.01</f>
        <v>10311.84</v>
      </c>
      <c r="BA197">
        <f>Demand[[#This Row],[Load]]+Demand[[#This Row],[Load]]*0</f>
        <v>10416</v>
      </c>
      <c r="BB197">
        <f>Demand[[#This Row],[Load]]+Demand[[#This Row],[Load]]*0.01</f>
        <v>10520.16</v>
      </c>
      <c r="BC197">
        <f>Demand[[#This Row],[Load]]+Demand[[#This Row],[Load]]*0.02</f>
        <v>10624.32</v>
      </c>
      <c r="BD197">
        <f>Demand[[#This Row],[Load]]+Demand[[#This Row],[Load]]*0.03</f>
        <v>10728.48</v>
      </c>
      <c r="BE197">
        <f>Demand[[#This Row],[Load]]+Demand[[#This Row],[Load]]*0.04</f>
        <v>10832.64</v>
      </c>
      <c r="BF197">
        <f>Demand[[#This Row],[Load]]+Demand[[#This Row],[Load]]*0.05</f>
        <v>10936.8</v>
      </c>
      <c r="BG197">
        <f>Demand[[#This Row],[Load]]+Demand[[#This Row],[Load]]*0.06</f>
        <v>11040.96</v>
      </c>
      <c r="BH197">
        <f>Demand[[#This Row],[Load]]+Demand[[#This Row],[Load]]*0.07</f>
        <v>11145.12</v>
      </c>
      <c r="BI197">
        <f>Demand[[#This Row],[Load]]+Demand[[#This Row],[Load]]*0.08</f>
        <v>11249.28</v>
      </c>
      <c r="BJ197">
        <f>Demand[[#This Row],[Load]]+Demand[[#This Row],[Load]]*0.09</f>
        <v>11353.44</v>
      </c>
      <c r="BK197">
        <f>Demand[[#This Row],[Load]]+Demand[[#This Row],[Load]]*0.1</f>
        <v>11457.6</v>
      </c>
      <c r="BL197">
        <f>Demand[[#This Row],[Load]]+Demand[[#This Row],[Load]]*0.11</f>
        <v>11561.76</v>
      </c>
      <c r="BM197">
        <f>Demand[[#This Row],[Load]]+Demand[[#This Row],[Load]]*0.12</f>
        <v>11665.92</v>
      </c>
      <c r="BN197">
        <f>Demand[[#This Row],[Load]]+Demand[[#This Row],[Load]]*0.13</f>
        <v>11770.08</v>
      </c>
      <c r="BO197">
        <f>Demand[[#This Row],[Load]]+Demand[[#This Row],[Load]]*0.14</f>
        <v>11874.24</v>
      </c>
      <c r="BP197">
        <f>Demand[[#This Row],[Load]]+Demand[[#This Row],[Load]]*0.15</f>
        <v>11978.4</v>
      </c>
      <c r="BQ197">
        <f>Demand[[#This Row],[Load]]+Demand[[#This Row],[Load]]*0.16</f>
        <v>12082.56</v>
      </c>
      <c r="BR197">
        <f>Demand[[#This Row],[Load]]+Demand[[#This Row],[Load]]*0.17</f>
        <v>12186.72</v>
      </c>
      <c r="BS197">
        <f>Demand[[#This Row],[Load]]+Demand[[#This Row],[Load]]*0.18</f>
        <v>12290.88</v>
      </c>
      <c r="BT197">
        <f>Demand[[#This Row],[Load]]+Demand[[#This Row],[Load]]*0.19</f>
        <v>12395.04</v>
      </c>
      <c r="BU197">
        <f>Demand[[#This Row],[Load]]+Demand[[#This Row],[Load]]*0.2</f>
        <v>12499.2</v>
      </c>
      <c r="BV197">
        <f>Demand[[#This Row],[Load]]+Demand[[#This Row],[Load]]*0.21</f>
        <v>12603.36</v>
      </c>
      <c r="BW197">
        <f>Demand[[#This Row],[Load]]+Demand[[#This Row],[Load]]*0.22</f>
        <v>12707.52</v>
      </c>
      <c r="BX197">
        <f>Demand[[#This Row],[Load]]+Demand[[#This Row],[Load]]*0.23</f>
        <v>12811.68</v>
      </c>
      <c r="BY197">
        <f>Demand[[#This Row],[Load]]+Demand[[#This Row],[Load]]*0.24</f>
        <v>12915.84</v>
      </c>
      <c r="BZ197">
        <f>Demand[[#This Row],[Load]]+Demand[[#This Row],[Load]]*0.25</f>
        <v>13020</v>
      </c>
      <c r="CA197">
        <f>Demand[[#This Row],[Load]]+Demand[[#This Row],[Load]]*0.26</f>
        <v>13124.16</v>
      </c>
      <c r="CB197">
        <f>Demand[[#This Row],[Load]]+Demand[[#This Row],[Load]]*0.27</f>
        <v>13228.32</v>
      </c>
      <c r="CC197">
        <f>Demand[[#This Row],[Load]]+Demand[[#This Row],[Load]]*0.28</f>
        <v>13332.48</v>
      </c>
      <c r="CD197">
        <f>Demand[[#This Row],[Load]]+Demand[[#This Row],[Load]]*0.29</f>
        <v>13436.64</v>
      </c>
      <c r="CE197">
        <f>Demand[[#This Row],[Load]]+Demand[[#This Row],[Load]]*0.3</f>
        <v>13540.8</v>
      </c>
      <c r="CF197">
        <f>Demand[[#This Row],[Load]]+Demand[[#This Row],[Load]]*0.31</f>
        <v>13644.96</v>
      </c>
      <c r="CG197">
        <f>Demand[[#This Row],[Load]]+Demand[[#This Row],[Load]]*0.32</f>
        <v>13749.119999999999</v>
      </c>
      <c r="CH197">
        <f>Demand[[#This Row],[Load]]+Demand[[#This Row],[Load]]*0.33</f>
        <v>13853.28</v>
      </c>
      <c r="CI197">
        <f>Demand[[#This Row],[Load]]+Demand[[#This Row],[Load]]*0.34</f>
        <v>13957.44</v>
      </c>
      <c r="CJ197">
        <f>Demand[[#This Row],[Load]]+Demand[[#This Row],[Load]]*0.35</f>
        <v>14061.6</v>
      </c>
      <c r="CK197">
        <f>Demand[[#This Row],[Load]]+Demand[[#This Row],[Load]]*0.36</f>
        <v>14165.76</v>
      </c>
      <c r="CL197">
        <f>Demand[[#This Row],[Load]]+Demand[[#This Row],[Load]]*0.37</f>
        <v>14269.92</v>
      </c>
      <c r="CM197">
        <f>Demand[[#This Row],[Load]]+Demand[[#This Row],[Load]]*0.38</f>
        <v>14374.08</v>
      </c>
      <c r="CN197">
        <f>Demand[[#This Row],[Load]]+Demand[[#This Row],[Load]]*0.39</f>
        <v>14478.24</v>
      </c>
      <c r="CO197">
        <f>Demand[[#This Row],[Load]]+Demand[[#This Row],[Load]]*0.4</f>
        <v>14582.400000000001</v>
      </c>
      <c r="CP197">
        <f>Demand[[#This Row],[Load]]+Demand[[#This Row],[Load]]*0.41</f>
        <v>14686.56</v>
      </c>
      <c r="CQ197">
        <f>Demand[[#This Row],[Load]]+Demand[[#This Row],[Load]]*0.42</f>
        <v>14790.720000000001</v>
      </c>
      <c r="CR197">
        <f>Demand[[#This Row],[Load]]+Demand[[#This Row],[Load]]*0.43</f>
        <v>14894.880000000001</v>
      </c>
      <c r="CS197">
        <f>Demand[[#This Row],[Load]]+Demand[[#This Row],[Load]]*0.44</f>
        <v>14999.04</v>
      </c>
      <c r="CT197">
        <f>Demand[[#This Row],[Load]]+Demand[[#This Row],[Load]]*0.45</f>
        <v>15103.2</v>
      </c>
      <c r="CU197">
        <f>Demand[[#This Row],[Load]]+Demand[[#This Row],[Load]]*0.46</f>
        <v>15207.36</v>
      </c>
      <c r="CV197">
        <f>Demand[[#This Row],[Load]]+Demand[[#This Row],[Load]]*47</f>
        <v>499968</v>
      </c>
      <c r="CW197">
        <f>Demand[[#This Row],[Load]]+Demand[[#This Row],[Load]]*0.48</f>
        <v>15415.68</v>
      </c>
      <c r="CX197">
        <f>Demand[[#This Row],[Load]]+Demand[[#This Row],[Load]]*0.49</f>
        <v>15519.84</v>
      </c>
      <c r="CY197">
        <f>Demand[[#This Row],[Load]]+Demand[[#This Row],[Load]]*0.5</f>
        <v>15624</v>
      </c>
    </row>
    <row r="198" spans="1:103">
      <c r="A198">
        <v>196</v>
      </c>
      <c r="B198">
        <v>10067</v>
      </c>
      <c r="C198">
        <f>Demand[[#This Row],[Load]]-Demand[[#This Row],[Load]]*0.5</f>
        <v>5033.5</v>
      </c>
      <c r="D198">
        <f>Demand[[#This Row],[Load]]-Demand[[#This Row],[Load]]*0.49</f>
        <v>5134.17</v>
      </c>
      <c r="E198">
        <f>Demand[[#This Row],[Load]]-Demand[[#This Row],[Load]]*0.48</f>
        <v>5234.84</v>
      </c>
      <c r="F198">
        <f>Demand[[#This Row],[Load]]-Demand[[#This Row],[Load]]*0.47</f>
        <v>5335.51</v>
      </c>
      <c r="G198">
        <f>Demand[[#This Row],[Load]]-Demand[[#This Row],[Load]]*0.46</f>
        <v>5436.1799999999994</v>
      </c>
      <c r="H198">
        <f>Demand[[#This Row],[Load]]-Demand[[#This Row],[Load]]*0.45</f>
        <v>5536.8499999999995</v>
      </c>
      <c r="I198">
        <f>Demand[[#This Row],[Load]]-Demand[[#This Row],[Load]]*0.44</f>
        <v>5637.5199999999995</v>
      </c>
      <c r="J198">
        <f>Demand[[#This Row],[Load]]-Demand[[#This Row],[Load]]*0.43</f>
        <v>5738.1900000000005</v>
      </c>
      <c r="K198">
        <f>Demand[[#This Row],[Load]]+Demand[[#This Row],[Load]]*$K$1</f>
        <v>5838.8600000000006</v>
      </c>
      <c r="L198">
        <f>Demand[[#This Row],[Load]]+Demand[[#This Row],[Load]]*-0.41</f>
        <v>5939.5300000000007</v>
      </c>
      <c r="M198">
        <f>Demand[[#This Row],[Load]]+Demand[[#This Row],[Load]]*-0.4</f>
        <v>6040.2</v>
      </c>
      <c r="N198">
        <f>Demand[[#This Row],[Load]]+Demand[[#This Row],[Load]]*-0.39</f>
        <v>6140.87</v>
      </c>
      <c r="O198">
        <f>Demand[[#This Row],[Load]]+Demand[[#This Row],[Load]]*-0.38</f>
        <v>6241.54</v>
      </c>
      <c r="P198">
        <f>Demand[[#This Row],[Load]]+Demand[[#This Row],[Load]]*-0.37</f>
        <v>6342.21</v>
      </c>
      <c r="Q198">
        <f>Demand[[#This Row],[Load]]+Demand[[#This Row],[Load]]*-0.36</f>
        <v>6442.88</v>
      </c>
      <c r="R198">
        <f>Demand[[#This Row],[Load]]+Demand[[#This Row],[Load]]*-0.35</f>
        <v>6543.55</v>
      </c>
      <c r="S198">
        <f>Demand[[#This Row],[Load]]+Demand[[#This Row],[Load]]*-0.34</f>
        <v>6644.2199999999993</v>
      </c>
      <c r="T198">
        <f>Demand[[#This Row],[Load]]+Demand[[#This Row],[Load]]*-0.33</f>
        <v>6744.8899999999994</v>
      </c>
      <c r="U198">
        <f>Demand[[#This Row],[Load]]+Demand[[#This Row],[Load]]*-0.32</f>
        <v>6845.5599999999995</v>
      </c>
      <c r="V198">
        <f>Demand[[#This Row],[Load]]+Demand[[#This Row],[Load]]*-0.31</f>
        <v>6946.23</v>
      </c>
      <c r="W198">
        <f>Demand[[#This Row],[Load]]+Demand[[#This Row],[Load]]*-0.3</f>
        <v>7046.9</v>
      </c>
      <c r="X198">
        <f>Demand[[#This Row],[Load]]+Demand[[#This Row],[Load]]*-0.29</f>
        <v>7147.57</v>
      </c>
      <c r="Y198">
        <f>Demand[[#This Row],[Load]]+Demand[[#This Row],[Load]]*-0.28</f>
        <v>7248.24</v>
      </c>
      <c r="Z198">
        <f>Demand[[#This Row],[Load]]+Demand[[#This Row],[Load]]*-0.27</f>
        <v>7348.91</v>
      </c>
      <c r="AA198">
        <f>Demand[[#This Row],[Load]]+Demand[[#This Row],[Load]]*-0.26</f>
        <v>7449.58</v>
      </c>
      <c r="AB198">
        <f>Demand[[#This Row],[Load]]+Demand[[#This Row],[Load]]*-0.25</f>
        <v>7550.25</v>
      </c>
      <c r="AC198">
        <f>Demand[[#This Row],[Load]]+Demand[[#This Row],[Load]]*-0.24</f>
        <v>7650.92</v>
      </c>
      <c r="AD198">
        <f>Demand[[#This Row],[Load]]+Demand[[#This Row],[Load]]*-0.23</f>
        <v>7751.59</v>
      </c>
      <c r="AE198">
        <f>Demand[[#This Row],[Load]]+Demand[[#This Row],[Load]]*-0.22</f>
        <v>7852.26</v>
      </c>
      <c r="AF198">
        <f>Demand[[#This Row],[Load]]+Demand[[#This Row],[Load]]*-0.21</f>
        <v>7952.93</v>
      </c>
      <c r="AG198">
        <f>Demand[[#This Row],[Load]]+Demand[[#This Row],[Load]]*-0.2</f>
        <v>8053.6</v>
      </c>
      <c r="AH198">
        <f>Demand[[#This Row],[Load]]+Demand[[#This Row],[Load]]*-0.19</f>
        <v>8154.27</v>
      </c>
      <c r="AI198">
        <f>Demand[[#This Row],[Load]]+Demand[[#This Row],[Load]]*-0.18</f>
        <v>8254.94</v>
      </c>
      <c r="AJ198">
        <f>Demand[[#This Row],[Load]]+Demand[[#This Row],[Load]]*-0.17</f>
        <v>8355.61</v>
      </c>
      <c r="AK198">
        <f>Demand[[#This Row],[Load]]+Demand[[#This Row],[Load]]*-0.16</f>
        <v>8456.2800000000007</v>
      </c>
      <c r="AL198">
        <f>Demand[[#This Row],[Load]]+Demand[[#This Row],[Load]]*-0.15</f>
        <v>8556.9500000000007</v>
      </c>
      <c r="AM198">
        <f>Demand[[#This Row],[Load]]+Demand[[#This Row],[Load]]*-0.14</f>
        <v>8657.619999999999</v>
      </c>
      <c r="AN198">
        <f>Demand[[#This Row],[Load]]+Demand[[#This Row],[Load]]*-0.13</f>
        <v>8758.2900000000009</v>
      </c>
      <c r="AO198">
        <f>Demand[[#This Row],[Load]]+Demand[[#This Row],[Load]]*-0.12</f>
        <v>8858.9599999999991</v>
      </c>
      <c r="AP198">
        <f>Demand[[#This Row],[Load]]+Demand[[#This Row],[Load]]*-0.11</f>
        <v>8959.6299999999992</v>
      </c>
      <c r="AQ198">
        <f>Demand[[#This Row],[Load]]+Demand[[#This Row],[Load]]*-0.1</f>
        <v>9060.2999999999993</v>
      </c>
      <c r="AR198">
        <f>Demand[[#This Row],[Load]]+Demand[[#This Row],[Load]]*-0.09</f>
        <v>9160.9699999999993</v>
      </c>
      <c r="AS198">
        <f>Demand[[#This Row],[Load]]+Demand[[#This Row],[Load]]*-0.08</f>
        <v>9261.64</v>
      </c>
      <c r="AT198">
        <f>Demand[[#This Row],[Load]]+Demand[[#This Row],[Load]]*-0.07</f>
        <v>9362.31</v>
      </c>
      <c r="AU198">
        <f>Demand[[#This Row],[Load]]+Demand[[#This Row],[Load]]*-0.06</f>
        <v>9462.98</v>
      </c>
      <c r="AV198">
        <f>Demand[[#This Row],[Load]]+Demand[[#This Row],[Load]]*-0.05</f>
        <v>9563.65</v>
      </c>
      <c r="AW198">
        <f>Demand[[#This Row],[Load]]+Demand[[#This Row],[Load]]*-0.04</f>
        <v>9664.32</v>
      </c>
      <c r="AX198">
        <f>Demand[[#This Row],[Load]]+Demand[[#This Row],[Load]]*-0.03</f>
        <v>9764.99</v>
      </c>
      <c r="AY198">
        <f>Demand[[#This Row],[Load]]+Demand[[#This Row],[Load]]*-0.02</f>
        <v>9865.66</v>
      </c>
      <c r="AZ198">
        <f>Demand[[#This Row],[Load]]+Demand[[#This Row],[Load]]*-0.01</f>
        <v>9966.33</v>
      </c>
      <c r="BA198">
        <f>Demand[[#This Row],[Load]]+Demand[[#This Row],[Load]]*0</f>
        <v>10067</v>
      </c>
      <c r="BB198">
        <f>Demand[[#This Row],[Load]]+Demand[[#This Row],[Load]]*0.01</f>
        <v>10167.67</v>
      </c>
      <c r="BC198">
        <f>Demand[[#This Row],[Load]]+Demand[[#This Row],[Load]]*0.02</f>
        <v>10268.34</v>
      </c>
      <c r="BD198">
        <f>Demand[[#This Row],[Load]]+Demand[[#This Row],[Load]]*0.03</f>
        <v>10369.01</v>
      </c>
      <c r="BE198">
        <f>Demand[[#This Row],[Load]]+Demand[[#This Row],[Load]]*0.04</f>
        <v>10469.68</v>
      </c>
      <c r="BF198">
        <f>Demand[[#This Row],[Load]]+Demand[[#This Row],[Load]]*0.05</f>
        <v>10570.35</v>
      </c>
      <c r="BG198">
        <f>Demand[[#This Row],[Load]]+Demand[[#This Row],[Load]]*0.06</f>
        <v>10671.02</v>
      </c>
      <c r="BH198">
        <f>Demand[[#This Row],[Load]]+Demand[[#This Row],[Load]]*0.07</f>
        <v>10771.69</v>
      </c>
      <c r="BI198">
        <f>Demand[[#This Row],[Load]]+Demand[[#This Row],[Load]]*0.08</f>
        <v>10872.36</v>
      </c>
      <c r="BJ198">
        <f>Demand[[#This Row],[Load]]+Demand[[#This Row],[Load]]*0.09</f>
        <v>10973.03</v>
      </c>
      <c r="BK198">
        <f>Demand[[#This Row],[Load]]+Demand[[#This Row],[Load]]*0.1</f>
        <v>11073.7</v>
      </c>
      <c r="BL198">
        <f>Demand[[#This Row],[Load]]+Demand[[#This Row],[Load]]*0.11</f>
        <v>11174.37</v>
      </c>
      <c r="BM198">
        <f>Demand[[#This Row],[Load]]+Demand[[#This Row],[Load]]*0.12</f>
        <v>11275.04</v>
      </c>
      <c r="BN198">
        <f>Demand[[#This Row],[Load]]+Demand[[#This Row],[Load]]*0.13</f>
        <v>11375.71</v>
      </c>
      <c r="BO198">
        <f>Demand[[#This Row],[Load]]+Demand[[#This Row],[Load]]*0.14</f>
        <v>11476.380000000001</v>
      </c>
      <c r="BP198">
        <f>Demand[[#This Row],[Load]]+Demand[[#This Row],[Load]]*0.15</f>
        <v>11577.05</v>
      </c>
      <c r="BQ198">
        <f>Demand[[#This Row],[Load]]+Demand[[#This Row],[Load]]*0.16</f>
        <v>11677.72</v>
      </c>
      <c r="BR198">
        <f>Demand[[#This Row],[Load]]+Demand[[#This Row],[Load]]*0.17</f>
        <v>11778.39</v>
      </c>
      <c r="BS198">
        <f>Demand[[#This Row],[Load]]+Demand[[#This Row],[Load]]*0.18</f>
        <v>11879.06</v>
      </c>
      <c r="BT198">
        <f>Demand[[#This Row],[Load]]+Demand[[#This Row],[Load]]*0.19</f>
        <v>11979.73</v>
      </c>
      <c r="BU198">
        <f>Demand[[#This Row],[Load]]+Demand[[#This Row],[Load]]*0.2</f>
        <v>12080.4</v>
      </c>
      <c r="BV198">
        <f>Demand[[#This Row],[Load]]+Demand[[#This Row],[Load]]*0.21</f>
        <v>12181.07</v>
      </c>
      <c r="BW198">
        <f>Demand[[#This Row],[Load]]+Demand[[#This Row],[Load]]*0.22</f>
        <v>12281.74</v>
      </c>
      <c r="BX198">
        <f>Demand[[#This Row],[Load]]+Demand[[#This Row],[Load]]*0.23</f>
        <v>12382.41</v>
      </c>
      <c r="BY198">
        <f>Demand[[#This Row],[Load]]+Demand[[#This Row],[Load]]*0.24</f>
        <v>12483.08</v>
      </c>
      <c r="BZ198">
        <f>Demand[[#This Row],[Load]]+Demand[[#This Row],[Load]]*0.25</f>
        <v>12583.75</v>
      </c>
      <c r="CA198">
        <f>Demand[[#This Row],[Load]]+Demand[[#This Row],[Load]]*0.26</f>
        <v>12684.42</v>
      </c>
      <c r="CB198">
        <f>Demand[[#This Row],[Load]]+Demand[[#This Row],[Load]]*0.27</f>
        <v>12785.09</v>
      </c>
      <c r="CC198">
        <f>Demand[[#This Row],[Load]]+Demand[[#This Row],[Load]]*0.28</f>
        <v>12885.76</v>
      </c>
      <c r="CD198">
        <f>Demand[[#This Row],[Load]]+Demand[[#This Row],[Load]]*0.29</f>
        <v>12986.43</v>
      </c>
      <c r="CE198">
        <f>Demand[[#This Row],[Load]]+Demand[[#This Row],[Load]]*0.3</f>
        <v>13087.1</v>
      </c>
      <c r="CF198">
        <f>Demand[[#This Row],[Load]]+Demand[[#This Row],[Load]]*0.31</f>
        <v>13187.77</v>
      </c>
      <c r="CG198">
        <f>Demand[[#This Row],[Load]]+Demand[[#This Row],[Load]]*0.32</f>
        <v>13288.44</v>
      </c>
      <c r="CH198">
        <f>Demand[[#This Row],[Load]]+Demand[[#This Row],[Load]]*0.33</f>
        <v>13389.11</v>
      </c>
      <c r="CI198">
        <f>Demand[[#This Row],[Load]]+Demand[[#This Row],[Load]]*0.34</f>
        <v>13489.78</v>
      </c>
      <c r="CJ198">
        <f>Demand[[#This Row],[Load]]+Demand[[#This Row],[Load]]*0.35</f>
        <v>13590.45</v>
      </c>
      <c r="CK198">
        <f>Demand[[#This Row],[Load]]+Demand[[#This Row],[Load]]*0.36</f>
        <v>13691.119999999999</v>
      </c>
      <c r="CL198">
        <f>Demand[[#This Row],[Load]]+Demand[[#This Row],[Load]]*0.37</f>
        <v>13791.79</v>
      </c>
      <c r="CM198">
        <f>Demand[[#This Row],[Load]]+Demand[[#This Row],[Load]]*0.38</f>
        <v>13892.46</v>
      </c>
      <c r="CN198">
        <f>Demand[[#This Row],[Load]]+Demand[[#This Row],[Load]]*0.39</f>
        <v>13993.130000000001</v>
      </c>
      <c r="CO198">
        <f>Demand[[#This Row],[Load]]+Demand[[#This Row],[Load]]*0.4</f>
        <v>14093.8</v>
      </c>
      <c r="CP198">
        <f>Demand[[#This Row],[Load]]+Demand[[#This Row],[Load]]*0.41</f>
        <v>14194.47</v>
      </c>
      <c r="CQ198">
        <f>Demand[[#This Row],[Load]]+Demand[[#This Row],[Load]]*0.42</f>
        <v>14295.14</v>
      </c>
      <c r="CR198">
        <f>Demand[[#This Row],[Load]]+Demand[[#This Row],[Load]]*0.43</f>
        <v>14395.81</v>
      </c>
      <c r="CS198">
        <f>Demand[[#This Row],[Load]]+Demand[[#This Row],[Load]]*0.44</f>
        <v>14496.48</v>
      </c>
      <c r="CT198">
        <f>Demand[[#This Row],[Load]]+Demand[[#This Row],[Load]]*0.45</f>
        <v>14597.150000000001</v>
      </c>
      <c r="CU198">
        <f>Demand[[#This Row],[Load]]+Demand[[#This Row],[Load]]*0.46</f>
        <v>14697.82</v>
      </c>
      <c r="CV198">
        <f>Demand[[#This Row],[Load]]+Demand[[#This Row],[Load]]*47</f>
        <v>483216</v>
      </c>
      <c r="CW198">
        <f>Demand[[#This Row],[Load]]+Demand[[#This Row],[Load]]*0.48</f>
        <v>14899.16</v>
      </c>
      <c r="CX198">
        <f>Demand[[#This Row],[Load]]+Demand[[#This Row],[Load]]*0.49</f>
        <v>14999.83</v>
      </c>
      <c r="CY198">
        <f>Demand[[#This Row],[Load]]+Demand[[#This Row],[Load]]*0.5</f>
        <v>15100.5</v>
      </c>
    </row>
    <row r="199" spans="1:103">
      <c r="A199">
        <v>197</v>
      </c>
      <c r="B199">
        <v>9913</v>
      </c>
      <c r="C199">
        <f>Demand[[#This Row],[Load]]-Demand[[#This Row],[Load]]*0.5</f>
        <v>4956.5</v>
      </c>
      <c r="D199">
        <f>Demand[[#This Row],[Load]]-Demand[[#This Row],[Load]]*0.49</f>
        <v>5055.63</v>
      </c>
      <c r="E199">
        <f>Demand[[#This Row],[Load]]-Demand[[#This Row],[Load]]*0.48</f>
        <v>5154.76</v>
      </c>
      <c r="F199">
        <f>Demand[[#This Row],[Load]]-Demand[[#This Row],[Load]]*0.47</f>
        <v>5253.89</v>
      </c>
      <c r="G199">
        <f>Demand[[#This Row],[Load]]-Demand[[#This Row],[Load]]*0.46</f>
        <v>5353.0199999999995</v>
      </c>
      <c r="H199">
        <f>Demand[[#This Row],[Load]]-Demand[[#This Row],[Load]]*0.45</f>
        <v>5452.15</v>
      </c>
      <c r="I199">
        <f>Demand[[#This Row],[Load]]-Demand[[#This Row],[Load]]*0.44</f>
        <v>5551.28</v>
      </c>
      <c r="J199">
        <f>Demand[[#This Row],[Load]]-Demand[[#This Row],[Load]]*0.43</f>
        <v>5650.41</v>
      </c>
      <c r="K199">
        <f>Demand[[#This Row],[Load]]+Demand[[#This Row],[Load]]*$K$1</f>
        <v>5749.54</v>
      </c>
      <c r="L199">
        <f>Demand[[#This Row],[Load]]+Demand[[#This Row],[Load]]*-0.41</f>
        <v>5848.67</v>
      </c>
      <c r="M199">
        <f>Demand[[#This Row],[Load]]+Demand[[#This Row],[Load]]*-0.4</f>
        <v>5947.7999999999993</v>
      </c>
      <c r="N199">
        <f>Demand[[#This Row],[Load]]+Demand[[#This Row],[Load]]*-0.39</f>
        <v>6046.93</v>
      </c>
      <c r="O199">
        <f>Demand[[#This Row],[Load]]+Demand[[#This Row],[Load]]*-0.38</f>
        <v>6146.0599999999995</v>
      </c>
      <c r="P199">
        <f>Demand[[#This Row],[Load]]+Demand[[#This Row],[Load]]*-0.37</f>
        <v>6245.1900000000005</v>
      </c>
      <c r="Q199">
        <f>Demand[[#This Row],[Load]]+Demand[[#This Row],[Load]]*-0.36</f>
        <v>6344.32</v>
      </c>
      <c r="R199">
        <f>Demand[[#This Row],[Load]]+Demand[[#This Row],[Load]]*-0.35</f>
        <v>6443.4500000000007</v>
      </c>
      <c r="S199">
        <f>Demand[[#This Row],[Load]]+Demand[[#This Row],[Load]]*-0.34</f>
        <v>6542.58</v>
      </c>
      <c r="T199">
        <f>Demand[[#This Row],[Load]]+Demand[[#This Row],[Load]]*-0.33</f>
        <v>6641.71</v>
      </c>
      <c r="U199">
        <f>Demand[[#This Row],[Load]]+Demand[[#This Row],[Load]]*-0.32</f>
        <v>6740.84</v>
      </c>
      <c r="V199">
        <f>Demand[[#This Row],[Load]]+Demand[[#This Row],[Load]]*-0.31</f>
        <v>6839.9699999999993</v>
      </c>
      <c r="W199">
        <f>Demand[[#This Row],[Load]]+Demand[[#This Row],[Load]]*-0.3</f>
        <v>6939.1</v>
      </c>
      <c r="X199">
        <f>Demand[[#This Row],[Load]]+Demand[[#This Row],[Load]]*-0.29</f>
        <v>7038.23</v>
      </c>
      <c r="Y199">
        <f>Demand[[#This Row],[Load]]+Demand[[#This Row],[Load]]*-0.28</f>
        <v>7137.36</v>
      </c>
      <c r="Z199">
        <f>Demand[[#This Row],[Load]]+Demand[[#This Row],[Load]]*-0.27</f>
        <v>7236.49</v>
      </c>
      <c r="AA199">
        <f>Demand[[#This Row],[Load]]+Demand[[#This Row],[Load]]*-0.26</f>
        <v>7335.62</v>
      </c>
      <c r="AB199">
        <f>Demand[[#This Row],[Load]]+Demand[[#This Row],[Load]]*-0.25</f>
        <v>7434.75</v>
      </c>
      <c r="AC199">
        <f>Demand[[#This Row],[Load]]+Demand[[#This Row],[Load]]*-0.24</f>
        <v>7533.88</v>
      </c>
      <c r="AD199">
        <f>Demand[[#This Row],[Load]]+Demand[[#This Row],[Load]]*-0.23</f>
        <v>7633.01</v>
      </c>
      <c r="AE199">
        <f>Demand[[#This Row],[Load]]+Demand[[#This Row],[Load]]*-0.22</f>
        <v>7732.1399999999994</v>
      </c>
      <c r="AF199">
        <f>Demand[[#This Row],[Load]]+Demand[[#This Row],[Load]]*-0.21</f>
        <v>7831.27</v>
      </c>
      <c r="AG199">
        <f>Demand[[#This Row],[Load]]+Demand[[#This Row],[Load]]*-0.2</f>
        <v>7930.4</v>
      </c>
      <c r="AH199">
        <f>Demand[[#This Row],[Load]]+Demand[[#This Row],[Load]]*-0.19</f>
        <v>8029.53</v>
      </c>
      <c r="AI199">
        <f>Demand[[#This Row],[Load]]+Demand[[#This Row],[Load]]*-0.18</f>
        <v>8128.66</v>
      </c>
      <c r="AJ199">
        <f>Demand[[#This Row],[Load]]+Demand[[#This Row],[Load]]*-0.17</f>
        <v>8227.7900000000009</v>
      </c>
      <c r="AK199">
        <f>Demand[[#This Row],[Load]]+Demand[[#This Row],[Load]]*-0.16</f>
        <v>8326.92</v>
      </c>
      <c r="AL199">
        <f>Demand[[#This Row],[Load]]+Demand[[#This Row],[Load]]*-0.15</f>
        <v>8426.0499999999993</v>
      </c>
      <c r="AM199">
        <f>Demand[[#This Row],[Load]]+Demand[[#This Row],[Load]]*-0.14</f>
        <v>8525.18</v>
      </c>
      <c r="AN199">
        <f>Demand[[#This Row],[Load]]+Demand[[#This Row],[Load]]*-0.13</f>
        <v>8624.31</v>
      </c>
      <c r="AO199">
        <f>Demand[[#This Row],[Load]]+Demand[[#This Row],[Load]]*-0.12</f>
        <v>8723.44</v>
      </c>
      <c r="AP199">
        <f>Demand[[#This Row],[Load]]+Demand[[#This Row],[Load]]*-0.11</f>
        <v>8822.57</v>
      </c>
      <c r="AQ199">
        <f>Demand[[#This Row],[Load]]+Demand[[#This Row],[Load]]*-0.1</f>
        <v>8921.7000000000007</v>
      </c>
      <c r="AR199">
        <f>Demand[[#This Row],[Load]]+Demand[[#This Row],[Load]]*-0.09</f>
        <v>9020.83</v>
      </c>
      <c r="AS199">
        <f>Demand[[#This Row],[Load]]+Demand[[#This Row],[Load]]*-0.08</f>
        <v>9119.9599999999991</v>
      </c>
      <c r="AT199">
        <f>Demand[[#This Row],[Load]]+Demand[[#This Row],[Load]]*-0.07</f>
        <v>9219.09</v>
      </c>
      <c r="AU199">
        <f>Demand[[#This Row],[Load]]+Demand[[#This Row],[Load]]*-0.06</f>
        <v>9318.2199999999993</v>
      </c>
      <c r="AV199">
        <f>Demand[[#This Row],[Load]]+Demand[[#This Row],[Load]]*-0.05</f>
        <v>9417.35</v>
      </c>
      <c r="AW199">
        <f>Demand[[#This Row],[Load]]+Demand[[#This Row],[Load]]*-0.04</f>
        <v>9516.48</v>
      </c>
      <c r="AX199">
        <f>Demand[[#This Row],[Load]]+Demand[[#This Row],[Load]]*-0.03</f>
        <v>9615.61</v>
      </c>
      <c r="AY199">
        <f>Demand[[#This Row],[Load]]+Demand[[#This Row],[Load]]*-0.02</f>
        <v>9714.74</v>
      </c>
      <c r="AZ199">
        <f>Demand[[#This Row],[Load]]+Demand[[#This Row],[Load]]*-0.01</f>
        <v>9813.8700000000008</v>
      </c>
      <c r="BA199">
        <f>Demand[[#This Row],[Load]]+Demand[[#This Row],[Load]]*0</f>
        <v>9913</v>
      </c>
      <c r="BB199">
        <f>Demand[[#This Row],[Load]]+Demand[[#This Row],[Load]]*0.01</f>
        <v>10012.129999999999</v>
      </c>
      <c r="BC199">
        <f>Demand[[#This Row],[Load]]+Demand[[#This Row],[Load]]*0.02</f>
        <v>10111.26</v>
      </c>
      <c r="BD199">
        <f>Demand[[#This Row],[Load]]+Demand[[#This Row],[Load]]*0.03</f>
        <v>10210.39</v>
      </c>
      <c r="BE199">
        <f>Demand[[#This Row],[Load]]+Demand[[#This Row],[Load]]*0.04</f>
        <v>10309.52</v>
      </c>
      <c r="BF199">
        <f>Demand[[#This Row],[Load]]+Demand[[#This Row],[Load]]*0.05</f>
        <v>10408.65</v>
      </c>
      <c r="BG199">
        <f>Demand[[#This Row],[Load]]+Demand[[#This Row],[Load]]*0.06</f>
        <v>10507.78</v>
      </c>
      <c r="BH199">
        <f>Demand[[#This Row],[Load]]+Demand[[#This Row],[Load]]*0.07</f>
        <v>10606.91</v>
      </c>
      <c r="BI199">
        <f>Demand[[#This Row],[Load]]+Demand[[#This Row],[Load]]*0.08</f>
        <v>10706.04</v>
      </c>
      <c r="BJ199">
        <f>Demand[[#This Row],[Load]]+Demand[[#This Row],[Load]]*0.09</f>
        <v>10805.17</v>
      </c>
      <c r="BK199">
        <f>Demand[[#This Row],[Load]]+Demand[[#This Row],[Load]]*0.1</f>
        <v>10904.3</v>
      </c>
      <c r="BL199">
        <f>Demand[[#This Row],[Load]]+Demand[[#This Row],[Load]]*0.11</f>
        <v>11003.43</v>
      </c>
      <c r="BM199">
        <f>Demand[[#This Row],[Load]]+Demand[[#This Row],[Load]]*0.12</f>
        <v>11102.56</v>
      </c>
      <c r="BN199">
        <f>Demand[[#This Row],[Load]]+Demand[[#This Row],[Load]]*0.13</f>
        <v>11201.69</v>
      </c>
      <c r="BO199">
        <f>Demand[[#This Row],[Load]]+Demand[[#This Row],[Load]]*0.14</f>
        <v>11300.82</v>
      </c>
      <c r="BP199">
        <f>Demand[[#This Row],[Load]]+Demand[[#This Row],[Load]]*0.15</f>
        <v>11399.95</v>
      </c>
      <c r="BQ199">
        <f>Demand[[#This Row],[Load]]+Demand[[#This Row],[Load]]*0.16</f>
        <v>11499.08</v>
      </c>
      <c r="BR199">
        <f>Demand[[#This Row],[Load]]+Demand[[#This Row],[Load]]*0.17</f>
        <v>11598.21</v>
      </c>
      <c r="BS199">
        <f>Demand[[#This Row],[Load]]+Demand[[#This Row],[Load]]*0.18</f>
        <v>11697.34</v>
      </c>
      <c r="BT199">
        <f>Demand[[#This Row],[Load]]+Demand[[#This Row],[Load]]*0.19</f>
        <v>11796.47</v>
      </c>
      <c r="BU199">
        <f>Demand[[#This Row],[Load]]+Demand[[#This Row],[Load]]*0.2</f>
        <v>11895.6</v>
      </c>
      <c r="BV199">
        <f>Demand[[#This Row],[Load]]+Demand[[#This Row],[Load]]*0.21</f>
        <v>11994.73</v>
      </c>
      <c r="BW199">
        <f>Demand[[#This Row],[Load]]+Demand[[#This Row],[Load]]*0.22</f>
        <v>12093.86</v>
      </c>
      <c r="BX199">
        <f>Demand[[#This Row],[Load]]+Demand[[#This Row],[Load]]*0.23</f>
        <v>12192.99</v>
      </c>
      <c r="BY199">
        <f>Demand[[#This Row],[Load]]+Demand[[#This Row],[Load]]*0.24</f>
        <v>12292.119999999999</v>
      </c>
      <c r="BZ199">
        <f>Demand[[#This Row],[Load]]+Demand[[#This Row],[Load]]*0.25</f>
        <v>12391.25</v>
      </c>
      <c r="CA199">
        <f>Demand[[#This Row],[Load]]+Demand[[#This Row],[Load]]*0.26</f>
        <v>12490.380000000001</v>
      </c>
      <c r="CB199">
        <f>Demand[[#This Row],[Load]]+Demand[[#This Row],[Load]]*0.27</f>
        <v>12589.51</v>
      </c>
      <c r="CC199">
        <f>Demand[[#This Row],[Load]]+Demand[[#This Row],[Load]]*0.28</f>
        <v>12688.64</v>
      </c>
      <c r="CD199">
        <f>Demand[[#This Row],[Load]]+Demand[[#This Row],[Load]]*0.29</f>
        <v>12787.77</v>
      </c>
      <c r="CE199">
        <f>Demand[[#This Row],[Load]]+Demand[[#This Row],[Load]]*0.3</f>
        <v>12886.9</v>
      </c>
      <c r="CF199">
        <f>Demand[[#This Row],[Load]]+Demand[[#This Row],[Load]]*0.31</f>
        <v>12986.03</v>
      </c>
      <c r="CG199">
        <f>Demand[[#This Row],[Load]]+Demand[[#This Row],[Load]]*0.32</f>
        <v>13085.16</v>
      </c>
      <c r="CH199">
        <f>Demand[[#This Row],[Load]]+Demand[[#This Row],[Load]]*0.33</f>
        <v>13184.29</v>
      </c>
      <c r="CI199">
        <f>Demand[[#This Row],[Load]]+Demand[[#This Row],[Load]]*0.34</f>
        <v>13283.42</v>
      </c>
      <c r="CJ199">
        <f>Demand[[#This Row],[Load]]+Demand[[#This Row],[Load]]*0.35</f>
        <v>13382.55</v>
      </c>
      <c r="CK199">
        <f>Demand[[#This Row],[Load]]+Demand[[#This Row],[Load]]*0.36</f>
        <v>13481.68</v>
      </c>
      <c r="CL199">
        <f>Demand[[#This Row],[Load]]+Demand[[#This Row],[Load]]*0.37</f>
        <v>13580.81</v>
      </c>
      <c r="CM199">
        <f>Demand[[#This Row],[Load]]+Demand[[#This Row],[Load]]*0.38</f>
        <v>13679.94</v>
      </c>
      <c r="CN199">
        <f>Demand[[#This Row],[Load]]+Demand[[#This Row],[Load]]*0.39</f>
        <v>13779.07</v>
      </c>
      <c r="CO199">
        <f>Demand[[#This Row],[Load]]+Demand[[#This Row],[Load]]*0.4</f>
        <v>13878.2</v>
      </c>
      <c r="CP199">
        <f>Demand[[#This Row],[Load]]+Demand[[#This Row],[Load]]*0.41</f>
        <v>13977.33</v>
      </c>
      <c r="CQ199">
        <f>Demand[[#This Row],[Load]]+Demand[[#This Row],[Load]]*0.42</f>
        <v>14076.46</v>
      </c>
      <c r="CR199">
        <f>Demand[[#This Row],[Load]]+Demand[[#This Row],[Load]]*0.43</f>
        <v>14175.59</v>
      </c>
      <c r="CS199">
        <f>Demand[[#This Row],[Load]]+Demand[[#This Row],[Load]]*0.44</f>
        <v>14274.720000000001</v>
      </c>
      <c r="CT199">
        <f>Demand[[#This Row],[Load]]+Demand[[#This Row],[Load]]*0.45</f>
        <v>14373.85</v>
      </c>
      <c r="CU199">
        <f>Demand[[#This Row],[Load]]+Demand[[#This Row],[Load]]*0.46</f>
        <v>14472.98</v>
      </c>
      <c r="CV199">
        <f>Demand[[#This Row],[Load]]+Demand[[#This Row],[Load]]*47</f>
        <v>475824</v>
      </c>
      <c r="CW199">
        <f>Demand[[#This Row],[Load]]+Demand[[#This Row],[Load]]*0.48</f>
        <v>14671.24</v>
      </c>
      <c r="CX199">
        <f>Demand[[#This Row],[Load]]+Demand[[#This Row],[Load]]*0.49</f>
        <v>14770.369999999999</v>
      </c>
      <c r="CY199">
        <f>Demand[[#This Row],[Load]]+Demand[[#This Row],[Load]]*0.5</f>
        <v>14869.5</v>
      </c>
    </row>
    <row r="200" spans="1:103">
      <c r="A200">
        <v>198</v>
      </c>
      <c r="B200">
        <v>9948</v>
      </c>
      <c r="C200">
        <f>Demand[[#This Row],[Load]]-Demand[[#This Row],[Load]]*0.5</f>
        <v>4974</v>
      </c>
      <c r="D200">
        <f>Demand[[#This Row],[Load]]-Demand[[#This Row],[Load]]*0.49</f>
        <v>5073.4800000000005</v>
      </c>
      <c r="E200">
        <f>Demand[[#This Row],[Load]]-Demand[[#This Row],[Load]]*0.48</f>
        <v>5172.96</v>
      </c>
      <c r="F200">
        <f>Demand[[#This Row],[Load]]-Demand[[#This Row],[Load]]*0.47</f>
        <v>5272.4400000000005</v>
      </c>
      <c r="G200">
        <f>Demand[[#This Row],[Load]]-Demand[[#This Row],[Load]]*0.46</f>
        <v>5371.92</v>
      </c>
      <c r="H200">
        <f>Demand[[#This Row],[Load]]-Demand[[#This Row],[Load]]*0.45</f>
        <v>5471.4</v>
      </c>
      <c r="I200">
        <f>Demand[[#This Row],[Load]]-Demand[[#This Row],[Load]]*0.44</f>
        <v>5570.88</v>
      </c>
      <c r="J200">
        <f>Demand[[#This Row],[Load]]-Demand[[#This Row],[Load]]*0.43</f>
        <v>5670.36</v>
      </c>
      <c r="K200">
        <f>Demand[[#This Row],[Load]]+Demand[[#This Row],[Load]]*$K$1</f>
        <v>5769.84</v>
      </c>
      <c r="L200">
        <f>Demand[[#This Row],[Load]]+Demand[[#This Row],[Load]]*-0.41</f>
        <v>5869.32</v>
      </c>
      <c r="M200">
        <f>Demand[[#This Row],[Load]]+Demand[[#This Row],[Load]]*-0.4</f>
        <v>5968.7999999999993</v>
      </c>
      <c r="N200">
        <f>Demand[[#This Row],[Load]]+Demand[[#This Row],[Load]]*-0.39</f>
        <v>6068.28</v>
      </c>
      <c r="O200">
        <f>Demand[[#This Row],[Load]]+Demand[[#This Row],[Load]]*-0.38</f>
        <v>6167.76</v>
      </c>
      <c r="P200">
        <f>Demand[[#This Row],[Load]]+Demand[[#This Row],[Load]]*-0.37</f>
        <v>6267.24</v>
      </c>
      <c r="Q200">
        <f>Demand[[#This Row],[Load]]+Demand[[#This Row],[Load]]*-0.36</f>
        <v>6366.72</v>
      </c>
      <c r="R200">
        <f>Demand[[#This Row],[Load]]+Demand[[#This Row],[Load]]*-0.35</f>
        <v>6466.2000000000007</v>
      </c>
      <c r="S200">
        <f>Demand[[#This Row],[Load]]+Demand[[#This Row],[Load]]*-0.34</f>
        <v>6565.68</v>
      </c>
      <c r="T200">
        <f>Demand[[#This Row],[Load]]+Demand[[#This Row],[Load]]*-0.33</f>
        <v>6665.16</v>
      </c>
      <c r="U200">
        <f>Demand[[#This Row],[Load]]+Demand[[#This Row],[Load]]*-0.32</f>
        <v>6764.6399999999994</v>
      </c>
      <c r="V200">
        <f>Demand[[#This Row],[Load]]+Demand[[#This Row],[Load]]*-0.31</f>
        <v>6864.12</v>
      </c>
      <c r="W200">
        <f>Demand[[#This Row],[Load]]+Demand[[#This Row],[Load]]*-0.3</f>
        <v>6963.6</v>
      </c>
      <c r="X200">
        <f>Demand[[#This Row],[Load]]+Demand[[#This Row],[Load]]*-0.29</f>
        <v>7063.08</v>
      </c>
      <c r="Y200">
        <f>Demand[[#This Row],[Load]]+Demand[[#This Row],[Load]]*-0.28</f>
        <v>7162.5599999999995</v>
      </c>
      <c r="Z200">
        <f>Demand[[#This Row],[Load]]+Demand[[#This Row],[Load]]*-0.27</f>
        <v>7262.04</v>
      </c>
      <c r="AA200">
        <f>Demand[[#This Row],[Load]]+Demand[[#This Row],[Load]]*-0.26</f>
        <v>7361.52</v>
      </c>
      <c r="AB200">
        <f>Demand[[#This Row],[Load]]+Demand[[#This Row],[Load]]*-0.25</f>
        <v>7461</v>
      </c>
      <c r="AC200">
        <f>Demand[[#This Row],[Load]]+Demand[[#This Row],[Load]]*-0.24</f>
        <v>7560.48</v>
      </c>
      <c r="AD200">
        <f>Demand[[#This Row],[Load]]+Demand[[#This Row],[Load]]*-0.23</f>
        <v>7659.96</v>
      </c>
      <c r="AE200">
        <f>Demand[[#This Row],[Load]]+Demand[[#This Row],[Load]]*-0.22</f>
        <v>7759.4400000000005</v>
      </c>
      <c r="AF200">
        <f>Demand[[#This Row],[Load]]+Demand[[#This Row],[Load]]*-0.21</f>
        <v>7858.92</v>
      </c>
      <c r="AG200">
        <f>Demand[[#This Row],[Load]]+Demand[[#This Row],[Load]]*-0.2</f>
        <v>7958.4</v>
      </c>
      <c r="AH200">
        <f>Demand[[#This Row],[Load]]+Demand[[#This Row],[Load]]*-0.19</f>
        <v>8057.88</v>
      </c>
      <c r="AI200">
        <f>Demand[[#This Row],[Load]]+Demand[[#This Row],[Load]]*-0.18</f>
        <v>8157.3600000000006</v>
      </c>
      <c r="AJ200">
        <f>Demand[[#This Row],[Load]]+Demand[[#This Row],[Load]]*-0.17</f>
        <v>8256.84</v>
      </c>
      <c r="AK200">
        <f>Demand[[#This Row],[Load]]+Demand[[#This Row],[Load]]*-0.16</f>
        <v>8356.32</v>
      </c>
      <c r="AL200">
        <f>Demand[[#This Row],[Load]]+Demand[[#This Row],[Load]]*-0.15</f>
        <v>8455.7999999999993</v>
      </c>
      <c r="AM200">
        <f>Demand[[#This Row],[Load]]+Demand[[#This Row],[Load]]*-0.14</f>
        <v>8555.2800000000007</v>
      </c>
      <c r="AN200">
        <f>Demand[[#This Row],[Load]]+Demand[[#This Row],[Load]]*-0.13</f>
        <v>8654.76</v>
      </c>
      <c r="AO200">
        <f>Demand[[#This Row],[Load]]+Demand[[#This Row],[Load]]*-0.12</f>
        <v>8754.24</v>
      </c>
      <c r="AP200">
        <f>Demand[[#This Row],[Load]]+Demand[[#This Row],[Load]]*-0.11</f>
        <v>8853.7199999999993</v>
      </c>
      <c r="AQ200">
        <f>Demand[[#This Row],[Load]]+Demand[[#This Row],[Load]]*-0.1</f>
        <v>8953.2000000000007</v>
      </c>
      <c r="AR200">
        <f>Demand[[#This Row],[Load]]+Demand[[#This Row],[Load]]*-0.09</f>
        <v>9052.68</v>
      </c>
      <c r="AS200">
        <f>Demand[[#This Row],[Load]]+Demand[[#This Row],[Load]]*-0.08</f>
        <v>9152.16</v>
      </c>
      <c r="AT200">
        <f>Demand[[#This Row],[Load]]+Demand[[#This Row],[Load]]*-0.07</f>
        <v>9251.64</v>
      </c>
      <c r="AU200">
        <f>Demand[[#This Row],[Load]]+Demand[[#This Row],[Load]]*-0.06</f>
        <v>9351.1200000000008</v>
      </c>
      <c r="AV200">
        <f>Demand[[#This Row],[Load]]+Demand[[#This Row],[Load]]*-0.05</f>
        <v>9450.6</v>
      </c>
      <c r="AW200">
        <f>Demand[[#This Row],[Load]]+Demand[[#This Row],[Load]]*-0.04</f>
        <v>9550.08</v>
      </c>
      <c r="AX200">
        <f>Demand[[#This Row],[Load]]+Demand[[#This Row],[Load]]*-0.03</f>
        <v>9649.56</v>
      </c>
      <c r="AY200">
        <f>Demand[[#This Row],[Load]]+Demand[[#This Row],[Load]]*-0.02</f>
        <v>9749.0400000000009</v>
      </c>
      <c r="AZ200">
        <f>Demand[[#This Row],[Load]]+Demand[[#This Row],[Load]]*-0.01</f>
        <v>9848.52</v>
      </c>
      <c r="BA200">
        <f>Demand[[#This Row],[Load]]+Demand[[#This Row],[Load]]*0</f>
        <v>9948</v>
      </c>
      <c r="BB200">
        <f>Demand[[#This Row],[Load]]+Demand[[#This Row],[Load]]*0.01</f>
        <v>10047.48</v>
      </c>
      <c r="BC200">
        <f>Demand[[#This Row],[Load]]+Demand[[#This Row],[Load]]*0.02</f>
        <v>10146.959999999999</v>
      </c>
      <c r="BD200">
        <f>Demand[[#This Row],[Load]]+Demand[[#This Row],[Load]]*0.03</f>
        <v>10246.44</v>
      </c>
      <c r="BE200">
        <f>Demand[[#This Row],[Load]]+Demand[[#This Row],[Load]]*0.04</f>
        <v>10345.92</v>
      </c>
      <c r="BF200">
        <f>Demand[[#This Row],[Load]]+Demand[[#This Row],[Load]]*0.05</f>
        <v>10445.4</v>
      </c>
      <c r="BG200">
        <f>Demand[[#This Row],[Load]]+Demand[[#This Row],[Load]]*0.06</f>
        <v>10544.88</v>
      </c>
      <c r="BH200">
        <f>Demand[[#This Row],[Load]]+Demand[[#This Row],[Load]]*0.07</f>
        <v>10644.36</v>
      </c>
      <c r="BI200">
        <f>Demand[[#This Row],[Load]]+Demand[[#This Row],[Load]]*0.08</f>
        <v>10743.84</v>
      </c>
      <c r="BJ200">
        <f>Demand[[#This Row],[Load]]+Demand[[#This Row],[Load]]*0.09</f>
        <v>10843.32</v>
      </c>
      <c r="BK200">
        <f>Demand[[#This Row],[Load]]+Demand[[#This Row],[Load]]*0.1</f>
        <v>10942.8</v>
      </c>
      <c r="BL200">
        <f>Demand[[#This Row],[Load]]+Demand[[#This Row],[Load]]*0.11</f>
        <v>11042.28</v>
      </c>
      <c r="BM200">
        <f>Demand[[#This Row],[Load]]+Demand[[#This Row],[Load]]*0.12</f>
        <v>11141.76</v>
      </c>
      <c r="BN200">
        <f>Demand[[#This Row],[Load]]+Demand[[#This Row],[Load]]*0.13</f>
        <v>11241.24</v>
      </c>
      <c r="BO200">
        <f>Demand[[#This Row],[Load]]+Demand[[#This Row],[Load]]*0.14</f>
        <v>11340.72</v>
      </c>
      <c r="BP200">
        <f>Demand[[#This Row],[Load]]+Demand[[#This Row],[Load]]*0.15</f>
        <v>11440.2</v>
      </c>
      <c r="BQ200">
        <f>Demand[[#This Row],[Load]]+Demand[[#This Row],[Load]]*0.16</f>
        <v>11539.68</v>
      </c>
      <c r="BR200">
        <f>Demand[[#This Row],[Load]]+Demand[[#This Row],[Load]]*0.17</f>
        <v>11639.16</v>
      </c>
      <c r="BS200">
        <f>Demand[[#This Row],[Load]]+Demand[[#This Row],[Load]]*0.18</f>
        <v>11738.64</v>
      </c>
      <c r="BT200">
        <f>Demand[[#This Row],[Load]]+Demand[[#This Row],[Load]]*0.19</f>
        <v>11838.12</v>
      </c>
      <c r="BU200">
        <f>Demand[[#This Row],[Load]]+Demand[[#This Row],[Load]]*0.2</f>
        <v>11937.6</v>
      </c>
      <c r="BV200">
        <f>Demand[[#This Row],[Load]]+Demand[[#This Row],[Load]]*0.21</f>
        <v>12037.08</v>
      </c>
      <c r="BW200">
        <f>Demand[[#This Row],[Load]]+Demand[[#This Row],[Load]]*0.22</f>
        <v>12136.56</v>
      </c>
      <c r="BX200">
        <f>Demand[[#This Row],[Load]]+Demand[[#This Row],[Load]]*0.23</f>
        <v>12236.04</v>
      </c>
      <c r="BY200">
        <f>Demand[[#This Row],[Load]]+Demand[[#This Row],[Load]]*0.24</f>
        <v>12335.52</v>
      </c>
      <c r="BZ200">
        <f>Demand[[#This Row],[Load]]+Demand[[#This Row],[Load]]*0.25</f>
        <v>12435</v>
      </c>
      <c r="CA200">
        <f>Demand[[#This Row],[Load]]+Demand[[#This Row],[Load]]*0.26</f>
        <v>12534.48</v>
      </c>
      <c r="CB200">
        <f>Demand[[#This Row],[Load]]+Demand[[#This Row],[Load]]*0.27</f>
        <v>12633.96</v>
      </c>
      <c r="CC200">
        <f>Demand[[#This Row],[Load]]+Demand[[#This Row],[Load]]*0.28</f>
        <v>12733.44</v>
      </c>
      <c r="CD200">
        <f>Demand[[#This Row],[Load]]+Demand[[#This Row],[Load]]*0.29</f>
        <v>12832.92</v>
      </c>
      <c r="CE200">
        <f>Demand[[#This Row],[Load]]+Demand[[#This Row],[Load]]*0.3</f>
        <v>12932.4</v>
      </c>
      <c r="CF200">
        <f>Demand[[#This Row],[Load]]+Demand[[#This Row],[Load]]*0.31</f>
        <v>13031.880000000001</v>
      </c>
      <c r="CG200">
        <f>Demand[[#This Row],[Load]]+Demand[[#This Row],[Load]]*0.32</f>
        <v>13131.36</v>
      </c>
      <c r="CH200">
        <f>Demand[[#This Row],[Load]]+Demand[[#This Row],[Load]]*0.33</f>
        <v>13230.84</v>
      </c>
      <c r="CI200">
        <f>Demand[[#This Row],[Load]]+Demand[[#This Row],[Load]]*0.34</f>
        <v>13330.32</v>
      </c>
      <c r="CJ200">
        <f>Demand[[#This Row],[Load]]+Demand[[#This Row],[Load]]*0.35</f>
        <v>13429.8</v>
      </c>
      <c r="CK200">
        <f>Demand[[#This Row],[Load]]+Demand[[#This Row],[Load]]*0.36</f>
        <v>13529.279999999999</v>
      </c>
      <c r="CL200">
        <f>Demand[[#This Row],[Load]]+Demand[[#This Row],[Load]]*0.37</f>
        <v>13628.76</v>
      </c>
      <c r="CM200">
        <f>Demand[[#This Row],[Load]]+Demand[[#This Row],[Load]]*0.38</f>
        <v>13728.24</v>
      </c>
      <c r="CN200">
        <f>Demand[[#This Row],[Load]]+Demand[[#This Row],[Load]]*0.39</f>
        <v>13827.720000000001</v>
      </c>
      <c r="CO200">
        <f>Demand[[#This Row],[Load]]+Demand[[#This Row],[Load]]*0.4</f>
        <v>13927.2</v>
      </c>
      <c r="CP200">
        <f>Demand[[#This Row],[Load]]+Demand[[#This Row],[Load]]*0.41</f>
        <v>14026.68</v>
      </c>
      <c r="CQ200">
        <f>Demand[[#This Row],[Load]]+Demand[[#This Row],[Load]]*0.42</f>
        <v>14126.16</v>
      </c>
      <c r="CR200">
        <f>Demand[[#This Row],[Load]]+Demand[[#This Row],[Load]]*0.43</f>
        <v>14225.64</v>
      </c>
      <c r="CS200">
        <f>Demand[[#This Row],[Load]]+Demand[[#This Row],[Load]]*0.44</f>
        <v>14325.119999999999</v>
      </c>
      <c r="CT200">
        <f>Demand[[#This Row],[Load]]+Demand[[#This Row],[Load]]*0.45</f>
        <v>14424.6</v>
      </c>
      <c r="CU200">
        <f>Demand[[#This Row],[Load]]+Demand[[#This Row],[Load]]*0.46</f>
        <v>14524.08</v>
      </c>
      <c r="CV200">
        <f>Demand[[#This Row],[Load]]+Demand[[#This Row],[Load]]*47</f>
        <v>477504</v>
      </c>
      <c r="CW200">
        <f>Demand[[#This Row],[Load]]+Demand[[#This Row],[Load]]*0.48</f>
        <v>14723.04</v>
      </c>
      <c r="CX200">
        <f>Demand[[#This Row],[Load]]+Demand[[#This Row],[Load]]*0.49</f>
        <v>14822.52</v>
      </c>
      <c r="CY200">
        <f>Demand[[#This Row],[Load]]+Demand[[#This Row],[Load]]*0.5</f>
        <v>14922</v>
      </c>
    </row>
    <row r="201" spans="1:103">
      <c r="A201">
        <v>199</v>
      </c>
      <c r="B201">
        <v>10171</v>
      </c>
      <c r="C201">
        <f>Demand[[#This Row],[Load]]-Demand[[#This Row],[Load]]*0.5</f>
        <v>5085.5</v>
      </c>
      <c r="D201">
        <f>Demand[[#This Row],[Load]]-Demand[[#This Row],[Load]]*0.49</f>
        <v>5187.21</v>
      </c>
      <c r="E201">
        <f>Demand[[#This Row],[Load]]-Demand[[#This Row],[Load]]*0.48</f>
        <v>5288.92</v>
      </c>
      <c r="F201">
        <f>Demand[[#This Row],[Load]]-Demand[[#This Row],[Load]]*0.47</f>
        <v>5390.63</v>
      </c>
      <c r="G201">
        <f>Demand[[#This Row],[Load]]-Demand[[#This Row],[Load]]*0.46</f>
        <v>5492.34</v>
      </c>
      <c r="H201">
        <f>Demand[[#This Row],[Load]]-Demand[[#This Row],[Load]]*0.45</f>
        <v>5594.05</v>
      </c>
      <c r="I201">
        <f>Demand[[#This Row],[Load]]-Demand[[#This Row],[Load]]*0.44</f>
        <v>5695.76</v>
      </c>
      <c r="J201">
        <f>Demand[[#This Row],[Load]]-Demand[[#This Row],[Load]]*0.43</f>
        <v>5797.47</v>
      </c>
      <c r="K201">
        <f>Demand[[#This Row],[Load]]+Demand[[#This Row],[Load]]*$K$1</f>
        <v>5899.18</v>
      </c>
      <c r="L201">
        <f>Demand[[#This Row],[Load]]+Demand[[#This Row],[Load]]*-0.41</f>
        <v>6000.89</v>
      </c>
      <c r="M201">
        <f>Demand[[#This Row],[Load]]+Demand[[#This Row],[Load]]*-0.4</f>
        <v>6102.6</v>
      </c>
      <c r="N201">
        <f>Demand[[#This Row],[Load]]+Demand[[#This Row],[Load]]*-0.39</f>
        <v>6204.3099999999995</v>
      </c>
      <c r="O201">
        <f>Demand[[#This Row],[Load]]+Demand[[#This Row],[Load]]*-0.38</f>
        <v>6306.02</v>
      </c>
      <c r="P201">
        <f>Demand[[#This Row],[Load]]+Demand[[#This Row],[Load]]*-0.37</f>
        <v>6407.73</v>
      </c>
      <c r="Q201">
        <f>Demand[[#This Row],[Load]]+Demand[[#This Row],[Load]]*-0.36</f>
        <v>6509.4400000000005</v>
      </c>
      <c r="R201">
        <f>Demand[[#This Row],[Load]]+Demand[[#This Row],[Load]]*-0.35</f>
        <v>6611.15</v>
      </c>
      <c r="S201">
        <f>Demand[[#This Row],[Load]]+Demand[[#This Row],[Load]]*-0.34</f>
        <v>6712.86</v>
      </c>
      <c r="T201">
        <f>Demand[[#This Row],[Load]]+Demand[[#This Row],[Load]]*-0.33</f>
        <v>6814.57</v>
      </c>
      <c r="U201">
        <f>Demand[[#This Row],[Load]]+Demand[[#This Row],[Load]]*-0.32</f>
        <v>6916.28</v>
      </c>
      <c r="V201">
        <f>Demand[[#This Row],[Load]]+Demand[[#This Row],[Load]]*-0.31</f>
        <v>7017.99</v>
      </c>
      <c r="W201">
        <f>Demand[[#This Row],[Load]]+Demand[[#This Row],[Load]]*-0.3</f>
        <v>7119.7000000000007</v>
      </c>
      <c r="X201">
        <f>Demand[[#This Row],[Load]]+Demand[[#This Row],[Load]]*-0.29</f>
        <v>7221.41</v>
      </c>
      <c r="Y201">
        <f>Demand[[#This Row],[Load]]+Demand[[#This Row],[Load]]*-0.28</f>
        <v>7323.12</v>
      </c>
      <c r="Z201">
        <f>Demand[[#This Row],[Load]]+Demand[[#This Row],[Load]]*-0.27</f>
        <v>7424.83</v>
      </c>
      <c r="AA201">
        <f>Demand[[#This Row],[Load]]+Demand[[#This Row],[Load]]*-0.26</f>
        <v>7526.54</v>
      </c>
      <c r="AB201">
        <f>Demand[[#This Row],[Load]]+Demand[[#This Row],[Load]]*-0.25</f>
        <v>7628.25</v>
      </c>
      <c r="AC201">
        <f>Demand[[#This Row],[Load]]+Demand[[#This Row],[Load]]*-0.24</f>
        <v>7729.96</v>
      </c>
      <c r="AD201">
        <f>Demand[[#This Row],[Load]]+Demand[[#This Row],[Load]]*-0.23</f>
        <v>7831.67</v>
      </c>
      <c r="AE201">
        <f>Demand[[#This Row],[Load]]+Demand[[#This Row],[Load]]*-0.22</f>
        <v>7933.38</v>
      </c>
      <c r="AF201">
        <f>Demand[[#This Row],[Load]]+Demand[[#This Row],[Load]]*-0.21</f>
        <v>8035.09</v>
      </c>
      <c r="AG201">
        <f>Demand[[#This Row],[Load]]+Demand[[#This Row],[Load]]*-0.2</f>
        <v>8136.8</v>
      </c>
      <c r="AH201">
        <f>Demand[[#This Row],[Load]]+Demand[[#This Row],[Load]]*-0.19</f>
        <v>8238.51</v>
      </c>
      <c r="AI201">
        <f>Demand[[#This Row],[Load]]+Demand[[#This Row],[Load]]*-0.18</f>
        <v>8340.2199999999993</v>
      </c>
      <c r="AJ201">
        <f>Demand[[#This Row],[Load]]+Demand[[#This Row],[Load]]*-0.17</f>
        <v>8441.93</v>
      </c>
      <c r="AK201">
        <f>Demand[[#This Row],[Load]]+Demand[[#This Row],[Load]]*-0.16</f>
        <v>8543.64</v>
      </c>
      <c r="AL201">
        <f>Demand[[#This Row],[Load]]+Demand[[#This Row],[Load]]*-0.15</f>
        <v>8645.35</v>
      </c>
      <c r="AM201">
        <f>Demand[[#This Row],[Load]]+Demand[[#This Row],[Load]]*-0.14</f>
        <v>8747.06</v>
      </c>
      <c r="AN201">
        <f>Demand[[#This Row],[Load]]+Demand[[#This Row],[Load]]*-0.13</f>
        <v>8848.77</v>
      </c>
      <c r="AO201">
        <f>Demand[[#This Row],[Load]]+Demand[[#This Row],[Load]]*-0.12</f>
        <v>8950.48</v>
      </c>
      <c r="AP201">
        <f>Demand[[#This Row],[Load]]+Demand[[#This Row],[Load]]*-0.11</f>
        <v>9052.19</v>
      </c>
      <c r="AQ201">
        <f>Demand[[#This Row],[Load]]+Demand[[#This Row],[Load]]*-0.1</f>
        <v>9153.9</v>
      </c>
      <c r="AR201">
        <f>Demand[[#This Row],[Load]]+Demand[[#This Row],[Load]]*-0.09</f>
        <v>9255.61</v>
      </c>
      <c r="AS201">
        <f>Demand[[#This Row],[Load]]+Demand[[#This Row],[Load]]*-0.08</f>
        <v>9357.32</v>
      </c>
      <c r="AT201">
        <f>Demand[[#This Row],[Load]]+Demand[[#This Row],[Load]]*-0.07</f>
        <v>9459.0300000000007</v>
      </c>
      <c r="AU201">
        <f>Demand[[#This Row],[Load]]+Demand[[#This Row],[Load]]*-0.06</f>
        <v>9560.74</v>
      </c>
      <c r="AV201">
        <f>Demand[[#This Row],[Load]]+Demand[[#This Row],[Load]]*-0.05</f>
        <v>9662.4500000000007</v>
      </c>
      <c r="AW201">
        <f>Demand[[#This Row],[Load]]+Demand[[#This Row],[Load]]*-0.04</f>
        <v>9764.16</v>
      </c>
      <c r="AX201">
        <f>Demand[[#This Row],[Load]]+Demand[[#This Row],[Load]]*-0.03</f>
        <v>9865.8700000000008</v>
      </c>
      <c r="AY201">
        <f>Demand[[#This Row],[Load]]+Demand[[#This Row],[Load]]*-0.02</f>
        <v>9967.58</v>
      </c>
      <c r="AZ201">
        <f>Demand[[#This Row],[Load]]+Demand[[#This Row],[Load]]*-0.01</f>
        <v>10069.290000000001</v>
      </c>
      <c r="BA201">
        <f>Demand[[#This Row],[Load]]+Demand[[#This Row],[Load]]*0</f>
        <v>10171</v>
      </c>
      <c r="BB201">
        <f>Demand[[#This Row],[Load]]+Demand[[#This Row],[Load]]*0.01</f>
        <v>10272.709999999999</v>
      </c>
      <c r="BC201">
        <f>Demand[[#This Row],[Load]]+Demand[[#This Row],[Load]]*0.02</f>
        <v>10374.42</v>
      </c>
      <c r="BD201">
        <f>Demand[[#This Row],[Load]]+Demand[[#This Row],[Load]]*0.03</f>
        <v>10476.129999999999</v>
      </c>
      <c r="BE201">
        <f>Demand[[#This Row],[Load]]+Demand[[#This Row],[Load]]*0.04</f>
        <v>10577.84</v>
      </c>
      <c r="BF201">
        <f>Demand[[#This Row],[Load]]+Demand[[#This Row],[Load]]*0.05</f>
        <v>10679.55</v>
      </c>
      <c r="BG201">
        <f>Demand[[#This Row],[Load]]+Demand[[#This Row],[Load]]*0.06</f>
        <v>10781.26</v>
      </c>
      <c r="BH201">
        <f>Demand[[#This Row],[Load]]+Demand[[#This Row],[Load]]*0.07</f>
        <v>10882.97</v>
      </c>
      <c r="BI201">
        <f>Demand[[#This Row],[Load]]+Demand[[#This Row],[Load]]*0.08</f>
        <v>10984.68</v>
      </c>
      <c r="BJ201">
        <f>Demand[[#This Row],[Load]]+Demand[[#This Row],[Load]]*0.09</f>
        <v>11086.39</v>
      </c>
      <c r="BK201">
        <f>Demand[[#This Row],[Load]]+Demand[[#This Row],[Load]]*0.1</f>
        <v>11188.1</v>
      </c>
      <c r="BL201">
        <f>Demand[[#This Row],[Load]]+Demand[[#This Row],[Load]]*0.11</f>
        <v>11289.81</v>
      </c>
      <c r="BM201">
        <f>Demand[[#This Row],[Load]]+Demand[[#This Row],[Load]]*0.12</f>
        <v>11391.52</v>
      </c>
      <c r="BN201">
        <f>Demand[[#This Row],[Load]]+Demand[[#This Row],[Load]]*0.13</f>
        <v>11493.23</v>
      </c>
      <c r="BO201">
        <f>Demand[[#This Row],[Load]]+Demand[[#This Row],[Load]]*0.14</f>
        <v>11594.94</v>
      </c>
      <c r="BP201">
        <f>Demand[[#This Row],[Load]]+Demand[[#This Row],[Load]]*0.15</f>
        <v>11696.65</v>
      </c>
      <c r="BQ201">
        <f>Demand[[#This Row],[Load]]+Demand[[#This Row],[Load]]*0.16</f>
        <v>11798.36</v>
      </c>
      <c r="BR201">
        <f>Demand[[#This Row],[Load]]+Demand[[#This Row],[Load]]*0.17</f>
        <v>11900.07</v>
      </c>
      <c r="BS201">
        <f>Demand[[#This Row],[Load]]+Demand[[#This Row],[Load]]*0.18</f>
        <v>12001.78</v>
      </c>
      <c r="BT201">
        <f>Demand[[#This Row],[Load]]+Demand[[#This Row],[Load]]*0.19</f>
        <v>12103.49</v>
      </c>
      <c r="BU201">
        <f>Demand[[#This Row],[Load]]+Demand[[#This Row],[Load]]*0.2</f>
        <v>12205.2</v>
      </c>
      <c r="BV201">
        <f>Demand[[#This Row],[Load]]+Demand[[#This Row],[Load]]*0.21</f>
        <v>12306.91</v>
      </c>
      <c r="BW201">
        <f>Demand[[#This Row],[Load]]+Demand[[#This Row],[Load]]*0.22</f>
        <v>12408.619999999999</v>
      </c>
      <c r="BX201">
        <f>Demand[[#This Row],[Load]]+Demand[[#This Row],[Load]]*0.23</f>
        <v>12510.33</v>
      </c>
      <c r="BY201">
        <f>Demand[[#This Row],[Load]]+Demand[[#This Row],[Load]]*0.24</f>
        <v>12612.04</v>
      </c>
      <c r="BZ201">
        <f>Demand[[#This Row],[Load]]+Demand[[#This Row],[Load]]*0.25</f>
        <v>12713.75</v>
      </c>
      <c r="CA201">
        <f>Demand[[#This Row],[Load]]+Demand[[#This Row],[Load]]*0.26</f>
        <v>12815.46</v>
      </c>
      <c r="CB201">
        <f>Demand[[#This Row],[Load]]+Demand[[#This Row],[Load]]*0.27</f>
        <v>12917.17</v>
      </c>
      <c r="CC201">
        <f>Demand[[#This Row],[Load]]+Demand[[#This Row],[Load]]*0.28</f>
        <v>13018.880000000001</v>
      </c>
      <c r="CD201">
        <f>Demand[[#This Row],[Load]]+Demand[[#This Row],[Load]]*0.29</f>
        <v>13120.59</v>
      </c>
      <c r="CE201">
        <f>Demand[[#This Row],[Load]]+Demand[[#This Row],[Load]]*0.3</f>
        <v>13222.3</v>
      </c>
      <c r="CF201">
        <f>Demand[[#This Row],[Load]]+Demand[[#This Row],[Load]]*0.31</f>
        <v>13324.01</v>
      </c>
      <c r="CG201">
        <f>Demand[[#This Row],[Load]]+Demand[[#This Row],[Load]]*0.32</f>
        <v>13425.720000000001</v>
      </c>
      <c r="CH201">
        <f>Demand[[#This Row],[Load]]+Demand[[#This Row],[Load]]*0.33</f>
        <v>13527.43</v>
      </c>
      <c r="CI201">
        <f>Demand[[#This Row],[Load]]+Demand[[#This Row],[Load]]*0.34</f>
        <v>13629.14</v>
      </c>
      <c r="CJ201">
        <f>Demand[[#This Row],[Load]]+Demand[[#This Row],[Load]]*0.35</f>
        <v>13730.85</v>
      </c>
      <c r="CK201">
        <f>Demand[[#This Row],[Load]]+Demand[[#This Row],[Load]]*0.36</f>
        <v>13832.56</v>
      </c>
      <c r="CL201">
        <f>Demand[[#This Row],[Load]]+Demand[[#This Row],[Load]]*0.37</f>
        <v>13934.27</v>
      </c>
      <c r="CM201">
        <f>Demand[[#This Row],[Load]]+Demand[[#This Row],[Load]]*0.38</f>
        <v>14035.98</v>
      </c>
      <c r="CN201">
        <f>Demand[[#This Row],[Load]]+Demand[[#This Row],[Load]]*0.39</f>
        <v>14137.69</v>
      </c>
      <c r="CO201">
        <f>Demand[[#This Row],[Load]]+Demand[[#This Row],[Load]]*0.4</f>
        <v>14239.4</v>
      </c>
      <c r="CP201">
        <f>Demand[[#This Row],[Load]]+Demand[[#This Row],[Load]]*0.41</f>
        <v>14341.11</v>
      </c>
      <c r="CQ201">
        <f>Demand[[#This Row],[Load]]+Demand[[#This Row],[Load]]*0.42</f>
        <v>14442.82</v>
      </c>
      <c r="CR201">
        <f>Demand[[#This Row],[Load]]+Demand[[#This Row],[Load]]*0.43</f>
        <v>14544.529999999999</v>
      </c>
      <c r="CS201">
        <f>Demand[[#This Row],[Load]]+Demand[[#This Row],[Load]]*0.44</f>
        <v>14646.24</v>
      </c>
      <c r="CT201">
        <f>Demand[[#This Row],[Load]]+Demand[[#This Row],[Load]]*0.45</f>
        <v>14747.95</v>
      </c>
      <c r="CU201">
        <f>Demand[[#This Row],[Load]]+Demand[[#This Row],[Load]]*0.46</f>
        <v>14849.66</v>
      </c>
      <c r="CV201">
        <f>Demand[[#This Row],[Load]]+Demand[[#This Row],[Load]]*47</f>
        <v>488208</v>
      </c>
      <c r="CW201">
        <f>Demand[[#This Row],[Load]]+Demand[[#This Row],[Load]]*0.48</f>
        <v>15053.08</v>
      </c>
      <c r="CX201">
        <f>Demand[[#This Row],[Load]]+Demand[[#This Row],[Load]]*0.49</f>
        <v>15154.79</v>
      </c>
      <c r="CY201">
        <f>Demand[[#This Row],[Load]]+Demand[[#This Row],[Load]]*0.5</f>
        <v>15256.5</v>
      </c>
    </row>
    <row r="202" spans="1:103">
      <c r="A202">
        <v>200</v>
      </c>
      <c r="B202">
        <v>10694</v>
      </c>
      <c r="C202">
        <f>Demand[[#This Row],[Load]]-Demand[[#This Row],[Load]]*0.5</f>
        <v>5347</v>
      </c>
      <c r="D202">
        <f>Demand[[#This Row],[Load]]-Demand[[#This Row],[Load]]*0.49</f>
        <v>5453.9400000000005</v>
      </c>
      <c r="E202">
        <f>Demand[[#This Row],[Load]]-Demand[[#This Row],[Load]]*0.48</f>
        <v>5560.88</v>
      </c>
      <c r="F202">
        <f>Demand[[#This Row],[Load]]-Demand[[#This Row],[Load]]*0.47</f>
        <v>5667.8200000000006</v>
      </c>
      <c r="G202">
        <f>Demand[[#This Row],[Load]]-Demand[[#This Row],[Load]]*0.46</f>
        <v>5774.76</v>
      </c>
      <c r="H202">
        <f>Demand[[#This Row],[Load]]-Demand[[#This Row],[Load]]*0.45</f>
        <v>5881.7</v>
      </c>
      <c r="I202">
        <f>Demand[[#This Row],[Load]]-Demand[[#This Row],[Load]]*0.44</f>
        <v>5988.64</v>
      </c>
      <c r="J202">
        <f>Demand[[#This Row],[Load]]-Demand[[#This Row],[Load]]*0.43</f>
        <v>6095.58</v>
      </c>
      <c r="K202">
        <f>Demand[[#This Row],[Load]]+Demand[[#This Row],[Load]]*$K$1</f>
        <v>6202.52</v>
      </c>
      <c r="L202">
        <f>Demand[[#This Row],[Load]]+Demand[[#This Row],[Load]]*-0.41</f>
        <v>6309.46</v>
      </c>
      <c r="M202">
        <f>Demand[[#This Row],[Load]]+Demand[[#This Row],[Load]]*-0.4</f>
        <v>6416.4</v>
      </c>
      <c r="N202">
        <f>Demand[[#This Row],[Load]]+Demand[[#This Row],[Load]]*-0.39</f>
        <v>6523.34</v>
      </c>
      <c r="O202">
        <f>Demand[[#This Row],[Load]]+Demand[[#This Row],[Load]]*-0.38</f>
        <v>6630.28</v>
      </c>
      <c r="P202">
        <f>Demand[[#This Row],[Load]]+Demand[[#This Row],[Load]]*-0.37</f>
        <v>6737.22</v>
      </c>
      <c r="Q202">
        <f>Demand[[#This Row],[Load]]+Demand[[#This Row],[Load]]*-0.36</f>
        <v>6844.16</v>
      </c>
      <c r="R202">
        <f>Demand[[#This Row],[Load]]+Demand[[#This Row],[Load]]*-0.35</f>
        <v>6951.1</v>
      </c>
      <c r="S202">
        <f>Demand[[#This Row],[Load]]+Demand[[#This Row],[Load]]*-0.34</f>
        <v>7058.04</v>
      </c>
      <c r="T202">
        <f>Demand[[#This Row],[Load]]+Demand[[#This Row],[Load]]*-0.33</f>
        <v>7164.98</v>
      </c>
      <c r="U202">
        <f>Demand[[#This Row],[Load]]+Demand[[#This Row],[Load]]*-0.32</f>
        <v>7271.92</v>
      </c>
      <c r="V202">
        <f>Demand[[#This Row],[Load]]+Demand[[#This Row],[Load]]*-0.31</f>
        <v>7378.8600000000006</v>
      </c>
      <c r="W202">
        <f>Demand[[#This Row],[Load]]+Demand[[#This Row],[Load]]*-0.3</f>
        <v>7485.8</v>
      </c>
      <c r="X202">
        <f>Demand[[#This Row],[Load]]+Demand[[#This Row],[Load]]*-0.29</f>
        <v>7592.74</v>
      </c>
      <c r="Y202">
        <f>Demand[[#This Row],[Load]]+Demand[[#This Row],[Load]]*-0.28</f>
        <v>7699.68</v>
      </c>
      <c r="Z202">
        <f>Demand[[#This Row],[Load]]+Demand[[#This Row],[Load]]*-0.27</f>
        <v>7806.62</v>
      </c>
      <c r="AA202">
        <f>Demand[[#This Row],[Load]]+Demand[[#This Row],[Load]]*-0.26</f>
        <v>7913.5599999999995</v>
      </c>
      <c r="AB202">
        <f>Demand[[#This Row],[Load]]+Demand[[#This Row],[Load]]*-0.25</f>
        <v>8020.5</v>
      </c>
      <c r="AC202">
        <f>Demand[[#This Row],[Load]]+Demand[[#This Row],[Load]]*-0.24</f>
        <v>8127.4400000000005</v>
      </c>
      <c r="AD202">
        <f>Demand[[#This Row],[Load]]+Demand[[#This Row],[Load]]*-0.23</f>
        <v>8234.380000000001</v>
      </c>
      <c r="AE202">
        <f>Demand[[#This Row],[Load]]+Demand[[#This Row],[Load]]*-0.22</f>
        <v>8341.32</v>
      </c>
      <c r="AF202">
        <f>Demand[[#This Row],[Load]]+Demand[[#This Row],[Load]]*-0.21</f>
        <v>8448.26</v>
      </c>
      <c r="AG202">
        <f>Demand[[#This Row],[Load]]+Demand[[#This Row],[Load]]*-0.2</f>
        <v>8555.2000000000007</v>
      </c>
      <c r="AH202">
        <f>Demand[[#This Row],[Load]]+Demand[[#This Row],[Load]]*-0.19</f>
        <v>8662.14</v>
      </c>
      <c r="AI202">
        <f>Demand[[#This Row],[Load]]+Demand[[#This Row],[Load]]*-0.18</f>
        <v>8769.08</v>
      </c>
      <c r="AJ202">
        <f>Demand[[#This Row],[Load]]+Demand[[#This Row],[Load]]*-0.17</f>
        <v>8876.02</v>
      </c>
      <c r="AK202">
        <f>Demand[[#This Row],[Load]]+Demand[[#This Row],[Load]]*-0.16</f>
        <v>8982.9599999999991</v>
      </c>
      <c r="AL202">
        <f>Demand[[#This Row],[Load]]+Demand[[#This Row],[Load]]*-0.15</f>
        <v>9089.9</v>
      </c>
      <c r="AM202">
        <f>Demand[[#This Row],[Load]]+Demand[[#This Row],[Load]]*-0.14</f>
        <v>9196.84</v>
      </c>
      <c r="AN202">
        <f>Demand[[#This Row],[Load]]+Demand[[#This Row],[Load]]*-0.13</f>
        <v>9303.7800000000007</v>
      </c>
      <c r="AO202">
        <f>Demand[[#This Row],[Load]]+Demand[[#This Row],[Load]]*-0.12</f>
        <v>9410.7199999999993</v>
      </c>
      <c r="AP202">
        <f>Demand[[#This Row],[Load]]+Demand[[#This Row],[Load]]*-0.11</f>
        <v>9517.66</v>
      </c>
      <c r="AQ202">
        <f>Demand[[#This Row],[Load]]+Demand[[#This Row],[Load]]*-0.1</f>
        <v>9624.6</v>
      </c>
      <c r="AR202">
        <f>Demand[[#This Row],[Load]]+Demand[[#This Row],[Load]]*-0.09</f>
        <v>9731.5400000000009</v>
      </c>
      <c r="AS202">
        <f>Demand[[#This Row],[Load]]+Demand[[#This Row],[Load]]*-0.08</f>
        <v>9838.48</v>
      </c>
      <c r="AT202">
        <f>Demand[[#This Row],[Load]]+Demand[[#This Row],[Load]]*-0.07</f>
        <v>9945.42</v>
      </c>
      <c r="AU202">
        <f>Demand[[#This Row],[Load]]+Demand[[#This Row],[Load]]*-0.06</f>
        <v>10052.36</v>
      </c>
      <c r="AV202">
        <f>Demand[[#This Row],[Load]]+Demand[[#This Row],[Load]]*-0.05</f>
        <v>10159.299999999999</v>
      </c>
      <c r="AW202">
        <f>Demand[[#This Row],[Load]]+Demand[[#This Row],[Load]]*-0.04</f>
        <v>10266.24</v>
      </c>
      <c r="AX202">
        <f>Demand[[#This Row],[Load]]+Demand[[#This Row],[Load]]*-0.03</f>
        <v>10373.18</v>
      </c>
      <c r="AY202">
        <f>Demand[[#This Row],[Load]]+Demand[[#This Row],[Load]]*-0.02</f>
        <v>10480.120000000001</v>
      </c>
      <c r="AZ202">
        <f>Demand[[#This Row],[Load]]+Demand[[#This Row],[Load]]*-0.01</f>
        <v>10587.06</v>
      </c>
      <c r="BA202">
        <f>Demand[[#This Row],[Load]]+Demand[[#This Row],[Load]]*0</f>
        <v>10694</v>
      </c>
      <c r="BB202">
        <f>Demand[[#This Row],[Load]]+Demand[[#This Row],[Load]]*0.01</f>
        <v>10800.94</v>
      </c>
      <c r="BC202">
        <f>Demand[[#This Row],[Load]]+Demand[[#This Row],[Load]]*0.02</f>
        <v>10907.88</v>
      </c>
      <c r="BD202">
        <f>Demand[[#This Row],[Load]]+Demand[[#This Row],[Load]]*0.03</f>
        <v>11014.82</v>
      </c>
      <c r="BE202">
        <f>Demand[[#This Row],[Load]]+Demand[[#This Row],[Load]]*0.04</f>
        <v>11121.76</v>
      </c>
      <c r="BF202">
        <f>Demand[[#This Row],[Load]]+Demand[[#This Row],[Load]]*0.05</f>
        <v>11228.7</v>
      </c>
      <c r="BG202">
        <f>Demand[[#This Row],[Load]]+Demand[[#This Row],[Load]]*0.06</f>
        <v>11335.64</v>
      </c>
      <c r="BH202">
        <f>Demand[[#This Row],[Load]]+Demand[[#This Row],[Load]]*0.07</f>
        <v>11442.58</v>
      </c>
      <c r="BI202">
        <f>Demand[[#This Row],[Load]]+Demand[[#This Row],[Load]]*0.08</f>
        <v>11549.52</v>
      </c>
      <c r="BJ202">
        <f>Demand[[#This Row],[Load]]+Demand[[#This Row],[Load]]*0.09</f>
        <v>11656.46</v>
      </c>
      <c r="BK202">
        <f>Demand[[#This Row],[Load]]+Demand[[#This Row],[Load]]*0.1</f>
        <v>11763.4</v>
      </c>
      <c r="BL202">
        <f>Demand[[#This Row],[Load]]+Demand[[#This Row],[Load]]*0.11</f>
        <v>11870.34</v>
      </c>
      <c r="BM202">
        <f>Demand[[#This Row],[Load]]+Demand[[#This Row],[Load]]*0.12</f>
        <v>11977.28</v>
      </c>
      <c r="BN202">
        <f>Demand[[#This Row],[Load]]+Demand[[#This Row],[Load]]*0.13</f>
        <v>12084.22</v>
      </c>
      <c r="BO202">
        <f>Demand[[#This Row],[Load]]+Demand[[#This Row],[Load]]*0.14</f>
        <v>12191.16</v>
      </c>
      <c r="BP202">
        <f>Demand[[#This Row],[Load]]+Demand[[#This Row],[Load]]*0.15</f>
        <v>12298.1</v>
      </c>
      <c r="BQ202">
        <f>Demand[[#This Row],[Load]]+Demand[[#This Row],[Load]]*0.16</f>
        <v>12405.04</v>
      </c>
      <c r="BR202">
        <f>Demand[[#This Row],[Load]]+Demand[[#This Row],[Load]]*0.17</f>
        <v>12511.98</v>
      </c>
      <c r="BS202">
        <f>Demand[[#This Row],[Load]]+Demand[[#This Row],[Load]]*0.18</f>
        <v>12618.92</v>
      </c>
      <c r="BT202">
        <f>Demand[[#This Row],[Load]]+Demand[[#This Row],[Load]]*0.19</f>
        <v>12725.86</v>
      </c>
      <c r="BU202">
        <f>Demand[[#This Row],[Load]]+Demand[[#This Row],[Load]]*0.2</f>
        <v>12832.8</v>
      </c>
      <c r="BV202">
        <f>Demand[[#This Row],[Load]]+Demand[[#This Row],[Load]]*0.21</f>
        <v>12939.74</v>
      </c>
      <c r="BW202">
        <f>Demand[[#This Row],[Load]]+Demand[[#This Row],[Load]]*0.22</f>
        <v>13046.68</v>
      </c>
      <c r="BX202">
        <f>Demand[[#This Row],[Load]]+Demand[[#This Row],[Load]]*0.23</f>
        <v>13153.619999999999</v>
      </c>
      <c r="BY202">
        <f>Demand[[#This Row],[Load]]+Demand[[#This Row],[Load]]*0.24</f>
        <v>13260.56</v>
      </c>
      <c r="BZ202">
        <f>Demand[[#This Row],[Load]]+Demand[[#This Row],[Load]]*0.25</f>
        <v>13367.5</v>
      </c>
      <c r="CA202">
        <f>Demand[[#This Row],[Load]]+Demand[[#This Row],[Load]]*0.26</f>
        <v>13474.44</v>
      </c>
      <c r="CB202">
        <f>Demand[[#This Row],[Load]]+Demand[[#This Row],[Load]]*0.27</f>
        <v>13581.380000000001</v>
      </c>
      <c r="CC202">
        <f>Demand[[#This Row],[Load]]+Demand[[#This Row],[Load]]*0.28</f>
        <v>13688.32</v>
      </c>
      <c r="CD202">
        <f>Demand[[#This Row],[Load]]+Demand[[#This Row],[Load]]*0.29</f>
        <v>13795.26</v>
      </c>
      <c r="CE202">
        <f>Demand[[#This Row],[Load]]+Demand[[#This Row],[Load]]*0.3</f>
        <v>13902.2</v>
      </c>
      <c r="CF202">
        <f>Demand[[#This Row],[Load]]+Demand[[#This Row],[Load]]*0.31</f>
        <v>14009.14</v>
      </c>
      <c r="CG202">
        <f>Demand[[#This Row],[Load]]+Demand[[#This Row],[Load]]*0.32</f>
        <v>14116.08</v>
      </c>
      <c r="CH202">
        <f>Demand[[#This Row],[Load]]+Demand[[#This Row],[Load]]*0.33</f>
        <v>14223.02</v>
      </c>
      <c r="CI202">
        <f>Demand[[#This Row],[Load]]+Demand[[#This Row],[Load]]*0.34</f>
        <v>14329.96</v>
      </c>
      <c r="CJ202">
        <f>Demand[[#This Row],[Load]]+Demand[[#This Row],[Load]]*0.35</f>
        <v>14436.9</v>
      </c>
      <c r="CK202">
        <f>Demand[[#This Row],[Load]]+Demand[[#This Row],[Load]]*0.36</f>
        <v>14543.84</v>
      </c>
      <c r="CL202">
        <f>Demand[[#This Row],[Load]]+Demand[[#This Row],[Load]]*0.37</f>
        <v>14650.779999999999</v>
      </c>
      <c r="CM202">
        <f>Demand[[#This Row],[Load]]+Demand[[#This Row],[Load]]*0.38</f>
        <v>14757.720000000001</v>
      </c>
      <c r="CN202">
        <f>Demand[[#This Row],[Load]]+Demand[[#This Row],[Load]]*0.39</f>
        <v>14864.66</v>
      </c>
      <c r="CO202">
        <f>Demand[[#This Row],[Load]]+Demand[[#This Row],[Load]]*0.4</f>
        <v>14971.6</v>
      </c>
      <c r="CP202">
        <f>Demand[[#This Row],[Load]]+Demand[[#This Row],[Load]]*0.41</f>
        <v>15078.54</v>
      </c>
      <c r="CQ202">
        <f>Demand[[#This Row],[Load]]+Demand[[#This Row],[Load]]*0.42</f>
        <v>15185.48</v>
      </c>
      <c r="CR202">
        <f>Demand[[#This Row],[Load]]+Demand[[#This Row],[Load]]*0.43</f>
        <v>15292.42</v>
      </c>
      <c r="CS202">
        <f>Demand[[#This Row],[Load]]+Demand[[#This Row],[Load]]*0.44</f>
        <v>15399.36</v>
      </c>
      <c r="CT202">
        <f>Demand[[#This Row],[Load]]+Demand[[#This Row],[Load]]*0.45</f>
        <v>15506.3</v>
      </c>
      <c r="CU202">
        <f>Demand[[#This Row],[Load]]+Demand[[#This Row],[Load]]*0.46</f>
        <v>15613.24</v>
      </c>
      <c r="CV202">
        <f>Demand[[#This Row],[Load]]+Demand[[#This Row],[Load]]*47</f>
        <v>513312</v>
      </c>
      <c r="CW202">
        <f>Demand[[#This Row],[Load]]+Demand[[#This Row],[Load]]*0.48</f>
        <v>15827.119999999999</v>
      </c>
      <c r="CX202">
        <f>Demand[[#This Row],[Load]]+Demand[[#This Row],[Load]]*0.49</f>
        <v>15934.06</v>
      </c>
      <c r="CY202">
        <f>Demand[[#This Row],[Load]]+Demand[[#This Row],[Load]]*0.5</f>
        <v>16041</v>
      </c>
    </row>
    <row r="203" spans="1:103">
      <c r="A203">
        <v>201</v>
      </c>
      <c r="B203">
        <v>11666</v>
      </c>
      <c r="C203">
        <f>Demand[[#This Row],[Load]]-Demand[[#This Row],[Load]]*0.5</f>
        <v>5833</v>
      </c>
      <c r="D203">
        <f>Demand[[#This Row],[Load]]-Demand[[#This Row],[Load]]*0.49</f>
        <v>5949.66</v>
      </c>
      <c r="E203">
        <f>Demand[[#This Row],[Load]]-Demand[[#This Row],[Load]]*0.48</f>
        <v>6066.3200000000006</v>
      </c>
      <c r="F203">
        <f>Demand[[#This Row],[Load]]-Demand[[#This Row],[Load]]*0.47</f>
        <v>6182.9800000000005</v>
      </c>
      <c r="G203">
        <f>Demand[[#This Row],[Load]]-Demand[[#This Row],[Load]]*0.46</f>
        <v>6299.6399999999994</v>
      </c>
      <c r="H203">
        <f>Demand[[#This Row],[Load]]-Demand[[#This Row],[Load]]*0.45</f>
        <v>6416.3</v>
      </c>
      <c r="I203">
        <f>Demand[[#This Row],[Load]]-Demand[[#This Row],[Load]]*0.44</f>
        <v>6532.96</v>
      </c>
      <c r="J203">
        <f>Demand[[#This Row],[Load]]-Demand[[#This Row],[Load]]*0.43</f>
        <v>6649.62</v>
      </c>
      <c r="K203">
        <f>Demand[[#This Row],[Load]]+Demand[[#This Row],[Load]]*$K$1</f>
        <v>6766.28</v>
      </c>
      <c r="L203">
        <f>Demand[[#This Row],[Load]]+Demand[[#This Row],[Load]]*-0.41</f>
        <v>6882.9400000000005</v>
      </c>
      <c r="M203">
        <f>Demand[[#This Row],[Load]]+Demand[[#This Row],[Load]]*-0.4</f>
        <v>6999.5999999999995</v>
      </c>
      <c r="N203">
        <f>Demand[[#This Row],[Load]]+Demand[[#This Row],[Load]]*-0.39</f>
        <v>7116.26</v>
      </c>
      <c r="O203">
        <f>Demand[[#This Row],[Load]]+Demand[[#This Row],[Load]]*-0.38</f>
        <v>7232.92</v>
      </c>
      <c r="P203">
        <f>Demand[[#This Row],[Load]]+Demand[[#This Row],[Load]]*-0.37</f>
        <v>7349.58</v>
      </c>
      <c r="Q203">
        <f>Demand[[#This Row],[Load]]+Demand[[#This Row],[Load]]*-0.36</f>
        <v>7466.24</v>
      </c>
      <c r="R203">
        <f>Demand[[#This Row],[Load]]+Demand[[#This Row],[Load]]*-0.35</f>
        <v>7582.9</v>
      </c>
      <c r="S203">
        <f>Demand[[#This Row],[Load]]+Demand[[#This Row],[Load]]*-0.34</f>
        <v>7699.5599999999995</v>
      </c>
      <c r="T203">
        <f>Demand[[#This Row],[Load]]+Demand[[#This Row],[Load]]*-0.33</f>
        <v>7816.2199999999993</v>
      </c>
      <c r="U203">
        <f>Demand[[#This Row],[Load]]+Demand[[#This Row],[Load]]*-0.32</f>
        <v>7932.88</v>
      </c>
      <c r="V203">
        <f>Demand[[#This Row],[Load]]+Demand[[#This Row],[Load]]*-0.31</f>
        <v>8049.54</v>
      </c>
      <c r="W203">
        <f>Demand[[#This Row],[Load]]+Demand[[#This Row],[Load]]*-0.3</f>
        <v>8166.2000000000007</v>
      </c>
      <c r="X203">
        <f>Demand[[#This Row],[Load]]+Demand[[#This Row],[Load]]*-0.29</f>
        <v>8282.86</v>
      </c>
      <c r="Y203">
        <f>Demand[[#This Row],[Load]]+Demand[[#This Row],[Load]]*-0.28</f>
        <v>8399.52</v>
      </c>
      <c r="Z203">
        <f>Demand[[#This Row],[Load]]+Demand[[#This Row],[Load]]*-0.27</f>
        <v>8516.18</v>
      </c>
      <c r="AA203">
        <f>Demand[[#This Row],[Load]]+Demand[[#This Row],[Load]]*-0.26</f>
        <v>8632.84</v>
      </c>
      <c r="AB203">
        <f>Demand[[#This Row],[Load]]+Demand[[#This Row],[Load]]*-0.25</f>
        <v>8749.5</v>
      </c>
      <c r="AC203">
        <f>Demand[[#This Row],[Load]]+Demand[[#This Row],[Load]]*-0.24</f>
        <v>8866.16</v>
      </c>
      <c r="AD203">
        <f>Demand[[#This Row],[Load]]+Demand[[#This Row],[Load]]*-0.23</f>
        <v>8982.82</v>
      </c>
      <c r="AE203">
        <f>Demand[[#This Row],[Load]]+Demand[[#This Row],[Load]]*-0.22</f>
        <v>9099.48</v>
      </c>
      <c r="AF203">
        <f>Demand[[#This Row],[Load]]+Demand[[#This Row],[Load]]*-0.21</f>
        <v>9216.14</v>
      </c>
      <c r="AG203">
        <f>Demand[[#This Row],[Load]]+Demand[[#This Row],[Load]]*-0.2</f>
        <v>9332.7999999999993</v>
      </c>
      <c r="AH203">
        <f>Demand[[#This Row],[Load]]+Demand[[#This Row],[Load]]*-0.19</f>
        <v>9449.4599999999991</v>
      </c>
      <c r="AI203">
        <f>Demand[[#This Row],[Load]]+Demand[[#This Row],[Load]]*-0.18</f>
        <v>9566.119999999999</v>
      </c>
      <c r="AJ203">
        <f>Demand[[#This Row],[Load]]+Demand[[#This Row],[Load]]*-0.17</f>
        <v>9682.7799999999988</v>
      </c>
      <c r="AK203">
        <f>Demand[[#This Row],[Load]]+Demand[[#This Row],[Load]]*-0.16</f>
        <v>9799.44</v>
      </c>
      <c r="AL203">
        <f>Demand[[#This Row],[Load]]+Demand[[#This Row],[Load]]*-0.15</f>
        <v>9916.1</v>
      </c>
      <c r="AM203">
        <f>Demand[[#This Row],[Load]]+Demand[[#This Row],[Load]]*-0.14</f>
        <v>10032.76</v>
      </c>
      <c r="AN203">
        <f>Demand[[#This Row],[Load]]+Demand[[#This Row],[Load]]*-0.13</f>
        <v>10149.42</v>
      </c>
      <c r="AO203">
        <f>Demand[[#This Row],[Load]]+Demand[[#This Row],[Load]]*-0.12</f>
        <v>10266.08</v>
      </c>
      <c r="AP203">
        <f>Demand[[#This Row],[Load]]+Demand[[#This Row],[Load]]*-0.11</f>
        <v>10382.74</v>
      </c>
      <c r="AQ203">
        <f>Demand[[#This Row],[Load]]+Demand[[#This Row],[Load]]*-0.1</f>
        <v>10499.4</v>
      </c>
      <c r="AR203">
        <f>Demand[[#This Row],[Load]]+Demand[[#This Row],[Load]]*-0.09</f>
        <v>10616.06</v>
      </c>
      <c r="AS203">
        <f>Demand[[#This Row],[Load]]+Demand[[#This Row],[Load]]*-0.08</f>
        <v>10732.72</v>
      </c>
      <c r="AT203">
        <f>Demand[[#This Row],[Load]]+Demand[[#This Row],[Load]]*-0.07</f>
        <v>10849.38</v>
      </c>
      <c r="AU203">
        <f>Demand[[#This Row],[Load]]+Demand[[#This Row],[Load]]*-0.06</f>
        <v>10966.04</v>
      </c>
      <c r="AV203">
        <f>Demand[[#This Row],[Load]]+Demand[[#This Row],[Load]]*-0.05</f>
        <v>11082.7</v>
      </c>
      <c r="AW203">
        <f>Demand[[#This Row],[Load]]+Demand[[#This Row],[Load]]*-0.04</f>
        <v>11199.36</v>
      </c>
      <c r="AX203">
        <f>Demand[[#This Row],[Load]]+Demand[[#This Row],[Load]]*-0.03</f>
        <v>11316.02</v>
      </c>
      <c r="AY203">
        <f>Demand[[#This Row],[Load]]+Demand[[#This Row],[Load]]*-0.02</f>
        <v>11432.68</v>
      </c>
      <c r="AZ203">
        <f>Demand[[#This Row],[Load]]+Demand[[#This Row],[Load]]*-0.01</f>
        <v>11549.34</v>
      </c>
      <c r="BA203">
        <f>Demand[[#This Row],[Load]]+Demand[[#This Row],[Load]]*0</f>
        <v>11666</v>
      </c>
      <c r="BB203">
        <f>Demand[[#This Row],[Load]]+Demand[[#This Row],[Load]]*0.01</f>
        <v>11782.66</v>
      </c>
      <c r="BC203">
        <f>Demand[[#This Row],[Load]]+Demand[[#This Row],[Load]]*0.02</f>
        <v>11899.32</v>
      </c>
      <c r="BD203">
        <f>Demand[[#This Row],[Load]]+Demand[[#This Row],[Load]]*0.03</f>
        <v>12015.98</v>
      </c>
      <c r="BE203">
        <f>Demand[[#This Row],[Load]]+Demand[[#This Row],[Load]]*0.04</f>
        <v>12132.64</v>
      </c>
      <c r="BF203">
        <f>Demand[[#This Row],[Load]]+Demand[[#This Row],[Load]]*0.05</f>
        <v>12249.3</v>
      </c>
      <c r="BG203">
        <f>Demand[[#This Row],[Load]]+Demand[[#This Row],[Load]]*0.06</f>
        <v>12365.96</v>
      </c>
      <c r="BH203">
        <f>Demand[[#This Row],[Load]]+Demand[[#This Row],[Load]]*0.07</f>
        <v>12482.62</v>
      </c>
      <c r="BI203">
        <f>Demand[[#This Row],[Load]]+Demand[[#This Row],[Load]]*0.08</f>
        <v>12599.28</v>
      </c>
      <c r="BJ203">
        <f>Demand[[#This Row],[Load]]+Demand[[#This Row],[Load]]*0.09</f>
        <v>12715.94</v>
      </c>
      <c r="BK203">
        <f>Demand[[#This Row],[Load]]+Demand[[#This Row],[Load]]*0.1</f>
        <v>12832.6</v>
      </c>
      <c r="BL203">
        <f>Demand[[#This Row],[Load]]+Demand[[#This Row],[Load]]*0.11</f>
        <v>12949.26</v>
      </c>
      <c r="BM203">
        <f>Demand[[#This Row],[Load]]+Demand[[#This Row],[Load]]*0.12</f>
        <v>13065.92</v>
      </c>
      <c r="BN203">
        <f>Demand[[#This Row],[Load]]+Demand[[#This Row],[Load]]*0.13</f>
        <v>13182.58</v>
      </c>
      <c r="BO203">
        <f>Demand[[#This Row],[Load]]+Demand[[#This Row],[Load]]*0.14</f>
        <v>13299.24</v>
      </c>
      <c r="BP203">
        <f>Demand[[#This Row],[Load]]+Demand[[#This Row],[Load]]*0.15</f>
        <v>13415.9</v>
      </c>
      <c r="BQ203">
        <f>Demand[[#This Row],[Load]]+Demand[[#This Row],[Load]]*0.16</f>
        <v>13532.56</v>
      </c>
      <c r="BR203">
        <f>Demand[[#This Row],[Load]]+Demand[[#This Row],[Load]]*0.17</f>
        <v>13649.220000000001</v>
      </c>
      <c r="BS203">
        <f>Demand[[#This Row],[Load]]+Demand[[#This Row],[Load]]*0.18</f>
        <v>13765.880000000001</v>
      </c>
      <c r="BT203">
        <f>Demand[[#This Row],[Load]]+Demand[[#This Row],[Load]]*0.19</f>
        <v>13882.54</v>
      </c>
      <c r="BU203">
        <f>Demand[[#This Row],[Load]]+Demand[[#This Row],[Load]]*0.2</f>
        <v>13999.2</v>
      </c>
      <c r="BV203">
        <f>Demand[[#This Row],[Load]]+Demand[[#This Row],[Load]]*0.21</f>
        <v>14115.86</v>
      </c>
      <c r="BW203">
        <f>Demand[[#This Row],[Load]]+Demand[[#This Row],[Load]]*0.22</f>
        <v>14232.52</v>
      </c>
      <c r="BX203">
        <f>Demand[[#This Row],[Load]]+Demand[[#This Row],[Load]]*0.23</f>
        <v>14349.18</v>
      </c>
      <c r="BY203">
        <f>Demand[[#This Row],[Load]]+Demand[[#This Row],[Load]]*0.24</f>
        <v>14465.84</v>
      </c>
      <c r="BZ203">
        <f>Demand[[#This Row],[Load]]+Demand[[#This Row],[Load]]*0.25</f>
        <v>14582.5</v>
      </c>
      <c r="CA203">
        <f>Demand[[#This Row],[Load]]+Demand[[#This Row],[Load]]*0.26</f>
        <v>14699.16</v>
      </c>
      <c r="CB203">
        <f>Demand[[#This Row],[Load]]+Demand[[#This Row],[Load]]*0.27</f>
        <v>14815.82</v>
      </c>
      <c r="CC203">
        <f>Demand[[#This Row],[Load]]+Demand[[#This Row],[Load]]*0.28</f>
        <v>14932.48</v>
      </c>
      <c r="CD203">
        <f>Demand[[#This Row],[Load]]+Demand[[#This Row],[Load]]*0.29</f>
        <v>15049.14</v>
      </c>
      <c r="CE203">
        <f>Demand[[#This Row],[Load]]+Demand[[#This Row],[Load]]*0.3</f>
        <v>15165.8</v>
      </c>
      <c r="CF203">
        <f>Demand[[#This Row],[Load]]+Demand[[#This Row],[Load]]*0.31</f>
        <v>15282.46</v>
      </c>
      <c r="CG203">
        <f>Demand[[#This Row],[Load]]+Demand[[#This Row],[Load]]*0.32</f>
        <v>15399.119999999999</v>
      </c>
      <c r="CH203">
        <f>Demand[[#This Row],[Load]]+Demand[[#This Row],[Load]]*0.33</f>
        <v>15515.78</v>
      </c>
      <c r="CI203">
        <f>Demand[[#This Row],[Load]]+Demand[[#This Row],[Load]]*0.34</f>
        <v>15632.44</v>
      </c>
      <c r="CJ203">
        <f>Demand[[#This Row],[Load]]+Demand[[#This Row],[Load]]*0.35</f>
        <v>15749.1</v>
      </c>
      <c r="CK203">
        <f>Demand[[#This Row],[Load]]+Demand[[#This Row],[Load]]*0.36</f>
        <v>15865.76</v>
      </c>
      <c r="CL203">
        <f>Demand[[#This Row],[Load]]+Demand[[#This Row],[Load]]*0.37</f>
        <v>15982.42</v>
      </c>
      <c r="CM203">
        <f>Demand[[#This Row],[Load]]+Demand[[#This Row],[Load]]*0.38</f>
        <v>16099.08</v>
      </c>
      <c r="CN203">
        <f>Demand[[#This Row],[Load]]+Demand[[#This Row],[Load]]*0.39</f>
        <v>16215.74</v>
      </c>
      <c r="CO203">
        <f>Demand[[#This Row],[Load]]+Demand[[#This Row],[Load]]*0.4</f>
        <v>16332.400000000001</v>
      </c>
      <c r="CP203">
        <f>Demand[[#This Row],[Load]]+Demand[[#This Row],[Load]]*0.41</f>
        <v>16449.059999999998</v>
      </c>
      <c r="CQ203">
        <f>Demand[[#This Row],[Load]]+Demand[[#This Row],[Load]]*0.42</f>
        <v>16565.72</v>
      </c>
      <c r="CR203">
        <f>Demand[[#This Row],[Load]]+Demand[[#This Row],[Load]]*0.43</f>
        <v>16682.38</v>
      </c>
      <c r="CS203">
        <f>Demand[[#This Row],[Load]]+Demand[[#This Row],[Load]]*0.44</f>
        <v>16799.04</v>
      </c>
      <c r="CT203">
        <f>Demand[[#This Row],[Load]]+Demand[[#This Row],[Load]]*0.45</f>
        <v>16915.7</v>
      </c>
      <c r="CU203">
        <f>Demand[[#This Row],[Load]]+Demand[[#This Row],[Load]]*0.46</f>
        <v>17032.36</v>
      </c>
      <c r="CV203">
        <f>Demand[[#This Row],[Load]]+Demand[[#This Row],[Load]]*47</f>
        <v>559968</v>
      </c>
      <c r="CW203">
        <f>Demand[[#This Row],[Load]]+Demand[[#This Row],[Load]]*0.48</f>
        <v>17265.68</v>
      </c>
      <c r="CX203">
        <f>Demand[[#This Row],[Load]]+Demand[[#This Row],[Load]]*0.49</f>
        <v>17382.34</v>
      </c>
      <c r="CY203">
        <f>Demand[[#This Row],[Load]]+Demand[[#This Row],[Load]]*0.5</f>
        <v>17499</v>
      </c>
    </row>
    <row r="204" spans="1:103">
      <c r="A204">
        <v>202</v>
      </c>
      <c r="B204">
        <v>12832</v>
      </c>
      <c r="C204">
        <f>Demand[[#This Row],[Load]]-Demand[[#This Row],[Load]]*0.5</f>
        <v>6416</v>
      </c>
      <c r="D204">
        <f>Demand[[#This Row],[Load]]-Demand[[#This Row],[Load]]*0.49</f>
        <v>6544.32</v>
      </c>
      <c r="E204">
        <f>Demand[[#This Row],[Load]]-Demand[[#This Row],[Load]]*0.48</f>
        <v>6672.64</v>
      </c>
      <c r="F204">
        <f>Demand[[#This Row],[Load]]-Demand[[#This Row],[Load]]*0.47</f>
        <v>6800.96</v>
      </c>
      <c r="G204">
        <f>Demand[[#This Row],[Load]]-Demand[[#This Row],[Load]]*0.46</f>
        <v>6929.28</v>
      </c>
      <c r="H204">
        <f>Demand[[#This Row],[Load]]-Demand[[#This Row],[Load]]*0.45</f>
        <v>7057.5999999999995</v>
      </c>
      <c r="I204">
        <f>Demand[[#This Row],[Load]]-Demand[[#This Row],[Load]]*0.44</f>
        <v>7185.92</v>
      </c>
      <c r="J204">
        <f>Demand[[#This Row],[Load]]-Demand[[#This Row],[Load]]*0.43</f>
        <v>7314.24</v>
      </c>
      <c r="K204">
        <f>Demand[[#This Row],[Load]]+Demand[[#This Row],[Load]]*$K$1</f>
        <v>7442.56</v>
      </c>
      <c r="L204">
        <f>Demand[[#This Row],[Load]]+Demand[[#This Row],[Load]]*-0.41</f>
        <v>7570.88</v>
      </c>
      <c r="M204">
        <f>Demand[[#This Row],[Load]]+Demand[[#This Row],[Load]]*-0.4</f>
        <v>7699.2</v>
      </c>
      <c r="N204">
        <f>Demand[[#This Row],[Load]]+Demand[[#This Row],[Load]]*-0.39</f>
        <v>7827.5199999999995</v>
      </c>
      <c r="O204">
        <f>Demand[[#This Row],[Load]]+Demand[[#This Row],[Load]]*-0.38</f>
        <v>7955.84</v>
      </c>
      <c r="P204">
        <f>Demand[[#This Row],[Load]]+Demand[[#This Row],[Load]]*-0.37</f>
        <v>8084.16</v>
      </c>
      <c r="Q204">
        <f>Demand[[#This Row],[Load]]+Demand[[#This Row],[Load]]*-0.36</f>
        <v>8212.48</v>
      </c>
      <c r="R204">
        <f>Demand[[#This Row],[Load]]+Demand[[#This Row],[Load]]*-0.35</f>
        <v>8340.7999999999993</v>
      </c>
      <c r="S204">
        <f>Demand[[#This Row],[Load]]+Demand[[#This Row],[Load]]*-0.34</f>
        <v>8469.119999999999</v>
      </c>
      <c r="T204">
        <f>Demand[[#This Row],[Load]]+Demand[[#This Row],[Load]]*-0.33</f>
        <v>8597.4399999999987</v>
      </c>
      <c r="U204">
        <f>Demand[[#This Row],[Load]]+Demand[[#This Row],[Load]]*-0.32</f>
        <v>8725.76</v>
      </c>
      <c r="V204">
        <f>Demand[[#This Row],[Load]]+Demand[[#This Row],[Load]]*-0.31</f>
        <v>8854.08</v>
      </c>
      <c r="W204">
        <f>Demand[[#This Row],[Load]]+Demand[[#This Row],[Load]]*-0.3</f>
        <v>8982.4</v>
      </c>
      <c r="X204">
        <f>Demand[[#This Row],[Load]]+Demand[[#This Row],[Load]]*-0.29</f>
        <v>9110.7200000000012</v>
      </c>
      <c r="Y204">
        <f>Demand[[#This Row],[Load]]+Demand[[#This Row],[Load]]*-0.28</f>
        <v>9239.0399999999991</v>
      </c>
      <c r="Z204">
        <f>Demand[[#This Row],[Load]]+Demand[[#This Row],[Load]]*-0.27</f>
        <v>9367.36</v>
      </c>
      <c r="AA204">
        <f>Demand[[#This Row],[Load]]+Demand[[#This Row],[Load]]*-0.26</f>
        <v>9495.68</v>
      </c>
      <c r="AB204">
        <f>Demand[[#This Row],[Load]]+Demand[[#This Row],[Load]]*-0.25</f>
        <v>9624</v>
      </c>
      <c r="AC204">
        <f>Demand[[#This Row],[Load]]+Demand[[#This Row],[Load]]*-0.24</f>
        <v>9752.32</v>
      </c>
      <c r="AD204">
        <f>Demand[[#This Row],[Load]]+Demand[[#This Row],[Load]]*-0.23</f>
        <v>9880.64</v>
      </c>
      <c r="AE204">
        <f>Demand[[#This Row],[Load]]+Demand[[#This Row],[Load]]*-0.22</f>
        <v>10008.959999999999</v>
      </c>
      <c r="AF204">
        <f>Demand[[#This Row],[Load]]+Demand[[#This Row],[Load]]*-0.21</f>
        <v>10137.280000000001</v>
      </c>
      <c r="AG204">
        <f>Demand[[#This Row],[Load]]+Demand[[#This Row],[Load]]*-0.2</f>
        <v>10265.6</v>
      </c>
      <c r="AH204">
        <f>Demand[[#This Row],[Load]]+Demand[[#This Row],[Load]]*-0.19</f>
        <v>10393.92</v>
      </c>
      <c r="AI204">
        <f>Demand[[#This Row],[Load]]+Demand[[#This Row],[Load]]*-0.18</f>
        <v>10522.24</v>
      </c>
      <c r="AJ204">
        <f>Demand[[#This Row],[Load]]+Demand[[#This Row],[Load]]*-0.17</f>
        <v>10650.56</v>
      </c>
      <c r="AK204">
        <f>Demand[[#This Row],[Load]]+Demand[[#This Row],[Load]]*-0.16</f>
        <v>10778.880000000001</v>
      </c>
      <c r="AL204">
        <f>Demand[[#This Row],[Load]]+Demand[[#This Row],[Load]]*-0.15</f>
        <v>10907.2</v>
      </c>
      <c r="AM204">
        <f>Demand[[#This Row],[Load]]+Demand[[#This Row],[Load]]*-0.14</f>
        <v>11035.52</v>
      </c>
      <c r="AN204">
        <f>Demand[[#This Row],[Load]]+Demand[[#This Row],[Load]]*-0.13</f>
        <v>11163.84</v>
      </c>
      <c r="AO204">
        <f>Demand[[#This Row],[Load]]+Demand[[#This Row],[Load]]*-0.12</f>
        <v>11292.16</v>
      </c>
      <c r="AP204">
        <f>Demand[[#This Row],[Load]]+Demand[[#This Row],[Load]]*-0.11</f>
        <v>11420.48</v>
      </c>
      <c r="AQ204">
        <f>Demand[[#This Row],[Load]]+Demand[[#This Row],[Load]]*-0.1</f>
        <v>11548.8</v>
      </c>
      <c r="AR204">
        <f>Demand[[#This Row],[Load]]+Demand[[#This Row],[Load]]*-0.09</f>
        <v>11677.12</v>
      </c>
      <c r="AS204">
        <f>Demand[[#This Row],[Load]]+Demand[[#This Row],[Load]]*-0.08</f>
        <v>11805.44</v>
      </c>
      <c r="AT204">
        <f>Demand[[#This Row],[Load]]+Demand[[#This Row],[Load]]*-0.07</f>
        <v>11933.76</v>
      </c>
      <c r="AU204">
        <f>Demand[[#This Row],[Load]]+Demand[[#This Row],[Load]]*-0.06</f>
        <v>12062.08</v>
      </c>
      <c r="AV204">
        <f>Demand[[#This Row],[Load]]+Demand[[#This Row],[Load]]*-0.05</f>
        <v>12190.4</v>
      </c>
      <c r="AW204">
        <f>Demand[[#This Row],[Load]]+Demand[[#This Row],[Load]]*-0.04</f>
        <v>12318.72</v>
      </c>
      <c r="AX204">
        <f>Demand[[#This Row],[Load]]+Demand[[#This Row],[Load]]*-0.03</f>
        <v>12447.04</v>
      </c>
      <c r="AY204">
        <f>Demand[[#This Row],[Load]]+Demand[[#This Row],[Load]]*-0.02</f>
        <v>12575.36</v>
      </c>
      <c r="AZ204">
        <f>Demand[[#This Row],[Load]]+Demand[[#This Row],[Load]]*-0.01</f>
        <v>12703.68</v>
      </c>
      <c r="BA204">
        <f>Demand[[#This Row],[Load]]+Demand[[#This Row],[Load]]*0</f>
        <v>12832</v>
      </c>
      <c r="BB204">
        <f>Demand[[#This Row],[Load]]+Demand[[#This Row],[Load]]*0.01</f>
        <v>12960.32</v>
      </c>
      <c r="BC204">
        <f>Demand[[#This Row],[Load]]+Demand[[#This Row],[Load]]*0.02</f>
        <v>13088.64</v>
      </c>
      <c r="BD204">
        <f>Demand[[#This Row],[Load]]+Demand[[#This Row],[Load]]*0.03</f>
        <v>13216.96</v>
      </c>
      <c r="BE204">
        <f>Demand[[#This Row],[Load]]+Demand[[#This Row],[Load]]*0.04</f>
        <v>13345.28</v>
      </c>
      <c r="BF204">
        <f>Demand[[#This Row],[Load]]+Demand[[#This Row],[Load]]*0.05</f>
        <v>13473.6</v>
      </c>
      <c r="BG204">
        <f>Demand[[#This Row],[Load]]+Demand[[#This Row],[Load]]*0.06</f>
        <v>13601.92</v>
      </c>
      <c r="BH204">
        <f>Demand[[#This Row],[Load]]+Demand[[#This Row],[Load]]*0.07</f>
        <v>13730.24</v>
      </c>
      <c r="BI204">
        <f>Demand[[#This Row],[Load]]+Demand[[#This Row],[Load]]*0.08</f>
        <v>13858.56</v>
      </c>
      <c r="BJ204">
        <f>Demand[[#This Row],[Load]]+Demand[[#This Row],[Load]]*0.09</f>
        <v>13986.88</v>
      </c>
      <c r="BK204">
        <f>Demand[[#This Row],[Load]]+Demand[[#This Row],[Load]]*0.1</f>
        <v>14115.2</v>
      </c>
      <c r="BL204">
        <f>Demand[[#This Row],[Load]]+Demand[[#This Row],[Load]]*0.11</f>
        <v>14243.52</v>
      </c>
      <c r="BM204">
        <f>Demand[[#This Row],[Load]]+Demand[[#This Row],[Load]]*0.12</f>
        <v>14371.84</v>
      </c>
      <c r="BN204">
        <f>Demand[[#This Row],[Load]]+Demand[[#This Row],[Load]]*0.13</f>
        <v>14500.16</v>
      </c>
      <c r="BO204">
        <f>Demand[[#This Row],[Load]]+Demand[[#This Row],[Load]]*0.14</f>
        <v>14628.48</v>
      </c>
      <c r="BP204">
        <f>Demand[[#This Row],[Load]]+Demand[[#This Row],[Load]]*0.15</f>
        <v>14756.8</v>
      </c>
      <c r="BQ204">
        <f>Demand[[#This Row],[Load]]+Demand[[#This Row],[Load]]*0.16</f>
        <v>14885.119999999999</v>
      </c>
      <c r="BR204">
        <f>Demand[[#This Row],[Load]]+Demand[[#This Row],[Load]]*0.17</f>
        <v>15013.44</v>
      </c>
      <c r="BS204">
        <f>Demand[[#This Row],[Load]]+Demand[[#This Row],[Load]]*0.18</f>
        <v>15141.76</v>
      </c>
      <c r="BT204">
        <f>Demand[[#This Row],[Load]]+Demand[[#This Row],[Load]]*0.19</f>
        <v>15270.08</v>
      </c>
      <c r="BU204">
        <f>Demand[[#This Row],[Load]]+Demand[[#This Row],[Load]]*0.2</f>
        <v>15398.4</v>
      </c>
      <c r="BV204">
        <f>Demand[[#This Row],[Load]]+Demand[[#This Row],[Load]]*0.21</f>
        <v>15526.72</v>
      </c>
      <c r="BW204">
        <f>Demand[[#This Row],[Load]]+Demand[[#This Row],[Load]]*0.22</f>
        <v>15655.04</v>
      </c>
      <c r="BX204">
        <f>Demand[[#This Row],[Load]]+Demand[[#This Row],[Load]]*0.23</f>
        <v>15783.36</v>
      </c>
      <c r="BY204">
        <f>Demand[[#This Row],[Load]]+Demand[[#This Row],[Load]]*0.24</f>
        <v>15911.68</v>
      </c>
      <c r="BZ204">
        <f>Demand[[#This Row],[Load]]+Demand[[#This Row],[Load]]*0.25</f>
        <v>16040</v>
      </c>
      <c r="CA204">
        <f>Demand[[#This Row],[Load]]+Demand[[#This Row],[Load]]*0.26</f>
        <v>16168.32</v>
      </c>
      <c r="CB204">
        <f>Demand[[#This Row],[Load]]+Demand[[#This Row],[Load]]*0.27</f>
        <v>16296.64</v>
      </c>
      <c r="CC204">
        <f>Demand[[#This Row],[Load]]+Demand[[#This Row],[Load]]*0.28</f>
        <v>16424.96</v>
      </c>
      <c r="CD204">
        <f>Demand[[#This Row],[Load]]+Demand[[#This Row],[Load]]*0.29</f>
        <v>16553.28</v>
      </c>
      <c r="CE204">
        <f>Demand[[#This Row],[Load]]+Demand[[#This Row],[Load]]*0.3</f>
        <v>16681.599999999999</v>
      </c>
      <c r="CF204">
        <f>Demand[[#This Row],[Load]]+Demand[[#This Row],[Load]]*0.31</f>
        <v>16809.919999999998</v>
      </c>
      <c r="CG204">
        <f>Demand[[#This Row],[Load]]+Demand[[#This Row],[Load]]*0.32</f>
        <v>16938.239999999998</v>
      </c>
      <c r="CH204">
        <f>Demand[[#This Row],[Load]]+Demand[[#This Row],[Load]]*0.33</f>
        <v>17066.560000000001</v>
      </c>
      <c r="CI204">
        <f>Demand[[#This Row],[Load]]+Demand[[#This Row],[Load]]*0.34</f>
        <v>17194.88</v>
      </c>
      <c r="CJ204">
        <f>Demand[[#This Row],[Load]]+Demand[[#This Row],[Load]]*0.35</f>
        <v>17323.2</v>
      </c>
      <c r="CK204">
        <f>Demand[[#This Row],[Load]]+Demand[[#This Row],[Load]]*0.36</f>
        <v>17451.52</v>
      </c>
      <c r="CL204">
        <f>Demand[[#This Row],[Load]]+Demand[[#This Row],[Load]]*0.37</f>
        <v>17579.84</v>
      </c>
      <c r="CM204">
        <f>Demand[[#This Row],[Load]]+Demand[[#This Row],[Load]]*0.38</f>
        <v>17708.16</v>
      </c>
      <c r="CN204">
        <f>Demand[[#This Row],[Load]]+Demand[[#This Row],[Load]]*0.39</f>
        <v>17836.48</v>
      </c>
      <c r="CO204">
        <f>Demand[[#This Row],[Load]]+Demand[[#This Row],[Load]]*0.4</f>
        <v>17964.8</v>
      </c>
      <c r="CP204">
        <f>Demand[[#This Row],[Load]]+Demand[[#This Row],[Load]]*0.41</f>
        <v>18093.12</v>
      </c>
      <c r="CQ204">
        <f>Demand[[#This Row],[Load]]+Demand[[#This Row],[Load]]*0.42</f>
        <v>18221.439999999999</v>
      </c>
      <c r="CR204">
        <f>Demand[[#This Row],[Load]]+Demand[[#This Row],[Load]]*0.43</f>
        <v>18349.760000000002</v>
      </c>
      <c r="CS204">
        <f>Demand[[#This Row],[Load]]+Demand[[#This Row],[Load]]*0.44</f>
        <v>18478.080000000002</v>
      </c>
      <c r="CT204">
        <f>Demand[[#This Row],[Load]]+Demand[[#This Row],[Load]]*0.45</f>
        <v>18606.400000000001</v>
      </c>
      <c r="CU204">
        <f>Demand[[#This Row],[Load]]+Demand[[#This Row],[Load]]*0.46</f>
        <v>18734.72</v>
      </c>
      <c r="CV204">
        <f>Demand[[#This Row],[Load]]+Demand[[#This Row],[Load]]*47</f>
        <v>615936</v>
      </c>
      <c r="CW204">
        <f>Demand[[#This Row],[Load]]+Demand[[#This Row],[Load]]*0.48</f>
        <v>18991.36</v>
      </c>
      <c r="CX204">
        <f>Demand[[#This Row],[Load]]+Demand[[#This Row],[Load]]*0.49</f>
        <v>19119.68</v>
      </c>
      <c r="CY204">
        <f>Demand[[#This Row],[Load]]+Demand[[#This Row],[Load]]*0.5</f>
        <v>19248</v>
      </c>
    </row>
    <row r="205" spans="1:103">
      <c r="A205">
        <v>203</v>
      </c>
      <c r="B205">
        <v>13796</v>
      </c>
      <c r="C205">
        <f>Demand[[#This Row],[Load]]-Demand[[#This Row],[Load]]*0.5</f>
        <v>6898</v>
      </c>
      <c r="D205">
        <f>Demand[[#This Row],[Load]]-Demand[[#This Row],[Load]]*0.49</f>
        <v>7035.96</v>
      </c>
      <c r="E205">
        <f>Demand[[#This Row],[Load]]-Demand[[#This Row],[Load]]*0.48</f>
        <v>7173.92</v>
      </c>
      <c r="F205">
        <f>Demand[[#This Row],[Load]]-Demand[[#This Row],[Load]]*0.47</f>
        <v>7311.88</v>
      </c>
      <c r="G205">
        <f>Demand[[#This Row],[Load]]-Demand[[#This Row],[Load]]*0.46</f>
        <v>7449.84</v>
      </c>
      <c r="H205">
        <f>Demand[[#This Row],[Load]]-Demand[[#This Row],[Load]]*0.45</f>
        <v>7587.8</v>
      </c>
      <c r="I205">
        <f>Demand[[#This Row],[Load]]-Demand[[#This Row],[Load]]*0.44</f>
        <v>7725.76</v>
      </c>
      <c r="J205">
        <f>Demand[[#This Row],[Load]]-Demand[[#This Row],[Load]]*0.43</f>
        <v>7863.72</v>
      </c>
      <c r="K205">
        <f>Demand[[#This Row],[Load]]+Demand[[#This Row],[Load]]*$K$1</f>
        <v>8001.68</v>
      </c>
      <c r="L205">
        <f>Demand[[#This Row],[Load]]+Demand[[#This Row],[Load]]*-0.41</f>
        <v>8139.64</v>
      </c>
      <c r="M205">
        <f>Demand[[#This Row],[Load]]+Demand[[#This Row],[Load]]*-0.4</f>
        <v>8277.5999999999985</v>
      </c>
      <c r="N205">
        <f>Demand[[#This Row],[Load]]+Demand[[#This Row],[Load]]*-0.39</f>
        <v>8415.56</v>
      </c>
      <c r="O205">
        <f>Demand[[#This Row],[Load]]+Demand[[#This Row],[Load]]*-0.38</f>
        <v>8553.52</v>
      </c>
      <c r="P205">
        <f>Demand[[#This Row],[Load]]+Demand[[#This Row],[Load]]*-0.37</f>
        <v>8691.48</v>
      </c>
      <c r="Q205">
        <f>Demand[[#This Row],[Load]]+Demand[[#This Row],[Load]]*-0.36</f>
        <v>8829.44</v>
      </c>
      <c r="R205">
        <f>Demand[[#This Row],[Load]]+Demand[[#This Row],[Load]]*-0.35</f>
        <v>8967.4000000000015</v>
      </c>
      <c r="S205">
        <f>Demand[[#This Row],[Load]]+Demand[[#This Row],[Load]]*-0.34</f>
        <v>9105.36</v>
      </c>
      <c r="T205">
        <f>Demand[[#This Row],[Load]]+Demand[[#This Row],[Load]]*-0.33</f>
        <v>9243.32</v>
      </c>
      <c r="U205">
        <f>Demand[[#This Row],[Load]]+Demand[[#This Row],[Load]]*-0.32</f>
        <v>9381.2799999999988</v>
      </c>
      <c r="V205">
        <f>Demand[[#This Row],[Load]]+Demand[[#This Row],[Load]]*-0.31</f>
        <v>9519.24</v>
      </c>
      <c r="W205">
        <f>Demand[[#This Row],[Load]]+Demand[[#This Row],[Load]]*-0.3</f>
        <v>9657.2000000000007</v>
      </c>
      <c r="X205">
        <f>Demand[[#This Row],[Load]]+Demand[[#This Row],[Load]]*-0.29</f>
        <v>9795.16</v>
      </c>
      <c r="Y205">
        <f>Demand[[#This Row],[Load]]+Demand[[#This Row],[Load]]*-0.28</f>
        <v>9933.119999999999</v>
      </c>
      <c r="Z205">
        <f>Demand[[#This Row],[Load]]+Demand[[#This Row],[Load]]*-0.27</f>
        <v>10071.08</v>
      </c>
      <c r="AA205">
        <f>Demand[[#This Row],[Load]]+Demand[[#This Row],[Load]]*-0.26</f>
        <v>10209.040000000001</v>
      </c>
      <c r="AB205">
        <f>Demand[[#This Row],[Load]]+Demand[[#This Row],[Load]]*-0.25</f>
        <v>10347</v>
      </c>
      <c r="AC205">
        <f>Demand[[#This Row],[Load]]+Demand[[#This Row],[Load]]*-0.24</f>
        <v>10484.959999999999</v>
      </c>
      <c r="AD205">
        <f>Demand[[#This Row],[Load]]+Demand[[#This Row],[Load]]*-0.23</f>
        <v>10622.92</v>
      </c>
      <c r="AE205">
        <f>Demand[[#This Row],[Load]]+Demand[[#This Row],[Load]]*-0.22</f>
        <v>10760.880000000001</v>
      </c>
      <c r="AF205">
        <f>Demand[[#This Row],[Load]]+Demand[[#This Row],[Load]]*-0.21</f>
        <v>10898.84</v>
      </c>
      <c r="AG205">
        <f>Demand[[#This Row],[Load]]+Demand[[#This Row],[Load]]*-0.2</f>
        <v>11036.8</v>
      </c>
      <c r="AH205">
        <f>Demand[[#This Row],[Load]]+Demand[[#This Row],[Load]]*-0.19</f>
        <v>11174.76</v>
      </c>
      <c r="AI205">
        <f>Demand[[#This Row],[Load]]+Demand[[#This Row],[Load]]*-0.18</f>
        <v>11312.720000000001</v>
      </c>
      <c r="AJ205">
        <f>Demand[[#This Row],[Load]]+Demand[[#This Row],[Load]]*-0.17</f>
        <v>11450.68</v>
      </c>
      <c r="AK205">
        <f>Demand[[#This Row],[Load]]+Demand[[#This Row],[Load]]*-0.16</f>
        <v>11588.64</v>
      </c>
      <c r="AL205">
        <f>Demand[[#This Row],[Load]]+Demand[[#This Row],[Load]]*-0.15</f>
        <v>11726.6</v>
      </c>
      <c r="AM205">
        <f>Demand[[#This Row],[Load]]+Demand[[#This Row],[Load]]*-0.14</f>
        <v>11864.56</v>
      </c>
      <c r="AN205">
        <f>Demand[[#This Row],[Load]]+Demand[[#This Row],[Load]]*-0.13</f>
        <v>12002.52</v>
      </c>
      <c r="AO205">
        <f>Demand[[#This Row],[Load]]+Demand[[#This Row],[Load]]*-0.12</f>
        <v>12140.48</v>
      </c>
      <c r="AP205">
        <f>Demand[[#This Row],[Load]]+Demand[[#This Row],[Load]]*-0.11</f>
        <v>12278.44</v>
      </c>
      <c r="AQ205">
        <f>Demand[[#This Row],[Load]]+Demand[[#This Row],[Load]]*-0.1</f>
        <v>12416.4</v>
      </c>
      <c r="AR205">
        <f>Demand[[#This Row],[Load]]+Demand[[#This Row],[Load]]*-0.09</f>
        <v>12554.36</v>
      </c>
      <c r="AS205">
        <f>Demand[[#This Row],[Load]]+Demand[[#This Row],[Load]]*-0.08</f>
        <v>12692.32</v>
      </c>
      <c r="AT205">
        <f>Demand[[#This Row],[Load]]+Demand[[#This Row],[Load]]*-0.07</f>
        <v>12830.28</v>
      </c>
      <c r="AU205">
        <f>Demand[[#This Row],[Load]]+Demand[[#This Row],[Load]]*-0.06</f>
        <v>12968.24</v>
      </c>
      <c r="AV205">
        <f>Demand[[#This Row],[Load]]+Demand[[#This Row],[Load]]*-0.05</f>
        <v>13106.2</v>
      </c>
      <c r="AW205">
        <f>Demand[[#This Row],[Load]]+Demand[[#This Row],[Load]]*-0.04</f>
        <v>13244.16</v>
      </c>
      <c r="AX205">
        <f>Demand[[#This Row],[Load]]+Demand[[#This Row],[Load]]*-0.03</f>
        <v>13382.12</v>
      </c>
      <c r="AY205">
        <f>Demand[[#This Row],[Load]]+Demand[[#This Row],[Load]]*-0.02</f>
        <v>13520.08</v>
      </c>
      <c r="AZ205">
        <f>Demand[[#This Row],[Load]]+Demand[[#This Row],[Load]]*-0.01</f>
        <v>13658.04</v>
      </c>
      <c r="BA205">
        <f>Demand[[#This Row],[Load]]+Demand[[#This Row],[Load]]*0</f>
        <v>13796</v>
      </c>
      <c r="BB205">
        <f>Demand[[#This Row],[Load]]+Demand[[#This Row],[Load]]*0.01</f>
        <v>13933.96</v>
      </c>
      <c r="BC205">
        <f>Demand[[#This Row],[Load]]+Demand[[#This Row],[Load]]*0.02</f>
        <v>14071.92</v>
      </c>
      <c r="BD205">
        <f>Demand[[#This Row],[Load]]+Demand[[#This Row],[Load]]*0.03</f>
        <v>14209.88</v>
      </c>
      <c r="BE205">
        <f>Demand[[#This Row],[Load]]+Demand[[#This Row],[Load]]*0.04</f>
        <v>14347.84</v>
      </c>
      <c r="BF205">
        <f>Demand[[#This Row],[Load]]+Demand[[#This Row],[Load]]*0.05</f>
        <v>14485.8</v>
      </c>
      <c r="BG205">
        <f>Demand[[#This Row],[Load]]+Demand[[#This Row],[Load]]*0.06</f>
        <v>14623.76</v>
      </c>
      <c r="BH205">
        <f>Demand[[#This Row],[Load]]+Demand[[#This Row],[Load]]*0.07</f>
        <v>14761.72</v>
      </c>
      <c r="BI205">
        <f>Demand[[#This Row],[Load]]+Demand[[#This Row],[Load]]*0.08</f>
        <v>14899.68</v>
      </c>
      <c r="BJ205">
        <f>Demand[[#This Row],[Load]]+Demand[[#This Row],[Load]]*0.09</f>
        <v>15037.64</v>
      </c>
      <c r="BK205">
        <f>Demand[[#This Row],[Load]]+Demand[[#This Row],[Load]]*0.1</f>
        <v>15175.6</v>
      </c>
      <c r="BL205">
        <f>Demand[[#This Row],[Load]]+Demand[[#This Row],[Load]]*0.11</f>
        <v>15313.56</v>
      </c>
      <c r="BM205">
        <f>Demand[[#This Row],[Load]]+Demand[[#This Row],[Load]]*0.12</f>
        <v>15451.52</v>
      </c>
      <c r="BN205">
        <f>Demand[[#This Row],[Load]]+Demand[[#This Row],[Load]]*0.13</f>
        <v>15589.48</v>
      </c>
      <c r="BO205">
        <f>Demand[[#This Row],[Load]]+Demand[[#This Row],[Load]]*0.14</f>
        <v>15727.44</v>
      </c>
      <c r="BP205">
        <f>Demand[[#This Row],[Load]]+Demand[[#This Row],[Load]]*0.15</f>
        <v>15865.4</v>
      </c>
      <c r="BQ205">
        <f>Demand[[#This Row],[Load]]+Demand[[#This Row],[Load]]*0.16</f>
        <v>16003.36</v>
      </c>
      <c r="BR205">
        <f>Demand[[#This Row],[Load]]+Demand[[#This Row],[Load]]*0.17</f>
        <v>16141.32</v>
      </c>
      <c r="BS205">
        <f>Demand[[#This Row],[Load]]+Demand[[#This Row],[Load]]*0.18</f>
        <v>16279.279999999999</v>
      </c>
      <c r="BT205">
        <f>Demand[[#This Row],[Load]]+Demand[[#This Row],[Load]]*0.19</f>
        <v>16417.240000000002</v>
      </c>
      <c r="BU205">
        <f>Demand[[#This Row],[Load]]+Demand[[#This Row],[Load]]*0.2</f>
        <v>16555.2</v>
      </c>
      <c r="BV205">
        <f>Demand[[#This Row],[Load]]+Demand[[#This Row],[Load]]*0.21</f>
        <v>16693.16</v>
      </c>
      <c r="BW205">
        <f>Demand[[#This Row],[Load]]+Demand[[#This Row],[Load]]*0.22</f>
        <v>16831.12</v>
      </c>
      <c r="BX205">
        <f>Demand[[#This Row],[Load]]+Demand[[#This Row],[Load]]*0.23</f>
        <v>16969.080000000002</v>
      </c>
      <c r="BY205">
        <f>Demand[[#This Row],[Load]]+Demand[[#This Row],[Load]]*0.24</f>
        <v>17107.04</v>
      </c>
      <c r="BZ205">
        <f>Demand[[#This Row],[Load]]+Demand[[#This Row],[Load]]*0.25</f>
        <v>17245</v>
      </c>
      <c r="CA205">
        <f>Demand[[#This Row],[Load]]+Demand[[#This Row],[Load]]*0.26</f>
        <v>17382.96</v>
      </c>
      <c r="CB205">
        <f>Demand[[#This Row],[Load]]+Demand[[#This Row],[Load]]*0.27</f>
        <v>17520.919999999998</v>
      </c>
      <c r="CC205">
        <f>Demand[[#This Row],[Load]]+Demand[[#This Row],[Load]]*0.28</f>
        <v>17658.88</v>
      </c>
      <c r="CD205">
        <f>Demand[[#This Row],[Load]]+Demand[[#This Row],[Load]]*0.29</f>
        <v>17796.84</v>
      </c>
      <c r="CE205">
        <f>Demand[[#This Row],[Load]]+Demand[[#This Row],[Load]]*0.3</f>
        <v>17934.8</v>
      </c>
      <c r="CF205">
        <f>Demand[[#This Row],[Load]]+Demand[[#This Row],[Load]]*0.31</f>
        <v>18072.760000000002</v>
      </c>
      <c r="CG205">
        <f>Demand[[#This Row],[Load]]+Demand[[#This Row],[Load]]*0.32</f>
        <v>18210.72</v>
      </c>
      <c r="CH205">
        <f>Demand[[#This Row],[Load]]+Demand[[#This Row],[Load]]*0.33</f>
        <v>18348.68</v>
      </c>
      <c r="CI205">
        <f>Demand[[#This Row],[Load]]+Demand[[#This Row],[Load]]*0.34</f>
        <v>18486.64</v>
      </c>
      <c r="CJ205">
        <f>Demand[[#This Row],[Load]]+Demand[[#This Row],[Load]]*0.35</f>
        <v>18624.599999999999</v>
      </c>
      <c r="CK205">
        <f>Demand[[#This Row],[Load]]+Demand[[#This Row],[Load]]*0.36</f>
        <v>18762.559999999998</v>
      </c>
      <c r="CL205">
        <f>Demand[[#This Row],[Load]]+Demand[[#This Row],[Load]]*0.37</f>
        <v>18900.52</v>
      </c>
      <c r="CM205">
        <f>Demand[[#This Row],[Load]]+Demand[[#This Row],[Load]]*0.38</f>
        <v>19038.48</v>
      </c>
      <c r="CN205">
        <f>Demand[[#This Row],[Load]]+Demand[[#This Row],[Load]]*0.39</f>
        <v>19176.440000000002</v>
      </c>
      <c r="CO205">
        <f>Demand[[#This Row],[Load]]+Demand[[#This Row],[Load]]*0.4</f>
        <v>19314.400000000001</v>
      </c>
      <c r="CP205">
        <f>Demand[[#This Row],[Load]]+Demand[[#This Row],[Load]]*0.41</f>
        <v>19452.36</v>
      </c>
      <c r="CQ205">
        <f>Demand[[#This Row],[Load]]+Demand[[#This Row],[Load]]*0.42</f>
        <v>19590.32</v>
      </c>
      <c r="CR205">
        <f>Demand[[#This Row],[Load]]+Demand[[#This Row],[Load]]*0.43</f>
        <v>19728.28</v>
      </c>
      <c r="CS205">
        <f>Demand[[#This Row],[Load]]+Demand[[#This Row],[Load]]*0.44</f>
        <v>19866.239999999998</v>
      </c>
      <c r="CT205">
        <f>Demand[[#This Row],[Load]]+Demand[[#This Row],[Load]]*0.45</f>
        <v>20004.2</v>
      </c>
      <c r="CU205">
        <f>Demand[[#This Row],[Load]]+Demand[[#This Row],[Load]]*0.46</f>
        <v>20142.16</v>
      </c>
      <c r="CV205">
        <f>Demand[[#This Row],[Load]]+Demand[[#This Row],[Load]]*47</f>
        <v>662208</v>
      </c>
      <c r="CW205">
        <f>Demand[[#This Row],[Load]]+Demand[[#This Row],[Load]]*0.48</f>
        <v>20418.080000000002</v>
      </c>
      <c r="CX205">
        <f>Demand[[#This Row],[Load]]+Demand[[#This Row],[Load]]*0.49</f>
        <v>20556.04</v>
      </c>
      <c r="CY205">
        <f>Demand[[#This Row],[Load]]+Demand[[#This Row],[Load]]*0.5</f>
        <v>20694</v>
      </c>
    </row>
    <row r="206" spans="1:103">
      <c r="A206">
        <v>204</v>
      </c>
      <c r="B206">
        <v>14427</v>
      </c>
      <c r="C206">
        <f>Demand[[#This Row],[Load]]-Demand[[#This Row],[Load]]*0.5</f>
        <v>7213.5</v>
      </c>
      <c r="D206">
        <f>Demand[[#This Row],[Load]]-Demand[[#This Row],[Load]]*0.49</f>
        <v>7357.77</v>
      </c>
      <c r="E206">
        <f>Demand[[#This Row],[Load]]-Demand[[#This Row],[Load]]*0.48</f>
        <v>7502.04</v>
      </c>
      <c r="F206">
        <f>Demand[[#This Row],[Load]]-Demand[[#This Row],[Load]]*0.47</f>
        <v>7646.31</v>
      </c>
      <c r="G206">
        <f>Demand[[#This Row],[Load]]-Demand[[#This Row],[Load]]*0.46</f>
        <v>7790.58</v>
      </c>
      <c r="H206">
        <f>Demand[[#This Row],[Load]]-Demand[[#This Row],[Load]]*0.45</f>
        <v>7934.8499999999995</v>
      </c>
      <c r="I206">
        <f>Demand[[#This Row],[Load]]-Demand[[#This Row],[Load]]*0.44</f>
        <v>8079.12</v>
      </c>
      <c r="J206">
        <f>Demand[[#This Row],[Load]]-Demand[[#This Row],[Load]]*0.43</f>
        <v>8223.39</v>
      </c>
      <c r="K206">
        <f>Demand[[#This Row],[Load]]+Demand[[#This Row],[Load]]*$K$1</f>
        <v>8367.66</v>
      </c>
      <c r="L206">
        <f>Demand[[#This Row],[Load]]+Demand[[#This Row],[Load]]*-0.41</f>
        <v>8511.93</v>
      </c>
      <c r="M206">
        <f>Demand[[#This Row],[Load]]+Demand[[#This Row],[Load]]*-0.4</f>
        <v>8656.2000000000007</v>
      </c>
      <c r="N206">
        <f>Demand[[#This Row],[Load]]+Demand[[#This Row],[Load]]*-0.39</f>
        <v>8800.4700000000012</v>
      </c>
      <c r="O206">
        <f>Demand[[#This Row],[Load]]+Demand[[#This Row],[Load]]*-0.38</f>
        <v>8944.74</v>
      </c>
      <c r="P206">
        <f>Demand[[#This Row],[Load]]+Demand[[#This Row],[Load]]*-0.37</f>
        <v>9089.01</v>
      </c>
      <c r="Q206">
        <f>Demand[[#This Row],[Load]]+Demand[[#This Row],[Load]]*-0.36</f>
        <v>9233.2799999999988</v>
      </c>
      <c r="R206">
        <f>Demand[[#This Row],[Load]]+Demand[[#This Row],[Load]]*-0.35</f>
        <v>9377.5499999999993</v>
      </c>
      <c r="S206">
        <f>Demand[[#This Row],[Load]]+Demand[[#This Row],[Load]]*-0.34</f>
        <v>9521.82</v>
      </c>
      <c r="T206">
        <f>Demand[[#This Row],[Load]]+Demand[[#This Row],[Load]]*-0.33</f>
        <v>9666.09</v>
      </c>
      <c r="U206">
        <f>Demand[[#This Row],[Load]]+Demand[[#This Row],[Load]]*-0.32</f>
        <v>9810.36</v>
      </c>
      <c r="V206">
        <f>Demand[[#This Row],[Load]]+Demand[[#This Row],[Load]]*-0.31</f>
        <v>9954.630000000001</v>
      </c>
      <c r="W206">
        <f>Demand[[#This Row],[Load]]+Demand[[#This Row],[Load]]*-0.3</f>
        <v>10098.900000000001</v>
      </c>
      <c r="X206">
        <f>Demand[[#This Row],[Load]]+Demand[[#This Row],[Load]]*-0.29</f>
        <v>10243.17</v>
      </c>
      <c r="Y206">
        <f>Demand[[#This Row],[Load]]+Demand[[#This Row],[Load]]*-0.28</f>
        <v>10387.439999999999</v>
      </c>
      <c r="Z206">
        <f>Demand[[#This Row],[Load]]+Demand[[#This Row],[Load]]*-0.27</f>
        <v>10531.71</v>
      </c>
      <c r="AA206">
        <f>Demand[[#This Row],[Load]]+Demand[[#This Row],[Load]]*-0.26</f>
        <v>10675.98</v>
      </c>
      <c r="AB206">
        <f>Demand[[#This Row],[Load]]+Demand[[#This Row],[Load]]*-0.25</f>
        <v>10820.25</v>
      </c>
      <c r="AC206">
        <f>Demand[[#This Row],[Load]]+Demand[[#This Row],[Load]]*-0.24</f>
        <v>10964.52</v>
      </c>
      <c r="AD206">
        <f>Demand[[#This Row],[Load]]+Demand[[#This Row],[Load]]*-0.23</f>
        <v>11108.79</v>
      </c>
      <c r="AE206">
        <f>Demand[[#This Row],[Load]]+Demand[[#This Row],[Load]]*-0.22</f>
        <v>11253.06</v>
      </c>
      <c r="AF206">
        <f>Demand[[#This Row],[Load]]+Demand[[#This Row],[Load]]*-0.21</f>
        <v>11397.33</v>
      </c>
      <c r="AG206">
        <f>Demand[[#This Row],[Load]]+Demand[[#This Row],[Load]]*-0.2</f>
        <v>11541.6</v>
      </c>
      <c r="AH206">
        <f>Demand[[#This Row],[Load]]+Demand[[#This Row],[Load]]*-0.19</f>
        <v>11685.869999999999</v>
      </c>
      <c r="AI206">
        <f>Demand[[#This Row],[Load]]+Demand[[#This Row],[Load]]*-0.18</f>
        <v>11830.14</v>
      </c>
      <c r="AJ206">
        <f>Demand[[#This Row],[Load]]+Demand[[#This Row],[Load]]*-0.17</f>
        <v>11974.41</v>
      </c>
      <c r="AK206">
        <f>Demand[[#This Row],[Load]]+Demand[[#This Row],[Load]]*-0.16</f>
        <v>12118.68</v>
      </c>
      <c r="AL206">
        <f>Demand[[#This Row],[Load]]+Demand[[#This Row],[Load]]*-0.15</f>
        <v>12262.95</v>
      </c>
      <c r="AM206">
        <f>Demand[[#This Row],[Load]]+Demand[[#This Row],[Load]]*-0.14</f>
        <v>12407.22</v>
      </c>
      <c r="AN206">
        <f>Demand[[#This Row],[Load]]+Demand[[#This Row],[Load]]*-0.13</f>
        <v>12551.49</v>
      </c>
      <c r="AO206">
        <f>Demand[[#This Row],[Load]]+Demand[[#This Row],[Load]]*-0.12</f>
        <v>12695.76</v>
      </c>
      <c r="AP206">
        <f>Demand[[#This Row],[Load]]+Demand[[#This Row],[Load]]*-0.11</f>
        <v>12840.03</v>
      </c>
      <c r="AQ206">
        <f>Demand[[#This Row],[Load]]+Demand[[#This Row],[Load]]*-0.1</f>
        <v>12984.3</v>
      </c>
      <c r="AR206">
        <f>Demand[[#This Row],[Load]]+Demand[[#This Row],[Load]]*-0.09</f>
        <v>13128.57</v>
      </c>
      <c r="AS206">
        <f>Demand[[#This Row],[Load]]+Demand[[#This Row],[Load]]*-0.08</f>
        <v>13272.84</v>
      </c>
      <c r="AT206">
        <f>Demand[[#This Row],[Load]]+Demand[[#This Row],[Load]]*-0.07</f>
        <v>13417.11</v>
      </c>
      <c r="AU206">
        <f>Demand[[#This Row],[Load]]+Demand[[#This Row],[Load]]*-0.06</f>
        <v>13561.38</v>
      </c>
      <c r="AV206">
        <f>Demand[[#This Row],[Load]]+Demand[[#This Row],[Load]]*-0.05</f>
        <v>13705.65</v>
      </c>
      <c r="AW206">
        <f>Demand[[#This Row],[Load]]+Demand[[#This Row],[Load]]*-0.04</f>
        <v>13849.92</v>
      </c>
      <c r="AX206">
        <f>Demand[[#This Row],[Load]]+Demand[[#This Row],[Load]]*-0.03</f>
        <v>13994.19</v>
      </c>
      <c r="AY206">
        <f>Demand[[#This Row],[Load]]+Demand[[#This Row],[Load]]*-0.02</f>
        <v>14138.46</v>
      </c>
      <c r="AZ206">
        <f>Demand[[#This Row],[Load]]+Demand[[#This Row],[Load]]*-0.01</f>
        <v>14282.73</v>
      </c>
      <c r="BA206">
        <f>Demand[[#This Row],[Load]]+Demand[[#This Row],[Load]]*0</f>
        <v>14427</v>
      </c>
      <c r="BB206">
        <f>Demand[[#This Row],[Load]]+Demand[[#This Row],[Load]]*0.01</f>
        <v>14571.27</v>
      </c>
      <c r="BC206">
        <f>Demand[[#This Row],[Load]]+Demand[[#This Row],[Load]]*0.02</f>
        <v>14715.54</v>
      </c>
      <c r="BD206">
        <f>Demand[[#This Row],[Load]]+Demand[[#This Row],[Load]]*0.03</f>
        <v>14859.81</v>
      </c>
      <c r="BE206">
        <f>Demand[[#This Row],[Load]]+Demand[[#This Row],[Load]]*0.04</f>
        <v>15004.08</v>
      </c>
      <c r="BF206">
        <f>Demand[[#This Row],[Load]]+Demand[[#This Row],[Load]]*0.05</f>
        <v>15148.35</v>
      </c>
      <c r="BG206">
        <f>Demand[[#This Row],[Load]]+Demand[[#This Row],[Load]]*0.06</f>
        <v>15292.62</v>
      </c>
      <c r="BH206">
        <f>Demand[[#This Row],[Load]]+Demand[[#This Row],[Load]]*0.07</f>
        <v>15436.89</v>
      </c>
      <c r="BI206">
        <f>Demand[[#This Row],[Load]]+Demand[[#This Row],[Load]]*0.08</f>
        <v>15581.16</v>
      </c>
      <c r="BJ206">
        <f>Demand[[#This Row],[Load]]+Demand[[#This Row],[Load]]*0.09</f>
        <v>15725.43</v>
      </c>
      <c r="BK206">
        <f>Demand[[#This Row],[Load]]+Demand[[#This Row],[Load]]*0.1</f>
        <v>15869.7</v>
      </c>
      <c r="BL206">
        <f>Demand[[#This Row],[Load]]+Demand[[#This Row],[Load]]*0.11</f>
        <v>16013.97</v>
      </c>
      <c r="BM206">
        <f>Demand[[#This Row],[Load]]+Demand[[#This Row],[Load]]*0.12</f>
        <v>16158.24</v>
      </c>
      <c r="BN206">
        <f>Demand[[#This Row],[Load]]+Demand[[#This Row],[Load]]*0.13</f>
        <v>16302.51</v>
      </c>
      <c r="BO206">
        <f>Demand[[#This Row],[Load]]+Demand[[#This Row],[Load]]*0.14</f>
        <v>16446.78</v>
      </c>
      <c r="BP206">
        <f>Demand[[#This Row],[Load]]+Demand[[#This Row],[Load]]*0.15</f>
        <v>16591.05</v>
      </c>
      <c r="BQ206">
        <f>Demand[[#This Row],[Load]]+Demand[[#This Row],[Load]]*0.16</f>
        <v>16735.32</v>
      </c>
      <c r="BR206">
        <f>Demand[[#This Row],[Load]]+Demand[[#This Row],[Load]]*0.17</f>
        <v>16879.59</v>
      </c>
      <c r="BS206">
        <f>Demand[[#This Row],[Load]]+Demand[[#This Row],[Load]]*0.18</f>
        <v>17023.86</v>
      </c>
      <c r="BT206">
        <f>Demand[[#This Row],[Load]]+Demand[[#This Row],[Load]]*0.19</f>
        <v>17168.13</v>
      </c>
      <c r="BU206">
        <f>Demand[[#This Row],[Load]]+Demand[[#This Row],[Load]]*0.2</f>
        <v>17312.400000000001</v>
      </c>
      <c r="BV206">
        <f>Demand[[#This Row],[Load]]+Demand[[#This Row],[Load]]*0.21</f>
        <v>17456.669999999998</v>
      </c>
      <c r="BW206">
        <f>Demand[[#This Row],[Load]]+Demand[[#This Row],[Load]]*0.22</f>
        <v>17600.939999999999</v>
      </c>
      <c r="BX206">
        <f>Demand[[#This Row],[Load]]+Demand[[#This Row],[Load]]*0.23</f>
        <v>17745.21</v>
      </c>
      <c r="BY206">
        <f>Demand[[#This Row],[Load]]+Demand[[#This Row],[Load]]*0.24</f>
        <v>17889.48</v>
      </c>
      <c r="BZ206">
        <f>Demand[[#This Row],[Load]]+Demand[[#This Row],[Load]]*0.25</f>
        <v>18033.75</v>
      </c>
      <c r="CA206">
        <f>Demand[[#This Row],[Load]]+Demand[[#This Row],[Load]]*0.26</f>
        <v>18178.02</v>
      </c>
      <c r="CB206">
        <f>Demand[[#This Row],[Load]]+Demand[[#This Row],[Load]]*0.27</f>
        <v>18322.29</v>
      </c>
      <c r="CC206">
        <f>Demand[[#This Row],[Load]]+Demand[[#This Row],[Load]]*0.28</f>
        <v>18466.560000000001</v>
      </c>
      <c r="CD206">
        <f>Demand[[#This Row],[Load]]+Demand[[#This Row],[Load]]*0.29</f>
        <v>18610.830000000002</v>
      </c>
      <c r="CE206">
        <f>Demand[[#This Row],[Load]]+Demand[[#This Row],[Load]]*0.3</f>
        <v>18755.099999999999</v>
      </c>
      <c r="CF206">
        <f>Demand[[#This Row],[Load]]+Demand[[#This Row],[Load]]*0.31</f>
        <v>18899.37</v>
      </c>
      <c r="CG206">
        <f>Demand[[#This Row],[Load]]+Demand[[#This Row],[Load]]*0.32</f>
        <v>19043.64</v>
      </c>
      <c r="CH206">
        <f>Demand[[#This Row],[Load]]+Demand[[#This Row],[Load]]*0.33</f>
        <v>19187.91</v>
      </c>
      <c r="CI206">
        <f>Demand[[#This Row],[Load]]+Demand[[#This Row],[Load]]*0.34</f>
        <v>19332.18</v>
      </c>
      <c r="CJ206">
        <f>Demand[[#This Row],[Load]]+Demand[[#This Row],[Load]]*0.35</f>
        <v>19476.45</v>
      </c>
      <c r="CK206">
        <f>Demand[[#This Row],[Load]]+Demand[[#This Row],[Load]]*0.36</f>
        <v>19620.72</v>
      </c>
      <c r="CL206">
        <f>Demand[[#This Row],[Load]]+Demand[[#This Row],[Load]]*0.37</f>
        <v>19764.989999999998</v>
      </c>
      <c r="CM206">
        <f>Demand[[#This Row],[Load]]+Demand[[#This Row],[Load]]*0.38</f>
        <v>19909.260000000002</v>
      </c>
      <c r="CN206">
        <f>Demand[[#This Row],[Load]]+Demand[[#This Row],[Load]]*0.39</f>
        <v>20053.53</v>
      </c>
      <c r="CO206">
        <f>Demand[[#This Row],[Load]]+Demand[[#This Row],[Load]]*0.4</f>
        <v>20197.8</v>
      </c>
      <c r="CP206">
        <f>Demand[[#This Row],[Load]]+Demand[[#This Row],[Load]]*0.41</f>
        <v>20342.07</v>
      </c>
      <c r="CQ206">
        <f>Demand[[#This Row],[Load]]+Demand[[#This Row],[Load]]*0.42</f>
        <v>20486.34</v>
      </c>
      <c r="CR206">
        <f>Demand[[#This Row],[Load]]+Demand[[#This Row],[Load]]*0.43</f>
        <v>20630.61</v>
      </c>
      <c r="CS206">
        <f>Demand[[#This Row],[Load]]+Demand[[#This Row],[Load]]*0.44</f>
        <v>20774.88</v>
      </c>
      <c r="CT206">
        <f>Demand[[#This Row],[Load]]+Demand[[#This Row],[Load]]*0.45</f>
        <v>20919.150000000001</v>
      </c>
      <c r="CU206">
        <f>Demand[[#This Row],[Load]]+Demand[[#This Row],[Load]]*0.46</f>
        <v>21063.42</v>
      </c>
      <c r="CV206">
        <f>Demand[[#This Row],[Load]]+Demand[[#This Row],[Load]]*47</f>
        <v>692496</v>
      </c>
      <c r="CW206">
        <f>Demand[[#This Row],[Load]]+Demand[[#This Row],[Load]]*0.48</f>
        <v>21351.96</v>
      </c>
      <c r="CX206">
        <f>Demand[[#This Row],[Load]]+Demand[[#This Row],[Load]]*0.49</f>
        <v>21496.23</v>
      </c>
      <c r="CY206">
        <f>Demand[[#This Row],[Load]]+Demand[[#This Row],[Load]]*0.5</f>
        <v>21640.5</v>
      </c>
    </row>
    <row r="207" spans="1:103">
      <c r="A207">
        <v>205</v>
      </c>
      <c r="B207">
        <v>14674</v>
      </c>
      <c r="C207">
        <f>Demand[[#This Row],[Load]]-Demand[[#This Row],[Load]]*0.5</f>
        <v>7337</v>
      </c>
      <c r="D207">
        <f>Demand[[#This Row],[Load]]-Demand[[#This Row],[Load]]*0.49</f>
        <v>7483.74</v>
      </c>
      <c r="E207">
        <f>Demand[[#This Row],[Load]]-Demand[[#This Row],[Load]]*0.48</f>
        <v>7630.4800000000005</v>
      </c>
      <c r="F207">
        <f>Demand[[#This Row],[Load]]-Demand[[#This Row],[Load]]*0.47</f>
        <v>7777.22</v>
      </c>
      <c r="G207">
        <f>Demand[[#This Row],[Load]]-Demand[[#This Row],[Load]]*0.46</f>
        <v>7923.96</v>
      </c>
      <c r="H207">
        <f>Demand[[#This Row],[Load]]-Demand[[#This Row],[Load]]*0.45</f>
        <v>8070.7</v>
      </c>
      <c r="I207">
        <f>Demand[[#This Row],[Load]]-Demand[[#This Row],[Load]]*0.44</f>
        <v>8217.4399999999987</v>
      </c>
      <c r="J207">
        <f>Demand[[#This Row],[Load]]-Demand[[#This Row],[Load]]*0.43</f>
        <v>8364.18</v>
      </c>
      <c r="K207">
        <f>Demand[[#This Row],[Load]]+Demand[[#This Row],[Load]]*$K$1</f>
        <v>8510.92</v>
      </c>
      <c r="L207">
        <f>Demand[[#This Row],[Load]]+Demand[[#This Row],[Load]]*-0.41</f>
        <v>8657.66</v>
      </c>
      <c r="M207">
        <f>Demand[[#This Row],[Load]]+Demand[[#This Row],[Load]]*-0.4</f>
        <v>8804.4</v>
      </c>
      <c r="N207">
        <f>Demand[[#This Row],[Load]]+Demand[[#This Row],[Load]]*-0.39</f>
        <v>8951.14</v>
      </c>
      <c r="O207">
        <f>Demand[[#This Row],[Load]]+Demand[[#This Row],[Load]]*-0.38</f>
        <v>9097.880000000001</v>
      </c>
      <c r="P207">
        <f>Demand[[#This Row],[Load]]+Demand[[#This Row],[Load]]*-0.37</f>
        <v>9244.619999999999</v>
      </c>
      <c r="Q207">
        <f>Demand[[#This Row],[Load]]+Demand[[#This Row],[Load]]*-0.36</f>
        <v>9391.36</v>
      </c>
      <c r="R207">
        <f>Demand[[#This Row],[Load]]+Demand[[#This Row],[Load]]*-0.35</f>
        <v>9538.1</v>
      </c>
      <c r="S207">
        <f>Demand[[#This Row],[Load]]+Demand[[#This Row],[Load]]*-0.34</f>
        <v>9684.84</v>
      </c>
      <c r="T207">
        <f>Demand[[#This Row],[Load]]+Demand[[#This Row],[Load]]*-0.33</f>
        <v>9831.58</v>
      </c>
      <c r="U207">
        <f>Demand[[#This Row],[Load]]+Demand[[#This Row],[Load]]*-0.32</f>
        <v>9978.32</v>
      </c>
      <c r="V207">
        <f>Demand[[#This Row],[Load]]+Demand[[#This Row],[Load]]*-0.31</f>
        <v>10125.060000000001</v>
      </c>
      <c r="W207">
        <f>Demand[[#This Row],[Load]]+Demand[[#This Row],[Load]]*-0.3</f>
        <v>10271.799999999999</v>
      </c>
      <c r="X207">
        <f>Demand[[#This Row],[Load]]+Demand[[#This Row],[Load]]*-0.29</f>
        <v>10418.540000000001</v>
      </c>
      <c r="Y207">
        <f>Demand[[#This Row],[Load]]+Demand[[#This Row],[Load]]*-0.28</f>
        <v>10565.279999999999</v>
      </c>
      <c r="Z207">
        <f>Demand[[#This Row],[Load]]+Demand[[#This Row],[Load]]*-0.27</f>
        <v>10712.02</v>
      </c>
      <c r="AA207">
        <f>Demand[[#This Row],[Load]]+Demand[[#This Row],[Load]]*-0.26</f>
        <v>10858.76</v>
      </c>
      <c r="AB207">
        <f>Demand[[#This Row],[Load]]+Demand[[#This Row],[Load]]*-0.25</f>
        <v>11005.5</v>
      </c>
      <c r="AC207">
        <f>Demand[[#This Row],[Load]]+Demand[[#This Row],[Load]]*-0.24</f>
        <v>11152.24</v>
      </c>
      <c r="AD207">
        <f>Demand[[#This Row],[Load]]+Demand[[#This Row],[Load]]*-0.23</f>
        <v>11298.98</v>
      </c>
      <c r="AE207">
        <f>Demand[[#This Row],[Load]]+Demand[[#This Row],[Load]]*-0.22</f>
        <v>11445.72</v>
      </c>
      <c r="AF207">
        <f>Demand[[#This Row],[Load]]+Demand[[#This Row],[Load]]*-0.21</f>
        <v>11592.46</v>
      </c>
      <c r="AG207">
        <f>Demand[[#This Row],[Load]]+Demand[[#This Row],[Load]]*-0.2</f>
        <v>11739.2</v>
      </c>
      <c r="AH207">
        <f>Demand[[#This Row],[Load]]+Demand[[#This Row],[Load]]*-0.19</f>
        <v>11885.94</v>
      </c>
      <c r="AI207">
        <f>Demand[[#This Row],[Load]]+Demand[[#This Row],[Load]]*-0.18</f>
        <v>12032.68</v>
      </c>
      <c r="AJ207">
        <f>Demand[[#This Row],[Load]]+Demand[[#This Row],[Load]]*-0.17</f>
        <v>12179.42</v>
      </c>
      <c r="AK207">
        <f>Demand[[#This Row],[Load]]+Demand[[#This Row],[Load]]*-0.16</f>
        <v>12326.16</v>
      </c>
      <c r="AL207">
        <f>Demand[[#This Row],[Load]]+Demand[[#This Row],[Load]]*-0.15</f>
        <v>12472.9</v>
      </c>
      <c r="AM207">
        <f>Demand[[#This Row],[Load]]+Demand[[#This Row],[Load]]*-0.14</f>
        <v>12619.64</v>
      </c>
      <c r="AN207">
        <f>Demand[[#This Row],[Load]]+Demand[[#This Row],[Load]]*-0.13</f>
        <v>12766.38</v>
      </c>
      <c r="AO207">
        <f>Demand[[#This Row],[Load]]+Demand[[#This Row],[Load]]*-0.12</f>
        <v>12913.12</v>
      </c>
      <c r="AP207">
        <f>Demand[[#This Row],[Load]]+Demand[[#This Row],[Load]]*-0.11</f>
        <v>13059.86</v>
      </c>
      <c r="AQ207">
        <f>Demand[[#This Row],[Load]]+Demand[[#This Row],[Load]]*-0.1</f>
        <v>13206.6</v>
      </c>
      <c r="AR207">
        <f>Demand[[#This Row],[Load]]+Demand[[#This Row],[Load]]*-0.09</f>
        <v>13353.34</v>
      </c>
      <c r="AS207">
        <f>Demand[[#This Row],[Load]]+Demand[[#This Row],[Load]]*-0.08</f>
        <v>13500.08</v>
      </c>
      <c r="AT207">
        <f>Demand[[#This Row],[Load]]+Demand[[#This Row],[Load]]*-0.07</f>
        <v>13646.82</v>
      </c>
      <c r="AU207">
        <f>Demand[[#This Row],[Load]]+Demand[[#This Row],[Load]]*-0.06</f>
        <v>13793.56</v>
      </c>
      <c r="AV207">
        <f>Demand[[#This Row],[Load]]+Demand[[#This Row],[Load]]*-0.05</f>
        <v>13940.3</v>
      </c>
      <c r="AW207">
        <f>Demand[[#This Row],[Load]]+Demand[[#This Row],[Load]]*-0.04</f>
        <v>14087.04</v>
      </c>
      <c r="AX207">
        <f>Demand[[#This Row],[Load]]+Demand[[#This Row],[Load]]*-0.03</f>
        <v>14233.78</v>
      </c>
      <c r="AY207">
        <f>Demand[[#This Row],[Load]]+Demand[[#This Row],[Load]]*-0.02</f>
        <v>14380.52</v>
      </c>
      <c r="AZ207">
        <f>Demand[[#This Row],[Load]]+Demand[[#This Row],[Load]]*-0.01</f>
        <v>14527.26</v>
      </c>
      <c r="BA207">
        <f>Demand[[#This Row],[Load]]+Demand[[#This Row],[Load]]*0</f>
        <v>14674</v>
      </c>
      <c r="BB207">
        <f>Demand[[#This Row],[Load]]+Demand[[#This Row],[Load]]*0.01</f>
        <v>14820.74</v>
      </c>
      <c r="BC207">
        <f>Demand[[#This Row],[Load]]+Demand[[#This Row],[Load]]*0.02</f>
        <v>14967.48</v>
      </c>
      <c r="BD207">
        <f>Demand[[#This Row],[Load]]+Demand[[#This Row],[Load]]*0.03</f>
        <v>15114.22</v>
      </c>
      <c r="BE207">
        <f>Demand[[#This Row],[Load]]+Demand[[#This Row],[Load]]*0.04</f>
        <v>15260.96</v>
      </c>
      <c r="BF207">
        <f>Demand[[#This Row],[Load]]+Demand[[#This Row],[Load]]*0.05</f>
        <v>15407.7</v>
      </c>
      <c r="BG207">
        <f>Demand[[#This Row],[Load]]+Demand[[#This Row],[Load]]*0.06</f>
        <v>15554.44</v>
      </c>
      <c r="BH207">
        <f>Demand[[#This Row],[Load]]+Demand[[#This Row],[Load]]*0.07</f>
        <v>15701.18</v>
      </c>
      <c r="BI207">
        <f>Demand[[#This Row],[Load]]+Demand[[#This Row],[Load]]*0.08</f>
        <v>15847.92</v>
      </c>
      <c r="BJ207">
        <f>Demand[[#This Row],[Load]]+Demand[[#This Row],[Load]]*0.09</f>
        <v>15994.66</v>
      </c>
      <c r="BK207">
        <f>Demand[[#This Row],[Load]]+Demand[[#This Row],[Load]]*0.1</f>
        <v>16141.4</v>
      </c>
      <c r="BL207">
        <f>Demand[[#This Row],[Load]]+Demand[[#This Row],[Load]]*0.11</f>
        <v>16288.14</v>
      </c>
      <c r="BM207">
        <f>Demand[[#This Row],[Load]]+Demand[[#This Row],[Load]]*0.12</f>
        <v>16434.88</v>
      </c>
      <c r="BN207">
        <f>Demand[[#This Row],[Load]]+Demand[[#This Row],[Load]]*0.13</f>
        <v>16581.62</v>
      </c>
      <c r="BO207">
        <f>Demand[[#This Row],[Load]]+Demand[[#This Row],[Load]]*0.14</f>
        <v>16728.36</v>
      </c>
      <c r="BP207">
        <f>Demand[[#This Row],[Load]]+Demand[[#This Row],[Load]]*0.15</f>
        <v>16875.099999999999</v>
      </c>
      <c r="BQ207">
        <f>Demand[[#This Row],[Load]]+Demand[[#This Row],[Load]]*0.16</f>
        <v>17021.84</v>
      </c>
      <c r="BR207">
        <f>Demand[[#This Row],[Load]]+Demand[[#This Row],[Load]]*0.17</f>
        <v>17168.580000000002</v>
      </c>
      <c r="BS207">
        <f>Demand[[#This Row],[Load]]+Demand[[#This Row],[Load]]*0.18</f>
        <v>17315.32</v>
      </c>
      <c r="BT207">
        <f>Demand[[#This Row],[Load]]+Demand[[#This Row],[Load]]*0.19</f>
        <v>17462.060000000001</v>
      </c>
      <c r="BU207">
        <f>Demand[[#This Row],[Load]]+Demand[[#This Row],[Load]]*0.2</f>
        <v>17608.8</v>
      </c>
      <c r="BV207">
        <f>Demand[[#This Row],[Load]]+Demand[[#This Row],[Load]]*0.21</f>
        <v>17755.54</v>
      </c>
      <c r="BW207">
        <f>Demand[[#This Row],[Load]]+Demand[[#This Row],[Load]]*0.22</f>
        <v>17902.28</v>
      </c>
      <c r="BX207">
        <f>Demand[[#This Row],[Load]]+Demand[[#This Row],[Load]]*0.23</f>
        <v>18049.02</v>
      </c>
      <c r="BY207">
        <f>Demand[[#This Row],[Load]]+Demand[[#This Row],[Load]]*0.24</f>
        <v>18195.759999999998</v>
      </c>
      <c r="BZ207">
        <f>Demand[[#This Row],[Load]]+Demand[[#This Row],[Load]]*0.25</f>
        <v>18342.5</v>
      </c>
      <c r="CA207">
        <f>Demand[[#This Row],[Load]]+Demand[[#This Row],[Load]]*0.26</f>
        <v>18489.240000000002</v>
      </c>
      <c r="CB207">
        <f>Demand[[#This Row],[Load]]+Demand[[#This Row],[Load]]*0.27</f>
        <v>18635.98</v>
      </c>
      <c r="CC207">
        <f>Demand[[#This Row],[Load]]+Demand[[#This Row],[Load]]*0.28</f>
        <v>18782.72</v>
      </c>
      <c r="CD207">
        <f>Demand[[#This Row],[Load]]+Demand[[#This Row],[Load]]*0.29</f>
        <v>18929.46</v>
      </c>
      <c r="CE207">
        <f>Demand[[#This Row],[Load]]+Demand[[#This Row],[Load]]*0.3</f>
        <v>19076.2</v>
      </c>
      <c r="CF207">
        <f>Demand[[#This Row],[Load]]+Demand[[#This Row],[Load]]*0.31</f>
        <v>19222.939999999999</v>
      </c>
      <c r="CG207">
        <f>Demand[[#This Row],[Load]]+Demand[[#This Row],[Load]]*0.32</f>
        <v>19369.68</v>
      </c>
      <c r="CH207">
        <f>Demand[[#This Row],[Load]]+Demand[[#This Row],[Load]]*0.33</f>
        <v>19516.419999999998</v>
      </c>
      <c r="CI207">
        <f>Demand[[#This Row],[Load]]+Demand[[#This Row],[Load]]*0.34</f>
        <v>19663.16</v>
      </c>
      <c r="CJ207">
        <f>Demand[[#This Row],[Load]]+Demand[[#This Row],[Load]]*0.35</f>
        <v>19809.900000000001</v>
      </c>
      <c r="CK207">
        <f>Demand[[#This Row],[Load]]+Demand[[#This Row],[Load]]*0.36</f>
        <v>19956.64</v>
      </c>
      <c r="CL207">
        <f>Demand[[#This Row],[Load]]+Demand[[#This Row],[Load]]*0.37</f>
        <v>20103.38</v>
      </c>
      <c r="CM207">
        <f>Demand[[#This Row],[Load]]+Demand[[#This Row],[Load]]*0.38</f>
        <v>20250.12</v>
      </c>
      <c r="CN207">
        <f>Demand[[#This Row],[Load]]+Demand[[#This Row],[Load]]*0.39</f>
        <v>20396.86</v>
      </c>
      <c r="CO207">
        <f>Demand[[#This Row],[Load]]+Demand[[#This Row],[Load]]*0.4</f>
        <v>20543.599999999999</v>
      </c>
      <c r="CP207">
        <f>Demand[[#This Row],[Load]]+Demand[[#This Row],[Load]]*0.41</f>
        <v>20690.34</v>
      </c>
      <c r="CQ207">
        <f>Demand[[#This Row],[Load]]+Demand[[#This Row],[Load]]*0.42</f>
        <v>20837.080000000002</v>
      </c>
      <c r="CR207">
        <f>Demand[[#This Row],[Load]]+Demand[[#This Row],[Load]]*0.43</f>
        <v>20983.82</v>
      </c>
      <c r="CS207">
        <f>Demand[[#This Row],[Load]]+Demand[[#This Row],[Load]]*0.44</f>
        <v>21130.560000000001</v>
      </c>
      <c r="CT207">
        <f>Demand[[#This Row],[Load]]+Demand[[#This Row],[Load]]*0.45</f>
        <v>21277.3</v>
      </c>
      <c r="CU207">
        <f>Demand[[#This Row],[Load]]+Demand[[#This Row],[Load]]*0.46</f>
        <v>21424.04</v>
      </c>
      <c r="CV207">
        <f>Demand[[#This Row],[Load]]+Demand[[#This Row],[Load]]*47</f>
        <v>704352</v>
      </c>
      <c r="CW207">
        <f>Demand[[#This Row],[Load]]+Demand[[#This Row],[Load]]*0.48</f>
        <v>21717.52</v>
      </c>
      <c r="CX207">
        <f>Demand[[#This Row],[Load]]+Demand[[#This Row],[Load]]*0.49</f>
        <v>21864.260000000002</v>
      </c>
      <c r="CY207">
        <f>Demand[[#This Row],[Load]]+Demand[[#This Row],[Load]]*0.5</f>
        <v>22011</v>
      </c>
    </row>
    <row r="208" spans="1:103">
      <c r="A208">
        <v>206</v>
      </c>
      <c r="B208">
        <v>14658</v>
      </c>
      <c r="C208">
        <f>Demand[[#This Row],[Load]]-Demand[[#This Row],[Load]]*0.5</f>
        <v>7329</v>
      </c>
      <c r="D208">
        <f>Demand[[#This Row],[Load]]-Demand[[#This Row],[Load]]*0.49</f>
        <v>7475.58</v>
      </c>
      <c r="E208">
        <f>Demand[[#This Row],[Load]]-Demand[[#This Row],[Load]]*0.48</f>
        <v>7622.16</v>
      </c>
      <c r="F208">
        <f>Demand[[#This Row],[Load]]-Demand[[#This Row],[Load]]*0.47</f>
        <v>7768.7400000000007</v>
      </c>
      <c r="G208">
        <f>Demand[[#This Row],[Load]]-Demand[[#This Row],[Load]]*0.46</f>
        <v>7915.32</v>
      </c>
      <c r="H208">
        <f>Demand[[#This Row],[Load]]-Demand[[#This Row],[Load]]*0.45</f>
        <v>8061.9</v>
      </c>
      <c r="I208">
        <f>Demand[[#This Row],[Load]]-Demand[[#This Row],[Load]]*0.44</f>
        <v>8208.48</v>
      </c>
      <c r="J208">
        <f>Demand[[#This Row],[Load]]-Demand[[#This Row],[Load]]*0.43</f>
        <v>8355.0600000000013</v>
      </c>
      <c r="K208">
        <f>Demand[[#This Row],[Load]]+Demand[[#This Row],[Load]]*$K$1</f>
        <v>8501.64</v>
      </c>
      <c r="L208">
        <f>Demand[[#This Row],[Load]]+Demand[[#This Row],[Load]]*-0.41</f>
        <v>8648.2200000000012</v>
      </c>
      <c r="M208">
        <f>Demand[[#This Row],[Load]]+Demand[[#This Row],[Load]]*-0.4</f>
        <v>8794.7999999999993</v>
      </c>
      <c r="N208">
        <f>Demand[[#This Row],[Load]]+Demand[[#This Row],[Load]]*-0.39</f>
        <v>8941.380000000001</v>
      </c>
      <c r="O208">
        <f>Demand[[#This Row],[Load]]+Demand[[#This Row],[Load]]*-0.38</f>
        <v>9087.9599999999991</v>
      </c>
      <c r="P208">
        <f>Demand[[#This Row],[Load]]+Demand[[#This Row],[Load]]*-0.37</f>
        <v>9234.5400000000009</v>
      </c>
      <c r="Q208">
        <f>Demand[[#This Row],[Load]]+Demand[[#This Row],[Load]]*-0.36</f>
        <v>9381.119999999999</v>
      </c>
      <c r="R208">
        <f>Demand[[#This Row],[Load]]+Demand[[#This Row],[Load]]*-0.35</f>
        <v>9527.7000000000007</v>
      </c>
      <c r="S208">
        <f>Demand[[#This Row],[Load]]+Demand[[#This Row],[Load]]*-0.34</f>
        <v>9674.2799999999988</v>
      </c>
      <c r="T208">
        <f>Demand[[#This Row],[Load]]+Demand[[#This Row],[Load]]*-0.33</f>
        <v>9820.86</v>
      </c>
      <c r="U208">
        <f>Demand[[#This Row],[Load]]+Demand[[#This Row],[Load]]*-0.32</f>
        <v>9967.4399999999987</v>
      </c>
      <c r="V208">
        <f>Demand[[#This Row],[Load]]+Demand[[#This Row],[Load]]*-0.31</f>
        <v>10114.02</v>
      </c>
      <c r="W208">
        <f>Demand[[#This Row],[Load]]+Demand[[#This Row],[Load]]*-0.3</f>
        <v>10260.6</v>
      </c>
      <c r="X208">
        <f>Demand[[#This Row],[Load]]+Demand[[#This Row],[Load]]*-0.29</f>
        <v>10407.18</v>
      </c>
      <c r="Y208">
        <f>Demand[[#This Row],[Load]]+Demand[[#This Row],[Load]]*-0.28</f>
        <v>10553.759999999998</v>
      </c>
      <c r="Z208">
        <f>Demand[[#This Row],[Load]]+Demand[[#This Row],[Load]]*-0.27</f>
        <v>10700.34</v>
      </c>
      <c r="AA208">
        <f>Demand[[#This Row],[Load]]+Demand[[#This Row],[Load]]*-0.26</f>
        <v>10846.92</v>
      </c>
      <c r="AB208">
        <f>Demand[[#This Row],[Load]]+Demand[[#This Row],[Load]]*-0.25</f>
        <v>10993.5</v>
      </c>
      <c r="AC208">
        <f>Demand[[#This Row],[Load]]+Demand[[#This Row],[Load]]*-0.24</f>
        <v>11140.08</v>
      </c>
      <c r="AD208">
        <f>Demand[[#This Row],[Load]]+Demand[[#This Row],[Load]]*-0.23</f>
        <v>11286.66</v>
      </c>
      <c r="AE208">
        <f>Demand[[#This Row],[Load]]+Demand[[#This Row],[Load]]*-0.22</f>
        <v>11433.24</v>
      </c>
      <c r="AF208">
        <f>Demand[[#This Row],[Load]]+Demand[[#This Row],[Load]]*-0.21</f>
        <v>11579.82</v>
      </c>
      <c r="AG208">
        <f>Demand[[#This Row],[Load]]+Demand[[#This Row],[Load]]*-0.2</f>
        <v>11726.4</v>
      </c>
      <c r="AH208">
        <f>Demand[[#This Row],[Load]]+Demand[[#This Row],[Load]]*-0.19</f>
        <v>11872.98</v>
      </c>
      <c r="AI208">
        <f>Demand[[#This Row],[Load]]+Demand[[#This Row],[Load]]*-0.18</f>
        <v>12019.56</v>
      </c>
      <c r="AJ208">
        <f>Demand[[#This Row],[Load]]+Demand[[#This Row],[Load]]*-0.17</f>
        <v>12166.14</v>
      </c>
      <c r="AK208">
        <f>Demand[[#This Row],[Load]]+Demand[[#This Row],[Load]]*-0.16</f>
        <v>12312.72</v>
      </c>
      <c r="AL208">
        <f>Demand[[#This Row],[Load]]+Demand[[#This Row],[Load]]*-0.15</f>
        <v>12459.3</v>
      </c>
      <c r="AM208">
        <f>Demand[[#This Row],[Load]]+Demand[[#This Row],[Load]]*-0.14</f>
        <v>12605.88</v>
      </c>
      <c r="AN208">
        <f>Demand[[#This Row],[Load]]+Demand[[#This Row],[Load]]*-0.13</f>
        <v>12752.46</v>
      </c>
      <c r="AO208">
        <f>Demand[[#This Row],[Load]]+Demand[[#This Row],[Load]]*-0.12</f>
        <v>12899.04</v>
      </c>
      <c r="AP208">
        <f>Demand[[#This Row],[Load]]+Demand[[#This Row],[Load]]*-0.11</f>
        <v>13045.619999999999</v>
      </c>
      <c r="AQ208">
        <f>Demand[[#This Row],[Load]]+Demand[[#This Row],[Load]]*-0.1</f>
        <v>13192.2</v>
      </c>
      <c r="AR208">
        <f>Demand[[#This Row],[Load]]+Demand[[#This Row],[Load]]*-0.09</f>
        <v>13338.78</v>
      </c>
      <c r="AS208">
        <f>Demand[[#This Row],[Load]]+Demand[[#This Row],[Load]]*-0.08</f>
        <v>13485.36</v>
      </c>
      <c r="AT208">
        <f>Demand[[#This Row],[Load]]+Demand[[#This Row],[Load]]*-0.07</f>
        <v>13631.94</v>
      </c>
      <c r="AU208">
        <f>Demand[[#This Row],[Load]]+Demand[[#This Row],[Load]]*-0.06</f>
        <v>13778.52</v>
      </c>
      <c r="AV208">
        <f>Demand[[#This Row],[Load]]+Demand[[#This Row],[Load]]*-0.05</f>
        <v>13925.1</v>
      </c>
      <c r="AW208">
        <f>Demand[[#This Row],[Load]]+Demand[[#This Row],[Load]]*-0.04</f>
        <v>14071.68</v>
      </c>
      <c r="AX208">
        <f>Demand[[#This Row],[Load]]+Demand[[#This Row],[Load]]*-0.03</f>
        <v>14218.26</v>
      </c>
      <c r="AY208">
        <f>Demand[[#This Row],[Load]]+Demand[[#This Row],[Load]]*-0.02</f>
        <v>14364.84</v>
      </c>
      <c r="AZ208">
        <f>Demand[[#This Row],[Load]]+Demand[[#This Row],[Load]]*-0.01</f>
        <v>14511.42</v>
      </c>
      <c r="BA208">
        <f>Demand[[#This Row],[Load]]+Demand[[#This Row],[Load]]*0</f>
        <v>14658</v>
      </c>
      <c r="BB208">
        <f>Demand[[#This Row],[Load]]+Demand[[#This Row],[Load]]*0.01</f>
        <v>14804.58</v>
      </c>
      <c r="BC208">
        <f>Demand[[#This Row],[Load]]+Demand[[#This Row],[Load]]*0.02</f>
        <v>14951.16</v>
      </c>
      <c r="BD208">
        <f>Demand[[#This Row],[Load]]+Demand[[#This Row],[Load]]*0.03</f>
        <v>15097.74</v>
      </c>
      <c r="BE208">
        <f>Demand[[#This Row],[Load]]+Demand[[#This Row],[Load]]*0.04</f>
        <v>15244.32</v>
      </c>
      <c r="BF208">
        <f>Demand[[#This Row],[Load]]+Demand[[#This Row],[Load]]*0.05</f>
        <v>15390.9</v>
      </c>
      <c r="BG208">
        <f>Demand[[#This Row],[Load]]+Demand[[#This Row],[Load]]*0.06</f>
        <v>15537.48</v>
      </c>
      <c r="BH208">
        <f>Demand[[#This Row],[Load]]+Demand[[#This Row],[Load]]*0.07</f>
        <v>15684.06</v>
      </c>
      <c r="BI208">
        <f>Demand[[#This Row],[Load]]+Demand[[#This Row],[Load]]*0.08</f>
        <v>15830.64</v>
      </c>
      <c r="BJ208">
        <f>Demand[[#This Row],[Load]]+Demand[[#This Row],[Load]]*0.09</f>
        <v>15977.22</v>
      </c>
      <c r="BK208">
        <f>Demand[[#This Row],[Load]]+Demand[[#This Row],[Load]]*0.1</f>
        <v>16123.8</v>
      </c>
      <c r="BL208">
        <f>Demand[[#This Row],[Load]]+Demand[[#This Row],[Load]]*0.11</f>
        <v>16270.380000000001</v>
      </c>
      <c r="BM208">
        <f>Demand[[#This Row],[Load]]+Demand[[#This Row],[Load]]*0.12</f>
        <v>16416.96</v>
      </c>
      <c r="BN208">
        <f>Demand[[#This Row],[Load]]+Demand[[#This Row],[Load]]*0.13</f>
        <v>16563.54</v>
      </c>
      <c r="BO208">
        <f>Demand[[#This Row],[Load]]+Demand[[#This Row],[Load]]*0.14</f>
        <v>16710.12</v>
      </c>
      <c r="BP208">
        <f>Demand[[#This Row],[Load]]+Demand[[#This Row],[Load]]*0.15</f>
        <v>16856.7</v>
      </c>
      <c r="BQ208">
        <f>Demand[[#This Row],[Load]]+Demand[[#This Row],[Load]]*0.16</f>
        <v>17003.28</v>
      </c>
      <c r="BR208">
        <f>Demand[[#This Row],[Load]]+Demand[[#This Row],[Load]]*0.17</f>
        <v>17149.86</v>
      </c>
      <c r="BS208">
        <f>Demand[[#This Row],[Load]]+Demand[[#This Row],[Load]]*0.18</f>
        <v>17296.439999999999</v>
      </c>
      <c r="BT208">
        <f>Demand[[#This Row],[Load]]+Demand[[#This Row],[Load]]*0.19</f>
        <v>17443.02</v>
      </c>
      <c r="BU208">
        <f>Demand[[#This Row],[Load]]+Demand[[#This Row],[Load]]*0.2</f>
        <v>17589.599999999999</v>
      </c>
      <c r="BV208">
        <f>Demand[[#This Row],[Load]]+Demand[[#This Row],[Load]]*0.21</f>
        <v>17736.18</v>
      </c>
      <c r="BW208">
        <f>Demand[[#This Row],[Load]]+Demand[[#This Row],[Load]]*0.22</f>
        <v>17882.760000000002</v>
      </c>
      <c r="BX208">
        <f>Demand[[#This Row],[Load]]+Demand[[#This Row],[Load]]*0.23</f>
        <v>18029.34</v>
      </c>
      <c r="BY208">
        <f>Demand[[#This Row],[Load]]+Demand[[#This Row],[Load]]*0.24</f>
        <v>18175.919999999998</v>
      </c>
      <c r="BZ208">
        <f>Demand[[#This Row],[Load]]+Demand[[#This Row],[Load]]*0.25</f>
        <v>18322.5</v>
      </c>
      <c r="CA208">
        <f>Demand[[#This Row],[Load]]+Demand[[#This Row],[Load]]*0.26</f>
        <v>18469.080000000002</v>
      </c>
      <c r="CB208">
        <f>Demand[[#This Row],[Load]]+Demand[[#This Row],[Load]]*0.27</f>
        <v>18615.66</v>
      </c>
      <c r="CC208">
        <f>Demand[[#This Row],[Load]]+Demand[[#This Row],[Load]]*0.28</f>
        <v>18762.240000000002</v>
      </c>
      <c r="CD208">
        <f>Demand[[#This Row],[Load]]+Demand[[#This Row],[Load]]*0.29</f>
        <v>18908.82</v>
      </c>
      <c r="CE208">
        <f>Demand[[#This Row],[Load]]+Demand[[#This Row],[Load]]*0.3</f>
        <v>19055.400000000001</v>
      </c>
      <c r="CF208">
        <f>Demand[[#This Row],[Load]]+Demand[[#This Row],[Load]]*0.31</f>
        <v>19201.98</v>
      </c>
      <c r="CG208">
        <f>Demand[[#This Row],[Load]]+Demand[[#This Row],[Load]]*0.32</f>
        <v>19348.560000000001</v>
      </c>
      <c r="CH208">
        <f>Demand[[#This Row],[Load]]+Demand[[#This Row],[Load]]*0.33</f>
        <v>19495.14</v>
      </c>
      <c r="CI208">
        <f>Demand[[#This Row],[Load]]+Demand[[#This Row],[Load]]*0.34</f>
        <v>19641.72</v>
      </c>
      <c r="CJ208">
        <f>Demand[[#This Row],[Load]]+Demand[[#This Row],[Load]]*0.35</f>
        <v>19788.3</v>
      </c>
      <c r="CK208">
        <f>Demand[[#This Row],[Load]]+Demand[[#This Row],[Load]]*0.36</f>
        <v>19934.88</v>
      </c>
      <c r="CL208">
        <f>Demand[[#This Row],[Load]]+Demand[[#This Row],[Load]]*0.37</f>
        <v>20081.46</v>
      </c>
      <c r="CM208">
        <f>Demand[[#This Row],[Load]]+Demand[[#This Row],[Load]]*0.38</f>
        <v>20228.04</v>
      </c>
      <c r="CN208">
        <f>Demand[[#This Row],[Load]]+Demand[[#This Row],[Load]]*0.39</f>
        <v>20374.62</v>
      </c>
      <c r="CO208">
        <f>Demand[[#This Row],[Load]]+Demand[[#This Row],[Load]]*0.4</f>
        <v>20521.2</v>
      </c>
      <c r="CP208">
        <f>Demand[[#This Row],[Load]]+Demand[[#This Row],[Load]]*0.41</f>
        <v>20667.78</v>
      </c>
      <c r="CQ208">
        <f>Demand[[#This Row],[Load]]+Demand[[#This Row],[Load]]*0.42</f>
        <v>20814.36</v>
      </c>
      <c r="CR208">
        <f>Demand[[#This Row],[Load]]+Demand[[#This Row],[Load]]*0.43</f>
        <v>20960.939999999999</v>
      </c>
      <c r="CS208">
        <f>Demand[[#This Row],[Load]]+Demand[[#This Row],[Load]]*0.44</f>
        <v>21107.52</v>
      </c>
      <c r="CT208">
        <f>Demand[[#This Row],[Load]]+Demand[[#This Row],[Load]]*0.45</f>
        <v>21254.1</v>
      </c>
      <c r="CU208">
        <f>Demand[[#This Row],[Load]]+Demand[[#This Row],[Load]]*0.46</f>
        <v>21400.68</v>
      </c>
      <c r="CV208">
        <f>Demand[[#This Row],[Load]]+Demand[[#This Row],[Load]]*47</f>
        <v>703584</v>
      </c>
      <c r="CW208">
        <f>Demand[[#This Row],[Load]]+Demand[[#This Row],[Load]]*0.48</f>
        <v>21693.84</v>
      </c>
      <c r="CX208">
        <f>Demand[[#This Row],[Load]]+Demand[[#This Row],[Load]]*0.49</f>
        <v>21840.42</v>
      </c>
      <c r="CY208">
        <f>Demand[[#This Row],[Load]]+Demand[[#This Row],[Load]]*0.5</f>
        <v>21987</v>
      </c>
    </row>
    <row r="209" spans="1:103">
      <c r="A209">
        <v>207</v>
      </c>
      <c r="B209">
        <v>14483</v>
      </c>
      <c r="C209">
        <f>Demand[[#This Row],[Load]]-Demand[[#This Row],[Load]]*0.5</f>
        <v>7241.5</v>
      </c>
      <c r="D209">
        <f>Demand[[#This Row],[Load]]-Demand[[#This Row],[Load]]*0.49</f>
        <v>7386.33</v>
      </c>
      <c r="E209">
        <f>Demand[[#This Row],[Load]]-Demand[[#This Row],[Load]]*0.48</f>
        <v>7531.16</v>
      </c>
      <c r="F209">
        <f>Demand[[#This Row],[Load]]-Demand[[#This Row],[Load]]*0.47</f>
        <v>7675.9900000000007</v>
      </c>
      <c r="G209">
        <f>Demand[[#This Row],[Load]]-Demand[[#This Row],[Load]]*0.46</f>
        <v>7820.82</v>
      </c>
      <c r="H209">
        <f>Demand[[#This Row],[Load]]-Demand[[#This Row],[Load]]*0.45</f>
        <v>7965.65</v>
      </c>
      <c r="I209">
        <f>Demand[[#This Row],[Load]]-Demand[[#This Row],[Load]]*0.44</f>
        <v>8110.48</v>
      </c>
      <c r="J209">
        <f>Demand[[#This Row],[Load]]-Demand[[#This Row],[Load]]*0.43</f>
        <v>8255.3100000000013</v>
      </c>
      <c r="K209">
        <f>Demand[[#This Row],[Load]]+Demand[[#This Row],[Load]]*$K$1</f>
        <v>8400.14</v>
      </c>
      <c r="L209">
        <f>Demand[[#This Row],[Load]]+Demand[[#This Row],[Load]]*-0.41</f>
        <v>8544.9700000000012</v>
      </c>
      <c r="M209">
        <f>Demand[[#This Row],[Load]]+Demand[[#This Row],[Load]]*-0.4</f>
        <v>8689.7999999999993</v>
      </c>
      <c r="N209">
        <f>Demand[[#This Row],[Load]]+Demand[[#This Row],[Load]]*-0.39</f>
        <v>8834.630000000001</v>
      </c>
      <c r="O209">
        <f>Demand[[#This Row],[Load]]+Demand[[#This Row],[Load]]*-0.38</f>
        <v>8979.4599999999991</v>
      </c>
      <c r="P209">
        <f>Demand[[#This Row],[Load]]+Demand[[#This Row],[Load]]*-0.37</f>
        <v>9124.2900000000009</v>
      </c>
      <c r="Q209">
        <f>Demand[[#This Row],[Load]]+Demand[[#This Row],[Load]]*-0.36</f>
        <v>9269.119999999999</v>
      </c>
      <c r="R209">
        <f>Demand[[#This Row],[Load]]+Demand[[#This Row],[Load]]*-0.35</f>
        <v>9413.9500000000007</v>
      </c>
      <c r="S209">
        <f>Demand[[#This Row],[Load]]+Demand[[#This Row],[Load]]*-0.34</f>
        <v>9558.7799999999988</v>
      </c>
      <c r="T209">
        <f>Demand[[#This Row],[Load]]+Demand[[#This Row],[Load]]*-0.33</f>
        <v>9703.61</v>
      </c>
      <c r="U209">
        <f>Demand[[#This Row],[Load]]+Demand[[#This Row],[Load]]*-0.32</f>
        <v>9848.4399999999987</v>
      </c>
      <c r="V209">
        <f>Demand[[#This Row],[Load]]+Demand[[#This Row],[Load]]*-0.31</f>
        <v>9993.27</v>
      </c>
      <c r="W209">
        <f>Demand[[#This Row],[Load]]+Demand[[#This Row],[Load]]*-0.3</f>
        <v>10138.1</v>
      </c>
      <c r="X209">
        <f>Demand[[#This Row],[Load]]+Demand[[#This Row],[Load]]*-0.29</f>
        <v>10282.93</v>
      </c>
      <c r="Y209">
        <f>Demand[[#This Row],[Load]]+Demand[[#This Row],[Load]]*-0.28</f>
        <v>10427.76</v>
      </c>
      <c r="Z209">
        <f>Demand[[#This Row],[Load]]+Demand[[#This Row],[Load]]*-0.27</f>
        <v>10572.59</v>
      </c>
      <c r="AA209">
        <f>Demand[[#This Row],[Load]]+Demand[[#This Row],[Load]]*-0.26</f>
        <v>10717.42</v>
      </c>
      <c r="AB209">
        <f>Demand[[#This Row],[Load]]+Demand[[#This Row],[Load]]*-0.25</f>
        <v>10862.25</v>
      </c>
      <c r="AC209">
        <f>Demand[[#This Row],[Load]]+Demand[[#This Row],[Load]]*-0.24</f>
        <v>11007.08</v>
      </c>
      <c r="AD209">
        <f>Demand[[#This Row],[Load]]+Demand[[#This Row],[Load]]*-0.23</f>
        <v>11151.91</v>
      </c>
      <c r="AE209">
        <f>Demand[[#This Row],[Load]]+Demand[[#This Row],[Load]]*-0.22</f>
        <v>11296.74</v>
      </c>
      <c r="AF209">
        <f>Demand[[#This Row],[Load]]+Demand[[#This Row],[Load]]*-0.21</f>
        <v>11441.57</v>
      </c>
      <c r="AG209">
        <f>Demand[[#This Row],[Load]]+Demand[[#This Row],[Load]]*-0.2</f>
        <v>11586.4</v>
      </c>
      <c r="AH209">
        <f>Demand[[#This Row],[Load]]+Demand[[#This Row],[Load]]*-0.19</f>
        <v>11731.23</v>
      </c>
      <c r="AI209">
        <f>Demand[[#This Row],[Load]]+Demand[[#This Row],[Load]]*-0.18</f>
        <v>11876.06</v>
      </c>
      <c r="AJ209">
        <f>Demand[[#This Row],[Load]]+Demand[[#This Row],[Load]]*-0.17</f>
        <v>12020.89</v>
      </c>
      <c r="AK209">
        <f>Demand[[#This Row],[Load]]+Demand[[#This Row],[Load]]*-0.16</f>
        <v>12165.72</v>
      </c>
      <c r="AL209">
        <f>Demand[[#This Row],[Load]]+Demand[[#This Row],[Load]]*-0.15</f>
        <v>12310.55</v>
      </c>
      <c r="AM209">
        <f>Demand[[#This Row],[Load]]+Demand[[#This Row],[Load]]*-0.14</f>
        <v>12455.38</v>
      </c>
      <c r="AN209">
        <f>Demand[[#This Row],[Load]]+Demand[[#This Row],[Load]]*-0.13</f>
        <v>12600.21</v>
      </c>
      <c r="AO209">
        <f>Demand[[#This Row],[Load]]+Demand[[#This Row],[Load]]*-0.12</f>
        <v>12745.04</v>
      </c>
      <c r="AP209">
        <f>Demand[[#This Row],[Load]]+Demand[[#This Row],[Load]]*-0.11</f>
        <v>12889.869999999999</v>
      </c>
      <c r="AQ209">
        <f>Demand[[#This Row],[Load]]+Demand[[#This Row],[Load]]*-0.1</f>
        <v>13034.7</v>
      </c>
      <c r="AR209">
        <f>Demand[[#This Row],[Load]]+Demand[[#This Row],[Load]]*-0.09</f>
        <v>13179.53</v>
      </c>
      <c r="AS209">
        <f>Demand[[#This Row],[Load]]+Demand[[#This Row],[Load]]*-0.08</f>
        <v>13324.36</v>
      </c>
      <c r="AT209">
        <f>Demand[[#This Row],[Load]]+Demand[[#This Row],[Load]]*-0.07</f>
        <v>13469.19</v>
      </c>
      <c r="AU209">
        <f>Demand[[#This Row],[Load]]+Demand[[#This Row],[Load]]*-0.06</f>
        <v>13614.02</v>
      </c>
      <c r="AV209">
        <f>Demand[[#This Row],[Load]]+Demand[[#This Row],[Load]]*-0.05</f>
        <v>13758.85</v>
      </c>
      <c r="AW209">
        <f>Demand[[#This Row],[Load]]+Demand[[#This Row],[Load]]*-0.04</f>
        <v>13903.68</v>
      </c>
      <c r="AX209">
        <f>Demand[[#This Row],[Load]]+Demand[[#This Row],[Load]]*-0.03</f>
        <v>14048.51</v>
      </c>
      <c r="AY209">
        <f>Demand[[#This Row],[Load]]+Demand[[#This Row],[Load]]*-0.02</f>
        <v>14193.34</v>
      </c>
      <c r="AZ209">
        <f>Demand[[#This Row],[Load]]+Demand[[#This Row],[Load]]*-0.01</f>
        <v>14338.17</v>
      </c>
      <c r="BA209">
        <f>Demand[[#This Row],[Load]]+Demand[[#This Row],[Load]]*0</f>
        <v>14483</v>
      </c>
      <c r="BB209">
        <f>Demand[[#This Row],[Load]]+Demand[[#This Row],[Load]]*0.01</f>
        <v>14627.83</v>
      </c>
      <c r="BC209">
        <f>Demand[[#This Row],[Load]]+Demand[[#This Row],[Load]]*0.02</f>
        <v>14772.66</v>
      </c>
      <c r="BD209">
        <f>Demand[[#This Row],[Load]]+Demand[[#This Row],[Load]]*0.03</f>
        <v>14917.49</v>
      </c>
      <c r="BE209">
        <f>Demand[[#This Row],[Load]]+Demand[[#This Row],[Load]]*0.04</f>
        <v>15062.32</v>
      </c>
      <c r="BF209">
        <f>Demand[[#This Row],[Load]]+Demand[[#This Row],[Load]]*0.05</f>
        <v>15207.15</v>
      </c>
      <c r="BG209">
        <f>Demand[[#This Row],[Load]]+Demand[[#This Row],[Load]]*0.06</f>
        <v>15351.98</v>
      </c>
      <c r="BH209">
        <f>Demand[[#This Row],[Load]]+Demand[[#This Row],[Load]]*0.07</f>
        <v>15496.81</v>
      </c>
      <c r="BI209">
        <f>Demand[[#This Row],[Load]]+Demand[[#This Row],[Load]]*0.08</f>
        <v>15641.64</v>
      </c>
      <c r="BJ209">
        <f>Demand[[#This Row],[Load]]+Demand[[#This Row],[Load]]*0.09</f>
        <v>15786.47</v>
      </c>
      <c r="BK209">
        <f>Demand[[#This Row],[Load]]+Demand[[#This Row],[Load]]*0.1</f>
        <v>15931.3</v>
      </c>
      <c r="BL209">
        <f>Demand[[#This Row],[Load]]+Demand[[#This Row],[Load]]*0.11</f>
        <v>16076.130000000001</v>
      </c>
      <c r="BM209">
        <f>Demand[[#This Row],[Load]]+Demand[[#This Row],[Load]]*0.12</f>
        <v>16220.96</v>
      </c>
      <c r="BN209">
        <f>Demand[[#This Row],[Load]]+Demand[[#This Row],[Load]]*0.13</f>
        <v>16365.79</v>
      </c>
      <c r="BO209">
        <f>Demand[[#This Row],[Load]]+Demand[[#This Row],[Load]]*0.14</f>
        <v>16510.62</v>
      </c>
      <c r="BP209">
        <f>Demand[[#This Row],[Load]]+Demand[[#This Row],[Load]]*0.15</f>
        <v>16655.45</v>
      </c>
      <c r="BQ209">
        <f>Demand[[#This Row],[Load]]+Demand[[#This Row],[Load]]*0.16</f>
        <v>16800.28</v>
      </c>
      <c r="BR209">
        <f>Demand[[#This Row],[Load]]+Demand[[#This Row],[Load]]*0.17</f>
        <v>16945.11</v>
      </c>
      <c r="BS209">
        <f>Demand[[#This Row],[Load]]+Demand[[#This Row],[Load]]*0.18</f>
        <v>17089.939999999999</v>
      </c>
      <c r="BT209">
        <f>Demand[[#This Row],[Load]]+Demand[[#This Row],[Load]]*0.19</f>
        <v>17234.77</v>
      </c>
      <c r="BU209">
        <f>Demand[[#This Row],[Load]]+Demand[[#This Row],[Load]]*0.2</f>
        <v>17379.599999999999</v>
      </c>
      <c r="BV209">
        <f>Demand[[#This Row],[Load]]+Demand[[#This Row],[Load]]*0.21</f>
        <v>17524.43</v>
      </c>
      <c r="BW209">
        <f>Demand[[#This Row],[Load]]+Demand[[#This Row],[Load]]*0.22</f>
        <v>17669.260000000002</v>
      </c>
      <c r="BX209">
        <f>Demand[[#This Row],[Load]]+Demand[[#This Row],[Load]]*0.23</f>
        <v>17814.09</v>
      </c>
      <c r="BY209">
        <f>Demand[[#This Row],[Load]]+Demand[[#This Row],[Load]]*0.24</f>
        <v>17958.919999999998</v>
      </c>
      <c r="BZ209">
        <f>Demand[[#This Row],[Load]]+Demand[[#This Row],[Load]]*0.25</f>
        <v>18103.75</v>
      </c>
      <c r="CA209">
        <f>Demand[[#This Row],[Load]]+Demand[[#This Row],[Load]]*0.26</f>
        <v>18248.580000000002</v>
      </c>
      <c r="CB209">
        <f>Demand[[#This Row],[Load]]+Demand[[#This Row],[Load]]*0.27</f>
        <v>18393.41</v>
      </c>
      <c r="CC209">
        <f>Demand[[#This Row],[Load]]+Demand[[#This Row],[Load]]*0.28</f>
        <v>18538.240000000002</v>
      </c>
      <c r="CD209">
        <f>Demand[[#This Row],[Load]]+Demand[[#This Row],[Load]]*0.29</f>
        <v>18683.07</v>
      </c>
      <c r="CE209">
        <f>Demand[[#This Row],[Load]]+Demand[[#This Row],[Load]]*0.3</f>
        <v>18827.900000000001</v>
      </c>
      <c r="CF209">
        <f>Demand[[#This Row],[Load]]+Demand[[#This Row],[Load]]*0.31</f>
        <v>18972.73</v>
      </c>
      <c r="CG209">
        <f>Demand[[#This Row],[Load]]+Demand[[#This Row],[Load]]*0.32</f>
        <v>19117.560000000001</v>
      </c>
      <c r="CH209">
        <f>Demand[[#This Row],[Load]]+Demand[[#This Row],[Load]]*0.33</f>
        <v>19262.39</v>
      </c>
      <c r="CI209">
        <f>Demand[[#This Row],[Load]]+Demand[[#This Row],[Load]]*0.34</f>
        <v>19407.22</v>
      </c>
      <c r="CJ209">
        <f>Demand[[#This Row],[Load]]+Demand[[#This Row],[Load]]*0.35</f>
        <v>19552.05</v>
      </c>
      <c r="CK209">
        <f>Demand[[#This Row],[Load]]+Demand[[#This Row],[Load]]*0.36</f>
        <v>19696.88</v>
      </c>
      <c r="CL209">
        <f>Demand[[#This Row],[Load]]+Demand[[#This Row],[Load]]*0.37</f>
        <v>19841.71</v>
      </c>
      <c r="CM209">
        <f>Demand[[#This Row],[Load]]+Demand[[#This Row],[Load]]*0.38</f>
        <v>19986.54</v>
      </c>
      <c r="CN209">
        <f>Demand[[#This Row],[Load]]+Demand[[#This Row],[Load]]*0.39</f>
        <v>20131.37</v>
      </c>
      <c r="CO209">
        <f>Demand[[#This Row],[Load]]+Demand[[#This Row],[Load]]*0.4</f>
        <v>20276.2</v>
      </c>
      <c r="CP209">
        <f>Demand[[#This Row],[Load]]+Demand[[#This Row],[Load]]*0.41</f>
        <v>20421.03</v>
      </c>
      <c r="CQ209">
        <f>Demand[[#This Row],[Load]]+Demand[[#This Row],[Load]]*0.42</f>
        <v>20565.86</v>
      </c>
      <c r="CR209">
        <f>Demand[[#This Row],[Load]]+Demand[[#This Row],[Load]]*0.43</f>
        <v>20710.689999999999</v>
      </c>
      <c r="CS209">
        <f>Demand[[#This Row],[Load]]+Demand[[#This Row],[Load]]*0.44</f>
        <v>20855.52</v>
      </c>
      <c r="CT209">
        <f>Demand[[#This Row],[Load]]+Demand[[#This Row],[Load]]*0.45</f>
        <v>21000.35</v>
      </c>
      <c r="CU209">
        <f>Demand[[#This Row],[Load]]+Demand[[#This Row],[Load]]*0.46</f>
        <v>21145.18</v>
      </c>
      <c r="CV209">
        <f>Demand[[#This Row],[Load]]+Demand[[#This Row],[Load]]*47</f>
        <v>695184</v>
      </c>
      <c r="CW209">
        <f>Demand[[#This Row],[Load]]+Demand[[#This Row],[Load]]*0.48</f>
        <v>21434.84</v>
      </c>
      <c r="CX209">
        <f>Demand[[#This Row],[Load]]+Demand[[#This Row],[Load]]*0.49</f>
        <v>21579.67</v>
      </c>
      <c r="CY209">
        <f>Demand[[#This Row],[Load]]+Demand[[#This Row],[Load]]*0.5</f>
        <v>21724.5</v>
      </c>
    </row>
    <row r="210" spans="1:103">
      <c r="A210">
        <v>208</v>
      </c>
      <c r="B210">
        <v>14319</v>
      </c>
      <c r="C210">
        <f>Demand[[#This Row],[Load]]-Demand[[#This Row],[Load]]*0.5</f>
        <v>7159.5</v>
      </c>
      <c r="D210">
        <f>Demand[[#This Row],[Load]]-Demand[[#This Row],[Load]]*0.49</f>
        <v>7302.6900000000005</v>
      </c>
      <c r="E210">
        <f>Demand[[#This Row],[Load]]-Demand[[#This Row],[Load]]*0.48</f>
        <v>7445.88</v>
      </c>
      <c r="F210">
        <f>Demand[[#This Row],[Load]]-Demand[[#This Row],[Load]]*0.47</f>
        <v>7589.0700000000006</v>
      </c>
      <c r="G210">
        <f>Demand[[#This Row],[Load]]-Demand[[#This Row],[Load]]*0.46</f>
        <v>7732.2599999999993</v>
      </c>
      <c r="H210">
        <f>Demand[[#This Row],[Load]]-Demand[[#This Row],[Load]]*0.45</f>
        <v>7875.45</v>
      </c>
      <c r="I210">
        <f>Demand[[#This Row],[Load]]-Demand[[#This Row],[Load]]*0.44</f>
        <v>8018.64</v>
      </c>
      <c r="J210">
        <f>Demand[[#This Row],[Load]]-Demand[[#This Row],[Load]]*0.43</f>
        <v>8161.83</v>
      </c>
      <c r="K210">
        <f>Demand[[#This Row],[Load]]+Demand[[#This Row],[Load]]*$K$1</f>
        <v>8305.02</v>
      </c>
      <c r="L210">
        <f>Demand[[#This Row],[Load]]+Demand[[#This Row],[Load]]*-0.41</f>
        <v>8448.2099999999991</v>
      </c>
      <c r="M210">
        <f>Demand[[#This Row],[Load]]+Demand[[#This Row],[Load]]*-0.4</f>
        <v>8591.4</v>
      </c>
      <c r="N210">
        <f>Demand[[#This Row],[Load]]+Demand[[#This Row],[Load]]*-0.39</f>
        <v>8734.59</v>
      </c>
      <c r="O210">
        <f>Demand[[#This Row],[Load]]+Demand[[#This Row],[Load]]*-0.38</f>
        <v>8877.7799999999988</v>
      </c>
      <c r="P210">
        <f>Demand[[#This Row],[Load]]+Demand[[#This Row],[Load]]*-0.37</f>
        <v>9020.9700000000012</v>
      </c>
      <c r="Q210">
        <f>Demand[[#This Row],[Load]]+Demand[[#This Row],[Load]]*-0.36</f>
        <v>9164.16</v>
      </c>
      <c r="R210">
        <f>Demand[[#This Row],[Load]]+Demand[[#This Row],[Load]]*-0.35</f>
        <v>9307.35</v>
      </c>
      <c r="S210">
        <f>Demand[[#This Row],[Load]]+Demand[[#This Row],[Load]]*-0.34</f>
        <v>9450.5400000000009</v>
      </c>
      <c r="T210">
        <f>Demand[[#This Row],[Load]]+Demand[[#This Row],[Load]]*-0.33</f>
        <v>9593.73</v>
      </c>
      <c r="U210">
        <f>Demand[[#This Row],[Load]]+Demand[[#This Row],[Load]]*-0.32</f>
        <v>9736.92</v>
      </c>
      <c r="V210">
        <f>Demand[[#This Row],[Load]]+Demand[[#This Row],[Load]]*-0.31</f>
        <v>9880.11</v>
      </c>
      <c r="W210">
        <f>Demand[[#This Row],[Load]]+Demand[[#This Row],[Load]]*-0.3</f>
        <v>10023.299999999999</v>
      </c>
      <c r="X210">
        <f>Demand[[#This Row],[Load]]+Demand[[#This Row],[Load]]*-0.29</f>
        <v>10166.490000000002</v>
      </c>
      <c r="Y210">
        <f>Demand[[#This Row],[Load]]+Demand[[#This Row],[Load]]*-0.28</f>
        <v>10309.68</v>
      </c>
      <c r="Z210">
        <f>Demand[[#This Row],[Load]]+Demand[[#This Row],[Load]]*-0.27</f>
        <v>10452.869999999999</v>
      </c>
      <c r="AA210">
        <f>Demand[[#This Row],[Load]]+Demand[[#This Row],[Load]]*-0.26</f>
        <v>10596.06</v>
      </c>
      <c r="AB210">
        <f>Demand[[#This Row],[Load]]+Demand[[#This Row],[Load]]*-0.25</f>
        <v>10739.25</v>
      </c>
      <c r="AC210">
        <f>Demand[[#This Row],[Load]]+Demand[[#This Row],[Load]]*-0.24</f>
        <v>10882.44</v>
      </c>
      <c r="AD210">
        <f>Demand[[#This Row],[Load]]+Demand[[#This Row],[Load]]*-0.23</f>
        <v>11025.63</v>
      </c>
      <c r="AE210">
        <f>Demand[[#This Row],[Load]]+Demand[[#This Row],[Load]]*-0.22</f>
        <v>11168.82</v>
      </c>
      <c r="AF210">
        <f>Demand[[#This Row],[Load]]+Demand[[#This Row],[Load]]*-0.21</f>
        <v>11312.01</v>
      </c>
      <c r="AG210">
        <f>Demand[[#This Row],[Load]]+Demand[[#This Row],[Load]]*-0.2</f>
        <v>11455.2</v>
      </c>
      <c r="AH210">
        <f>Demand[[#This Row],[Load]]+Demand[[#This Row],[Load]]*-0.19</f>
        <v>11598.39</v>
      </c>
      <c r="AI210">
        <f>Demand[[#This Row],[Load]]+Demand[[#This Row],[Load]]*-0.18</f>
        <v>11741.58</v>
      </c>
      <c r="AJ210">
        <f>Demand[[#This Row],[Load]]+Demand[[#This Row],[Load]]*-0.17</f>
        <v>11884.77</v>
      </c>
      <c r="AK210">
        <f>Demand[[#This Row],[Load]]+Demand[[#This Row],[Load]]*-0.16</f>
        <v>12027.96</v>
      </c>
      <c r="AL210">
        <f>Demand[[#This Row],[Load]]+Demand[[#This Row],[Load]]*-0.15</f>
        <v>12171.15</v>
      </c>
      <c r="AM210">
        <f>Demand[[#This Row],[Load]]+Demand[[#This Row],[Load]]*-0.14</f>
        <v>12314.34</v>
      </c>
      <c r="AN210">
        <f>Demand[[#This Row],[Load]]+Demand[[#This Row],[Load]]*-0.13</f>
        <v>12457.53</v>
      </c>
      <c r="AO210">
        <f>Demand[[#This Row],[Load]]+Demand[[#This Row],[Load]]*-0.12</f>
        <v>12600.72</v>
      </c>
      <c r="AP210">
        <f>Demand[[#This Row],[Load]]+Demand[[#This Row],[Load]]*-0.11</f>
        <v>12743.91</v>
      </c>
      <c r="AQ210">
        <f>Demand[[#This Row],[Load]]+Demand[[#This Row],[Load]]*-0.1</f>
        <v>12887.1</v>
      </c>
      <c r="AR210">
        <f>Demand[[#This Row],[Load]]+Demand[[#This Row],[Load]]*-0.09</f>
        <v>13030.29</v>
      </c>
      <c r="AS210">
        <f>Demand[[#This Row],[Load]]+Demand[[#This Row],[Load]]*-0.08</f>
        <v>13173.48</v>
      </c>
      <c r="AT210">
        <f>Demand[[#This Row],[Load]]+Demand[[#This Row],[Load]]*-0.07</f>
        <v>13316.67</v>
      </c>
      <c r="AU210">
        <f>Demand[[#This Row],[Load]]+Demand[[#This Row],[Load]]*-0.06</f>
        <v>13459.86</v>
      </c>
      <c r="AV210">
        <f>Demand[[#This Row],[Load]]+Demand[[#This Row],[Load]]*-0.05</f>
        <v>13603.05</v>
      </c>
      <c r="AW210">
        <f>Demand[[#This Row],[Load]]+Demand[[#This Row],[Load]]*-0.04</f>
        <v>13746.24</v>
      </c>
      <c r="AX210">
        <f>Demand[[#This Row],[Load]]+Demand[[#This Row],[Load]]*-0.03</f>
        <v>13889.43</v>
      </c>
      <c r="AY210">
        <f>Demand[[#This Row],[Load]]+Demand[[#This Row],[Load]]*-0.02</f>
        <v>14032.62</v>
      </c>
      <c r="AZ210">
        <f>Demand[[#This Row],[Load]]+Demand[[#This Row],[Load]]*-0.01</f>
        <v>14175.81</v>
      </c>
      <c r="BA210">
        <f>Demand[[#This Row],[Load]]+Demand[[#This Row],[Load]]*0</f>
        <v>14319</v>
      </c>
      <c r="BB210">
        <f>Demand[[#This Row],[Load]]+Demand[[#This Row],[Load]]*0.01</f>
        <v>14462.19</v>
      </c>
      <c r="BC210">
        <f>Demand[[#This Row],[Load]]+Demand[[#This Row],[Load]]*0.02</f>
        <v>14605.38</v>
      </c>
      <c r="BD210">
        <f>Demand[[#This Row],[Load]]+Demand[[#This Row],[Load]]*0.03</f>
        <v>14748.57</v>
      </c>
      <c r="BE210">
        <f>Demand[[#This Row],[Load]]+Demand[[#This Row],[Load]]*0.04</f>
        <v>14891.76</v>
      </c>
      <c r="BF210">
        <f>Demand[[#This Row],[Load]]+Demand[[#This Row],[Load]]*0.05</f>
        <v>15034.95</v>
      </c>
      <c r="BG210">
        <f>Demand[[#This Row],[Load]]+Demand[[#This Row],[Load]]*0.06</f>
        <v>15178.14</v>
      </c>
      <c r="BH210">
        <f>Demand[[#This Row],[Load]]+Demand[[#This Row],[Load]]*0.07</f>
        <v>15321.33</v>
      </c>
      <c r="BI210">
        <f>Demand[[#This Row],[Load]]+Demand[[#This Row],[Load]]*0.08</f>
        <v>15464.52</v>
      </c>
      <c r="BJ210">
        <f>Demand[[#This Row],[Load]]+Demand[[#This Row],[Load]]*0.09</f>
        <v>15607.71</v>
      </c>
      <c r="BK210">
        <f>Demand[[#This Row],[Load]]+Demand[[#This Row],[Load]]*0.1</f>
        <v>15750.9</v>
      </c>
      <c r="BL210">
        <f>Demand[[#This Row],[Load]]+Demand[[#This Row],[Load]]*0.11</f>
        <v>15894.09</v>
      </c>
      <c r="BM210">
        <f>Demand[[#This Row],[Load]]+Demand[[#This Row],[Load]]*0.12</f>
        <v>16037.28</v>
      </c>
      <c r="BN210">
        <f>Demand[[#This Row],[Load]]+Demand[[#This Row],[Load]]*0.13</f>
        <v>16180.47</v>
      </c>
      <c r="BO210">
        <f>Demand[[#This Row],[Load]]+Demand[[#This Row],[Load]]*0.14</f>
        <v>16323.66</v>
      </c>
      <c r="BP210">
        <f>Demand[[#This Row],[Load]]+Demand[[#This Row],[Load]]*0.15</f>
        <v>16466.849999999999</v>
      </c>
      <c r="BQ210">
        <f>Demand[[#This Row],[Load]]+Demand[[#This Row],[Load]]*0.16</f>
        <v>16610.04</v>
      </c>
      <c r="BR210">
        <f>Demand[[#This Row],[Load]]+Demand[[#This Row],[Load]]*0.17</f>
        <v>16753.23</v>
      </c>
      <c r="BS210">
        <f>Demand[[#This Row],[Load]]+Demand[[#This Row],[Load]]*0.18</f>
        <v>16896.419999999998</v>
      </c>
      <c r="BT210">
        <f>Demand[[#This Row],[Load]]+Demand[[#This Row],[Load]]*0.19</f>
        <v>17039.61</v>
      </c>
      <c r="BU210">
        <f>Demand[[#This Row],[Load]]+Demand[[#This Row],[Load]]*0.2</f>
        <v>17182.8</v>
      </c>
      <c r="BV210">
        <f>Demand[[#This Row],[Load]]+Demand[[#This Row],[Load]]*0.21</f>
        <v>17325.989999999998</v>
      </c>
      <c r="BW210">
        <f>Demand[[#This Row],[Load]]+Demand[[#This Row],[Load]]*0.22</f>
        <v>17469.18</v>
      </c>
      <c r="BX210">
        <f>Demand[[#This Row],[Load]]+Demand[[#This Row],[Load]]*0.23</f>
        <v>17612.37</v>
      </c>
      <c r="BY210">
        <f>Demand[[#This Row],[Load]]+Demand[[#This Row],[Load]]*0.24</f>
        <v>17755.560000000001</v>
      </c>
      <c r="BZ210">
        <f>Demand[[#This Row],[Load]]+Demand[[#This Row],[Load]]*0.25</f>
        <v>17898.75</v>
      </c>
      <c r="CA210">
        <f>Demand[[#This Row],[Load]]+Demand[[#This Row],[Load]]*0.26</f>
        <v>18041.939999999999</v>
      </c>
      <c r="CB210">
        <f>Demand[[#This Row],[Load]]+Demand[[#This Row],[Load]]*0.27</f>
        <v>18185.13</v>
      </c>
      <c r="CC210">
        <f>Demand[[#This Row],[Load]]+Demand[[#This Row],[Load]]*0.28</f>
        <v>18328.32</v>
      </c>
      <c r="CD210">
        <f>Demand[[#This Row],[Load]]+Demand[[#This Row],[Load]]*0.29</f>
        <v>18471.509999999998</v>
      </c>
      <c r="CE210">
        <f>Demand[[#This Row],[Load]]+Demand[[#This Row],[Load]]*0.3</f>
        <v>18614.7</v>
      </c>
      <c r="CF210">
        <f>Demand[[#This Row],[Load]]+Demand[[#This Row],[Load]]*0.31</f>
        <v>18757.89</v>
      </c>
      <c r="CG210">
        <f>Demand[[#This Row],[Load]]+Demand[[#This Row],[Load]]*0.32</f>
        <v>18901.080000000002</v>
      </c>
      <c r="CH210">
        <f>Demand[[#This Row],[Load]]+Demand[[#This Row],[Load]]*0.33</f>
        <v>19044.27</v>
      </c>
      <c r="CI210">
        <f>Demand[[#This Row],[Load]]+Demand[[#This Row],[Load]]*0.34</f>
        <v>19187.46</v>
      </c>
      <c r="CJ210">
        <f>Demand[[#This Row],[Load]]+Demand[[#This Row],[Load]]*0.35</f>
        <v>19330.650000000001</v>
      </c>
      <c r="CK210">
        <f>Demand[[#This Row],[Load]]+Demand[[#This Row],[Load]]*0.36</f>
        <v>19473.84</v>
      </c>
      <c r="CL210">
        <f>Demand[[#This Row],[Load]]+Demand[[#This Row],[Load]]*0.37</f>
        <v>19617.03</v>
      </c>
      <c r="CM210">
        <f>Demand[[#This Row],[Load]]+Demand[[#This Row],[Load]]*0.38</f>
        <v>19760.22</v>
      </c>
      <c r="CN210">
        <f>Demand[[#This Row],[Load]]+Demand[[#This Row],[Load]]*0.39</f>
        <v>19903.41</v>
      </c>
      <c r="CO210">
        <f>Demand[[#This Row],[Load]]+Demand[[#This Row],[Load]]*0.4</f>
        <v>20046.599999999999</v>
      </c>
      <c r="CP210">
        <f>Demand[[#This Row],[Load]]+Demand[[#This Row],[Load]]*0.41</f>
        <v>20189.79</v>
      </c>
      <c r="CQ210">
        <f>Demand[[#This Row],[Load]]+Demand[[#This Row],[Load]]*0.42</f>
        <v>20332.98</v>
      </c>
      <c r="CR210">
        <f>Demand[[#This Row],[Load]]+Demand[[#This Row],[Load]]*0.43</f>
        <v>20476.169999999998</v>
      </c>
      <c r="CS210">
        <f>Demand[[#This Row],[Load]]+Demand[[#This Row],[Load]]*0.44</f>
        <v>20619.36</v>
      </c>
      <c r="CT210">
        <f>Demand[[#This Row],[Load]]+Demand[[#This Row],[Load]]*0.45</f>
        <v>20762.55</v>
      </c>
      <c r="CU210">
        <f>Demand[[#This Row],[Load]]+Demand[[#This Row],[Load]]*0.46</f>
        <v>20905.740000000002</v>
      </c>
      <c r="CV210">
        <f>Demand[[#This Row],[Load]]+Demand[[#This Row],[Load]]*47</f>
        <v>687312</v>
      </c>
      <c r="CW210">
        <f>Demand[[#This Row],[Load]]+Demand[[#This Row],[Load]]*0.48</f>
        <v>21192.12</v>
      </c>
      <c r="CX210">
        <f>Demand[[#This Row],[Load]]+Demand[[#This Row],[Load]]*0.49</f>
        <v>21335.309999999998</v>
      </c>
      <c r="CY210">
        <f>Demand[[#This Row],[Load]]+Demand[[#This Row],[Load]]*0.5</f>
        <v>21478.5</v>
      </c>
    </row>
    <row r="211" spans="1:103">
      <c r="A211">
        <v>209</v>
      </c>
      <c r="B211">
        <v>14227</v>
      </c>
      <c r="C211">
        <f>Demand[[#This Row],[Load]]-Demand[[#This Row],[Load]]*0.5</f>
        <v>7113.5</v>
      </c>
      <c r="D211">
        <f>Demand[[#This Row],[Load]]-Demand[[#This Row],[Load]]*0.49</f>
        <v>7255.77</v>
      </c>
      <c r="E211">
        <f>Demand[[#This Row],[Load]]-Demand[[#This Row],[Load]]*0.48</f>
        <v>7398.04</v>
      </c>
      <c r="F211">
        <f>Demand[[#This Row],[Load]]-Demand[[#This Row],[Load]]*0.47</f>
        <v>7540.31</v>
      </c>
      <c r="G211">
        <f>Demand[[#This Row],[Load]]-Demand[[#This Row],[Load]]*0.46</f>
        <v>7682.58</v>
      </c>
      <c r="H211">
        <f>Demand[[#This Row],[Load]]-Demand[[#This Row],[Load]]*0.45</f>
        <v>7824.8499999999995</v>
      </c>
      <c r="I211">
        <f>Demand[[#This Row],[Load]]-Demand[[#This Row],[Load]]*0.44</f>
        <v>7967.12</v>
      </c>
      <c r="J211">
        <f>Demand[[#This Row],[Load]]-Demand[[#This Row],[Load]]*0.43</f>
        <v>8109.39</v>
      </c>
      <c r="K211">
        <f>Demand[[#This Row],[Load]]+Demand[[#This Row],[Load]]*$K$1</f>
        <v>8251.66</v>
      </c>
      <c r="L211">
        <f>Demand[[#This Row],[Load]]+Demand[[#This Row],[Load]]*-0.41</f>
        <v>8393.93</v>
      </c>
      <c r="M211">
        <f>Demand[[#This Row],[Load]]+Demand[[#This Row],[Load]]*-0.4</f>
        <v>8536.2000000000007</v>
      </c>
      <c r="N211">
        <f>Demand[[#This Row],[Load]]+Demand[[#This Row],[Load]]*-0.39</f>
        <v>8678.4700000000012</v>
      </c>
      <c r="O211">
        <f>Demand[[#This Row],[Load]]+Demand[[#This Row],[Load]]*-0.38</f>
        <v>8820.74</v>
      </c>
      <c r="P211">
        <f>Demand[[#This Row],[Load]]+Demand[[#This Row],[Load]]*-0.37</f>
        <v>8963.01</v>
      </c>
      <c r="Q211">
        <f>Demand[[#This Row],[Load]]+Demand[[#This Row],[Load]]*-0.36</f>
        <v>9105.2799999999988</v>
      </c>
      <c r="R211">
        <f>Demand[[#This Row],[Load]]+Demand[[#This Row],[Load]]*-0.35</f>
        <v>9247.5499999999993</v>
      </c>
      <c r="S211">
        <f>Demand[[#This Row],[Load]]+Demand[[#This Row],[Load]]*-0.34</f>
        <v>9389.82</v>
      </c>
      <c r="T211">
        <f>Demand[[#This Row],[Load]]+Demand[[#This Row],[Load]]*-0.33</f>
        <v>9532.09</v>
      </c>
      <c r="U211">
        <f>Demand[[#This Row],[Load]]+Demand[[#This Row],[Load]]*-0.32</f>
        <v>9674.36</v>
      </c>
      <c r="V211">
        <f>Demand[[#This Row],[Load]]+Demand[[#This Row],[Load]]*-0.31</f>
        <v>9816.630000000001</v>
      </c>
      <c r="W211">
        <f>Demand[[#This Row],[Load]]+Demand[[#This Row],[Load]]*-0.3</f>
        <v>9958.9000000000015</v>
      </c>
      <c r="X211">
        <f>Demand[[#This Row],[Load]]+Demand[[#This Row],[Load]]*-0.29</f>
        <v>10101.17</v>
      </c>
      <c r="Y211">
        <f>Demand[[#This Row],[Load]]+Demand[[#This Row],[Load]]*-0.28</f>
        <v>10243.439999999999</v>
      </c>
      <c r="Z211">
        <f>Demand[[#This Row],[Load]]+Demand[[#This Row],[Load]]*-0.27</f>
        <v>10385.709999999999</v>
      </c>
      <c r="AA211">
        <f>Demand[[#This Row],[Load]]+Demand[[#This Row],[Load]]*-0.26</f>
        <v>10527.98</v>
      </c>
      <c r="AB211">
        <f>Demand[[#This Row],[Load]]+Demand[[#This Row],[Load]]*-0.25</f>
        <v>10670.25</v>
      </c>
      <c r="AC211">
        <f>Demand[[#This Row],[Load]]+Demand[[#This Row],[Load]]*-0.24</f>
        <v>10812.52</v>
      </c>
      <c r="AD211">
        <f>Demand[[#This Row],[Load]]+Demand[[#This Row],[Load]]*-0.23</f>
        <v>10954.79</v>
      </c>
      <c r="AE211">
        <f>Demand[[#This Row],[Load]]+Demand[[#This Row],[Load]]*-0.22</f>
        <v>11097.06</v>
      </c>
      <c r="AF211">
        <f>Demand[[#This Row],[Load]]+Demand[[#This Row],[Load]]*-0.21</f>
        <v>11239.33</v>
      </c>
      <c r="AG211">
        <f>Demand[[#This Row],[Load]]+Demand[[#This Row],[Load]]*-0.2</f>
        <v>11381.6</v>
      </c>
      <c r="AH211">
        <f>Demand[[#This Row],[Load]]+Demand[[#This Row],[Load]]*-0.19</f>
        <v>11523.869999999999</v>
      </c>
      <c r="AI211">
        <f>Demand[[#This Row],[Load]]+Demand[[#This Row],[Load]]*-0.18</f>
        <v>11666.14</v>
      </c>
      <c r="AJ211">
        <f>Demand[[#This Row],[Load]]+Demand[[#This Row],[Load]]*-0.17</f>
        <v>11808.41</v>
      </c>
      <c r="AK211">
        <f>Demand[[#This Row],[Load]]+Demand[[#This Row],[Load]]*-0.16</f>
        <v>11950.68</v>
      </c>
      <c r="AL211">
        <f>Demand[[#This Row],[Load]]+Demand[[#This Row],[Load]]*-0.15</f>
        <v>12092.95</v>
      </c>
      <c r="AM211">
        <f>Demand[[#This Row],[Load]]+Demand[[#This Row],[Load]]*-0.14</f>
        <v>12235.22</v>
      </c>
      <c r="AN211">
        <f>Demand[[#This Row],[Load]]+Demand[[#This Row],[Load]]*-0.13</f>
        <v>12377.49</v>
      </c>
      <c r="AO211">
        <f>Demand[[#This Row],[Load]]+Demand[[#This Row],[Load]]*-0.12</f>
        <v>12519.76</v>
      </c>
      <c r="AP211">
        <f>Demand[[#This Row],[Load]]+Demand[[#This Row],[Load]]*-0.11</f>
        <v>12662.03</v>
      </c>
      <c r="AQ211">
        <f>Demand[[#This Row],[Load]]+Demand[[#This Row],[Load]]*-0.1</f>
        <v>12804.3</v>
      </c>
      <c r="AR211">
        <f>Demand[[#This Row],[Load]]+Demand[[#This Row],[Load]]*-0.09</f>
        <v>12946.57</v>
      </c>
      <c r="AS211">
        <f>Demand[[#This Row],[Load]]+Demand[[#This Row],[Load]]*-0.08</f>
        <v>13088.84</v>
      </c>
      <c r="AT211">
        <f>Demand[[#This Row],[Load]]+Demand[[#This Row],[Load]]*-0.07</f>
        <v>13231.11</v>
      </c>
      <c r="AU211">
        <f>Demand[[#This Row],[Load]]+Demand[[#This Row],[Load]]*-0.06</f>
        <v>13373.38</v>
      </c>
      <c r="AV211">
        <f>Demand[[#This Row],[Load]]+Demand[[#This Row],[Load]]*-0.05</f>
        <v>13515.65</v>
      </c>
      <c r="AW211">
        <f>Demand[[#This Row],[Load]]+Demand[[#This Row],[Load]]*-0.04</f>
        <v>13657.92</v>
      </c>
      <c r="AX211">
        <f>Demand[[#This Row],[Load]]+Demand[[#This Row],[Load]]*-0.03</f>
        <v>13800.19</v>
      </c>
      <c r="AY211">
        <f>Demand[[#This Row],[Load]]+Demand[[#This Row],[Load]]*-0.02</f>
        <v>13942.46</v>
      </c>
      <c r="AZ211">
        <f>Demand[[#This Row],[Load]]+Demand[[#This Row],[Load]]*-0.01</f>
        <v>14084.73</v>
      </c>
      <c r="BA211">
        <f>Demand[[#This Row],[Load]]+Demand[[#This Row],[Load]]*0</f>
        <v>14227</v>
      </c>
      <c r="BB211">
        <f>Demand[[#This Row],[Load]]+Demand[[#This Row],[Load]]*0.01</f>
        <v>14369.27</v>
      </c>
      <c r="BC211">
        <f>Demand[[#This Row],[Load]]+Demand[[#This Row],[Load]]*0.02</f>
        <v>14511.54</v>
      </c>
      <c r="BD211">
        <f>Demand[[#This Row],[Load]]+Demand[[#This Row],[Load]]*0.03</f>
        <v>14653.81</v>
      </c>
      <c r="BE211">
        <f>Demand[[#This Row],[Load]]+Demand[[#This Row],[Load]]*0.04</f>
        <v>14796.08</v>
      </c>
      <c r="BF211">
        <f>Demand[[#This Row],[Load]]+Demand[[#This Row],[Load]]*0.05</f>
        <v>14938.35</v>
      </c>
      <c r="BG211">
        <f>Demand[[#This Row],[Load]]+Demand[[#This Row],[Load]]*0.06</f>
        <v>15080.62</v>
      </c>
      <c r="BH211">
        <f>Demand[[#This Row],[Load]]+Demand[[#This Row],[Load]]*0.07</f>
        <v>15222.89</v>
      </c>
      <c r="BI211">
        <f>Demand[[#This Row],[Load]]+Demand[[#This Row],[Load]]*0.08</f>
        <v>15365.16</v>
      </c>
      <c r="BJ211">
        <f>Demand[[#This Row],[Load]]+Demand[[#This Row],[Load]]*0.09</f>
        <v>15507.43</v>
      </c>
      <c r="BK211">
        <f>Demand[[#This Row],[Load]]+Demand[[#This Row],[Load]]*0.1</f>
        <v>15649.7</v>
      </c>
      <c r="BL211">
        <f>Demand[[#This Row],[Load]]+Demand[[#This Row],[Load]]*0.11</f>
        <v>15791.97</v>
      </c>
      <c r="BM211">
        <f>Demand[[#This Row],[Load]]+Demand[[#This Row],[Load]]*0.12</f>
        <v>15934.24</v>
      </c>
      <c r="BN211">
        <f>Demand[[#This Row],[Load]]+Demand[[#This Row],[Load]]*0.13</f>
        <v>16076.51</v>
      </c>
      <c r="BO211">
        <f>Demand[[#This Row],[Load]]+Demand[[#This Row],[Load]]*0.14</f>
        <v>16218.78</v>
      </c>
      <c r="BP211">
        <f>Demand[[#This Row],[Load]]+Demand[[#This Row],[Load]]*0.15</f>
        <v>16361.05</v>
      </c>
      <c r="BQ211">
        <f>Demand[[#This Row],[Load]]+Demand[[#This Row],[Load]]*0.16</f>
        <v>16503.32</v>
      </c>
      <c r="BR211">
        <f>Demand[[#This Row],[Load]]+Demand[[#This Row],[Load]]*0.17</f>
        <v>16645.59</v>
      </c>
      <c r="BS211">
        <f>Demand[[#This Row],[Load]]+Demand[[#This Row],[Load]]*0.18</f>
        <v>16787.86</v>
      </c>
      <c r="BT211">
        <f>Demand[[#This Row],[Load]]+Demand[[#This Row],[Load]]*0.19</f>
        <v>16930.13</v>
      </c>
      <c r="BU211">
        <f>Demand[[#This Row],[Load]]+Demand[[#This Row],[Load]]*0.2</f>
        <v>17072.400000000001</v>
      </c>
      <c r="BV211">
        <f>Demand[[#This Row],[Load]]+Demand[[#This Row],[Load]]*0.21</f>
        <v>17214.669999999998</v>
      </c>
      <c r="BW211">
        <f>Demand[[#This Row],[Load]]+Demand[[#This Row],[Load]]*0.22</f>
        <v>17356.939999999999</v>
      </c>
      <c r="BX211">
        <f>Demand[[#This Row],[Load]]+Demand[[#This Row],[Load]]*0.23</f>
        <v>17499.21</v>
      </c>
      <c r="BY211">
        <f>Demand[[#This Row],[Load]]+Demand[[#This Row],[Load]]*0.24</f>
        <v>17641.48</v>
      </c>
      <c r="BZ211">
        <f>Demand[[#This Row],[Load]]+Demand[[#This Row],[Load]]*0.25</f>
        <v>17783.75</v>
      </c>
      <c r="CA211">
        <f>Demand[[#This Row],[Load]]+Demand[[#This Row],[Load]]*0.26</f>
        <v>17926.02</v>
      </c>
      <c r="CB211">
        <f>Demand[[#This Row],[Load]]+Demand[[#This Row],[Load]]*0.27</f>
        <v>18068.29</v>
      </c>
      <c r="CC211">
        <f>Demand[[#This Row],[Load]]+Demand[[#This Row],[Load]]*0.28</f>
        <v>18210.560000000001</v>
      </c>
      <c r="CD211">
        <f>Demand[[#This Row],[Load]]+Demand[[#This Row],[Load]]*0.29</f>
        <v>18352.830000000002</v>
      </c>
      <c r="CE211">
        <f>Demand[[#This Row],[Load]]+Demand[[#This Row],[Load]]*0.3</f>
        <v>18495.099999999999</v>
      </c>
      <c r="CF211">
        <f>Demand[[#This Row],[Load]]+Demand[[#This Row],[Load]]*0.31</f>
        <v>18637.37</v>
      </c>
      <c r="CG211">
        <f>Demand[[#This Row],[Load]]+Demand[[#This Row],[Load]]*0.32</f>
        <v>18779.64</v>
      </c>
      <c r="CH211">
        <f>Demand[[#This Row],[Load]]+Demand[[#This Row],[Load]]*0.33</f>
        <v>18921.91</v>
      </c>
      <c r="CI211">
        <f>Demand[[#This Row],[Load]]+Demand[[#This Row],[Load]]*0.34</f>
        <v>19064.18</v>
      </c>
      <c r="CJ211">
        <f>Demand[[#This Row],[Load]]+Demand[[#This Row],[Load]]*0.35</f>
        <v>19206.45</v>
      </c>
      <c r="CK211">
        <f>Demand[[#This Row],[Load]]+Demand[[#This Row],[Load]]*0.36</f>
        <v>19348.72</v>
      </c>
      <c r="CL211">
        <f>Demand[[#This Row],[Load]]+Demand[[#This Row],[Load]]*0.37</f>
        <v>19490.989999999998</v>
      </c>
      <c r="CM211">
        <f>Demand[[#This Row],[Load]]+Demand[[#This Row],[Load]]*0.38</f>
        <v>19633.260000000002</v>
      </c>
      <c r="CN211">
        <f>Demand[[#This Row],[Load]]+Demand[[#This Row],[Load]]*0.39</f>
        <v>19775.53</v>
      </c>
      <c r="CO211">
        <f>Demand[[#This Row],[Load]]+Demand[[#This Row],[Load]]*0.4</f>
        <v>19917.8</v>
      </c>
      <c r="CP211">
        <f>Demand[[#This Row],[Load]]+Demand[[#This Row],[Load]]*0.41</f>
        <v>20060.07</v>
      </c>
      <c r="CQ211">
        <f>Demand[[#This Row],[Load]]+Demand[[#This Row],[Load]]*0.42</f>
        <v>20202.34</v>
      </c>
      <c r="CR211">
        <f>Demand[[#This Row],[Load]]+Demand[[#This Row],[Load]]*0.43</f>
        <v>20344.61</v>
      </c>
      <c r="CS211">
        <f>Demand[[#This Row],[Load]]+Demand[[#This Row],[Load]]*0.44</f>
        <v>20486.88</v>
      </c>
      <c r="CT211">
        <f>Demand[[#This Row],[Load]]+Demand[[#This Row],[Load]]*0.45</f>
        <v>20629.150000000001</v>
      </c>
      <c r="CU211">
        <f>Demand[[#This Row],[Load]]+Demand[[#This Row],[Load]]*0.46</f>
        <v>20771.419999999998</v>
      </c>
      <c r="CV211">
        <f>Demand[[#This Row],[Load]]+Demand[[#This Row],[Load]]*47</f>
        <v>682896</v>
      </c>
      <c r="CW211">
        <f>Demand[[#This Row],[Load]]+Demand[[#This Row],[Load]]*0.48</f>
        <v>21055.96</v>
      </c>
      <c r="CX211">
        <f>Demand[[#This Row],[Load]]+Demand[[#This Row],[Load]]*0.49</f>
        <v>21198.23</v>
      </c>
      <c r="CY211">
        <f>Demand[[#This Row],[Load]]+Demand[[#This Row],[Load]]*0.5</f>
        <v>21340.5</v>
      </c>
    </row>
    <row r="212" spans="1:103">
      <c r="A212">
        <v>210</v>
      </c>
      <c r="B212">
        <v>14324</v>
      </c>
      <c r="C212">
        <f>Demand[[#This Row],[Load]]-Demand[[#This Row],[Load]]*0.5</f>
        <v>7162</v>
      </c>
      <c r="D212">
        <f>Demand[[#This Row],[Load]]-Demand[[#This Row],[Load]]*0.49</f>
        <v>7305.24</v>
      </c>
      <c r="E212">
        <f>Demand[[#This Row],[Load]]-Demand[[#This Row],[Load]]*0.48</f>
        <v>7448.4800000000005</v>
      </c>
      <c r="F212">
        <f>Demand[[#This Row],[Load]]-Demand[[#This Row],[Load]]*0.47</f>
        <v>7591.72</v>
      </c>
      <c r="G212">
        <f>Demand[[#This Row],[Load]]-Demand[[#This Row],[Load]]*0.46</f>
        <v>7734.96</v>
      </c>
      <c r="H212">
        <f>Demand[[#This Row],[Load]]-Demand[[#This Row],[Load]]*0.45</f>
        <v>7878.2</v>
      </c>
      <c r="I212">
        <f>Demand[[#This Row],[Load]]-Demand[[#This Row],[Load]]*0.44</f>
        <v>8021.44</v>
      </c>
      <c r="J212">
        <f>Demand[[#This Row],[Load]]-Demand[[#This Row],[Load]]*0.43</f>
        <v>8164.68</v>
      </c>
      <c r="K212">
        <f>Demand[[#This Row],[Load]]+Demand[[#This Row],[Load]]*$K$1</f>
        <v>8307.92</v>
      </c>
      <c r="L212">
        <f>Demand[[#This Row],[Load]]+Demand[[#This Row],[Load]]*-0.41</f>
        <v>8451.16</v>
      </c>
      <c r="M212">
        <f>Demand[[#This Row],[Load]]+Demand[[#This Row],[Load]]*-0.4</f>
        <v>8594.4</v>
      </c>
      <c r="N212">
        <f>Demand[[#This Row],[Load]]+Demand[[#This Row],[Load]]*-0.39</f>
        <v>8737.64</v>
      </c>
      <c r="O212">
        <f>Demand[[#This Row],[Load]]+Demand[[#This Row],[Load]]*-0.38</f>
        <v>8880.880000000001</v>
      </c>
      <c r="P212">
        <f>Demand[[#This Row],[Load]]+Demand[[#This Row],[Load]]*-0.37</f>
        <v>9024.119999999999</v>
      </c>
      <c r="Q212">
        <f>Demand[[#This Row],[Load]]+Demand[[#This Row],[Load]]*-0.36</f>
        <v>9167.36</v>
      </c>
      <c r="R212">
        <f>Demand[[#This Row],[Load]]+Demand[[#This Row],[Load]]*-0.35</f>
        <v>9310.6</v>
      </c>
      <c r="S212">
        <f>Demand[[#This Row],[Load]]+Demand[[#This Row],[Load]]*-0.34</f>
        <v>9453.84</v>
      </c>
      <c r="T212">
        <f>Demand[[#This Row],[Load]]+Demand[[#This Row],[Load]]*-0.33</f>
        <v>9597.08</v>
      </c>
      <c r="U212">
        <f>Demand[[#This Row],[Load]]+Demand[[#This Row],[Load]]*-0.32</f>
        <v>9740.32</v>
      </c>
      <c r="V212">
        <f>Demand[[#This Row],[Load]]+Demand[[#This Row],[Load]]*-0.31</f>
        <v>9883.5600000000013</v>
      </c>
      <c r="W212">
        <f>Demand[[#This Row],[Load]]+Demand[[#This Row],[Load]]*-0.3</f>
        <v>10026.799999999999</v>
      </c>
      <c r="X212">
        <f>Demand[[#This Row],[Load]]+Demand[[#This Row],[Load]]*-0.29</f>
        <v>10170.040000000001</v>
      </c>
      <c r="Y212">
        <f>Demand[[#This Row],[Load]]+Demand[[#This Row],[Load]]*-0.28</f>
        <v>10313.279999999999</v>
      </c>
      <c r="Z212">
        <f>Demand[[#This Row],[Load]]+Demand[[#This Row],[Load]]*-0.27</f>
        <v>10456.52</v>
      </c>
      <c r="AA212">
        <f>Demand[[#This Row],[Load]]+Demand[[#This Row],[Load]]*-0.26</f>
        <v>10599.76</v>
      </c>
      <c r="AB212">
        <f>Demand[[#This Row],[Load]]+Demand[[#This Row],[Load]]*-0.25</f>
        <v>10743</v>
      </c>
      <c r="AC212">
        <f>Demand[[#This Row],[Load]]+Demand[[#This Row],[Load]]*-0.24</f>
        <v>10886.24</v>
      </c>
      <c r="AD212">
        <f>Demand[[#This Row],[Load]]+Demand[[#This Row],[Load]]*-0.23</f>
        <v>11029.48</v>
      </c>
      <c r="AE212">
        <f>Demand[[#This Row],[Load]]+Demand[[#This Row],[Load]]*-0.22</f>
        <v>11172.72</v>
      </c>
      <c r="AF212">
        <f>Demand[[#This Row],[Load]]+Demand[[#This Row],[Load]]*-0.21</f>
        <v>11315.96</v>
      </c>
      <c r="AG212">
        <f>Demand[[#This Row],[Load]]+Demand[[#This Row],[Load]]*-0.2</f>
        <v>11459.2</v>
      </c>
      <c r="AH212">
        <f>Demand[[#This Row],[Load]]+Demand[[#This Row],[Load]]*-0.19</f>
        <v>11602.44</v>
      </c>
      <c r="AI212">
        <f>Demand[[#This Row],[Load]]+Demand[[#This Row],[Load]]*-0.18</f>
        <v>11745.68</v>
      </c>
      <c r="AJ212">
        <f>Demand[[#This Row],[Load]]+Demand[[#This Row],[Load]]*-0.17</f>
        <v>11888.92</v>
      </c>
      <c r="AK212">
        <f>Demand[[#This Row],[Load]]+Demand[[#This Row],[Load]]*-0.16</f>
        <v>12032.16</v>
      </c>
      <c r="AL212">
        <f>Demand[[#This Row],[Load]]+Demand[[#This Row],[Load]]*-0.15</f>
        <v>12175.4</v>
      </c>
      <c r="AM212">
        <f>Demand[[#This Row],[Load]]+Demand[[#This Row],[Load]]*-0.14</f>
        <v>12318.64</v>
      </c>
      <c r="AN212">
        <f>Demand[[#This Row],[Load]]+Demand[[#This Row],[Load]]*-0.13</f>
        <v>12461.88</v>
      </c>
      <c r="AO212">
        <f>Demand[[#This Row],[Load]]+Demand[[#This Row],[Load]]*-0.12</f>
        <v>12605.12</v>
      </c>
      <c r="AP212">
        <f>Demand[[#This Row],[Load]]+Demand[[#This Row],[Load]]*-0.11</f>
        <v>12748.36</v>
      </c>
      <c r="AQ212">
        <f>Demand[[#This Row],[Load]]+Demand[[#This Row],[Load]]*-0.1</f>
        <v>12891.6</v>
      </c>
      <c r="AR212">
        <f>Demand[[#This Row],[Load]]+Demand[[#This Row],[Load]]*-0.09</f>
        <v>13034.84</v>
      </c>
      <c r="AS212">
        <f>Demand[[#This Row],[Load]]+Demand[[#This Row],[Load]]*-0.08</f>
        <v>13178.08</v>
      </c>
      <c r="AT212">
        <f>Demand[[#This Row],[Load]]+Demand[[#This Row],[Load]]*-0.07</f>
        <v>13321.32</v>
      </c>
      <c r="AU212">
        <f>Demand[[#This Row],[Load]]+Demand[[#This Row],[Load]]*-0.06</f>
        <v>13464.56</v>
      </c>
      <c r="AV212">
        <f>Demand[[#This Row],[Load]]+Demand[[#This Row],[Load]]*-0.05</f>
        <v>13607.8</v>
      </c>
      <c r="AW212">
        <f>Demand[[#This Row],[Load]]+Demand[[#This Row],[Load]]*-0.04</f>
        <v>13751.04</v>
      </c>
      <c r="AX212">
        <f>Demand[[#This Row],[Load]]+Demand[[#This Row],[Load]]*-0.03</f>
        <v>13894.28</v>
      </c>
      <c r="AY212">
        <f>Demand[[#This Row],[Load]]+Demand[[#This Row],[Load]]*-0.02</f>
        <v>14037.52</v>
      </c>
      <c r="AZ212">
        <f>Demand[[#This Row],[Load]]+Demand[[#This Row],[Load]]*-0.01</f>
        <v>14180.76</v>
      </c>
      <c r="BA212">
        <f>Demand[[#This Row],[Load]]+Demand[[#This Row],[Load]]*0</f>
        <v>14324</v>
      </c>
      <c r="BB212">
        <f>Demand[[#This Row],[Load]]+Demand[[#This Row],[Load]]*0.01</f>
        <v>14467.24</v>
      </c>
      <c r="BC212">
        <f>Demand[[#This Row],[Load]]+Demand[[#This Row],[Load]]*0.02</f>
        <v>14610.48</v>
      </c>
      <c r="BD212">
        <f>Demand[[#This Row],[Load]]+Demand[[#This Row],[Load]]*0.03</f>
        <v>14753.72</v>
      </c>
      <c r="BE212">
        <f>Demand[[#This Row],[Load]]+Demand[[#This Row],[Load]]*0.04</f>
        <v>14896.96</v>
      </c>
      <c r="BF212">
        <f>Demand[[#This Row],[Load]]+Demand[[#This Row],[Load]]*0.05</f>
        <v>15040.2</v>
      </c>
      <c r="BG212">
        <f>Demand[[#This Row],[Load]]+Demand[[#This Row],[Load]]*0.06</f>
        <v>15183.44</v>
      </c>
      <c r="BH212">
        <f>Demand[[#This Row],[Load]]+Demand[[#This Row],[Load]]*0.07</f>
        <v>15326.68</v>
      </c>
      <c r="BI212">
        <f>Demand[[#This Row],[Load]]+Demand[[#This Row],[Load]]*0.08</f>
        <v>15469.92</v>
      </c>
      <c r="BJ212">
        <f>Demand[[#This Row],[Load]]+Demand[[#This Row],[Load]]*0.09</f>
        <v>15613.16</v>
      </c>
      <c r="BK212">
        <f>Demand[[#This Row],[Load]]+Demand[[#This Row],[Load]]*0.1</f>
        <v>15756.4</v>
      </c>
      <c r="BL212">
        <f>Demand[[#This Row],[Load]]+Demand[[#This Row],[Load]]*0.11</f>
        <v>15899.64</v>
      </c>
      <c r="BM212">
        <f>Demand[[#This Row],[Load]]+Demand[[#This Row],[Load]]*0.12</f>
        <v>16042.88</v>
      </c>
      <c r="BN212">
        <f>Demand[[#This Row],[Load]]+Demand[[#This Row],[Load]]*0.13</f>
        <v>16186.12</v>
      </c>
      <c r="BO212">
        <f>Demand[[#This Row],[Load]]+Demand[[#This Row],[Load]]*0.14</f>
        <v>16329.36</v>
      </c>
      <c r="BP212">
        <f>Demand[[#This Row],[Load]]+Demand[[#This Row],[Load]]*0.15</f>
        <v>16472.599999999999</v>
      </c>
      <c r="BQ212">
        <f>Demand[[#This Row],[Load]]+Demand[[#This Row],[Load]]*0.16</f>
        <v>16615.84</v>
      </c>
      <c r="BR212">
        <f>Demand[[#This Row],[Load]]+Demand[[#This Row],[Load]]*0.17</f>
        <v>16759.080000000002</v>
      </c>
      <c r="BS212">
        <f>Demand[[#This Row],[Load]]+Demand[[#This Row],[Load]]*0.18</f>
        <v>16902.32</v>
      </c>
      <c r="BT212">
        <f>Demand[[#This Row],[Load]]+Demand[[#This Row],[Load]]*0.19</f>
        <v>17045.560000000001</v>
      </c>
      <c r="BU212">
        <f>Demand[[#This Row],[Load]]+Demand[[#This Row],[Load]]*0.2</f>
        <v>17188.8</v>
      </c>
      <c r="BV212">
        <f>Demand[[#This Row],[Load]]+Demand[[#This Row],[Load]]*0.21</f>
        <v>17332.04</v>
      </c>
      <c r="BW212">
        <f>Demand[[#This Row],[Load]]+Demand[[#This Row],[Load]]*0.22</f>
        <v>17475.28</v>
      </c>
      <c r="BX212">
        <f>Demand[[#This Row],[Load]]+Demand[[#This Row],[Load]]*0.23</f>
        <v>17618.52</v>
      </c>
      <c r="BY212">
        <f>Demand[[#This Row],[Load]]+Demand[[#This Row],[Load]]*0.24</f>
        <v>17761.759999999998</v>
      </c>
      <c r="BZ212">
        <f>Demand[[#This Row],[Load]]+Demand[[#This Row],[Load]]*0.25</f>
        <v>17905</v>
      </c>
      <c r="CA212">
        <f>Demand[[#This Row],[Load]]+Demand[[#This Row],[Load]]*0.26</f>
        <v>18048.240000000002</v>
      </c>
      <c r="CB212">
        <f>Demand[[#This Row],[Load]]+Demand[[#This Row],[Load]]*0.27</f>
        <v>18191.48</v>
      </c>
      <c r="CC212">
        <f>Demand[[#This Row],[Load]]+Demand[[#This Row],[Load]]*0.28</f>
        <v>18334.72</v>
      </c>
      <c r="CD212">
        <f>Demand[[#This Row],[Load]]+Demand[[#This Row],[Load]]*0.29</f>
        <v>18477.96</v>
      </c>
      <c r="CE212">
        <f>Demand[[#This Row],[Load]]+Demand[[#This Row],[Load]]*0.3</f>
        <v>18621.2</v>
      </c>
      <c r="CF212">
        <f>Demand[[#This Row],[Load]]+Demand[[#This Row],[Load]]*0.31</f>
        <v>18764.439999999999</v>
      </c>
      <c r="CG212">
        <f>Demand[[#This Row],[Load]]+Demand[[#This Row],[Load]]*0.32</f>
        <v>18907.68</v>
      </c>
      <c r="CH212">
        <f>Demand[[#This Row],[Load]]+Demand[[#This Row],[Load]]*0.33</f>
        <v>19050.919999999998</v>
      </c>
      <c r="CI212">
        <f>Demand[[#This Row],[Load]]+Demand[[#This Row],[Load]]*0.34</f>
        <v>19194.16</v>
      </c>
      <c r="CJ212">
        <f>Demand[[#This Row],[Load]]+Demand[[#This Row],[Load]]*0.35</f>
        <v>19337.400000000001</v>
      </c>
      <c r="CK212">
        <f>Demand[[#This Row],[Load]]+Demand[[#This Row],[Load]]*0.36</f>
        <v>19480.64</v>
      </c>
      <c r="CL212">
        <f>Demand[[#This Row],[Load]]+Demand[[#This Row],[Load]]*0.37</f>
        <v>19623.88</v>
      </c>
      <c r="CM212">
        <f>Demand[[#This Row],[Load]]+Demand[[#This Row],[Load]]*0.38</f>
        <v>19767.12</v>
      </c>
      <c r="CN212">
        <f>Demand[[#This Row],[Load]]+Demand[[#This Row],[Load]]*0.39</f>
        <v>19910.36</v>
      </c>
      <c r="CO212">
        <f>Demand[[#This Row],[Load]]+Demand[[#This Row],[Load]]*0.4</f>
        <v>20053.599999999999</v>
      </c>
      <c r="CP212">
        <f>Demand[[#This Row],[Load]]+Demand[[#This Row],[Load]]*0.41</f>
        <v>20196.84</v>
      </c>
      <c r="CQ212">
        <f>Demand[[#This Row],[Load]]+Demand[[#This Row],[Load]]*0.42</f>
        <v>20340.080000000002</v>
      </c>
      <c r="CR212">
        <f>Demand[[#This Row],[Load]]+Demand[[#This Row],[Load]]*0.43</f>
        <v>20483.32</v>
      </c>
      <c r="CS212">
        <f>Demand[[#This Row],[Load]]+Demand[[#This Row],[Load]]*0.44</f>
        <v>20626.560000000001</v>
      </c>
      <c r="CT212">
        <f>Demand[[#This Row],[Load]]+Demand[[#This Row],[Load]]*0.45</f>
        <v>20769.8</v>
      </c>
      <c r="CU212">
        <f>Demand[[#This Row],[Load]]+Demand[[#This Row],[Load]]*0.46</f>
        <v>20913.04</v>
      </c>
      <c r="CV212">
        <f>Demand[[#This Row],[Load]]+Demand[[#This Row],[Load]]*47</f>
        <v>687552</v>
      </c>
      <c r="CW212">
        <f>Demand[[#This Row],[Load]]+Demand[[#This Row],[Load]]*0.48</f>
        <v>21199.52</v>
      </c>
      <c r="CX212">
        <f>Demand[[#This Row],[Load]]+Demand[[#This Row],[Load]]*0.49</f>
        <v>21342.760000000002</v>
      </c>
      <c r="CY212">
        <f>Demand[[#This Row],[Load]]+Demand[[#This Row],[Load]]*0.5</f>
        <v>21486</v>
      </c>
    </row>
    <row r="213" spans="1:103">
      <c r="A213">
        <v>211</v>
      </c>
      <c r="B213">
        <v>14452</v>
      </c>
      <c r="C213">
        <f>Demand[[#This Row],[Load]]-Demand[[#This Row],[Load]]*0.5</f>
        <v>7226</v>
      </c>
      <c r="D213">
        <f>Demand[[#This Row],[Load]]-Demand[[#This Row],[Load]]*0.49</f>
        <v>7370.52</v>
      </c>
      <c r="E213">
        <f>Demand[[#This Row],[Load]]-Demand[[#This Row],[Load]]*0.48</f>
        <v>7515.04</v>
      </c>
      <c r="F213">
        <f>Demand[[#This Row],[Load]]-Demand[[#This Row],[Load]]*0.47</f>
        <v>7659.56</v>
      </c>
      <c r="G213">
        <f>Demand[[#This Row],[Load]]-Demand[[#This Row],[Load]]*0.46</f>
        <v>7804.08</v>
      </c>
      <c r="H213">
        <f>Demand[[#This Row],[Load]]-Demand[[#This Row],[Load]]*0.45</f>
        <v>7948.5999999999995</v>
      </c>
      <c r="I213">
        <f>Demand[[#This Row],[Load]]-Demand[[#This Row],[Load]]*0.44</f>
        <v>8093.12</v>
      </c>
      <c r="J213">
        <f>Demand[[#This Row],[Load]]-Demand[[#This Row],[Load]]*0.43</f>
        <v>8237.64</v>
      </c>
      <c r="K213">
        <f>Demand[[#This Row],[Load]]+Demand[[#This Row],[Load]]*$K$1</f>
        <v>8382.16</v>
      </c>
      <c r="L213">
        <f>Demand[[#This Row],[Load]]+Demand[[#This Row],[Load]]*-0.41</f>
        <v>8526.68</v>
      </c>
      <c r="M213">
        <f>Demand[[#This Row],[Load]]+Demand[[#This Row],[Load]]*-0.4</f>
        <v>8671.2000000000007</v>
      </c>
      <c r="N213">
        <f>Demand[[#This Row],[Load]]+Demand[[#This Row],[Load]]*-0.39</f>
        <v>8815.7200000000012</v>
      </c>
      <c r="O213">
        <f>Demand[[#This Row],[Load]]+Demand[[#This Row],[Load]]*-0.38</f>
        <v>8960.24</v>
      </c>
      <c r="P213">
        <f>Demand[[#This Row],[Load]]+Demand[[#This Row],[Load]]*-0.37</f>
        <v>9104.76</v>
      </c>
      <c r="Q213">
        <f>Demand[[#This Row],[Load]]+Demand[[#This Row],[Load]]*-0.36</f>
        <v>9249.2799999999988</v>
      </c>
      <c r="R213">
        <f>Demand[[#This Row],[Load]]+Demand[[#This Row],[Load]]*-0.35</f>
        <v>9393.7999999999993</v>
      </c>
      <c r="S213">
        <f>Demand[[#This Row],[Load]]+Demand[[#This Row],[Load]]*-0.34</f>
        <v>9538.32</v>
      </c>
      <c r="T213">
        <f>Demand[[#This Row],[Load]]+Demand[[#This Row],[Load]]*-0.33</f>
        <v>9682.84</v>
      </c>
      <c r="U213">
        <f>Demand[[#This Row],[Load]]+Demand[[#This Row],[Load]]*-0.32</f>
        <v>9827.36</v>
      </c>
      <c r="V213">
        <f>Demand[[#This Row],[Load]]+Demand[[#This Row],[Load]]*-0.31</f>
        <v>9971.880000000001</v>
      </c>
      <c r="W213">
        <f>Demand[[#This Row],[Load]]+Demand[[#This Row],[Load]]*-0.3</f>
        <v>10116.400000000001</v>
      </c>
      <c r="X213">
        <f>Demand[[#This Row],[Load]]+Demand[[#This Row],[Load]]*-0.29</f>
        <v>10260.92</v>
      </c>
      <c r="Y213">
        <f>Demand[[#This Row],[Load]]+Demand[[#This Row],[Load]]*-0.28</f>
        <v>10405.439999999999</v>
      </c>
      <c r="Z213">
        <f>Demand[[#This Row],[Load]]+Demand[[#This Row],[Load]]*-0.27</f>
        <v>10549.96</v>
      </c>
      <c r="AA213">
        <f>Demand[[#This Row],[Load]]+Demand[[#This Row],[Load]]*-0.26</f>
        <v>10694.48</v>
      </c>
      <c r="AB213">
        <f>Demand[[#This Row],[Load]]+Demand[[#This Row],[Load]]*-0.25</f>
        <v>10839</v>
      </c>
      <c r="AC213">
        <f>Demand[[#This Row],[Load]]+Demand[[#This Row],[Load]]*-0.24</f>
        <v>10983.52</v>
      </c>
      <c r="AD213">
        <f>Demand[[#This Row],[Load]]+Demand[[#This Row],[Load]]*-0.23</f>
        <v>11128.04</v>
      </c>
      <c r="AE213">
        <f>Demand[[#This Row],[Load]]+Demand[[#This Row],[Load]]*-0.22</f>
        <v>11272.56</v>
      </c>
      <c r="AF213">
        <f>Demand[[#This Row],[Load]]+Demand[[#This Row],[Load]]*-0.21</f>
        <v>11417.08</v>
      </c>
      <c r="AG213">
        <f>Demand[[#This Row],[Load]]+Demand[[#This Row],[Load]]*-0.2</f>
        <v>11561.6</v>
      </c>
      <c r="AH213">
        <f>Demand[[#This Row],[Load]]+Demand[[#This Row],[Load]]*-0.19</f>
        <v>11706.119999999999</v>
      </c>
      <c r="AI213">
        <f>Demand[[#This Row],[Load]]+Demand[[#This Row],[Load]]*-0.18</f>
        <v>11850.64</v>
      </c>
      <c r="AJ213">
        <f>Demand[[#This Row],[Load]]+Demand[[#This Row],[Load]]*-0.17</f>
        <v>11995.16</v>
      </c>
      <c r="AK213">
        <f>Demand[[#This Row],[Load]]+Demand[[#This Row],[Load]]*-0.16</f>
        <v>12139.68</v>
      </c>
      <c r="AL213">
        <f>Demand[[#This Row],[Load]]+Demand[[#This Row],[Load]]*-0.15</f>
        <v>12284.2</v>
      </c>
      <c r="AM213">
        <f>Demand[[#This Row],[Load]]+Demand[[#This Row],[Load]]*-0.14</f>
        <v>12428.72</v>
      </c>
      <c r="AN213">
        <f>Demand[[#This Row],[Load]]+Demand[[#This Row],[Load]]*-0.13</f>
        <v>12573.24</v>
      </c>
      <c r="AO213">
        <f>Demand[[#This Row],[Load]]+Demand[[#This Row],[Load]]*-0.12</f>
        <v>12717.76</v>
      </c>
      <c r="AP213">
        <f>Demand[[#This Row],[Load]]+Demand[[#This Row],[Load]]*-0.11</f>
        <v>12862.28</v>
      </c>
      <c r="AQ213">
        <f>Demand[[#This Row],[Load]]+Demand[[#This Row],[Load]]*-0.1</f>
        <v>13006.8</v>
      </c>
      <c r="AR213">
        <f>Demand[[#This Row],[Load]]+Demand[[#This Row],[Load]]*-0.09</f>
        <v>13151.32</v>
      </c>
      <c r="AS213">
        <f>Demand[[#This Row],[Load]]+Demand[[#This Row],[Load]]*-0.08</f>
        <v>13295.84</v>
      </c>
      <c r="AT213">
        <f>Demand[[#This Row],[Load]]+Demand[[#This Row],[Load]]*-0.07</f>
        <v>13440.36</v>
      </c>
      <c r="AU213">
        <f>Demand[[#This Row],[Load]]+Demand[[#This Row],[Load]]*-0.06</f>
        <v>13584.88</v>
      </c>
      <c r="AV213">
        <f>Demand[[#This Row],[Load]]+Demand[[#This Row],[Load]]*-0.05</f>
        <v>13729.4</v>
      </c>
      <c r="AW213">
        <f>Demand[[#This Row],[Load]]+Demand[[#This Row],[Load]]*-0.04</f>
        <v>13873.92</v>
      </c>
      <c r="AX213">
        <f>Demand[[#This Row],[Load]]+Demand[[#This Row],[Load]]*-0.03</f>
        <v>14018.44</v>
      </c>
      <c r="AY213">
        <f>Demand[[#This Row],[Load]]+Demand[[#This Row],[Load]]*-0.02</f>
        <v>14162.96</v>
      </c>
      <c r="AZ213">
        <f>Demand[[#This Row],[Load]]+Demand[[#This Row],[Load]]*-0.01</f>
        <v>14307.48</v>
      </c>
      <c r="BA213">
        <f>Demand[[#This Row],[Load]]+Demand[[#This Row],[Load]]*0</f>
        <v>14452</v>
      </c>
      <c r="BB213">
        <f>Demand[[#This Row],[Load]]+Demand[[#This Row],[Load]]*0.01</f>
        <v>14596.52</v>
      </c>
      <c r="BC213">
        <f>Demand[[#This Row],[Load]]+Demand[[#This Row],[Load]]*0.02</f>
        <v>14741.04</v>
      </c>
      <c r="BD213">
        <f>Demand[[#This Row],[Load]]+Demand[[#This Row],[Load]]*0.03</f>
        <v>14885.56</v>
      </c>
      <c r="BE213">
        <f>Demand[[#This Row],[Load]]+Demand[[#This Row],[Load]]*0.04</f>
        <v>15030.08</v>
      </c>
      <c r="BF213">
        <f>Demand[[#This Row],[Load]]+Demand[[#This Row],[Load]]*0.05</f>
        <v>15174.6</v>
      </c>
      <c r="BG213">
        <f>Demand[[#This Row],[Load]]+Demand[[#This Row],[Load]]*0.06</f>
        <v>15319.12</v>
      </c>
      <c r="BH213">
        <f>Demand[[#This Row],[Load]]+Demand[[#This Row],[Load]]*0.07</f>
        <v>15463.64</v>
      </c>
      <c r="BI213">
        <f>Demand[[#This Row],[Load]]+Demand[[#This Row],[Load]]*0.08</f>
        <v>15608.16</v>
      </c>
      <c r="BJ213">
        <f>Demand[[#This Row],[Load]]+Demand[[#This Row],[Load]]*0.09</f>
        <v>15752.68</v>
      </c>
      <c r="BK213">
        <f>Demand[[#This Row],[Load]]+Demand[[#This Row],[Load]]*0.1</f>
        <v>15897.2</v>
      </c>
      <c r="BL213">
        <f>Demand[[#This Row],[Load]]+Demand[[#This Row],[Load]]*0.11</f>
        <v>16041.72</v>
      </c>
      <c r="BM213">
        <f>Demand[[#This Row],[Load]]+Demand[[#This Row],[Load]]*0.12</f>
        <v>16186.24</v>
      </c>
      <c r="BN213">
        <f>Demand[[#This Row],[Load]]+Demand[[#This Row],[Load]]*0.13</f>
        <v>16330.76</v>
      </c>
      <c r="BO213">
        <f>Demand[[#This Row],[Load]]+Demand[[#This Row],[Load]]*0.14</f>
        <v>16475.28</v>
      </c>
      <c r="BP213">
        <f>Demand[[#This Row],[Load]]+Demand[[#This Row],[Load]]*0.15</f>
        <v>16619.8</v>
      </c>
      <c r="BQ213">
        <f>Demand[[#This Row],[Load]]+Demand[[#This Row],[Load]]*0.16</f>
        <v>16764.32</v>
      </c>
      <c r="BR213">
        <f>Demand[[#This Row],[Load]]+Demand[[#This Row],[Load]]*0.17</f>
        <v>16908.84</v>
      </c>
      <c r="BS213">
        <f>Demand[[#This Row],[Load]]+Demand[[#This Row],[Load]]*0.18</f>
        <v>17053.36</v>
      </c>
      <c r="BT213">
        <f>Demand[[#This Row],[Load]]+Demand[[#This Row],[Load]]*0.19</f>
        <v>17197.88</v>
      </c>
      <c r="BU213">
        <f>Demand[[#This Row],[Load]]+Demand[[#This Row],[Load]]*0.2</f>
        <v>17342.400000000001</v>
      </c>
      <c r="BV213">
        <f>Demand[[#This Row],[Load]]+Demand[[#This Row],[Load]]*0.21</f>
        <v>17486.919999999998</v>
      </c>
      <c r="BW213">
        <f>Demand[[#This Row],[Load]]+Demand[[#This Row],[Load]]*0.22</f>
        <v>17631.439999999999</v>
      </c>
      <c r="BX213">
        <f>Demand[[#This Row],[Load]]+Demand[[#This Row],[Load]]*0.23</f>
        <v>17775.96</v>
      </c>
      <c r="BY213">
        <f>Demand[[#This Row],[Load]]+Demand[[#This Row],[Load]]*0.24</f>
        <v>17920.48</v>
      </c>
      <c r="BZ213">
        <f>Demand[[#This Row],[Load]]+Demand[[#This Row],[Load]]*0.25</f>
        <v>18065</v>
      </c>
      <c r="CA213">
        <f>Demand[[#This Row],[Load]]+Demand[[#This Row],[Load]]*0.26</f>
        <v>18209.52</v>
      </c>
      <c r="CB213">
        <f>Demand[[#This Row],[Load]]+Demand[[#This Row],[Load]]*0.27</f>
        <v>18354.04</v>
      </c>
      <c r="CC213">
        <f>Demand[[#This Row],[Load]]+Demand[[#This Row],[Load]]*0.28</f>
        <v>18498.560000000001</v>
      </c>
      <c r="CD213">
        <f>Demand[[#This Row],[Load]]+Demand[[#This Row],[Load]]*0.29</f>
        <v>18643.080000000002</v>
      </c>
      <c r="CE213">
        <f>Demand[[#This Row],[Load]]+Demand[[#This Row],[Load]]*0.3</f>
        <v>18787.599999999999</v>
      </c>
      <c r="CF213">
        <f>Demand[[#This Row],[Load]]+Demand[[#This Row],[Load]]*0.31</f>
        <v>18932.12</v>
      </c>
      <c r="CG213">
        <f>Demand[[#This Row],[Load]]+Demand[[#This Row],[Load]]*0.32</f>
        <v>19076.64</v>
      </c>
      <c r="CH213">
        <f>Demand[[#This Row],[Load]]+Demand[[#This Row],[Load]]*0.33</f>
        <v>19221.16</v>
      </c>
      <c r="CI213">
        <f>Demand[[#This Row],[Load]]+Demand[[#This Row],[Load]]*0.34</f>
        <v>19365.68</v>
      </c>
      <c r="CJ213">
        <f>Demand[[#This Row],[Load]]+Demand[[#This Row],[Load]]*0.35</f>
        <v>19510.2</v>
      </c>
      <c r="CK213">
        <f>Demand[[#This Row],[Load]]+Demand[[#This Row],[Load]]*0.36</f>
        <v>19654.72</v>
      </c>
      <c r="CL213">
        <f>Demand[[#This Row],[Load]]+Demand[[#This Row],[Load]]*0.37</f>
        <v>19799.239999999998</v>
      </c>
      <c r="CM213">
        <f>Demand[[#This Row],[Load]]+Demand[[#This Row],[Load]]*0.38</f>
        <v>19943.760000000002</v>
      </c>
      <c r="CN213">
        <f>Demand[[#This Row],[Load]]+Demand[[#This Row],[Load]]*0.39</f>
        <v>20088.28</v>
      </c>
      <c r="CO213">
        <f>Demand[[#This Row],[Load]]+Demand[[#This Row],[Load]]*0.4</f>
        <v>20232.8</v>
      </c>
      <c r="CP213">
        <f>Demand[[#This Row],[Load]]+Demand[[#This Row],[Load]]*0.41</f>
        <v>20377.32</v>
      </c>
      <c r="CQ213">
        <f>Demand[[#This Row],[Load]]+Demand[[#This Row],[Load]]*0.42</f>
        <v>20521.84</v>
      </c>
      <c r="CR213">
        <f>Demand[[#This Row],[Load]]+Demand[[#This Row],[Load]]*0.43</f>
        <v>20666.36</v>
      </c>
      <c r="CS213">
        <f>Demand[[#This Row],[Load]]+Demand[[#This Row],[Load]]*0.44</f>
        <v>20810.88</v>
      </c>
      <c r="CT213">
        <f>Demand[[#This Row],[Load]]+Demand[[#This Row],[Load]]*0.45</f>
        <v>20955.400000000001</v>
      </c>
      <c r="CU213">
        <f>Demand[[#This Row],[Load]]+Demand[[#This Row],[Load]]*0.46</f>
        <v>21099.919999999998</v>
      </c>
      <c r="CV213">
        <f>Demand[[#This Row],[Load]]+Demand[[#This Row],[Load]]*47</f>
        <v>693696</v>
      </c>
      <c r="CW213">
        <f>Demand[[#This Row],[Load]]+Demand[[#This Row],[Load]]*0.48</f>
        <v>21388.959999999999</v>
      </c>
      <c r="CX213">
        <f>Demand[[#This Row],[Load]]+Demand[[#This Row],[Load]]*0.49</f>
        <v>21533.48</v>
      </c>
      <c r="CY213">
        <f>Demand[[#This Row],[Load]]+Demand[[#This Row],[Load]]*0.5</f>
        <v>21678</v>
      </c>
    </row>
    <row r="214" spans="1:103">
      <c r="A214">
        <v>212</v>
      </c>
      <c r="B214">
        <v>14402</v>
      </c>
      <c r="C214">
        <f>Demand[[#This Row],[Load]]-Demand[[#This Row],[Load]]*0.5</f>
        <v>7201</v>
      </c>
      <c r="D214">
        <f>Demand[[#This Row],[Load]]-Demand[[#This Row],[Load]]*0.49</f>
        <v>7345.02</v>
      </c>
      <c r="E214">
        <f>Demand[[#This Row],[Load]]-Demand[[#This Row],[Load]]*0.48</f>
        <v>7489.04</v>
      </c>
      <c r="F214">
        <f>Demand[[#This Row],[Load]]-Demand[[#This Row],[Load]]*0.47</f>
        <v>7633.06</v>
      </c>
      <c r="G214">
        <f>Demand[[#This Row],[Load]]-Demand[[#This Row],[Load]]*0.46</f>
        <v>7777.08</v>
      </c>
      <c r="H214">
        <f>Demand[[#This Row],[Load]]-Demand[[#This Row],[Load]]*0.45</f>
        <v>7921.0999999999995</v>
      </c>
      <c r="I214">
        <f>Demand[[#This Row],[Load]]-Demand[[#This Row],[Load]]*0.44</f>
        <v>8065.12</v>
      </c>
      <c r="J214">
        <f>Demand[[#This Row],[Load]]-Demand[[#This Row],[Load]]*0.43</f>
        <v>8209.14</v>
      </c>
      <c r="K214">
        <f>Demand[[#This Row],[Load]]+Demand[[#This Row],[Load]]*$K$1</f>
        <v>8353.16</v>
      </c>
      <c r="L214">
        <f>Demand[[#This Row],[Load]]+Demand[[#This Row],[Load]]*-0.41</f>
        <v>8497.18</v>
      </c>
      <c r="M214">
        <f>Demand[[#This Row],[Load]]+Demand[[#This Row],[Load]]*-0.4</f>
        <v>8641.2000000000007</v>
      </c>
      <c r="N214">
        <f>Demand[[#This Row],[Load]]+Demand[[#This Row],[Load]]*-0.39</f>
        <v>8785.2200000000012</v>
      </c>
      <c r="O214">
        <f>Demand[[#This Row],[Load]]+Demand[[#This Row],[Load]]*-0.38</f>
        <v>8929.24</v>
      </c>
      <c r="P214">
        <f>Demand[[#This Row],[Load]]+Demand[[#This Row],[Load]]*-0.37</f>
        <v>9073.26</v>
      </c>
      <c r="Q214">
        <f>Demand[[#This Row],[Load]]+Demand[[#This Row],[Load]]*-0.36</f>
        <v>9217.2799999999988</v>
      </c>
      <c r="R214">
        <f>Demand[[#This Row],[Load]]+Demand[[#This Row],[Load]]*-0.35</f>
        <v>9361.2999999999993</v>
      </c>
      <c r="S214">
        <f>Demand[[#This Row],[Load]]+Demand[[#This Row],[Load]]*-0.34</f>
        <v>9505.32</v>
      </c>
      <c r="T214">
        <f>Demand[[#This Row],[Load]]+Demand[[#This Row],[Load]]*-0.33</f>
        <v>9649.34</v>
      </c>
      <c r="U214">
        <f>Demand[[#This Row],[Load]]+Demand[[#This Row],[Load]]*-0.32</f>
        <v>9793.36</v>
      </c>
      <c r="V214">
        <f>Demand[[#This Row],[Load]]+Demand[[#This Row],[Load]]*-0.31</f>
        <v>9937.380000000001</v>
      </c>
      <c r="W214">
        <f>Demand[[#This Row],[Load]]+Demand[[#This Row],[Load]]*-0.3</f>
        <v>10081.400000000001</v>
      </c>
      <c r="X214">
        <f>Demand[[#This Row],[Load]]+Demand[[#This Row],[Load]]*-0.29</f>
        <v>10225.42</v>
      </c>
      <c r="Y214">
        <f>Demand[[#This Row],[Load]]+Demand[[#This Row],[Load]]*-0.28</f>
        <v>10369.439999999999</v>
      </c>
      <c r="Z214">
        <f>Demand[[#This Row],[Load]]+Demand[[#This Row],[Load]]*-0.27</f>
        <v>10513.46</v>
      </c>
      <c r="AA214">
        <f>Demand[[#This Row],[Load]]+Demand[[#This Row],[Load]]*-0.26</f>
        <v>10657.48</v>
      </c>
      <c r="AB214">
        <f>Demand[[#This Row],[Load]]+Demand[[#This Row],[Load]]*-0.25</f>
        <v>10801.5</v>
      </c>
      <c r="AC214">
        <f>Demand[[#This Row],[Load]]+Demand[[#This Row],[Load]]*-0.24</f>
        <v>10945.52</v>
      </c>
      <c r="AD214">
        <f>Demand[[#This Row],[Load]]+Demand[[#This Row],[Load]]*-0.23</f>
        <v>11089.54</v>
      </c>
      <c r="AE214">
        <f>Demand[[#This Row],[Load]]+Demand[[#This Row],[Load]]*-0.22</f>
        <v>11233.56</v>
      </c>
      <c r="AF214">
        <f>Demand[[#This Row],[Load]]+Demand[[#This Row],[Load]]*-0.21</f>
        <v>11377.58</v>
      </c>
      <c r="AG214">
        <f>Demand[[#This Row],[Load]]+Demand[[#This Row],[Load]]*-0.2</f>
        <v>11521.6</v>
      </c>
      <c r="AH214">
        <f>Demand[[#This Row],[Load]]+Demand[[#This Row],[Load]]*-0.19</f>
        <v>11665.619999999999</v>
      </c>
      <c r="AI214">
        <f>Demand[[#This Row],[Load]]+Demand[[#This Row],[Load]]*-0.18</f>
        <v>11809.64</v>
      </c>
      <c r="AJ214">
        <f>Demand[[#This Row],[Load]]+Demand[[#This Row],[Load]]*-0.17</f>
        <v>11953.66</v>
      </c>
      <c r="AK214">
        <f>Demand[[#This Row],[Load]]+Demand[[#This Row],[Load]]*-0.16</f>
        <v>12097.68</v>
      </c>
      <c r="AL214">
        <f>Demand[[#This Row],[Load]]+Demand[[#This Row],[Load]]*-0.15</f>
        <v>12241.7</v>
      </c>
      <c r="AM214">
        <f>Demand[[#This Row],[Load]]+Demand[[#This Row],[Load]]*-0.14</f>
        <v>12385.72</v>
      </c>
      <c r="AN214">
        <f>Demand[[#This Row],[Load]]+Demand[[#This Row],[Load]]*-0.13</f>
        <v>12529.74</v>
      </c>
      <c r="AO214">
        <f>Demand[[#This Row],[Load]]+Demand[[#This Row],[Load]]*-0.12</f>
        <v>12673.76</v>
      </c>
      <c r="AP214">
        <f>Demand[[#This Row],[Load]]+Demand[[#This Row],[Load]]*-0.11</f>
        <v>12817.78</v>
      </c>
      <c r="AQ214">
        <f>Demand[[#This Row],[Load]]+Demand[[#This Row],[Load]]*-0.1</f>
        <v>12961.8</v>
      </c>
      <c r="AR214">
        <f>Demand[[#This Row],[Load]]+Demand[[#This Row],[Load]]*-0.09</f>
        <v>13105.82</v>
      </c>
      <c r="AS214">
        <f>Demand[[#This Row],[Load]]+Demand[[#This Row],[Load]]*-0.08</f>
        <v>13249.84</v>
      </c>
      <c r="AT214">
        <f>Demand[[#This Row],[Load]]+Demand[[#This Row],[Load]]*-0.07</f>
        <v>13393.86</v>
      </c>
      <c r="AU214">
        <f>Demand[[#This Row],[Load]]+Demand[[#This Row],[Load]]*-0.06</f>
        <v>13537.88</v>
      </c>
      <c r="AV214">
        <f>Demand[[#This Row],[Load]]+Demand[[#This Row],[Load]]*-0.05</f>
        <v>13681.9</v>
      </c>
      <c r="AW214">
        <f>Demand[[#This Row],[Load]]+Demand[[#This Row],[Load]]*-0.04</f>
        <v>13825.92</v>
      </c>
      <c r="AX214">
        <f>Demand[[#This Row],[Load]]+Demand[[#This Row],[Load]]*-0.03</f>
        <v>13969.94</v>
      </c>
      <c r="AY214">
        <f>Demand[[#This Row],[Load]]+Demand[[#This Row],[Load]]*-0.02</f>
        <v>14113.96</v>
      </c>
      <c r="AZ214">
        <f>Demand[[#This Row],[Load]]+Demand[[#This Row],[Load]]*-0.01</f>
        <v>14257.98</v>
      </c>
      <c r="BA214">
        <f>Demand[[#This Row],[Load]]+Demand[[#This Row],[Load]]*0</f>
        <v>14402</v>
      </c>
      <c r="BB214">
        <f>Demand[[#This Row],[Load]]+Demand[[#This Row],[Load]]*0.01</f>
        <v>14546.02</v>
      </c>
      <c r="BC214">
        <f>Demand[[#This Row],[Load]]+Demand[[#This Row],[Load]]*0.02</f>
        <v>14690.04</v>
      </c>
      <c r="BD214">
        <f>Demand[[#This Row],[Load]]+Demand[[#This Row],[Load]]*0.03</f>
        <v>14834.06</v>
      </c>
      <c r="BE214">
        <f>Demand[[#This Row],[Load]]+Demand[[#This Row],[Load]]*0.04</f>
        <v>14978.08</v>
      </c>
      <c r="BF214">
        <f>Demand[[#This Row],[Load]]+Demand[[#This Row],[Load]]*0.05</f>
        <v>15122.1</v>
      </c>
      <c r="BG214">
        <f>Demand[[#This Row],[Load]]+Demand[[#This Row],[Load]]*0.06</f>
        <v>15266.12</v>
      </c>
      <c r="BH214">
        <f>Demand[[#This Row],[Load]]+Demand[[#This Row],[Load]]*0.07</f>
        <v>15410.14</v>
      </c>
      <c r="BI214">
        <f>Demand[[#This Row],[Load]]+Demand[[#This Row],[Load]]*0.08</f>
        <v>15554.16</v>
      </c>
      <c r="BJ214">
        <f>Demand[[#This Row],[Load]]+Demand[[#This Row],[Load]]*0.09</f>
        <v>15698.18</v>
      </c>
      <c r="BK214">
        <f>Demand[[#This Row],[Load]]+Demand[[#This Row],[Load]]*0.1</f>
        <v>15842.2</v>
      </c>
      <c r="BL214">
        <f>Demand[[#This Row],[Load]]+Demand[[#This Row],[Load]]*0.11</f>
        <v>15986.22</v>
      </c>
      <c r="BM214">
        <f>Demand[[#This Row],[Load]]+Demand[[#This Row],[Load]]*0.12</f>
        <v>16130.24</v>
      </c>
      <c r="BN214">
        <f>Demand[[#This Row],[Load]]+Demand[[#This Row],[Load]]*0.13</f>
        <v>16274.26</v>
      </c>
      <c r="BO214">
        <f>Demand[[#This Row],[Load]]+Demand[[#This Row],[Load]]*0.14</f>
        <v>16418.28</v>
      </c>
      <c r="BP214">
        <f>Demand[[#This Row],[Load]]+Demand[[#This Row],[Load]]*0.15</f>
        <v>16562.3</v>
      </c>
      <c r="BQ214">
        <f>Demand[[#This Row],[Load]]+Demand[[#This Row],[Load]]*0.16</f>
        <v>16706.32</v>
      </c>
      <c r="BR214">
        <f>Demand[[#This Row],[Load]]+Demand[[#This Row],[Load]]*0.17</f>
        <v>16850.34</v>
      </c>
      <c r="BS214">
        <f>Demand[[#This Row],[Load]]+Demand[[#This Row],[Load]]*0.18</f>
        <v>16994.36</v>
      </c>
      <c r="BT214">
        <f>Demand[[#This Row],[Load]]+Demand[[#This Row],[Load]]*0.19</f>
        <v>17138.38</v>
      </c>
      <c r="BU214">
        <f>Demand[[#This Row],[Load]]+Demand[[#This Row],[Load]]*0.2</f>
        <v>17282.400000000001</v>
      </c>
      <c r="BV214">
        <f>Demand[[#This Row],[Load]]+Demand[[#This Row],[Load]]*0.21</f>
        <v>17426.419999999998</v>
      </c>
      <c r="BW214">
        <f>Demand[[#This Row],[Load]]+Demand[[#This Row],[Load]]*0.22</f>
        <v>17570.439999999999</v>
      </c>
      <c r="BX214">
        <f>Demand[[#This Row],[Load]]+Demand[[#This Row],[Load]]*0.23</f>
        <v>17714.46</v>
      </c>
      <c r="BY214">
        <f>Demand[[#This Row],[Load]]+Demand[[#This Row],[Load]]*0.24</f>
        <v>17858.48</v>
      </c>
      <c r="BZ214">
        <f>Demand[[#This Row],[Load]]+Demand[[#This Row],[Load]]*0.25</f>
        <v>18002.5</v>
      </c>
      <c r="CA214">
        <f>Demand[[#This Row],[Load]]+Demand[[#This Row],[Load]]*0.26</f>
        <v>18146.52</v>
      </c>
      <c r="CB214">
        <f>Demand[[#This Row],[Load]]+Demand[[#This Row],[Load]]*0.27</f>
        <v>18290.54</v>
      </c>
      <c r="CC214">
        <f>Demand[[#This Row],[Load]]+Demand[[#This Row],[Load]]*0.28</f>
        <v>18434.560000000001</v>
      </c>
      <c r="CD214">
        <f>Demand[[#This Row],[Load]]+Demand[[#This Row],[Load]]*0.29</f>
        <v>18578.580000000002</v>
      </c>
      <c r="CE214">
        <f>Demand[[#This Row],[Load]]+Demand[[#This Row],[Load]]*0.3</f>
        <v>18722.599999999999</v>
      </c>
      <c r="CF214">
        <f>Demand[[#This Row],[Load]]+Demand[[#This Row],[Load]]*0.31</f>
        <v>18866.62</v>
      </c>
      <c r="CG214">
        <f>Demand[[#This Row],[Load]]+Demand[[#This Row],[Load]]*0.32</f>
        <v>19010.64</v>
      </c>
      <c r="CH214">
        <f>Demand[[#This Row],[Load]]+Demand[[#This Row],[Load]]*0.33</f>
        <v>19154.66</v>
      </c>
      <c r="CI214">
        <f>Demand[[#This Row],[Load]]+Demand[[#This Row],[Load]]*0.34</f>
        <v>19298.68</v>
      </c>
      <c r="CJ214">
        <f>Demand[[#This Row],[Load]]+Demand[[#This Row],[Load]]*0.35</f>
        <v>19442.7</v>
      </c>
      <c r="CK214">
        <f>Demand[[#This Row],[Load]]+Demand[[#This Row],[Load]]*0.36</f>
        <v>19586.72</v>
      </c>
      <c r="CL214">
        <f>Demand[[#This Row],[Load]]+Demand[[#This Row],[Load]]*0.37</f>
        <v>19730.739999999998</v>
      </c>
      <c r="CM214">
        <f>Demand[[#This Row],[Load]]+Demand[[#This Row],[Load]]*0.38</f>
        <v>19874.760000000002</v>
      </c>
      <c r="CN214">
        <f>Demand[[#This Row],[Load]]+Demand[[#This Row],[Load]]*0.39</f>
        <v>20018.78</v>
      </c>
      <c r="CO214">
        <f>Demand[[#This Row],[Load]]+Demand[[#This Row],[Load]]*0.4</f>
        <v>20162.8</v>
      </c>
      <c r="CP214">
        <f>Demand[[#This Row],[Load]]+Demand[[#This Row],[Load]]*0.41</f>
        <v>20306.82</v>
      </c>
      <c r="CQ214">
        <f>Demand[[#This Row],[Load]]+Demand[[#This Row],[Load]]*0.42</f>
        <v>20450.84</v>
      </c>
      <c r="CR214">
        <f>Demand[[#This Row],[Load]]+Demand[[#This Row],[Load]]*0.43</f>
        <v>20594.86</v>
      </c>
      <c r="CS214">
        <f>Demand[[#This Row],[Load]]+Demand[[#This Row],[Load]]*0.44</f>
        <v>20738.88</v>
      </c>
      <c r="CT214">
        <f>Demand[[#This Row],[Load]]+Demand[[#This Row],[Load]]*0.45</f>
        <v>20882.900000000001</v>
      </c>
      <c r="CU214">
        <f>Demand[[#This Row],[Load]]+Demand[[#This Row],[Load]]*0.46</f>
        <v>21026.92</v>
      </c>
      <c r="CV214">
        <f>Demand[[#This Row],[Load]]+Demand[[#This Row],[Load]]*47</f>
        <v>691296</v>
      </c>
      <c r="CW214">
        <f>Demand[[#This Row],[Load]]+Demand[[#This Row],[Load]]*0.48</f>
        <v>21314.959999999999</v>
      </c>
      <c r="CX214">
        <f>Demand[[#This Row],[Load]]+Demand[[#This Row],[Load]]*0.49</f>
        <v>21458.98</v>
      </c>
      <c r="CY214">
        <f>Demand[[#This Row],[Load]]+Demand[[#This Row],[Load]]*0.5</f>
        <v>21603</v>
      </c>
    </row>
    <row r="215" spans="1:103">
      <c r="A215">
        <v>213</v>
      </c>
      <c r="B215">
        <v>14294</v>
      </c>
      <c r="C215">
        <f>Demand[[#This Row],[Load]]-Demand[[#This Row],[Load]]*0.5</f>
        <v>7147</v>
      </c>
      <c r="D215">
        <f>Demand[[#This Row],[Load]]-Demand[[#This Row],[Load]]*0.49</f>
        <v>7289.9400000000005</v>
      </c>
      <c r="E215">
        <f>Demand[[#This Row],[Load]]-Demand[[#This Row],[Load]]*0.48</f>
        <v>7432.88</v>
      </c>
      <c r="F215">
        <f>Demand[[#This Row],[Load]]-Demand[[#This Row],[Load]]*0.47</f>
        <v>7575.8200000000006</v>
      </c>
      <c r="G215">
        <f>Demand[[#This Row],[Load]]-Demand[[#This Row],[Load]]*0.46</f>
        <v>7718.7599999999993</v>
      </c>
      <c r="H215">
        <f>Demand[[#This Row],[Load]]-Demand[[#This Row],[Load]]*0.45</f>
        <v>7861.7</v>
      </c>
      <c r="I215">
        <f>Demand[[#This Row],[Load]]-Demand[[#This Row],[Load]]*0.44</f>
        <v>8004.64</v>
      </c>
      <c r="J215">
        <f>Demand[[#This Row],[Load]]-Demand[[#This Row],[Load]]*0.43</f>
        <v>8147.58</v>
      </c>
      <c r="K215">
        <f>Demand[[#This Row],[Load]]+Demand[[#This Row],[Load]]*$K$1</f>
        <v>8290.52</v>
      </c>
      <c r="L215">
        <f>Demand[[#This Row],[Load]]+Demand[[#This Row],[Load]]*-0.41</f>
        <v>8433.4599999999991</v>
      </c>
      <c r="M215">
        <f>Demand[[#This Row],[Load]]+Demand[[#This Row],[Load]]*-0.4</f>
        <v>8576.4</v>
      </c>
      <c r="N215">
        <f>Demand[[#This Row],[Load]]+Demand[[#This Row],[Load]]*-0.39</f>
        <v>8719.34</v>
      </c>
      <c r="O215">
        <f>Demand[[#This Row],[Load]]+Demand[[#This Row],[Load]]*-0.38</f>
        <v>8862.2799999999988</v>
      </c>
      <c r="P215">
        <f>Demand[[#This Row],[Load]]+Demand[[#This Row],[Load]]*-0.37</f>
        <v>9005.2200000000012</v>
      </c>
      <c r="Q215">
        <f>Demand[[#This Row],[Load]]+Demand[[#This Row],[Load]]*-0.36</f>
        <v>9148.16</v>
      </c>
      <c r="R215">
        <f>Demand[[#This Row],[Load]]+Demand[[#This Row],[Load]]*-0.35</f>
        <v>9291.1</v>
      </c>
      <c r="S215">
        <f>Demand[[#This Row],[Load]]+Demand[[#This Row],[Load]]*-0.34</f>
        <v>9434.0400000000009</v>
      </c>
      <c r="T215">
        <f>Demand[[#This Row],[Load]]+Demand[[#This Row],[Load]]*-0.33</f>
        <v>9576.98</v>
      </c>
      <c r="U215">
        <f>Demand[[#This Row],[Load]]+Demand[[#This Row],[Load]]*-0.32</f>
        <v>9719.92</v>
      </c>
      <c r="V215">
        <f>Demand[[#This Row],[Load]]+Demand[[#This Row],[Load]]*-0.31</f>
        <v>9862.86</v>
      </c>
      <c r="W215">
        <f>Demand[[#This Row],[Load]]+Demand[[#This Row],[Load]]*-0.3</f>
        <v>10005.799999999999</v>
      </c>
      <c r="X215">
        <f>Demand[[#This Row],[Load]]+Demand[[#This Row],[Load]]*-0.29</f>
        <v>10148.740000000002</v>
      </c>
      <c r="Y215">
        <f>Demand[[#This Row],[Load]]+Demand[[#This Row],[Load]]*-0.28</f>
        <v>10291.68</v>
      </c>
      <c r="Z215">
        <f>Demand[[#This Row],[Load]]+Demand[[#This Row],[Load]]*-0.27</f>
        <v>10434.619999999999</v>
      </c>
      <c r="AA215">
        <f>Demand[[#This Row],[Load]]+Demand[[#This Row],[Load]]*-0.26</f>
        <v>10577.56</v>
      </c>
      <c r="AB215">
        <f>Demand[[#This Row],[Load]]+Demand[[#This Row],[Load]]*-0.25</f>
        <v>10720.5</v>
      </c>
      <c r="AC215">
        <f>Demand[[#This Row],[Load]]+Demand[[#This Row],[Load]]*-0.24</f>
        <v>10863.44</v>
      </c>
      <c r="AD215">
        <f>Demand[[#This Row],[Load]]+Demand[[#This Row],[Load]]*-0.23</f>
        <v>11006.38</v>
      </c>
      <c r="AE215">
        <f>Demand[[#This Row],[Load]]+Demand[[#This Row],[Load]]*-0.22</f>
        <v>11149.32</v>
      </c>
      <c r="AF215">
        <f>Demand[[#This Row],[Load]]+Demand[[#This Row],[Load]]*-0.21</f>
        <v>11292.26</v>
      </c>
      <c r="AG215">
        <f>Demand[[#This Row],[Load]]+Demand[[#This Row],[Load]]*-0.2</f>
        <v>11435.2</v>
      </c>
      <c r="AH215">
        <f>Demand[[#This Row],[Load]]+Demand[[#This Row],[Load]]*-0.19</f>
        <v>11578.14</v>
      </c>
      <c r="AI215">
        <f>Demand[[#This Row],[Load]]+Demand[[#This Row],[Load]]*-0.18</f>
        <v>11721.08</v>
      </c>
      <c r="AJ215">
        <f>Demand[[#This Row],[Load]]+Demand[[#This Row],[Load]]*-0.17</f>
        <v>11864.02</v>
      </c>
      <c r="AK215">
        <f>Demand[[#This Row],[Load]]+Demand[[#This Row],[Load]]*-0.16</f>
        <v>12006.96</v>
      </c>
      <c r="AL215">
        <f>Demand[[#This Row],[Load]]+Demand[[#This Row],[Load]]*-0.15</f>
        <v>12149.9</v>
      </c>
      <c r="AM215">
        <f>Demand[[#This Row],[Load]]+Demand[[#This Row],[Load]]*-0.14</f>
        <v>12292.84</v>
      </c>
      <c r="AN215">
        <f>Demand[[#This Row],[Load]]+Demand[[#This Row],[Load]]*-0.13</f>
        <v>12435.78</v>
      </c>
      <c r="AO215">
        <f>Demand[[#This Row],[Load]]+Demand[[#This Row],[Load]]*-0.12</f>
        <v>12578.72</v>
      </c>
      <c r="AP215">
        <f>Demand[[#This Row],[Load]]+Demand[[#This Row],[Load]]*-0.11</f>
        <v>12721.66</v>
      </c>
      <c r="AQ215">
        <f>Demand[[#This Row],[Load]]+Demand[[#This Row],[Load]]*-0.1</f>
        <v>12864.6</v>
      </c>
      <c r="AR215">
        <f>Demand[[#This Row],[Load]]+Demand[[#This Row],[Load]]*-0.09</f>
        <v>13007.54</v>
      </c>
      <c r="AS215">
        <f>Demand[[#This Row],[Load]]+Demand[[#This Row],[Load]]*-0.08</f>
        <v>13150.48</v>
      </c>
      <c r="AT215">
        <f>Demand[[#This Row],[Load]]+Demand[[#This Row],[Load]]*-0.07</f>
        <v>13293.42</v>
      </c>
      <c r="AU215">
        <f>Demand[[#This Row],[Load]]+Demand[[#This Row],[Load]]*-0.06</f>
        <v>13436.36</v>
      </c>
      <c r="AV215">
        <f>Demand[[#This Row],[Load]]+Demand[[#This Row],[Load]]*-0.05</f>
        <v>13579.3</v>
      </c>
      <c r="AW215">
        <f>Demand[[#This Row],[Load]]+Demand[[#This Row],[Load]]*-0.04</f>
        <v>13722.24</v>
      </c>
      <c r="AX215">
        <f>Demand[[#This Row],[Load]]+Demand[[#This Row],[Load]]*-0.03</f>
        <v>13865.18</v>
      </c>
      <c r="AY215">
        <f>Demand[[#This Row],[Load]]+Demand[[#This Row],[Load]]*-0.02</f>
        <v>14008.12</v>
      </c>
      <c r="AZ215">
        <f>Demand[[#This Row],[Load]]+Demand[[#This Row],[Load]]*-0.01</f>
        <v>14151.06</v>
      </c>
      <c r="BA215">
        <f>Demand[[#This Row],[Load]]+Demand[[#This Row],[Load]]*0</f>
        <v>14294</v>
      </c>
      <c r="BB215">
        <f>Demand[[#This Row],[Load]]+Demand[[#This Row],[Load]]*0.01</f>
        <v>14436.94</v>
      </c>
      <c r="BC215">
        <f>Demand[[#This Row],[Load]]+Demand[[#This Row],[Load]]*0.02</f>
        <v>14579.88</v>
      </c>
      <c r="BD215">
        <f>Demand[[#This Row],[Load]]+Demand[[#This Row],[Load]]*0.03</f>
        <v>14722.82</v>
      </c>
      <c r="BE215">
        <f>Demand[[#This Row],[Load]]+Demand[[#This Row],[Load]]*0.04</f>
        <v>14865.76</v>
      </c>
      <c r="BF215">
        <f>Demand[[#This Row],[Load]]+Demand[[#This Row],[Load]]*0.05</f>
        <v>15008.7</v>
      </c>
      <c r="BG215">
        <f>Demand[[#This Row],[Load]]+Demand[[#This Row],[Load]]*0.06</f>
        <v>15151.64</v>
      </c>
      <c r="BH215">
        <f>Demand[[#This Row],[Load]]+Demand[[#This Row],[Load]]*0.07</f>
        <v>15294.58</v>
      </c>
      <c r="BI215">
        <f>Demand[[#This Row],[Load]]+Demand[[#This Row],[Load]]*0.08</f>
        <v>15437.52</v>
      </c>
      <c r="BJ215">
        <f>Demand[[#This Row],[Load]]+Demand[[#This Row],[Load]]*0.09</f>
        <v>15580.46</v>
      </c>
      <c r="BK215">
        <f>Demand[[#This Row],[Load]]+Demand[[#This Row],[Load]]*0.1</f>
        <v>15723.4</v>
      </c>
      <c r="BL215">
        <f>Demand[[#This Row],[Load]]+Demand[[#This Row],[Load]]*0.11</f>
        <v>15866.34</v>
      </c>
      <c r="BM215">
        <f>Demand[[#This Row],[Load]]+Demand[[#This Row],[Load]]*0.12</f>
        <v>16009.28</v>
      </c>
      <c r="BN215">
        <f>Demand[[#This Row],[Load]]+Demand[[#This Row],[Load]]*0.13</f>
        <v>16152.22</v>
      </c>
      <c r="BO215">
        <f>Demand[[#This Row],[Load]]+Demand[[#This Row],[Load]]*0.14</f>
        <v>16295.16</v>
      </c>
      <c r="BP215">
        <f>Demand[[#This Row],[Load]]+Demand[[#This Row],[Load]]*0.15</f>
        <v>16438.099999999999</v>
      </c>
      <c r="BQ215">
        <f>Demand[[#This Row],[Load]]+Demand[[#This Row],[Load]]*0.16</f>
        <v>16581.04</v>
      </c>
      <c r="BR215">
        <f>Demand[[#This Row],[Load]]+Demand[[#This Row],[Load]]*0.17</f>
        <v>16723.98</v>
      </c>
      <c r="BS215">
        <f>Demand[[#This Row],[Load]]+Demand[[#This Row],[Load]]*0.18</f>
        <v>16866.919999999998</v>
      </c>
      <c r="BT215">
        <f>Demand[[#This Row],[Load]]+Demand[[#This Row],[Load]]*0.19</f>
        <v>17009.86</v>
      </c>
      <c r="BU215">
        <f>Demand[[#This Row],[Load]]+Demand[[#This Row],[Load]]*0.2</f>
        <v>17152.8</v>
      </c>
      <c r="BV215">
        <f>Demand[[#This Row],[Load]]+Demand[[#This Row],[Load]]*0.21</f>
        <v>17295.739999999998</v>
      </c>
      <c r="BW215">
        <f>Demand[[#This Row],[Load]]+Demand[[#This Row],[Load]]*0.22</f>
        <v>17438.68</v>
      </c>
      <c r="BX215">
        <f>Demand[[#This Row],[Load]]+Demand[[#This Row],[Load]]*0.23</f>
        <v>17581.62</v>
      </c>
      <c r="BY215">
        <f>Demand[[#This Row],[Load]]+Demand[[#This Row],[Load]]*0.24</f>
        <v>17724.560000000001</v>
      </c>
      <c r="BZ215">
        <f>Demand[[#This Row],[Load]]+Demand[[#This Row],[Load]]*0.25</f>
        <v>17867.5</v>
      </c>
      <c r="CA215">
        <f>Demand[[#This Row],[Load]]+Demand[[#This Row],[Load]]*0.26</f>
        <v>18010.439999999999</v>
      </c>
      <c r="CB215">
        <f>Demand[[#This Row],[Load]]+Demand[[#This Row],[Load]]*0.27</f>
        <v>18153.38</v>
      </c>
      <c r="CC215">
        <f>Demand[[#This Row],[Load]]+Demand[[#This Row],[Load]]*0.28</f>
        <v>18296.32</v>
      </c>
      <c r="CD215">
        <f>Demand[[#This Row],[Load]]+Demand[[#This Row],[Load]]*0.29</f>
        <v>18439.259999999998</v>
      </c>
      <c r="CE215">
        <f>Demand[[#This Row],[Load]]+Demand[[#This Row],[Load]]*0.3</f>
        <v>18582.2</v>
      </c>
      <c r="CF215">
        <f>Demand[[#This Row],[Load]]+Demand[[#This Row],[Load]]*0.31</f>
        <v>18725.14</v>
      </c>
      <c r="CG215">
        <f>Demand[[#This Row],[Load]]+Demand[[#This Row],[Load]]*0.32</f>
        <v>18868.080000000002</v>
      </c>
      <c r="CH215">
        <f>Demand[[#This Row],[Load]]+Demand[[#This Row],[Load]]*0.33</f>
        <v>19011.02</v>
      </c>
      <c r="CI215">
        <f>Demand[[#This Row],[Load]]+Demand[[#This Row],[Load]]*0.34</f>
        <v>19153.96</v>
      </c>
      <c r="CJ215">
        <f>Demand[[#This Row],[Load]]+Demand[[#This Row],[Load]]*0.35</f>
        <v>19296.900000000001</v>
      </c>
      <c r="CK215">
        <f>Demand[[#This Row],[Load]]+Demand[[#This Row],[Load]]*0.36</f>
        <v>19439.84</v>
      </c>
      <c r="CL215">
        <f>Demand[[#This Row],[Load]]+Demand[[#This Row],[Load]]*0.37</f>
        <v>19582.78</v>
      </c>
      <c r="CM215">
        <f>Demand[[#This Row],[Load]]+Demand[[#This Row],[Load]]*0.38</f>
        <v>19725.72</v>
      </c>
      <c r="CN215">
        <f>Demand[[#This Row],[Load]]+Demand[[#This Row],[Load]]*0.39</f>
        <v>19868.66</v>
      </c>
      <c r="CO215">
        <f>Demand[[#This Row],[Load]]+Demand[[#This Row],[Load]]*0.4</f>
        <v>20011.599999999999</v>
      </c>
      <c r="CP215">
        <f>Demand[[#This Row],[Load]]+Demand[[#This Row],[Load]]*0.41</f>
        <v>20154.54</v>
      </c>
      <c r="CQ215">
        <f>Demand[[#This Row],[Load]]+Demand[[#This Row],[Load]]*0.42</f>
        <v>20297.48</v>
      </c>
      <c r="CR215">
        <f>Demand[[#This Row],[Load]]+Demand[[#This Row],[Load]]*0.43</f>
        <v>20440.419999999998</v>
      </c>
      <c r="CS215">
        <f>Demand[[#This Row],[Load]]+Demand[[#This Row],[Load]]*0.44</f>
        <v>20583.36</v>
      </c>
      <c r="CT215">
        <f>Demand[[#This Row],[Load]]+Demand[[#This Row],[Load]]*0.45</f>
        <v>20726.3</v>
      </c>
      <c r="CU215">
        <f>Demand[[#This Row],[Load]]+Demand[[#This Row],[Load]]*0.46</f>
        <v>20869.240000000002</v>
      </c>
      <c r="CV215">
        <f>Demand[[#This Row],[Load]]+Demand[[#This Row],[Load]]*47</f>
        <v>686112</v>
      </c>
      <c r="CW215">
        <f>Demand[[#This Row],[Load]]+Demand[[#This Row],[Load]]*0.48</f>
        <v>21155.119999999999</v>
      </c>
      <c r="CX215">
        <f>Demand[[#This Row],[Load]]+Demand[[#This Row],[Load]]*0.49</f>
        <v>21298.059999999998</v>
      </c>
      <c r="CY215">
        <f>Demand[[#This Row],[Load]]+Demand[[#This Row],[Load]]*0.5</f>
        <v>21441</v>
      </c>
    </row>
    <row r="216" spans="1:103">
      <c r="A216">
        <v>214</v>
      </c>
      <c r="B216">
        <v>14356</v>
      </c>
      <c r="C216">
        <f>Demand[[#This Row],[Load]]-Demand[[#This Row],[Load]]*0.5</f>
        <v>7178</v>
      </c>
      <c r="D216">
        <f>Demand[[#This Row],[Load]]-Demand[[#This Row],[Load]]*0.49</f>
        <v>7321.56</v>
      </c>
      <c r="E216">
        <f>Demand[[#This Row],[Load]]-Demand[[#This Row],[Load]]*0.48</f>
        <v>7465.12</v>
      </c>
      <c r="F216">
        <f>Demand[[#This Row],[Load]]-Demand[[#This Row],[Load]]*0.47</f>
        <v>7608.68</v>
      </c>
      <c r="G216">
        <f>Demand[[#This Row],[Load]]-Demand[[#This Row],[Load]]*0.46</f>
        <v>7752.24</v>
      </c>
      <c r="H216">
        <f>Demand[[#This Row],[Load]]-Demand[[#This Row],[Load]]*0.45</f>
        <v>7895.8</v>
      </c>
      <c r="I216">
        <f>Demand[[#This Row],[Load]]-Demand[[#This Row],[Load]]*0.44</f>
        <v>8039.36</v>
      </c>
      <c r="J216">
        <f>Demand[[#This Row],[Load]]-Demand[[#This Row],[Load]]*0.43</f>
        <v>8182.92</v>
      </c>
      <c r="K216">
        <f>Demand[[#This Row],[Load]]+Demand[[#This Row],[Load]]*$K$1</f>
        <v>8326.48</v>
      </c>
      <c r="L216">
        <f>Demand[[#This Row],[Load]]+Demand[[#This Row],[Load]]*-0.41</f>
        <v>8470.0400000000009</v>
      </c>
      <c r="M216">
        <f>Demand[[#This Row],[Load]]+Demand[[#This Row],[Load]]*-0.4</f>
        <v>8613.5999999999985</v>
      </c>
      <c r="N216">
        <f>Demand[[#This Row],[Load]]+Demand[[#This Row],[Load]]*-0.39</f>
        <v>8757.16</v>
      </c>
      <c r="O216">
        <f>Demand[[#This Row],[Load]]+Demand[[#This Row],[Load]]*-0.38</f>
        <v>8900.7200000000012</v>
      </c>
      <c r="P216">
        <f>Demand[[#This Row],[Load]]+Demand[[#This Row],[Load]]*-0.37</f>
        <v>9044.2799999999988</v>
      </c>
      <c r="Q216">
        <f>Demand[[#This Row],[Load]]+Demand[[#This Row],[Load]]*-0.36</f>
        <v>9187.84</v>
      </c>
      <c r="R216">
        <f>Demand[[#This Row],[Load]]+Demand[[#This Row],[Load]]*-0.35</f>
        <v>9331.4000000000015</v>
      </c>
      <c r="S216">
        <f>Demand[[#This Row],[Load]]+Demand[[#This Row],[Load]]*-0.34</f>
        <v>9474.9599999999991</v>
      </c>
      <c r="T216">
        <f>Demand[[#This Row],[Load]]+Demand[[#This Row],[Load]]*-0.33</f>
        <v>9618.52</v>
      </c>
      <c r="U216">
        <f>Demand[[#This Row],[Load]]+Demand[[#This Row],[Load]]*-0.32</f>
        <v>9762.08</v>
      </c>
      <c r="V216">
        <f>Demand[[#This Row],[Load]]+Demand[[#This Row],[Load]]*-0.31</f>
        <v>9905.64</v>
      </c>
      <c r="W216">
        <f>Demand[[#This Row],[Load]]+Demand[[#This Row],[Load]]*-0.3</f>
        <v>10049.200000000001</v>
      </c>
      <c r="X216">
        <f>Demand[[#This Row],[Load]]+Demand[[#This Row],[Load]]*-0.29</f>
        <v>10192.76</v>
      </c>
      <c r="Y216">
        <f>Demand[[#This Row],[Load]]+Demand[[#This Row],[Load]]*-0.28</f>
        <v>10336.32</v>
      </c>
      <c r="Z216">
        <f>Demand[[#This Row],[Load]]+Demand[[#This Row],[Load]]*-0.27</f>
        <v>10479.879999999999</v>
      </c>
      <c r="AA216">
        <f>Demand[[#This Row],[Load]]+Demand[[#This Row],[Load]]*-0.26</f>
        <v>10623.44</v>
      </c>
      <c r="AB216">
        <f>Demand[[#This Row],[Load]]+Demand[[#This Row],[Load]]*-0.25</f>
        <v>10767</v>
      </c>
      <c r="AC216">
        <f>Demand[[#This Row],[Load]]+Demand[[#This Row],[Load]]*-0.24</f>
        <v>10910.56</v>
      </c>
      <c r="AD216">
        <f>Demand[[#This Row],[Load]]+Demand[[#This Row],[Load]]*-0.23</f>
        <v>11054.119999999999</v>
      </c>
      <c r="AE216">
        <f>Demand[[#This Row],[Load]]+Demand[[#This Row],[Load]]*-0.22</f>
        <v>11197.68</v>
      </c>
      <c r="AF216">
        <f>Demand[[#This Row],[Load]]+Demand[[#This Row],[Load]]*-0.21</f>
        <v>11341.24</v>
      </c>
      <c r="AG216">
        <f>Demand[[#This Row],[Load]]+Demand[[#This Row],[Load]]*-0.2</f>
        <v>11484.8</v>
      </c>
      <c r="AH216">
        <f>Demand[[#This Row],[Load]]+Demand[[#This Row],[Load]]*-0.19</f>
        <v>11628.36</v>
      </c>
      <c r="AI216">
        <f>Demand[[#This Row],[Load]]+Demand[[#This Row],[Load]]*-0.18</f>
        <v>11771.92</v>
      </c>
      <c r="AJ216">
        <f>Demand[[#This Row],[Load]]+Demand[[#This Row],[Load]]*-0.17</f>
        <v>11915.48</v>
      </c>
      <c r="AK216">
        <f>Demand[[#This Row],[Load]]+Demand[[#This Row],[Load]]*-0.16</f>
        <v>12059.04</v>
      </c>
      <c r="AL216">
        <f>Demand[[#This Row],[Load]]+Demand[[#This Row],[Load]]*-0.15</f>
        <v>12202.6</v>
      </c>
      <c r="AM216">
        <f>Demand[[#This Row],[Load]]+Demand[[#This Row],[Load]]*-0.14</f>
        <v>12346.16</v>
      </c>
      <c r="AN216">
        <f>Demand[[#This Row],[Load]]+Demand[[#This Row],[Load]]*-0.13</f>
        <v>12489.72</v>
      </c>
      <c r="AO216">
        <f>Demand[[#This Row],[Load]]+Demand[[#This Row],[Load]]*-0.12</f>
        <v>12633.28</v>
      </c>
      <c r="AP216">
        <f>Demand[[#This Row],[Load]]+Demand[[#This Row],[Load]]*-0.11</f>
        <v>12776.84</v>
      </c>
      <c r="AQ216">
        <f>Demand[[#This Row],[Load]]+Demand[[#This Row],[Load]]*-0.1</f>
        <v>12920.4</v>
      </c>
      <c r="AR216">
        <f>Demand[[#This Row],[Load]]+Demand[[#This Row],[Load]]*-0.09</f>
        <v>13063.96</v>
      </c>
      <c r="AS216">
        <f>Demand[[#This Row],[Load]]+Demand[[#This Row],[Load]]*-0.08</f>
        <v>13207.52</v>
      </c>
      <c r="AT216">
        <f>Demand[[#This Row],[Load]]+Demand[[#This Row],[Load]]*-0.07</f>
        <v>13351.08</v>
      </c>
      <c r="AU216">
        <f>Demand[[#This Row],[Load]]+Demand[[#This Row],[Load]]*-0.06</f>
        <v>13494.64</v>
      </c>
      <c r="AV216">
        <f>Demand[[#This Row],[Load]]+Demand[[#This Row],[Load]]*-0.05</f>
        <v>13638.2</v>
      </c>
      <c r="AW216">
        <f>Demand[[#This Row],[Load]]+Demand[[#This Row],[Load]]*-0.04</f>
        <v>13781.76</v>
      </c>
      <c r="AX216">
        <f>Demand[[#This Row],[Load]]+Demand[[#This Row],[Load]]*-0.03</f>
        <v>13925.32</v>
      </c>
      <c r="AY216">
        <f>Demand[[#This Row],[Load]]+Demand[[#This Row],[Load]]*-0.02</f>
        <v>14068.88</v>
      </c>
      <c r="AZ216">
        <f>Demand[[#This Row],[Load]]+Demand[[#This Row],[Load]]*-0.01</f>
        <v>14212.44</v>
      </c>
      <c r="BA216">
        <f>Demand[[#This Row],[Load]]+Demand[[#This Row],[Load]]*0</f>
        <v>14356</v>
      </c>
      <c r="BB216">
        <f>Demand[[#This Row],[Load]]+Demand[[#This Row],[Load]]*0.01</f>
        <v>14499.56</v>
      </c>
      <c r="BC216">
        <f>Demand[[#This Row],[Load]]+Demand[[#This Row],[Load]]*0.02</f>
        <v>14643.12</v>
      </c>
      <c r="BD216">
        <f>Demand[[#This Row],[Load]]+Demand[[#This Row],[Load]]*0.03</f>
        <v>14786.68</v>
      </c>
      <c r="BE216">
        <f>Demand[[#This Row],[Load]]+Demand[[#This Row],[Load]]*0.04</f>
        <v>14930.24</v>
      </c>
      <c r="BF216">
        <f>Demand[[#This Row],[Load]]+Demand[[#This Row],[Load]]*0.05</f>
        <v>15073.8</v>
      </c>
      <c r="BG216">
        <f>Demand[[#This Row],[Load]]+Demand[[#This Row],[Load]]*0.06</f>
        <v>15217.36</v>
      </c>
      <c r="BH216">
        <f>Demand[[#This Row],[Load]]+Demand[[#This Row],[Load]]*0.07</f>
        <v>15360.92</v>
      </c>
      <c r="BI216">
        <f>Demand[[#This Row],[Load]]+Demand[[#This Row],[Load]]*0.08</f>
        <v>15504.48</v>
      </c>
      <c r="BJ216">
        <f>Demand[[#This Row],[Load]]+Demand[[#This Row],[Load]]*0.09</f>
        <v>15648.04</v>
      </c>
      <c r="BK216">
        <f>Demand[[#This Row],[Load]]+Demand[[#This Row],[Load]]*0.1</f>
        <v>15791.6</v>
      </c>
      <c r="BL216">
        <f>Demand[[#This Row],[Load]]+Demand[[#This Row],[Load]]*0.11</f>
        <v>15935.16</v>
      </c>
      <c r="BM216">
        <f>Demand[[#This Row],[Load]]+Demand[[#This Row],[Load]]*0.12</f>
        <v>16078.72</v>
      </c>
      <c r="BN216">
        <f>Demand[[#This Row],[Load]]+Demand[[#This Row],[Load]]*0.13</f>
        <v>16222.28</v>
      </c>
      <c r="BO216">
        <f>Demand[[#This Row],[Load]]+Demand[[#This Row],[Load]]*0.14</f>
        <v>16365.84</v>
      </c>
      <c r="BP216">
        <f>Demand[[#This Row],[Load]]+Demand[[#This Row],[Load]]*0.15</f>
        <v>16509.400000000001</v>
      </c>
      <c r="BQ216">
        <f>Demand[[#This Row],[Load]]+Demand[[#This Row],[Load]]*0.16</f>
        <v>16652.96</v>
      </c>
      <c r="BR216">
        <f>Demand[[#This Row],[Load]]+Demand[[#This Row],[Load]]*0.17</f>
        <v>16796.52</v>
      </c>
      <c r="BS216">
        <f>Demand[[#This Row],[Load]]+Demand[[#This Row],[Load]]*0.18</f>
        <v>16940.080000000002</v>
      </c>
      <c r="BT216">
        <f>Demand[[#This Row],[Load]]+Demand[[#This Row],[Load]]*0.19</f>
        <v>17083.64</v>
      </c>
      <c r="BU216">
        <f>Demand[[#This Row],[Load]]+Demand[[#This Row],[Load]]*0.2</f>
        <v>17227.2</v>
      </c>
      <c r="BV216">
        <f>Demand[[#This Row],[Load]]+Demand[[#This Row],[Load]]*0.21</f>
        <v>17370.759999999998</v>
      </c>
      <c r="BW216">
        <f>Demand[[#This Row],[Load]]+Demand[[#This Row],[Load]]*0.22</f>
        <v>17514.32</v>
      </c>
      <c r="BX216">
        <f>Demand[[#This Row],[Load]]+Demand[[#This Row],[Load]]*0.23</f>
        <v>17657.88</v>
      </c>
      <c r="BY216">
        <f>Demand[[#This Row],[Load]]+Demand[[#This Row],[Load]]*0.24</f>
        <v>17801.439999999999</v>
      </c>
      <c r="BZ216">
        <f>Demand[[#This Row],[Load]]+Demand[[#This Row],[Load]]*0.25</f>
        <v>17945</v>
      </c>
      <c r="CA216">
        <f>Demand[[#This Row],[Load]]+Demand[[#This Row],[Load]]*0.26</f>
        <v>18088.560000000001</v>
      </c>
      <c r="CB216">
        <f>Demand[[#This Row],[Load]]+Demand[[#This Row],[Load]]*0.27</f>
        <v>18232.12</v>
      </c>
      <c r="CC216">
        <f>Demand[[#This Row],[Load]]+Demand[[#This Row],[Load]]*0.28</f>
        <v>18375.68</v>
      </c>
      <c r="CD216">
        <f>Demand[[#This Row],[Load]]+Demand[[#This Row],[Load]]*0.29</f>
        <v>18519.239999999998</v>
      </c>
      <c r="CE216">
        <f>Demand[[#This Row],[Load]]+Demand[[#This Row],[Load]]*0.3</f>
        <v>18662.8</v>
      </c>
      <c r="CF216">
        <f>Demand[[#This Row],[Load]]+Demand[[#This Row],[Load]]*0.31</f>
        <v>18806.36</v>
      </c>
      <c r="CG216">
        <f>Demand[[#This Row],[Load]]+Demand[[#This Row],[Load]]*0.32</f>
        <v>18949.919999999998</v>
      </c>
      <c r="CH216">
        <f>Demand[[#This Row],[Load]]+Demand[[#This Row],[Load]]*0.33</f>
        <v>19093.48</v>
      </c>
      <c r="CI216">
        <f>Demand[[#This Row],[Load]]+Demand[[#This Row],[Load]]*0.34</f>
        <v>19237.04</v>
      </c>
      <c r="CJ216">
        <f>Demand[[#This Row],[Load]]+Demand[[#This Row],[Load]]*0.35</f>
        <v>19380.599999999999</v>
      </c>
      <c r="CK216">
        <f>Demand[[#This Row],[Load]]+Demand[[#This Row],[Load]]*0.36</f>
        <v>19524.16</v>
      </c>
      <c r="CL216">
        <f>Demand[[#This Row],[Load]]+Demand[[#This Row],[Load]]*0.37</f>
        <v>19667.72</v>
      </c>
      <c r="CM216">
        <f>Demand[[#This Row],[Load]]+Demand[[#This Row],[Load]]*0.38</f>
        <v>19811.28</v>
      </c>
      <c r="CN216">
        <f>Demand[[#This Row],[Load]]+Demand[[#This Row],[Load]]*0.39</f>
        <v>19954.84</v>
      </c>
      <c r="CO216">
        <f>Demand[[#This Row],[Load]]+Demand[[#This Row],[Load]]*0.4</f>
        <v>20098.400000000001</v>
      </c>
      <c r="CP216">
        <f>Demand[[#This Row],[Load]]+Demand[[#This Row],[Load]]*0.41</f>
        <v>20241.96</v>
      </c>
      <c r="CQ216">
        <f>Demand[[#This Row],[Load]]+Demand[[#This Row],[Load]]*0.42</f>
        <v>20385.52</v>
      </c>
      <c r="CR216">
        <f>Demand[[#This Row],[Load]]+Demand[[#This Row],[Load]]*0.43</f>
        <v>20529.080000000002</v>
      </c>
      <c r="CS216">
        <f>Demand[[#This Row],[Load]]+Demand[[#This Row],[Load]]*0.44</f>
        <v>20672.64</v>
      </c>
      <c r="CT216">
        <f>Demand[[#This Row],[Load]]+Demand[[#This Row],[Load]]*0.45</f>
        <v>20816.2</v>
      </c>
      <c r="CU216">
        <f>Demand[[#This Row],[Load]]+Demand[[#This Row],[Load]]*0.46</f>
        <v>20959.760000000002</v>
      </c>
      <c r="CV216">
        <f>Demand[[#This Row],[Load]]+Demand[[#This Row],[Load]]*47</f>
        <v>689088</v>
      </c>
      <c r="CW216">
        <f>Demand[[#This Row],[Load]]+Demand[[#This Row],[Load]]*0.48</f>
        <v>21246.880000000001</v>
      </c>
      <c r="CX216">
        <f>Demand[[#This Row],[Load]]+Demand[[#This Row],[Load]]*0.49</f>
        <v>21390.44</v>
      </c>
      <c r="CY216">
        <f>Demand[[#This Row],[Load]]+Demand[[#This Row],[Load]]*0.5</f>
        <v>21534</v>
      </c>
    </row>
    <row r="217" spans="1:103">
      <c r="A217">
        <v>215</v>
      </c>
      <c r="B217">
        <v>13882</v>
      </c>
      <c r="C217">
        <f>Demand[[#This Row],[Load]]-Demand[[#This Row],[Load]]*0.5</f>
        <v>6941</v>
      </c>
      <c r="D217">
        <f>Demand[[#This Row],[Load]]-Demand[[#This Row],[Load]]*0.49</f>
        <v>7079.82</v>
      </c>
      <c r="E217">
        <f>Demand[[#This Row],[Load]]-Demand[[#This Row],[Load]]*0.48</f>
        <v>7218.64</v>
      </c>
      <c r="F217">
        <f>Demand[[#This Row],[Load]]-Demand[[#This Row],[Load]]*0.47</f>
        <v>7357.46</v>
      </c>
      <c r="G217">
        <f>Demand[[#This Row],[Load]]-Demand[[#This Row],[Load]]*0.46</f>
        <v>7496.28</v>
      </c>
      <c r="H217">
        <f>Demand[[#This Row],[Load]]-Demand[[#This Row],[Load]]*0.45</f>
        <v>7635.0999999999995</v>
      </c>
      <c r="I217">
        <f>Demand[[#This Row],[Load]]-Demand[[#This Row],[Load]]*0.44</f>
        <v>7773.92</v>
      </c>
      <c r="J217">
        <f>Demand[[#This Row],[Load]]-Demand[[#This Row],[Load]]*0.43</f>
        <v>7912.74</v>
      </c>
      <c r="K217">
        <f>Demand[[#This Row],[Load]]+Demand[[#This Row],[Load]]*$K$1</f>
        <v>8051.56</v>
      </c>
      <c r="L217">
        <f>Demand[[#This Row],[Load]]+Demand[[#This Row],[Load]]*-0.41</f>
        <v>8190.38</v>
      </c>
      <c r="M217">
        <f>Demand[[#This Row],[Load]]+Demand[[#This Row],[Load]]*-0.4</f>
        <v>8329.2000000000007</v>
      </c>
      <c r="N217">
        <f>Demand[[#This Row],[Load]]+Demand[[#This Row],[Load]]*-0.39</f>
        <v>8468.02</v>
      </c>
      <c r="O217">
        <f>Demand[[#This Row],[Load]]+Demand[[#This Row],[Load]]*-0.38</f>
        <v>8606.84</v>
      </c>
      <c r="P217">
        <f>Demand[[#This Row],[Load]]+Demand[[#This Row],[Load]]*-0.37</f>
        <v>8745.66</v>
      </c>
      <c r="Q217">
        <f>Demand[[#This Row],[Load]]+Demand[[#This Row],[Load]]*-0.36</f>
        <v>8884.48</v>
      </c>
      <c r="R217">
        <f>Demand[[#This Row],[Load]]+Demand[[#This Row],[Load]]*-0.35</f>
        <v>9023.2999999999993</v>
      </c>
      <c r="S217">
        <f>Demand[[#This Row],[Load]]+Demand[[#This Row],[Load]]*-0.34</f>
        <v>9162.119999999999</v>
      </c>
      <c r="T217">
        <f>Demand[[#This Row],[Load]]+Demand[[#This Row],[Load]]*-0.33</f>
        <v>9300.9399999999987</v>
      </c>
      <c r="U217">
        <f>Demand[[#This Row],[Load]]+Demand[[#This Row],[Load]]*-0.32</f>
        <v>9439.76</v>
      </c>
      <c r="V217">
        <f>Demand[[#This Row],[Load]]+Demand[[#This Row],[Load]]*-0.31</f>
        <v>9578.58</v>
      </c>
      <c r="W217">
        <f>Demand[[#This Row],[Load]]+Demand[[#This Row],[Load]]*-0.3</f>
        <v>9717.4000000000015</v>
      </c>
      <c r="X217">
        <f>Demand[[#This Row],[Load]]+Demand[[#This Row],[Load]]*-0.29</f>
        <v>9856.2200000000012</v>
      </c>
      <c r="Y217">
        <f>Demand[[#This Row],[Load]]+Demand[[#This Row],[Load]]*-0.28</f>
        <v>9995.0399999999991</v>
      </c>
      <c r="Z217">
        <f>Demand[[#This Row],[Load]]+Demand[[#This Row],[Load]]*-0.27</f>
        <v>10133.86</v>
      </c>
      <c r="AA217">
        <f>Demand[[#This Row],[Load]]+Demand[[#This Row],[Load]]*-0.26</f>
        <v>10272.68</v>
      </c>
      <c r="AB217">
        <f>Demand[[#This Row],[Load]]+Demand[[#This Row],[Load]]*-0.25</f>
        <v>10411.5</v>
      </c>
      <c r="AC217">
        <f>Demand[[#This Row],[Load]]+Demand[[#This Row],[Load]]*-0.24</f>
        <v>10550.32</v>
      </c>
      <c r="AD217">
        <f>Demand[[#This Row],[Load]]+Demand[[#This Row],[Load]]*-0.23</f>
        <v>10689.14</v>
      </c>
      <c r="AE217">
        <f>Demand[[#This Row],[Load]]+Demand[[#This Row],[Load]]*-0.22</f>
        <v>10827.96</v>
      </c>
      <c r="AF217">
        <f>Demand[[#This Row],[Load]]+Demand[[#This Row],[Load]]*-0.21</f>
        <v>10966.78</v>
      </c>
      <c r="AG217">
        <f>Demand[[#This Row],[Load]]+Demand[[#This Row],[Load]]*-0.2</f>
        <v>11105.6</v>
      </c>
      <c r="AH217">
        <f>Demand[[#This Row],[Load]]+Demand[[#This Row],[Load]]*-0.19</f>
        <v>11244.42</v>
      </c>
      <c r="AI217">
        <f>Demand[[#This Row],[Load]]+Demand[[#This Row],[Load]]*-0.18</f>
        <v>11383.24</v>
      </c>
      <c r="AJ217">
        <f>Demand[[#This Row],[Load]]+Demand[[#This Row],[Load]]*-0.17</f>
        <v>11522.06</v>
      </c>
      <c r="AK217">
        <f>Demand[[#This Row],[Load]]+Demand[[#This Row],[Load]]*-0.16</f>
        <v>11660.880000000001</v>
      </c>
      <c r="AL217">
        <f>Demand[[#This Row],[Load]]+Demand[[#This Row],[Load]]*-0.15</f>
        <v>11799.7</v>
      </c>
      <c r="AM217">
        <f>Demand[[#This Row],[Load]]+Demand[[#This Row],[Load]]*-0.14</f>
        <v>11938.52</v>
      </c>
      <c r="AN217">
        <f>Demand[[#This Row],[Load]]+Demand[[#This Row],[Load]]*-0.13</f>
        <v>12077.34</v>
      </c>
      <c r="AO217">
        <f>Demand[[#This Row],[Load]]+Demand[[#This Row],[Load]]*-0.12</f>
        <v>12216.16</v>
      </c>
      <c r="AP217">
        <f>Demand[[#This Row],[Load]]+Demand[[#This Row],[Load]]*-0.11</f>
        <v>12354.98</v>
      </c>
      <c r="AQ217">
        <f>Demand[[#This Row],[Load]]+Demand[[#This Row],[Load]]*-0.1</f>
        <v>12493.8</v>
      </c>
      <c r="AR217">
        <f>Demand[[#This Row],[Load]]+Demand[[#This Row],[Load]]*-0.09</f>
        <v>12632.62</v>
      </c>
      <c r="AS217">
        <f>Demand[[#This Row],[Load]]+Demand[[#This Row],[Load]]*-0.08</f>
        <v>12771.44</v>
      </c>
      <c r="AT217">
        <f>Demand[[#This Row],[Load]]+Demand[[#This Row],[Load]]*-0.07</f>
        <v>12910.26</v>
      </c>
      <c r="AU217">
        <f>Demand[[#This Row],[Load]]+Demand[[#This Row],[Load]]*-0.06</f>
        <v>13049.08</v>
      </c>
      <c r="AV217">
        <f>Demand[[#This Row],[Load]]+Demand[[#This Row],[Load]]*-0.05</f>
        <v>13187.9</v>
      </c>
      <c r="AW217">
        <f>Demand[[#This Row],[Load]]+Demand[[#This Row],[Load]]*-0.04</f>
        <v>13326.72</v>
      </c>
      <c r="AX217">
        <f>Demand[[#This Row],[Load]]+Demand[[#This Row],[Load]]*-0.03</f>
        <v>13465.54</v>
      </c>
      <c r="AY217">
        <f>Demand[[#This Row],[Load]]+Demand[[#This Row],[Load]]*-0.02</f>
        <v>13604.36</v>
      </c>
      <c r="AZ217">
        <f>Demand[[#This Row],[Load]]+Demand[[#This Row],[Load]]*-0.01</f>
        <v>13743.18</v>
      </c>
      <c r="BA217">
        <f>Demand[[#This Row],[Load]]+Demand[[#This Row],[Load]]*0</f>
        <v>13882</v>
      </c>
      <c r="BB217">
        <f>Demand[[#This Row],[Load]]+Demand[[#This Row],[Load]]*0.01</f>
        <v>14020.82</v>
      </c>
      <c r="BC217">
        <f>Demand[[#This Row],[Load]]+Demand[[#This Row],[Load]]*0.02</f>
        <v>14159.64</v>
      </c>
      <c r="BD217">
        <f>Demand[[#This Row],[Load]]+Demand[[#This Row],[Load]]*0.03</f>
        <v>14298.46</v>
      </c>
      <c r="BE217">
        <f>Demand[[#This Row],[Load]]+Demand[[#This Row],[Load]]*0.04</f>
        <v>14437.28</v>
      </c>
      <c r="BF217">
        <f>Demand[[#This Row],[Load]]+Demand[[#This Row],[Load]]*0.05</f>
        <v>14576.1</v>
      </c>
      <c r="BG217">
        <f>Demand[[#This Row],[Load]]+Demand[[#This Row],[Load]]*0.06</f>
        <v>14714.92</v>
      </c>
      <c r="BH217">
        <f>Demand[[#This Row],[Load]]+Demand[[#This Row],[Load]]*0.07</f>
        <v>14853.74</v>
      </c>
      <c r="BI217">
        <f>Demand[[#This Row],[Load]]+Demand[[#This Row],[Load]]*0.08</f>
        <v>14992.56</v>
      </c>
      <c r="BJ217">
        <f>Demand[[#This Row],[Load]]+Demand[[#This Row],[Load]]*0.09</f>
        <v>15131.38</v>
      </c>
      <c r="BK217">
        <f>Demand[[#This Row],[Load]]+Demand[[#This Row],[Load]]*0.1</f>
        <v>15270.2</v>
      </c>
      <c r="BL217">
        <f>Demand[[#This Row],[Load]]+Demand[[#This Row],[Load]]*0.11</f>
        <v>15409.02</v>
      </c>
      <c r="BM217">
        <f>Demand[[#This Row],[Load]]+Demand[[#This Row],[Load]]*0.12</f>
        <v>15547.84</v>
      </c>
      <c r="BN217">
        <f>Demand[[#This Row],[Load]]+Demand[[#This Row],[Load]]*0.13</f>
        <v>15686.66</v>
      </c>
      <c r="BO217">
        <f>Demand[[#This Row],[Load]]+Demand[[#This Row],[Load]]*0.14</f>
        <v>15825.48</v>
      </c>
      <c r="BP217">
        <f>Demand[[#This Row],[Load]]+Demand[[#This Row],[Load]]*0.15</f>
        <v>15964.3</v>
      </c>
      <c r="BQ217">
        <f>Demand[[#This Row],[Load]]+Demand[[#This Row],[Load]]*0.16</f>
        <v>16103.119999999999</v>
      </c>
      <c r="BR217">
        <f>Demand[[#This Row],[Load]]+Demand[[#This Row],[Load]]*0.17</f>
        <v>16241.94</v>
      </c>
      <c r="BS217">
        <f>Demand[[#This Row],[Load]]+Demand[[#This Row],[Load]]*0.18</f>
        <v>16380.76</v>
      </c>
      <c r="BT217">
        <f>Demand[[#This Row],[Load]]+Demand[[#This Row],[Load]]*0.19</f>
        <v>16519.580000000002</v>
      </c>
      <c r="BU217">
        <f>Demand[[#This Row],[Load]]+Demand[[#This Row],[Load]]*0.2</f>
        <v>16658.400000000001</v>
      </c>
      <c r="BV217">
        <f>Demand[[#This Row],[Load]]+Demand[[#This Row],[Load]]*0.21</f>
        <v>16797.22</v>
      </c>
      <c r="BW217">
        <f>Demand[[#This Row],[Load]]+Demand[[#This Row],[Load]]*0.22</f>
        <v>16936.04</v>
      </c>
      <c r="BX217">
        <f>Demand[[#This Row],[Load]]+Demand[[#This Row],[Load]]*0.23</f>
        <v>17074.86</v>
      </c>
      <c r="BY217">
        <f>Demand[[#This Row],[Load]]+Demand[[#This Row],[Load]]*0.24</f>
        <v>17213.68</v>
      </c>
      <c r="BZ217">
        <f>Demand[[#This Row],[Load]]+Demand[[#This Row],[Load]]*0.25</f>
        <v>17352.5</v>
      </c>
      <c r="CA217">
        <f>Demand[[#This Row],[Load]]+Demand[[#This Row],[Load]]*0.26</f>
        <v>17491.32</v>
      </c>
      <c r="CB217">
        <f>Demand[[#This Row],[Load]]+Demand[[#This Row],[Load]]*0.27</f>
        <v>17630.14</v>
      </c>
      <c r="CC217">
        <f>Demand[[#This Row],[Load]]+Demand[[#This Row],[Load]]*0.28</f>
        <v>17768.96</v>
      </c>
      <c r="CD217">
        <f>Demand[[#This Row],[Load]]+Demand[[#This Row],[Load]]*0.29</f>
        <v>17907.78</v>
      </c>
      <c r="CE217">
        <f>Demand[[#This Row],[Load]]+Demand[[#This Row],[Load]]*0.3</f>
        <v>18046.599999999999</v>
      </c>
      <c r="CF217">
        <f>Demand[[#This Row],[Load]]+Demand[[#This Row],[Load]]*0.31</f>
        <v>18185.419999999998</v>
      </c>
      <c r="CG217">
        <f>Demand[[#This Row],[Load]]+Demand[[#This Row],[Load]]*0.32</f>
        <v>18324.239999999998</v>
      </c>
      <c r="CH217">
        <f>Demand[[#This Row],[Load]]+Demand[[#This Row],[Load]]*0.33</f>
        <v>18463.060000000001</v>
      </c>
      <c r="CI217">
        <f>Demand[[#This Row],[Load]]+Demand[[#This Row],[Load]]*0.34</f>
        <v>18601.88</v>
      </c>
      <c r="CJ217">
        <f>Demand[[#This Row],[Load]]+Demand[[#This Row],[Load]]*0.35</f>
        <v>18740.7</v>
      </c>
      <c r="CK217">
        <f>Demand[[#This Row],[Load]]+Demand[[#This Row],[Load]]*0.36</f>
        <v>18879.52</v>
      </c>
      <c r="CL217">
        <f>Demand[[#This Row],[Load]]+Demand[[#This Row],[Load]]*0.37</f>
        <v>19018.34</v>
      </c>
      <c r="CM217">
        <f>Demand[[#This Row],[Load]]+Demand[[#This Row],[Load]]*0.38</f>
        <v>19157.16</v>
      </c>
      <c r="CN217">
        <f>Demand[[#This Row],[Load]]+Demand[[#This Row],[Load]]*0.39</f>
        <v>19295.98</v>
      </c>
      <c r="CO217">
        <f>Demand[[#This Row],[Load]]+Demand[[#This Row],[Load]]*0.4</f>
        <v>19434.8</v>
      </c>
      <c r="CP217">
        <f>Demand[[#This Row],[Load]]+Demand[[#This Row],[Load]]*0.41</f>
        <v>19573.62</v>
      </c>
      <c r="CQ217">
        <f>Demand[[#This Row],[Load]]+Demand[[#This Row],[Load]]*0.42</f>
        <v>19712.439999999999</v>
      </c>
      <c r="CR217">
        <f>Demand[[#This Row],[Load]]+Demand[[#This Row],[Load]]*0.43</f>
        <v>19851.260000000002</v>
      </c>
      <c r="CS217">
        <f>Demand[[#This Row],[Load]]+Demand[[#This Row],[Load]]*0.44</f>
        <v>19990.080000000002</v>
      </c>
      <c r="CT217">
        <f>Demand[[#This Row],[Load]]+Demand[[#This Row],[Load]]*0.45</f>
        <v>20128.900000000001</v>
      </c>
      <c r="CU217">
        <f>Demand[[#This Row],[Load]]+Demand[[#This Row],[Load]]*0.46</f>
        <v>20267.72</v>
      </c>
      <c r="CV217">
        <f>Demand[[#This Row],[Load]]+Demand[[#This Row],[Load]]*47</f>
        <v>666336</v>
      </c>
      <c r="CW217">
        <f>Demand[[#This Row],[Load]]+Demand[[#This Row],[Load]]*0.48</f>
        <v>20545.36</v>
      </c>
      <c r="CX217">
        <f>Demand[[#This Row],[Load]]+Demand[[#This Row],[Load]]*0.49</f>
        <v>20684.18</v>
      </c>
      <c r="CY217">
        <f>Demand[[#This Row],[Load]]+Demand[[#This Row],[Load]]*0.5</f>
        <v>20823</v>
      </c>
    </row>
    <row r="218" spans="1:103">
      <c r="A218">
        <v>216</v>
      </c>
      <c r="B218">
        <v>12887</v>
      </c>
      <c r="C218">
        <f>Demand[[#This Row],[Load]]-Demand[[#This Row],[Load]]*0.5</f>
        <v>6443.5</v>
      </c>
      <c r="D218">
        <f>Demand[[#This Row],[Load]]-Demand[[#This Row],[Load]]*0.49</f>
        <v>6572.37</v>
      </c>
      <c r="E218">
        <f>Demand[[#This Row],[Load]]-Demand[[#This Row],[Load]]*0.48</f>
        <v>6701.24</v>
      </c>
      <c r="F218">
        <f>Demand[[#This Row],[Load]]-Demand[[#This Row],[Load]]*0.47</f>
        <v>6830.1100000000006</v>
      </c>
      <c r="G218">
        <f>Demand[[#This Row],[Load]]-Demand[[#This Row],[Load]]*0.46</f>
        <v>6958.98</v>
      </c>
      <c r="H218">
        <f>Demand[[#This Row],[Load]]-Demand[[#This Row],[Load]]*0.45</f>
        <v>7087.8499999999995</v>
      </c>
      <c r="I218">
        <f>Demand[[#This Row],[Load]]-Demand[[#This Row],[Load]]*0.44</f>
        <v>7216.72</v>
      </c>
      <c r="J218">
        <f>Demand[[#This Row],[Load]]-Demand[[#This Row],[Load]]*0.43</f>
        <v>7345.59</v>
      </c>
      <c r="K218">
        <f>Demand[[#This Row],[Load]]+Demand[[#This Row],[Load]]*$K$1</f>
        <v>7474.46</v>
      </c>
      <c r="L218">
        <f>Demand[[#This Row],[Load]]+Demand[[#This Row],[Load]]*-0.41</f>
        <v>7603.33</v>
      </c>
      <c r="M218">
        <f>Demand[[#This Row],[Load]]+Demand[[#This Row],[Load]]*-0.4</f>
        <v>7732.2</v>
      </c>
      <c r="N218">
        <f>Demand[[#This Row],[Load]]+Demand[[#This Row],[Load]]*-0.39</f>
        <v>7861.07</v>
      </c>
      <c r="O218">
        <f>Demand[[#This Row],[Load]]+Demand[[#This Row],[Load]]*-0.38</f>
        <v>7989.94</v>
      </c>
      <c r="P218">
        <f>Demand[[#This Row],[Load]]+Demand[[#This Row],[Load]]*-0.37</f>
        <v>8118.81</v>
      </c>
      <c r="Q218">
        <f>Demand[[#This Row],[Load]]+Demand[[#This Row],[Load]]*-0.36</f>
        <v>8247.68</v>
      </c>
      <c r="R218">
        <f>Demand[[#This Row],[Load]]+Demand[[#This Row],[Load]]*-0.35</f>
        <v>8376.5499999999993</v>
      </c>
      <c r="S218">
        <f>Demand[[#This Row],[Load]]+Demand[[#This Row],[Load]]*-0.34</f>
        <v>8505.42</v>
      </c>
      <c r="T218">
        <f>Demand[[#This Row],[Load]]+Demand[[#This Row],[Load]]*-0.33</f>
        <v>8634.2900000000009</v>
      </c>
      <c r="U218">
        <f>Demand[[#This Row],[Load]]+Demand[[#This Row],[Load]]*-0.32</f>
        <v>8763.16</v>
      </c>
      <c r="V218">
        <f>Demand[[#This Row],[Load]]+Demand[[#This Row],[Load]]*-0.31</f>
        <v>8892.0300000000007</v>
      </c>
      <c r="W218">
        <f>Demand[[#This Row],[Load]]+Demand[[#This Row],[Load]]*-0.3</f>
        <v>9020.9</v>
      </c>
      <c r="X218">
        <f>Demand[[#This Row],[Load]]+Demand[[#This Row],[Load]]*-0.29</f>
        <v>9149.77</v>
      </c>
      <c r="Y218">
        <f>Demand[[#This Row],[Load]]+Demand[[#This Row],[Load]]*-0.28</f>
        <v>9278.64</v>
      </c>
      <c r="Z218">
        <f>Demand[[#This Row],[Load]]+Demand[[#This Row],[Load]]*-0.27</f>
        <v>9407.51</v>
      </c>
      <c r="AA218">
        <f>Demand[[#This Row],[Load]]+Demand[[#This Row],[Load]]*-0.26</f>
        <v>9536.380000000001</v>
      </c>
      <c r="AB218">
        <f>Demand[[#This Row],[Load]]+Demand[[#This Row],[Load]]*-0.25</f>
        <v>9665.25</v>
      </c>
      <c r="AC218">
        <f>Demand[[#This Row],[Load]]+Demand[[#This Row],[Load]]*-0.24</f>
        <v>9794.119999999999</v>
      </c>
      <c r="AD218">
        <f>Demand[[#This Row],[Load]]+Demand[[#This Row],[Load]]*-0.23</f>
        <v>9922.99</v>
      </c>
      <c r="AE218">
        <f>Demand[[#This Row],[Load]]+Demand[[#This Row],[Load]]*-0.22</f>
        <v>10051.86</v>
      </c>
      <c r="AF218">
        <f>Demand[[#This Row],[Load]]+Demand[[#This Row],[Load]]*-0.21</f>
        <v>10180.73</v>
      </c>
      <c r="AG218">
        <f>Demand[[#This Row],[Load]]+Demand[[#This Row],[Load]]*-0.2</f>
        <v>10309.6</v>
      </c>
      <c r="AH218">
        <f>Demand[[#This Row],[Load]]+Demand[[#This Row],[Load]]*-0.19</f>
        <v>10438.469999999999</v>
      </c>
      <c r="AI218">
        <f>Demand[[#This Row],[Load]]+Demand[[#This Row],[Load]]*-0.18</f>
        <v>10567.34</v>
      </c>
      <c r="AJ218">
        <f>Demand[[#This Row],[Load]]+Demand[[#This Row],[Load]]*-0.17</f>
        <v>10696.21</v>
      </c>
      <c r="AK218">
        <f>Demand[[#This Row],[Load]]+Demand[[#This Row],[Load]]*-0.16</f>
        <v>10825.08</v>
      </c>
      <c r="AL218">
        <f>Demand[[#This Row],[Load]]+Demand[[#This Row],[Load]]*-0.15</f>
        <v>10953.95</v>
      </c>
      <c r="AM218">
        <f>Demand[[#This Row],[Load]]+Demand[[#This Row],[Load]]*-0.14</f>
        <v>11082.82</v>
      </c>
      <c r="AN218">
        <f>Demand[[#This Row],[Load]]+Demand[[#This Row],[Load]]*-0.13</f>
        <v>11211.69</v>
      </c>
      <c r="AO218">
        <f>Demand[[#This Row],[Load]]+Demand[[#This Row],[Load]]*-0.12</f>
        <v>11340.56</v>
      </c>
      <c r="AP218">
        <f>Demand[[#This Row],[Load]]+Demand[[#This Row],[Load]]*-0.11</f>
        <v>11469.43</v>
      </c>
      <c r="AQ218">
        <f>Demand[[#This Row],[Load]]+Demand[[#This Row],[Load]]*-0.1</f>
        <v>11598.3</v>
      </c>
      <c r="AR218">
        <f>Demand[[#This Row],[Load]]+Demand[[#This Row],[Load]]*-0.09</f>
        <v>11727.17</v>
      </c>
      <c r="AS218">
        <f>Demand[[#This Row],[Load]]+Demand[[#This Row],[Load]]*-0.08</f>
        <v>11856.04</v>
      </c>
      <c r="AT218">
        <f>Demand[[#This Row],[Load]]+Demand[[#This Row],[Load]]*-0.07</f>
        <v>11984.91</v>
      </c>
      <c r="AU218">
        <f>Demand[[#This Row],[Load]]+Demand[[#This Row],[Load]]*-0.06</f>
        <v>12113.78</v>
      </c>
      <c r="AV218">
        <f>Demand[[#This Row],[Load]]+Demand[[#This Row],[Load]]*-0.05</f>
        <v>12242.65</v>
      </c>
      <c r="AW218">
        <f>Demand[[#This Row],[Load]]+Demand[[#This Row],[Load]]*-0.04</f>
        <v>12371.52</v>
      </c>
      <c r="AX218">
        <f>Demand[[#This Row],[Load]]+Demand[[#This Row],[Load]]*-0.03</f>
        <v>12500.39</v>
      </c>
      <c r="AY218">
        <f>Demand[[#This Row],[Load]]+Demand[[#This Row],[Load]]*-0.02</f>
        <v>12629.26</v>
      </c>
      <c r="AZ218">
        <f>Demand[[#This Row],[Load]]+Demand[[#This Row],[Load]]*-0.01</f>
        <v>12758.13</v>
      </c>
      <c r="BA218">
        <f>Demand[[#This Row],[Load]]+Demand[[#This Row],[Load]]*0</f>
        <v>12887</v>
      </c>
      <c r="BB218">
        <f>Demand[[#This Row],[Load]]+Demand[[#This Row],[Load]]*0.01</f>
        <v>13015.87</v>
      </c>
      <c r="BC218">
        <f>Demand[[#This Row],[Load]]+Demand[[#This Row],[Load]]*0.02</f>
        <v>13144.74</v>
      </c>
      <c r="BD218">
        <f>Demand[[#This Row],[Load]]+Demand[[#This Row],[Load]]*0.03</f>
        <v>13273.61</v>
      </c>
      <c r="BE218">
        <f>Demand[[#This Row],[Load]]+Demand[[#This Row],[Load]]*0.04</f>
        <v>13402.48</v>
      </c>
      <c r="BF218">
        <f>Demand[[#This Row],[Load]]+Demand[[#This Row],[Load]]*0.05</f>
        <v>13531.35</v>
      </c>
      <c r="BG218">
        <f>Demand[[#This Row],[Load]]+Demand[[#This Row],[Load]]*0.06</f>
        <v>13660.22</v>
      </c>
      <c r="BH218">
        <f>Demand[[#This Row],[Load]]+Demand[[#This Row],[Load]]*0.07</f>
        <v>13789.09</v>
      </c>
      <c r="BI218">
        <f>Demand[[#This Row],[Load]]+Demand[[#This Row],[Load]]*0.08</f>
        <v>13917.96</v>
      </c>
      <c r="BJ218">
        <f>Demand[[#This Row],[Load]]+Demand[[#This Row],[Load]]*0.09</f>
        <v>14046.83</v>
      </c>
      <c r="BK218">
        <f>Demand[[#This Row],[Load]]+Demand[[#This Row],[Load]]*0.1</f>
        <v>14175.7</v>
      </c>
      <c r="BL218">
        <f>Demand[[#This Row],[Load]]+Demand[[#This Row],[Load]]*0.11</f>
        <v>14304.57</v>
      </c>
      <c r="BM218">
        <f>Demand[[#This Row],[Load]]+Demand[[#This Row],[Load]]*0.12</f>
        <v>14433.44</v>
      </c>
      <c r="BN218">
        <f>Demand[[#This Row],[Load]]+Demand[[#This Row],[Load]]*0.13</f>
        <v>14562.31</v>
      </c>
      <c r="BO218">
        <f>Demand[[#This Row],[Load]]+Demand[[#This Row],[Load]]*0.14</f>
        <v>14691.18</v>
      </c>
      <c r="BP218">
        <f>Demand[[#This Row],[Load]]+Demand[[#This Row],[Load]]*0.15</f>
        <v>14820.05</v>
      </c>
      <c r="BQ218">
        <f>Demand[[#This Row],[Load]]+Demand[[#This Row],[Load]]*0.16</f>
        <v>14948.92</v>
      </c>
      <c r="BR218">
        <f>Demand[[#This Row],[Load]]+Demand[[#This Row],[Load]]*0.17</f>
        <v>15077.79</v>
      </c>
      <c r="BS218">
        <f>Demand[[#This Row],[Load]]+Demand[[#This Row],[Load]]*0.18</f>
        <v>15206.66</v>
      </c>
      <c r="BT218">
        <f>Demand[[#This Row],[Load]]+Demand[[#This Row],[Load]]*0.19</f>
        <v>15335.53</v>
      </c>
      <c r="BU218">
        <f>Demand[[#This Row],[Load]]+Demand[[#This Row],[Load]]*0.2</f>
        <v>15464.4</v>
      </c>
      <c r="BV218">
        <f>Demand[[#This Row],[Load]]+Demand[[#This Row],[Load]]*0.21</f>
        <v>15593.27</v>
      </c>
      <c r="BW218">
        <f>Demand[[#This Row],[Load]]+Demand[[#This Row],[Load]]*0.22</f>
        <v>15722.14</v>
      </c>
      <c r="BX218">
        <f>Demand[[#This Row],[Load]]+Demand[[#This Row],[Load]]*0.23</f>
        <v>15851.01</v>
      </c>
      <c r="BY218">
        <f>Demand[[#This Row],[Load]]+Demand[[#This Row],[Load]]*0.24</f>
        <v>15979.880000000001</v>
      </c>
      <c r="BZ218">
        <f>Demand[[#This Row],[Load]]+Demand[[#This Row],[Load]]*0.25</f>
        <v>16108.75</v>
      </c>
      <c r="CA218">
        <f>Demand[[#This Row],[Load]]+Demand[[#This Row],[Load]]*0.26</f>
        <v>16237.619999999999</v>
      </c>
      <c r="CB218">
        <f>Demand[[#This Row],[Load]]+Demand[[#This Row],[Load]]*0.27</f>
        <v>16366.49</v>
      </c>
      <c r="CC218">
        <f>Demand[[#This Row],[Load]]+Demand[[#This Row],[Load]]*0.28</f>
        <v>16495.36</v>
      </c>
      <c r="CD218">
        <f>Demand[[#This Row],[Load]]+Demand[[#This Row],[Load]]*0.29</f>
        <v>16624.23</v>
      </c>
      <c r="CE218">
        <f>Demand[[#This Row],[Load]]+Demand[[#This Row],[Load]]*0.3</f>
        <v>16753.099999999999</v>
      </c>
      <c r="CF218">
        <f>Demand[[#This Row],[Load]]+Demand[[#This Row],[Load]]*0.31</f>
        <v>16881.97</v>
      </c>
      <c r="CG218">
        <f>Demand[[#This Row],[Load]]+Demand[[#This Row],[Load]]*0.32</f>
        <v>17010.84</v>
      </c>
      <c r="CH218">
        <f>Demand[[#This Row],[Load]]+Demand[[#This Row],[Load]]*0.33</f>
        <v>17139.71</v>
      </c>
      <c r="CI218">
        <f>Demand[[#This Row],[Load]]+Demand[[#This Row],[Load]]*0.34</f>
        <v>17268.580000000002</v>
      </c>
      <c r="CJ218">
        <f>Demand[[#This Row],[Load]]+Demand[[#This Row],[Load]]*0.35</f>
        <v>17397.45</v>
      </c>
      <c r="CK218">
        <f>Demand[[#This Row],[Load]]+Demand[[#This Row],[Load]]*0.36</f>
        <v>17526.32</v>
      </c>
      <c r="CL218">
        <f>Demand[[#This Row],[Load]]+Demand[[#This Row],[Load]]*0.37</f>
        <v>17655.189999999999</v>
      </c>
      <c r="CM218">
        <f>Demand[[#This Row],[Load]]+Demand[[#This Row],[Load]]*0.38</f>
        <v>17784.060000000001</v>
      </c>
      <c r="CN218">
        <f>Demand[[#This Row],[Load]]+Demand[[#This Row],[Load]]*0.39</f>
        <v>17912.93</v>
      </c>
      <c r="CO218">
        <f>Demand[[#This Row],[Load]]+Demand[[#This Row],[Load]]*0.4</f>
        <v>18041.8</v>
      </c>
      <c r="CP218">
        <f>Demand[[#This Row],[Load]]+Demand[[#This Row],[Load]]*0.41</f>
        <v>18170.669999999998</v>
      </c>
      <c r="CQ218">
        <f>Demand[[#This Row],[Load]]+Demand[[#This Row],[Load]]*0.42</f>
        <v>18299.54</v>
      </c>
      <c r="CR218">
        <f>Demand[[#This Row],[Load]]+Demand[[#This Row],[Load]]*0.43</f>
        <v>18428.41</v>
      </c>
      <c r="CS218">
        <f>Demand[[#This Row],[Load]]+Demand[[#This Row],[Load]]*0.44</f>
        <v>18557.28</v>
      </c>
      <c r="CT218">
        <f>Demand[[#This Row],[Load]]+Demand[[#This Row],[Load]]*0.45</f>
        <v>18686.150000000001</v>
      </c>
      <c r="CU218">
        <f>Demand[[#This Row],[Load]]+Demand[[#This Row],[Load]]*0.46</f>
        <v>18815.02</v>
      </c>
      <c r="CV218">
        <f>Demand[[#This Row],[Load]]+Demand[[#This Row],[Load]]*47</f>
        <v>618576</v>
      </c>
      <c r="CW218">
        <f>Demand[[#This Row],[Load]]+Demand[[#This Row],[Load]]*0.48</f>
        <v>19072.760000000002</v>
      </c>
      <c r="CX218">
        <f>Demand[[#This Row],[Load]]+Demand[[#This Row],[Load]]*0.49</f>
        <v>19201.63</v>
      </c>
      <c r="CY218">
        <f>Demand[[#This Row],[Load]]+Demand[[#This Row],[Load]]*0.5</f>
        <v>19330.5</v>
      </c>
    </row>
    <row r="219" spans="1:103">
      <c r="A219">
        <v>217</v>
      </c>
      <c r="B219">
        <v>11787</v>
      </c>
      <c r="C219">
        <f>Demand[[#This Row],[Load]]-Demand[[#This Row],[Load]]*0.5</f>
        <v>5893.5</v>
      </c>
      <c r="D219">
        <f>Demand[[#This Row],[Load]]-Demand[[#This Row],[Load]]*0.49</f>
        <v>6011.37</v>
      </c>
      <c r="E219">
        <f>Demand[[#This Row],[Load]]-Demand[[#This Row],[Load]]*0.48</f>
        <v>6129.24</v>
      </c>
      <c r="F219">
        <f>Demand[[#This Row],[Load]]-Demand[[#This Row],[Load]]*0.47</f>
        <v>6247.1100000000006</v>
      </c>
      <c r="G219">
        <f>Demand[[#This Row],[Load]]-Demand[[#This Row],[Load]]*0.46</f>
        <v>6364.98</v>
      </c>
      <c r="H219">
        <f>Demand[[#This Row],[Load]]-Demand[[#This Row],[Load]]*0.45</f>
        <v>6482.8499999999995</v>
      </c>
      <c r="I219">
        <f>Demand[[#This Row],[Load]]-Demand[[#This Row],[Load]]*0.44</f>
        <v>6600.72</v>
      </c>
      <c r="J219">
        <f>Demand[[#This Row],[Load]]-Demand[[#This Row],[Load]]*0.43</f>
        <v>6718.59</v>
      </c>
      <c r="K219">
        <f>Demand[[#This Row],[Load]]+Demand[[#This Row],[Load]]*$K$1</f>
        <v>6836.46</v>
      </c>
      <c r="L219">
        <f>Demand[[#This Row],[Load]]+Demand[[#This Row],[Load]]*-0.41</f>
        <v>6954.33</v>
      </c>
      <c r="M219">
        <f>Demand[[#This Row],[Load]]+Demand[[#This Row],[Load]]*-0.4</f>
        <v>7072.2</v>
      </c>
      <c r="N219">
        <f>Demand[[#This Row],[Load]]+Demand[[#This Row],[Load]]*-0.39</f>
        <v>7190.07</v>
      </c>
      <c r="O219">
        <f>Demand[[#This Row],[Load]]+Demand[[#This Row],[Load]]*-0.38</f>
        <v>7307.94</v>
      </c>
      <c r="P219">
        <f>Demand[[#This Row],[Load]]+Demand[[#This Row],[Load]]*-0.37</f>
        <v>7425.81</v>
      </c>
      <c r="Q219">
        <f>Demand[[#This Row],[Load]]+Demand[[#This Row],[Load]]*-0.36</f>
        <v>7543.68</v>
      </c>
      <c r="R219">
        <f>Demand[[#This Row],[Load]]+Demand[[#This Row],[Load]]*-0.35</f>
        <v>7661.55</v>
      </c>
      <c r="S219">
        <f>Demand[[#This Row],[Load]]+Demand[[#This Row],[Load]]*-0.34</f>
        <v>7779.42</v>
      </c>
      <c r="T219">
        <f>Demand[[#This Row],[Load]]+Demand[[#This Row],[Load]]*-0.33</f>
        <v>7897.29</v>
      </c>
      <c r="U219">
        <f>Demand[[#This Row],[Load]]+Demand[[#This Row],[Load]]*-0.32</f>
        <v>8015.16</v>
      </c>
      <c r="V219">
        <f>Demand[[#This Row],[Load]]+Demand[[#This Row],[Load]]*-0.31</f>
        <v>8133.0300000000007</v>
      </c>
      <c r="W219">
        <f>Demand[[#This Row],[Load]]+Demand[[#This Row],[Load]]*-0.3</f>
        <v>8250.9</v>
      </c>
      <c r="X219">
        <f>Demand[[#This Row],[Load]]+Demand[[#This Row],[Load]]*-0.29</f>
        <v>8368.77</v>
      </c>
      <c r="Y219">
        <f>Demand[[#This Row],[Load]]+Demand[[#This Row],[Load]]*-0.28</f>
        <v>8486.64</v>
      </c>
      <c r="Z219">
        <f>Demand[[#This Row],[Load]]+Demand[[#This Row],[Load]]*-0.27</f>
        <v>8604.51</v>
      </c>
      <c r="AA219">
        <f>Demand[[#This Row],[Load]]+Demand[[#This Row],[Load]]*-0.26</f>
        <v>8722.380000000001</v>
      </c>
      <c r="AB219">
        <f>Demand[[#This Row],[Load]]+Demand[[#This Row],[Load]]*-0.25</f>
        <v>8840.25</v>
      </c>
      <c r="AC219">
        <f>Demand[[#This Row],[Load]]+Demand[[#This Row],[Load]]*-0.24</f>
        <v>8958.119999999999</v>
      </c>
      <c r="AD219">
        <f>Demand[[#This Row],[Load]]+Demand[[#This Row],[Load]]*-0.23</f>
        <v>9075.99</v>
      </c>
      <c r="AE219">
        <f>Demand[[#This Row],[Load]]+Demand[[#This Row],[Load]]*-0.22</f>
        <v>9193.86</v>
      </c>
      <c r="AF219">
        <f>Demand[[#This Row],[Load]]+Demand[[#This Row],[Load]]*-0.21</f>
        <v>9311.73</v>
      </c>
      <c r="AG219">
        <f>Demand[[#This Row],[Load]]+Demand[[#This Row],[Load]]*-0.2</f>
        <v>9429.6</v>
      </c>
      <c r="AH219">
        <f>Demand[[#This Row],[Load]]+Demand[[#This Row],[Load]]*-0.19</f>
        <v>9547.4699999999993</v>
      </c>
      <c r="AI219">
        <f>Demand[[#This Row],[Load]]+Demand[[#This Row],[Load]]*-0.18</f>
        <v>9665.34</v>
      </c>
      <c r="AJ219">
        <f>Demand[[#This Row],[Load]]+Demand[[#This Row],[Load]]*-0.17</f>
        <v>9783.2099999999991</v>
      </c>
      <c r="AK219">
        <f>Demand[[#This Row],[Load]]+Demand[[#This Row],[Load]]*-0.16</f>
        <v>9901.08</v>
      </c>
      <c r="AL219">
        <f>Demand[[#This Row],[Load]]+Demand[[#This Row],[Load]]*-0.15</f>
        <v>10018.950000000001</v>
      </c>
      <c r="AM219">
        <f>Demand[[#This Row],[Load]]+Demand[[#This Row],[Load]]*-0.14</f>
        <v>10136.82</v>
      </c>
      <c r="AN219">
        <f>Demand[[#This Row],[Load]]+Demand[[#This Row],[Load]]*-0.13</f>
        <v>10254.69</v>
      </c>
      <c r="AO219">
        <f>Demand[[#This Row],[Load]]+Demand[[#This Row],[Load]]*-0.12</f>
        <v>10372.56</v>
      </c>
      <c r="AP219">
        <f>Demand[[#This Row],[Load]]+Demand[[#This Row],[Load]]*-0.11</f>
        <v>10490.43</v>
      </c>
      <c r="AQ219">
        <f>Demand[[#This Row],[Load]]+Demand[[#This Row],[Load]]*-0.1</f>
        <v>10608.3</v>
      </c>
      <c r="AR219">
        <f>Demand[[#This Row],[Load]]+Demand[[#This Row],[Load]]*-0.09</f>
        <v>10726.17</v>
      </c>
      <c r="AS219">
        <f>Demand[[#This Row],[Load]]+Demand[[#This Row],[Load]]*-0.08</f>
        <v>10844.04</v>
      </c>
      <c r="AT219">
        <f>Demand[[#This Row],[Load]]+Demand[[#This Row],[Load]]*-0.07</f>
        <v>10961.91</v>
      </c>
      <c r="AU219">
        <f>Demand[[#This Row],[Load]]+Demand[[#This Row],[Load]]*-0.06</f>
        <v>11079.78</v>
      </c>
      <c r="AV219">
        <f>Demand[[#This Row],[Load]]+Demand[[#This Row],[Load]]*-0.05</f>
        <v>11197.65</v>
      </c>
      <c r="AW219">
        <f>Demand[[#This Row],[Load]]+Demand[[#This Row],[Load]]*-0.04</f>
        <v>11315.52</v>
      </c>
      <c r="AX219">
        <f>Demand[[#This Row],[Load]]+Demand[[#This Row],[Load]]*-0.03</f>
        <v>11433.39</v>
      </c>
      <c r="AY219">
        <f>Demand[[#This Row],[Load]]+Demand[[#This Row],[Load]]*-0.02</f>
        <v>11551.26</v>
      </c>
      <c r="AZ219">
        <f>Demand[[#This Row],[Load]]+Demand[[#This Row],[Load]]*-0.01</f>
        <v>11669.13</v>
      </c>
      <c r="BA219">
        <f>Demand[[#This Row],[Load]]+Demand[[#This Row],[Load]]*0</f>
        <v>11787</v>
      </c>
      <c r="BB219">
        <f>Demand[[#This Row],[Load]]+Demand[[#This Row],[Load]]*0.01</f>
        <v>11904.87</v>
      </c>
      <c r="BC219">
        <f>Demand[[#This Row],[Load]]+Demand[[#This Row],[Load]]*0.02</f>
        <v>12022.74</v>
      </c>
      <c r="BD219">
        <f>Demand[[#This Row],[Load]]+Demand[[#This Row],[Load]]*0.03</f>
        <v>12140.61</v>
      </c>
      <c r="BE219">
        <f>Demand[[#This Row],[Load]]+Demand[[#This Row],[Load]]*0.04</f>
        <v>12258.48</v>
      </c>
      <c r="BF219">
        <f>Demand[[#This Row],[Load]]+Demand[[#This Row],[Load]]*0.05</f>
        <v>12376.35</v>
      </c>
      <c r="BG219">
        <f>Demand[[#This Row],[Load]]+Demand[[#This Row],[Load]]*0.06</f>
        <v>12494.22</v>
      </c>
      <c r="BH219">
        <f>Demand[[#This Row],[Load]]+Demand[[#This Row],[Load]]*0.07</f>
        <v>12612.09</v>
      </c>
      <c r="BI219">
        <f>Demand[[#This Row],[Load]]+Demand[[#This Row],[Load]]*0.08</f>
        <v>12729.96</v>
      </c>
      <c r="BJ219">
        <f>Demand[[#This Row],[Load]]+Demand[[#This Row],[Load]]*0.09</f>
        <v>12847.83</v>
      </c>
      <c r="BK219">
        <f>Demand[[#This Row],[Load]]+Demand[[#This Row],[Load]]*0.1</f>
        <v>12965.7</v>
      </c>
      <c r="BL219">
        <f>Demand[[#This Row],[Load]]+Demand[[#This Row],[Load]]*0.11</f>
        <v>13083.57</v>
      </c>
      <c r="BM219">
        <f>Demand[[#This Row],[Load]]+Demand[[#This Row],[Load]]*0.12</f>
        <v>13201.44</v>
      </c>
      <c r="BN219">
        <f>Demand[[#This Row],[Load]]+Demand[[#This Row],[Load]]*0.13</f>
        <v>13319.31</v>
      </c>
      <c r="BO219">
        <f>Demand[[#This Row],[Load]]+Demand[[#This Row],[Load]]*0.14</f>
        <v>13437.18</v>
      </c>
      <c r="BP219">
        <f>Demand[[#This Row],[Load]]+Demand[[#This Row],[Load]]*0.15</f>
        <v>13555.05</v>
      </c>
      <c r="BQ219">
        <f>Demand[[#This Row],[Load]]+Demand[[#This Row],[Load]]*0.16</f>
        <v>13672.92</v>
      </c>
      <c r="BR219">
        <f>Demand[[#This Row],[Load]]+Demand[[#This Row],[Load]]*0.17</f>
        <v>13790.79</v>
      </c>
      <c r="BS219">
        <f>Demand[[#This Row],[Load]]+Demand[[#This Row],[Load]]*0.18</f>
        <v>13908.66</v>
      </c>
      <c r="BT219">
        <f>Demand[[#This Row],[Load]]+Demand[[#This Row],[Load]]*0.19</f>
        <v>14026.53</v>
      </c>
      <c r="BU219">
        <f>Demand[[#This Row],[Load]]+Demand[[#This Row],[Load]]*0.2</f>
        <v>14144.4</v>
      </c>
      <c r="BV219">
        <f>Demand[[#This Row],[Load]]+Demand[[#This Row],[Load]]*0.21</f>
        <v>14262.27</v>
      </c>
      <c r="BW219">
        <f>Demand[[#This Row],[Load]]+Demand[[#This Row],[Load]]*0.22</f>
        <v>14380.14</v>
      </c>
      <c r="BX219">
        <f>Demand[[#This Row],[Load]]+Demand[[#This Row],[Load]]*0.23</f>
        <v>14498.01</v>
      </c>
      <c r="BY219">
        <f>Demand[[#This Row],[Load]]+Demand[[#This Row],[Load]]*0.24</f>
        <v>14615.880000000001</v>
      </c>
      <c r="BZ219">
        <f>Demand[[#This Row],[Load]]+Demand[[#This Row],[Load]]*0.25</f>
        <v>14733.75</v>
      </c>
      <c r="CA219">
        <f>Demand[[#This Row],[Load]]+Demand[[#This Row],[Load]]*0.26</f>
        <v>14851.619999999999</v>
      </c>
      <c r="CB219">
        <f>Demand[[#This Row],[Load]]+Demand[[#This Row],[Load]]*0.27</f>
        <v>14969.49</v>
      </c>
      <c r="CC219">
        <f>Demand[[#This Row],[Load]]+Demand[[#This Row],[Load]]*0.28</f>
        <v>15087.36</v>
      </c>
      <c r="CD219">
        <f>Demand[[#This Row],[Load]]+Demand[[#This Row],[Load]]*0.29</f>
        <v>15205.23</v>
      </c>
      <c r="CE219">
        <f>Demand[[#This Row],[Load]]+Demand[[#This Row],[Load]]*0.3</f>
        <v>15323.1</v>
      </c>
      <c r="CF219">
        <f>Demand[[#This Row],[Load]]+Demand[[#This Row],[Load]]*0.31</f>
        <v>15440.97</v>
      </c>
      <c r="CG219">
        <f>Demand[[#This Row],[Load]]+Demand[[#This Row],[Load]]*0.32</f>
        <v>15558.84</v>
      </c>
      <c r="CH219">
        <f>Demand[[#This Row],[Load]]+Demand[[#This Row],[Load]]*0.33</f>
        <v>15676.71</v>
      </c>
      <c r="CI219">
        <f>Demand[[#This Row],[Load]]+Demand[[#This Row],[Load]]*0.34</f>
        <v>15794.58</v>
      </c>
      <c r="CJ219">
        <f>Demand[[#This Row],[Load]]+Demand[[#This Row],[Load]]*0.35</f>
        <v>15912.45</v>
      </c>
      <c r="CK219">
        <f>Demand[[#This Row],[Load]]+Demand[[#This Row],[Load]]*0.36</f>
        <v>16030.32</v>
      </c>
      <c r="CL219">
        <f>Demand[[#This Row],[Load]]+Demand[[#This Row],[Load]]*0.37</f>
        <v>16148.189999999999</v>
      </c>
      <c r="CM219">
        <f>Demand[[#This Row],[Load]]+Demand[[#This Row],[Load]]*0.38</f>
        <v>16266.060000000001</v>
      </c>
      <c r="CN219">
        <f>Demand[[#This Row],[Load]]+Demand[[#This Row],[Load]]*0.39</f>
        <v>16383.93</v>
      </c>
      <c r="CO219">
        <f>Demand[[#This Row],[Load]]+Demand[[#This Row],[Load]]*0.4</f>
        <v>16501.8</v>
      </c>
      <c r="CP219">
        <f>Demand[[#This Row],[Load]]+Demand[[#This Row],[Load]]*0.41</f>
        <v>16619.669999999998</v>
      </c>
      <c r="CQ219">
        <f>Demand[[#This Row],[Load]]+Demand[[#This Row],[Load]]*0.42</f>
        <v>16737.54</v>
      </c>
      <c r="CR219">
        <f>Demand[[#This Row],[Load]]+Demand[[#This Row],[Load]]*0.43</f>
        <v>16855.41</v>
      </c>
      <c r="CS219">
        <f>Demand[[#This Row],[Load]]+Demand[[#This Row],[Load]]*0.44</f>
        <v>16973.28</v>
      </c>
      <c r="CT219">
        <f>Demand[[#This Row],[Load]]+Demand[[#This Row],[Load]]*0.45</f>
        <v>17091.150000000001</v>
      </c>
      <c r="CU219">
        <f>Demand[[#This Row],[Load]]+Demand[[#This Row],[Load]]*0.46</f>
        <v>17209.02</v>
      </c>
      <c r="CV219">
        <f>Demand[[#This Row],[Load]]+Demand[[#This Row],[Load]]*47</f>
        <v>565776</v>
      </c>
      <c r="CW219">
        <f>Demand[[#This Row],[Load]]+Demand[[#This Row],[Load]]*0.48</f>
        <v>17444.760000000002</v>
      </c>
      <c r="CX219">
        <f>Demand[[#This Row],[Load]]+Demand[[#This Row],[Load]]*0.49</f>
        <v>17562.63</v>
      </c>
      <c r="CY219">
        <f>Demand[[#This Row],[Load]]+Demand[[#This Row],[Load]]*0.5</f>
        <v>17680.5</v>
      </c>
    </row>
    <row r="220" spans="1:103">
      <c r="A220">
        <v>218</v>
      </c>
      <c r="B220">
        <v>10880</v>
      </c>
      <c r="C220">
        <f>Demand[[#This Row],[Load]]-Demand[[#This Row],[Load]]*0.5</f>
        <v>5440</v>
      </c>
      <c r="D220">
        <f>Demand[[#This Row],[Load]]-Demand[[#This Row],[Load]]*0.49</f>
        <v>5548.8</v>
      </c>
      <c r="E220">
        <f>Demand[[#This Row],[Load]]-Demand[[#This Row],[Load]]*0.48</f>
        <v>5657.6</v>
      </c>
      <c r="F220">
        <f>Demand[[#This Row],[Load]]-Demand[[#This Row],[Load]]*0.47</f>
        <v>5766.4000000000005</v>
      </c>
      <c r="G220">
        <f>Demand[[#This Row],[Load]]-Demand[[#This Row],[Load]]*0.46</f>
        <v>5875.2</v>
      </c>
      <c r="H220">
        <f>Demand[[#This Row],[Load]]-Demand[[#This Row],[Load]]*0.45</f>
        <v>5984</v>
      </c>
      <c r="I220">
        <f>Demand[[#This Row],[Load]]-Demand[[#This Row],[Load]]*0.44</f>
        <v>6092.8</v>
      </c>
      <c r="J220">
        <f>Demand[[#This Row],[Load]]-Demand[[#This Row],[Load]]*0.43</f>
        <v>6201.6</v>
      </c>
      <c r="K220">
        <f>Demand[[#This Row],[Load]]+Demand[[#This Row],[Load]]*$K$1</f>
        <v>6310.4000000000005</v>
      </c>
      <c r="L220">
        <f>Demand[[#This Row],[Load]]+Demand[[#This Row],[Load]]*-0.41</f>
        <v>6419.2</v>
      </c>
      <c r="M220">
        <f>Demand[[#This Row],[Load]]+Demand[[#This Row],[Load]]*-0.4</f>
        <v>6528</v>
      </c>
      <c r="N220">
        <f>Demand[[#This Row],[Load]]+Demand[[#This Row],[Load]]*-0.39</f>
        <v>6636.8</v>
      </c>
      <c r="O220">
        <f>Demand[[#This Row],[Load]]+Demand[[#This Row],[Load]]*-0.38</f>
        <v>6745.6</v>
      </c>
      <c r="P220">
        <f>Demand[[#This Row],[Load]]+Demand[[#This Row],[Load]]*-0.37</f>
        <v>6854.4</v>
      </c>
      <c r="Q220">
        <f>Demand[[#This Row],[Load]]+Demand[[#This Row],[Load]]*-0.36</f>
        <v>6963.2000000000007</v>
      </c>
      <c r="R220">
        <f>Demand[[#This Row],[Load]]+Demand[[#This Row],[Load]]*-0.35</f>
        <v>7072</v>
      </c>
      <c r="S220">
        <f>Demand[[#This Row],[Load]]+Demand[[#This Row],[Load]]*-0.34</f>
        <v>7180.7999999999993</v>
      </c>
      <c r="T220">
        <f>Demand[[#This Row],[Load]]+Demand[[#This Row],[Load]]*-0.33</f>
        <v>7289.6</v>
      </c>
      <c r="U220">
        <f>Demand[[#This Row],[Load]]+Demand[[#This Row],[Load]]*-0.32</f>
        <v>7398.4</v>
      </c>
      <c r="V220">
        <f>Demand[[#This Row],[Load]]+Demand[[#This Row],[Load]]*-0.31</f>
        <v>7507.2</v>
      </c>
      <c r="W220">
        <f>Demand[[#This Row],[Load]]+Demand[[#This Row],[Load]]*-0.3</f>
        <v>7616</v>
      </c>
      <c r="X220">
        <f>Demand[[#This Row],[Load]]+Demand[[#This Row],[Load]]*-0.29</f>
        <v>7724.8</v>
      </c>
      <c r="Y220">
        <f>Demand[[#This Row],[Load]]+Demand[[#This Row],[Load]]*-0.28</f>
        <v>7833.6</v>
      </c>
      <c r="Z220">
        <f>Demand[[#This Row],[Load]]+Demand[[#This Row],[Load]]*-0.27</f>
        <v>7942.4</v>
      </c>
      <c r="AA220">
        <f>Demand[[#This Row],[Load]]+Demand[[#This Row],[Load]]*-0.26</f>
        <v>8051.2</v>
      </c>
      <c r="AB220">
        <f>Demand[[#This Row],[Load]]+Demand[[#This Row],[Load]]*-0.25</f>
        <v>8160</v>
      </c>
      <c r="AC220">
        <f>Demand[[#This Row],[Load]]+Demand[[#This Row],[Load]]*-0.24</f>
        <v>8268.7999999999993</v>
      </c>
      <c r="AD220">
        <f>Demand[[#This Row],[Load]]+Demand[[#This Row],[Load]]*-0.23</f>
        <v>8377.6</v>
      </c>
      <c r="AE220">
        <f>Demand[[#This Row],[Load]]+Demand[[#This Row],[Load]]*-0.22</f>
        <v>8486.4</v>
      </c>
      <c r="AF220">
        <f>Demand[[#This Row],[Load]]+Demand[[#This Row],[Load]]*-0.21</f>
        <v>8595.2000000000007</v>
      </c>
      <c r="AG220">
        <f>Demand[[#This Row],[Load]]+Demand[[#This Row],[Load]]*-0.2</f>
        <v>8704</v>
      </c>
      <c r="AH220">
        <f>Demand[[#This Row],[Load]]+Demand[[#This Row],[Load]]*-0.19</f>
        <v>8812.7999999999993</v>
      </c>
      <c r="AI220">
        <f>Demand[[#This Row],[Load]]+Demand[[#This Row],[Load]]*-0.18</f>
        <v>8921.6</v>
      </c>
      <c r="AJ220">
        <f>Demand[[#This Row],[Load]]+Demand[[#This Row],[Load]]*-0.17</f>
        <v>9030.4</v>
      </c>
      <c r="AK220">
        <f>Demand[[#This Row],[Load]]+Demand[[#This Row],[Load]]*-0.16</f>
        <v>9139.2000000000007</v>
      </c>
      <c r="AL220">
        <f>Demand[[#This Row],[Load]]+Demand[[#This Row],[Load]]*-0.15</f>
        <v>9248</v>
      </c>
      <c r="AM220">
        <f>Demand[[#This Row],[Load]]+Demand[[#This Row],[Load]]*-0.14</f>
        <v>9356.7999999999993</v>
      </c>
      <c r="AN220">
        <f>Demand[[#This Row],[Load]]+Demand[[#This Row],[Load]]*-0.13</f>
        <v>9465.6</v>
      </c>
      <c r="AO220">
        <f>Demand[[#This Row],[Load]]+Demand[[#This Row],[Load]]*-0.12</f>
        <v>9574.4</v>
      </c>
      <c r="AP220">
        <f>Demand[[#This Row],[Load]]+Demand[[#This Row],[Load]]*-0.11</f>
        <v>9683.2000000000007</v>
      </c>
      <c r="AQ220">
        <f>Demand[[#This Row],[Load]]+Demand[[#This Row],[Load]]*-0.1</f>
        <v>9792</v>
      </c>
      <c r="AR220">
        <f>Demand[[#This Row],[Load]]+Demand[[#This Row],[Load]]*-0.09</f>
        <v>9900.7999999999993</v>
      </c>
      <c r="AS220">
        <f>Demand[[#This Row],[Load]]+Demand[[#This Row],[Load]]*-0.08</f>
        <v>10009.6</v>
      </c>
      <c r="AT220">
        <f>Demand[[#This Row],[Load]]+Demand[[#This Row],[Load]]*-0.07</f>
        <v>10118.4</v>
      </c>
      <c r="AU220">
        <f>Demand[[#This Row],[Load]]+Demand[[#This Row],[Load]]*-0.06</f>
        <v>10227.200000000001</v>
      </c>
      <c r="AV220">
        <f>Demand[[#This Row],[Load]]+Demand[[#This Row],[Load]]*-0.05</f>
        <v>10336</v>
      </c>
      <c r="AW220">
        <f>Demand[[#This Row],[Load]]+Demand[[#This Row],[Load]]*-0.04</f>
        <v>10444.799999999999</v>
      </c>
      <c r="AX220">
        <f>Demand[[#This Row],[Load]]+Demand[[#This Row],[Load]]*-0.03</f>
        <v>10553.6</v>
      </c>
      <c r="AY220">
        <f>Demand[[#This Row],[Load]]+Demand[[#This Row],[Load]]*-0.02</f>
        <v>10662.4</v>
      </c>
      <c r="AZ220">
        <f>Demand[[#This Row],[Load]]+Demand[[#This Row],[Load]]*-0.01</f>
        <v>10771.2</v>
      </c>
      <c r="BA220">
        <f>Demand[[#This Row],[Load]]+Demand[[#This Row],[Load]]*0</f>
        <v>10880</v>
      </c>
      <c r="BB220">
        <f>Demand[[#This Row],[Load]]+Demand[[#This Row],[Load]]*0.01</f>
        <v>10988.8</v>
      </c>
      <c r="BC220">
        <f>Demand[[#This Row],[Load]]+Demand[[#This Row],[Load]]*0.02</f>
        <v>11097.6</v>
      </c>
      <c r="BD220">
        <f>Demand[[#This Row],[Load]]+Demand[[#This Row],[Load]]*0.03</f>
        <v>11206.4</v>
      </c>
      <c r="BE220">
        <f>Demand[[#This Row],[Load]]+Demand[[#This Row],[Load]]*0.04</f>
        <v>11315.2</v>
      </c>
      <c r="BF220">
        <f>Demand[[#This Row],[Load]]+Demand[[#This Row],[Load]]*0.05</f>
        <v>11424</v>
      </c>
      <c r="BG220">
        <f>Demand[[#This Row],[Load]]+Demand[[#This Row],[Load]]*0.06</f>
        <v>11532.8</v>
      </c>
      <c r="BH220">
        <f>Demand[[#This Row],[Load]]+Demand[[#This Row],[Load]]*0.07</f>
        <v>11641.6</v>
      </c>
      <c r="BI220">
        <f>Demand[[#This Row],[Load]]+Demand[[#This Row],[Load]]*0.08</f>
        <v>11750.4</v>
      </c>
      <c r="BJ220">
        <f>Demand[[#This Row],[Load]]+Demand[[#This Row],[Load]]*0.09</f>
        <v>11859.2</v>
      </c>
      <c r="BK220">
        <f>Demand[[#This Row],[Load]]+Demand[[#This Row],[Load]]*0.1</f>
        <v>11968</v>
      </c>
      <c r="BL220">
        <f>Demand[[#This Row],[Load]]+Demand[[#This Row],[Load]]*0.11</f>
        <v>12076.8</v>
      </c>
      <c r="BM220">
        <f>Demand[[#This Row],[Load]]+Demand[[#This Row],[Load]]*0.12</f>
        <v>12185.6</v>
      </c>
      <c r="BN220">
        <f>Demand[[#This Row],[Load]]+Demand[[#This Row],[Load]]*0.13</f>
        <v>12294.4</v>
      </c>
      <c r="BO220">
        <f>Demand[[#This Row],[Load]]+Demand[[#This Row],[Load]]*0.14</f>
        <v>12403.2</v>
      </c>
      <c r="BP220">
        <f>Demand[[#This Row],[Load]]+Demand[[#This Row],[Load]]*0.15</f>
        <v>12512</v>
      </c>
      <c r="BQ220">
        <f>Demand[[#This Row],[Load]]+Demand[[#This Row],[Load]]*0.16</f>
        <v>12620.8</v>
      </c>
      <c r="BR220">
        <f>Demand[[#This Row],[Load]]+Demand[[#This Row],[Load]]*0.17</f>
        <v>12729.6</v>
      </c>
      <c r="BS220">
        <f>Demand[[#This Row],[Load]]+Demand[[#This Row],[Load]]*0.18</f>
        <v>12838.4</v>
      </c>
      <c r="BT220">
        <f>Demand[[#This Row],[Load]]+Demand[[#This Row],[Load]]*0.19</f>
        <v>12947.2</v>
      </c>
      <c r="BU220">
        <f>Demand[[#This Row],[Load]]+Demand[[#This Row],[Load]]*0.2</f>
        <v>13056</v>
      </c>
      <c r="BV220">
        <f>Demand[[#This Row],[Load]]+Demand[[#This Row],[Load]]*0.21</f>
        <v>13164.8</v>
      </c>
      <c r="BW220">
        <f>Demand[[#This Row],[Load]]+Demand[[#This Row],[Load]]*0.22</f>
        <v>13273.6</v>
      </c>
      <c r="BX220">
        <f>Demand[[#This Row],[Load]]+Demand[[#This Row],[Load]]*0.23</f>
        <v>13382.4</v>
      </c>
      <c r="BY220">
        <f>Demand[[#This Row],[Load]]+Demand[[#This Row],[Load]]*0.24</f>
        <v>13491.2</v>
      </c>
      <c r="BZ220">
        <f>Demand[[#This Row],[Load]]+Demand[[#This Row],[Load]]*0.25</f>
        <v>13600</v>
      </c>
      <c r="CA220">
        <f>Demand[[#This Row],[Load]]+Demand[[#This Row],[Load]]*0.26</f>
        <v>13708.8</v>
      </c>
      <c r="CB220">
        <f>Demand[[#This Row],[Load]]+Demand[[#This Row],[Load]]*0.27</f>
        <v>13817.6</v>
      </c>
      <c r="CC220">
        <f>Demand[[#This Row],[Load]]+Demand[[#This Row],[Load]]*0.28</f>
        <v>13926.4</v>
      </c>
      <c r="CD220">
        <f>Demand[[#This Row],[Load]]+Demand[[#This Row],[Load]]*0.29</f>
        <v>14035.2</v>
      </c>
      <c r="CE220">
        <f>Demand[[#This Row],[Load]]+Demand[[#This Row],[Load]]*0.3</f>
        <v>14144</v>
      </c>
      <c r="CF220">
        <f>Demand[[#This Row],[Load]]+Demand[[#This Row],[Load]]*0.31</f>
        <v>14252.8</v>
      </c>
      <c r="CG220">
        <f>Demand[[#This Row],[Load]]+Demand[[#This Row],[Load]]*0.32</f>
        <v>14361.6</v>
      </c>
      <c r="CH220">
        <f>Demand[[#This Row],[Load]]+Demand[[#This Row],[Load]]*0.33</f>
        <v>14470.4</v>
      </c>
      <c r="CI220">
        <f>Demand[[#This Row],[Load]]+Demand[[#This Row],[Load]]*0.34</f>
        <v>14579.2</v>
      </c>
      <c r="CJ220">
        <f>Demand[[#This Row],[Load]]+Demand[[#This Row],[Load]]*0.35</f>
        <v>14688</v>
      </c>
      <c r="CK220">
        <f>Demand[[#This Row],[Load]]+Demand[[#This Row],[Load]]*0.36</f>
        <v>14796.8</v>
      </c>
      <c r="CL220">
        <f>Demand[[#This Row],[Load]]+Demand[[#This Row],[Load]]*0.37</f>
        <v>14905.6</v>
      </c>
      <c r="CM220">
        <f>Demand[[#This Row],[Load]]+Demand[[#This Row],[Load]]*0.38</f>
        <v>15014.4</v>
      </c>
      <c r="CN220">
        <f>Demand[[#This Row],[Load]]+Demand[[#This Row],[Load]]*0.39</f>
        <v>15123.2</v>
      </c>
      <c r="CO220">
        <f>Demand[[#This Row],[Load]]+Demand[[#This Row],[Load]]*0.4</f>
        <v>15232</v>
      </c>
      <c r="CP220">
        <f>Demand[[#This Row],[Load]]+Demand[[#This Row],[Load]]*0.41</f>
        <v>15340.8</v>
      </c>
      <c r="CQ220">
        <f>Demand[[#This Row],[Load]]+Demand[[#This Row],[Load]]*0.42</f>
        <v>15449.599999999999</v>
      </c>
      <c r="CR220">
        <f>Demand[[#This Row],[Load]]+Demand[[#This Row],[Load]]*0.43</f>
        <v>15558.4</v>
      </c>
      <c r="CS220">
        <f>Demand[[#This Row],[Load]]+Demand[[#This Row],[Load]]*0.44</f>
        <v>15667.2</v>
      </c>
      <c r="CT220">
        <f>Demand[[#This Row],[Load]]+Demand[[#This Row],[Load]]*0.45</f>
        <v>15776</v>
      </c>
      <c r="CU220">
        <f>Demand[[#This Row],[Load]]+Demand[[#This Row],[Load]]*0.46</f>
        <v>15884.8</v>
      </c>
      <c r="CV220">
        <f>Demand[[#This Row],[Load]]+Demand[[#This Row],[Load]]*47</f>
        <v>522240</v>
      </c>
      <c r="CW220">
        <f>Demand[[#This Row],[Load]]+Demand[[#This Row],[Load]]*0.48</f>
        <v>16102.4</v>
      </c>
      <c r="CX220">
        <f>Demand[[#This Row],[Load]]+Demand[[#This Row],[Load]]*0.49</f>
        <v>16211.2</v>
      </c>
      <c r="CY220">
        <f>Demand[[#This Row],[Load]]+Demand[[#This Row],[Load]]*0.5</f>
        <v>16320</v>
      </c>
    </row>
    <row r="221" spans="1:103">
      <c r="A221">
        <v>219</v>
      </c>
      <c r="B221">
        <v>10285</v>
      </c>
      <c r="C221">
        <f>Demand[[#This Row],[Load]]-Demand[[#This Row],[Load]]*0.5</f>
        <v>5142.5</v>
      </c>
      <c r="D221">
        <f>Demand[[#This Row],[Load]]-Demand[[#This Row],[Load]]*0.49</f>
        <v>5245.35</v>
      </c>
      <c r="E221">
        <f>Demand[[#This Row],[Load]]-Demand[[#This Row],[Load]]*0.48</f>
        <v>5348.2</v>
      </c>
      <c r="F221">
        <f>Demand[[#This Row],[Load]]-Demand[[#This Row],[Load]]*0.47</f>
        <v>5451.05</v>
      </c>
      <c r="G221">
        <f>Demand[[#This Row],[Load]]-Demand[[#This Row],[Load]]*0.46</f>
        <v>5553.9</v>
      </c>
      <c r="H221">
        <f>Demand[[#This Row],[Load]]-Demand[[#This Row],[Load]]*0.45</f>
        <v>5656.75</v>
      </c>
      <c r="I221">
        <f>Demand[[#This Row],[Load]]-Demand[[#This Row],[Load]]*0.44</f>
        <v>5759.6</v>
      </c>
      <c r="J221">
        <f>Demand[[#This Row],[Load]]-Demand[[#This Row],[Load]]*0.43</f>
        <v>5862.45</v>
      </c>
      <c r="K221">
        <f>Demand[[#This Row],[Load]]+Demand[[#This Row],[Load]]*$K$1</f>
        <v>5965.3</v>
      </c>
      <c r="L221">
        <f>Demand[[#This Row],[Load]]+Demand[[#This Row],[Load]]*-0.41</f>
        <v>6068.1500000000005</v>
      </c>
      <c r="M221">
        <f>Demand[[#This Row],[Load]]+Demand[[#This Row],[Load]]*-0.4</f>
        <v>6171</v>
      </c>
      <c r="N221">
        <f>Demand[[#This Row],[Load]]+Demand[[#This Row],[Load]]*-0.39</f>
        <v>6273.85</v>
      </c>
      <c r="O221">
        <f>Demand[[#This Row],[Load]]+Demand[[#This Row],[Load]]*-0.38</f>
        <v>6376.7</v>
      </c>
      <c r="P221">
        <f>Demand[[#This Row],[Load]]+Demand[[#This Row],[Load]]*-0.37</f>
        <v>6479.55</v>
      </c>
      <c r="Q221">
        <f>Demand[[#This Row],[Load]]+Demand[[#This Row],[Load]]*-0.36</f>
        <v>6582.4</v>
      </c>
      <c r="R221">
        <f>Demand[[#This Row],[Load]]+Demand[[#This Row],[Load]]*-0.35</f>
        <v>6685.25</v>
      </c>
      <c r="S221">
        <f>Demand[[#This Row],[Load]]+Demand[[#This Row],[Load]]*-0.34</f>
        <v>6788.1</v>
      </c>
      <c r="T221">
        <f>Demand[[#This Row],[Load]]+Demand[[#This Row],[Load]]*-0.33</f>
        <v>6890.95</v>
      </c>
      <c r="U221">
        <f>Demand[[#This Row],[Load]]+Demand[[#This Row],[Load]]*-0.32</f>
        <v>6993.7999999999993</v>
      </c>
      <c r="V221">
        <f>Demand[[#This Row],[Load]]+Demand[[#This Row],[Load]]*-0.31</f>
        <v>7096.65</v>
      </c>
      <c r="W221">
        <f>Demand[[#This Row],[Load]]+Demand[[#This Row],[Load]]*-0.3</f>
        <v>7199.5</v>
      </c>
      <c r="X221">
        <f>Demand[[#This Row],[Load]]+Demand[[#This Row],[Load]]*-0.29</f>
        <v>7302.35</v>
      </c>
      <c r="Y221">
        <f>Demand[[#This Row],[Load]]+Demand[[#This Row],[Load]]*-0.28</f>
        <v>7405.2</v>
      </c>
      <c r="Z221">
        <f>Demand[[#This Row],[Load]]+Demand[[#This Row],[Load]]*-0.27</f>
        <v>7508.0499999999993</v>
      </c>
      <c r="AA221">
        <f>Demand[[#This Row],[Load]]+Demand[[#This Row],[Load]]*-0.26</f>
        <v>7610.9</v>
      </c>
      <c r="AB221">
        <f>Demand[[#This Row],[Load]]+Demand[[#This Row],[Load]]*-0.25</f>
        <v>7713.75</v>
      </c>
      <c r="AC221">
        <f>Demand[[#This Row],[Load]]+Demand[[#This Row],[Load]]*-0.24</f>
        <v>7816.6</v>
      </c>
      <c r="AD221">
        <f>Demand[[#This Row],[Load]]+Demand[[#This Row],[Load]]*-0.23</f>
        <v>7919.45</v>
      </c>
      <c r="AE221">
        <f>Demand[[#This Row],[Load]]+Demand[[#This Row],[Load]]*-0.22</f>
        <v>8022.3</v>
      </c>
      <c r="AF221">
        <f>Demand[[#This Row],[Load]]+Demand[[#This Row],[Load]]*-0.21</f>
        <v>8125.15</v>
      </c>
      <c r="AG221">
        <f>Demand[[#This Row],[Load]]+Demand[[#This Row],[Load]]*-0.2</f>
        <v>8228</v>
      </c>
      <c r="AH221">
        <f>Demand[[#This Row],[Load]]+Demand[[#This Row],[Load]]*-0.19</f>
        <v>8330.85</v>
      </c>
      <c r="AI221">
        <f>Demand[[#This Row],[Load]]+Demand[[#This Row],[Load]]*-0.18</f>
        <v>8433.7000000000007</v>
      </c>
      <c r="AJ221">
        <f>Demand[[#This Row],[Load]]+Demand[[#This Row],[Load]]*-0.17</f>
        <v>8536.5499999999993</v>
      </c>
      <c r="AK221">
        <f>Demand[[#This Row],[Load]]+Demand[[#This Row],[Load]]*-0.16</f>
        <v>8639.4</v>
      </c>
      <c r="AL221">
        <f>Demand[[#This Row],[Load]]+Demand[[#This Row],[Load]]*-0.15</f>
        <v>8742.25</v>
      </c>
      <c r="AM221">
        <f>Demand[[#This Row],[Load]]+Demand[[#This Row],[Load]]*-0.14</f>
        <v>8845.1</v>
      </c>
      <c r="AN221">
        <f>Demand[[#This Row],[Load]]+Demand[[#This Row],[Load]]*-0.13</f>
        <v>8947.9500000000007</v>
      </c>
      <c r="AO221">
        <f>Demand[[#This Row],[Load]]+Demand[[#This Row],[Load]]*-0.12</f>
        <v>9050.7999999999993</v>
      </c>
      <c r="AP221">
        <f>Demand[[#This Row],[Load]]+Demand[[#This Row],[Load]]*-0.11</f>
        <v>9153.65</v>
      </c>
      <c r="AQ221">
        <f>Demand[[#This Row],[Load]]+Demand[[#This Row],[Load]]*-0.1</f>
        <v>9256.5</v>
      </c>
      <c r="AR221">
        <f>Demand[[#This Row],[Load]]+Demand[[#This Row],[Load]]*-0.09</f>
        <v>9359.35</v>
      </c>
      <c r="AS221">
        <f>Demand[[#This Row],[Load]]+Demand[[#This Row],[Load]]*-0.08</f>
        <v>9462.2000000000007</v>
      </c>
      <c r="AT221">
        <f>Demand[[#This Row],[Load]]+Demand[[#This Row],[Load]]*-0.07</f>
        <v>9565.0499999999993</v>
      </c>
      <c r="AU221">
        <f>Demand[[#This Row],[Load]]+Demand[[#This Row],[Load]]*-0.06</f>
        <v>9667.9</v>
      </c>
      <c r="AV221">
        <f>Demand[[#This Row],[Load]]+Demand[[#This Row],[Load]]*-0.05</f>
        <v>9770.75</v>
      </c>
      <c r="AW221">
        <f>Demand[[#This Row],[Load]]+Demand[[#This Row],[Load]]*-0.04</f>
        <v>9873.6</v>
      </c>
      <c r="AX221">
        <f>Demand[[#This Row],[Load]]+Demand[[#This Row],[Load]]*-0.03</f>
        <v>9976.4500000000007</v>
      </c>
      <c r="AY221">
        <f>Demand[[#This Row],[Load]]+Demand[[#This Row],[Load]]*-0.02</f>
        <v>10079.299999999999</v>
      </c>
      <c r="AZ221">
        <f>Demand[[#This Row],[Load]]+Demand[[#This Row],[Load]]*-0.01</f>
        <v>10182.15</v>
      </c>
      <c r="BA221">
        <f>Demand[[#This Row],[Load]]+Demand[[#This Row],[Load]]*0</f>
        <v>10285</v>
      </c>
      <c r="BB221">
        <f>Demand[[#This Row],[Load]]+Demand[[#This Row],[Load]]*0.01</f>
        <v>10387.85</v>
      </c>
      <c r="BC221">
        <f>Demand[[#This Row],[Load]]+Demand[[#This Row],[Load]]*0.02</f>
        <v>10490.7</v>
      </c>
      <c r="BD221">
        <f>Demand[[#This Row],[Load]]+Demand[[#This Row],[Load]]*0.03</f>
        <v>10593.55</v>
      </c>
      <c r="BE221">
        <f>Demand[[#This Row],[Load]]+Demand[[#This Row],[Load]]*0.04</f>
        <v>10696.4</v>
      </c>
      <c r="BF221">
        <f>Demand[[#This Row],[Load]]+Demand[[#This Row],[Load]]*0.05</f>
        <v>10799.25</v>
      </c>
      <c r="BG221">
        <f>Demand[[#This Row],[Load]]+Demand[[#This Row],[Load]]*0.06</f>
        <v>10902.1</v>
      </c>
      <c r="BH221">
        <f>Demand[[#This Row],[Load]]+Demand[[#This Row],[Load]]*0.07</f>
        <v>11004.95</v>
      </c>
      <c r="BI221">
        <f>Demand[[#This Row],[Load]]+Demand[[#This Row],[Load]]*0.08</f>
        <v>11107.8</v>
      </c>
      <c r="BJ221">
        <f>Demand[[#This Row],[Load]]+Demand[[#This Row],[Load]]*0.09</f>
        <v>11210.65</v>
      </c>
      <c r="BK221">
        <f>Demand[[#This Row],[Load]]+Demand[[#This Row],[Load]]*0.1</f>
        <v>11313.5</v>
      </c>
      <c r="BL221">
        <f>Demand[[#This Row],[Load]]+Demand[[#This Row],[Load]]*0.11</f>
        <v>11416.35</v>
      </c>
      <c r="BM221">
        <f>Demand[[#This Row],[Load]]+Demand[[#This Row],[Load]]*0.12</f>
        <v>11519.2</v>
      </c>
      <c r="BN221">
        <f>Demand[[#This Row],[Load]]+Demand[[#This Row],[Load]]*0.13</f>
        <v>11622.05</v>
      </c>
      <c r="BO221">
        <f>Demand[[#This Row],[Load]]+Demand[[#This Row],[Load]]*0.14</f>
        <v>11724.9</v>
      </c>
      <c r="BP221">
        <f>Demand[[#This Row],[Load]]+Demand[[#This Row],[Load]]*0.15</f>
        <v>11827.75</v>
      </c>
      <c r="BQ221">
        <f>Demand[[#This Row],[Load]]+Demand[[#This Row],[Load]]*0.16</f>
        <v>11930.6</v>
      </c>
      <c r="BR221">
        <f>Demand[[#This Row],[Load]]+Demand[[#This Row],[Load]]*0.17</f>
        <v>12033.45</v>
      </c>
      <c r="BS221">
        <f>Demand[[#This Row],[Load]]+Demand[[#This Row],[Load]]*0.18</f>
        <v>12136.3</v>
      </c>
      <c r="BT221">
        <f>Demand[[#This Row],[Load]]+Demand[[#This Row],[Load]]*0.19</f>
        <v>12239.15</v>
      </c>
      <c r="BU221">
        <f>Demand[[#This Row],[Load]]+Demand[[#This Row],[Load]]*0.2</f>
        <v>12342</v>
      </c>
      <c r="BV221">
        <f>Demand[[#This Row],[Load]]+Demand[[#This Row],[Load]]*0.21</f>
        <v>12444.85</v>
      </c>
      <c r="BW221">
        <f>Demand[[#This Row],[Load]]+Demand[[#This Row],[Load]]*0.22</f>
        <v>12547.7</v>
      </c>
      <c r="BX221">
        <f>Demand[[#This Row],[Load]]+Demand[[#This Row],[Load]]*0.23</f>
        <v>12650.55</v>
      </c>
      <c r="BY221">
        <f>Demand[[#This Row],[Load]]+Demand[[#This Row],[Load]]*0.24</f>
        <v>12753.4</v>
      </c>
      <c r="BZ221">
        <f>Demand[[#This Row],[Load]]+Demand[[#This Row],[Load]]*0.25</f>
        <v>12856.25</v>
      </c>
      <c r="CA221">
        <f>Demand[[#This Row],[Load]]+Demand[[#This Row],[Load]]*0.26</f>
        <v>12959.1</v>
      </c>
      <c r="CB221">
        <f>Demand[[#This Row],[Load]]+Demand[[#This Row],[Load]]*0.27</f>
        <v>13061.95</v>
      </c>
      <c r="CC221">
        <f>Demand[[#This Row],[Load]]+Demand[[#This Row],[Load]]*0.28</f>
        <v>13164.8</v>
      </c>
      <c r="CD221">
        <f>Demand[[#This Row],[Load]]+Demand[[#This Row],[Load]]*0.29</f>
        <v>13267.65</v>
      </c>
      <c r="CE221">
        <f>Demand[[#This Row],[Load]]+Demand[[#This Row],[Load]]*0.3</f>
        <v>13370.5</v>
      </c>
      <c r="CF221">
        <f>Demand[[#This Row],[Load]]+Demand[[#This Row],[Load]]*0.31</f>
        <v>13473.35</v>
      </c>
      <c r="CG221">
        <f>Demand[[#This Row],[Load]]+Demand[[#This Row],[Load]]*0.32</f>
        <v>13576.2</v>
      </c>
      <c r="CH221">
        <f>Demand[[#This Row],[Load]]+Demand[[#This Row],[Load]]*0.33</f>
        <v>13679.05</v>
      </c>
      <c r="CI221">
        <f>Demand[[#This Row],[Load]]+Demand[[#This Row],[Load]]*0.34</f>
        <v>13781.9</v>
      </c>
      <c r="CJ221">
        <f>Demand[[#This Row],[Load]]+Demand[[#This Row],[Load]]*0.35</f>
        <v>13884.75</v>
      </c>
      <c r="CK221">
        <f>Demand[[#This Row],[Load]]+Demand[[#This Row],[Load]]*0.36</f>
        <v>13987.6</v>
      </c>
      <c r="CL221">
        <f>Demand[[#This Row],[Load]]+Demand[[#This Row],[Load]]*0.37</f>
        <v>14090.45</v>
      </c>
      <c r="CM221">
        <f>Demand[[#This Row],[Load]]+Demand[[#This Row],[Load]]*0.38</f>
        <v>14193.3</v>
      </c>
      <c r="CN221">
        <f>Demand[[#This Row],[Load]]+Demand[[#This Row],[Load]]*0.39</f>
        <v>14296.15</v>
      </c>
      <c r="CO221">
        <f>Demand[[#This Row],[Load]]+Demand[[#This Row],[Load]]*0.4</f>
        <v>14399</v>
      </c>
      <c r="CP221">
        <f>Demand[[#This Row],[Load]]+Demand[[#This Row],[Load]]*0.41</f>
        <v>14501.849999999999</v>
      </c>
      <c r="CQ221">
        <f>Demand[[#This Row],[Load]]+Demand[[#This Row],[Load]]*0.42</f>
        <v>14604.7</v>
      </c>
      <c r="CR221">
        <f>Demand[[#This Row],[Load]]+Demand[[#This Row],[Load]]*0.43</f>
        <v>14707.55</v>
      </c>
      <c r="CS221">
        <f>Demand[[#This Row],[Load]]+Demand[[#This Row],[Load]]*0.44</f>
        <v>14810.4</v>
      </c>
      <c r="CT221">
        <f>Demand[[#This Row],[Load]]+Demand[[#This Row],[Load]]*0.45</f>
        <v>14913.25</v>
      </c>
      <c r="CU221">
        <f>Demand[[#This Row],[Load]]+Demand[[#This Row],[Load]]*0.46</f>
        <v>15016.1</v>
      </c>
      <c r="CV221">
        <f>Demand[[#This Row],[Load]]+Demand[[#This Row],[Load]]*47</f>
        <v>493680</v>
      </c>
      <c r="CW221">
        <f>Demand[[#This Row],[Load]]+Demand[[#This Row],[Load]]*0.48</f>
        <v>15221.8</v>
      </c>
      <c r="CX221">
        <f>Demand[[#This Row],[Load]]+Demand[[#This Row],[Load]]*0.49</f>
        <v>15324.65</v>
      </c>
      <c r="CY221">
        <f>Demand[[#This Row],[Load]]+Demand[[#This Row],[Load]]*0.5</f>
        <v>15427.5</v>
      </c>
    </row>
    <row r="222" spans="1:103">
      <c r="A222">
        <v>220</v>
      </c>
      <c r="B222">
        <v>9907</v>
      </c>
      <c r="C222">
        <f>Demand[[#This Row],[Load]]-Demand[[#This Row],[Load]]*0.5</f>
        <v>4953.5</v>
      </c>
      <c r="D222">
        <f>Demand[[#This Row],[Load]]-Demand[[#This Row],[Load]]*0.49</f>
        <v>5052.57</v>
      </c>
      <c r="E222">
        <f>Demand[[#This Row],[Load]]-Demand[[#This Row],[Load]]*0.48</f>
        <v>5151.6400000000003</v>
      </c>
      <c r="F222">
        <f>Demand[[#This Row],[Load]]-Demand[[#This Row],[Load]]*0.47</f>
        <v>5250.71</v>
      </c>
      <c r="G222">
        <f>Demand[[#This Row],[Load]]-Demand[[#This Row],[Load]]*0.46</f>
        <v>5349.78</v>
      </c>
      <c r="H222">
        <f>Demand[[#This Row],[Load]]-Demand[[#This Row],[Load]]*0.45</f>
        <v>5448.8499999999995</v>
      </c>
      <c r="I222">
        <f>Demand[[#This Row],[Load]]-Demand[[#This Row],[Load]]*0.44</f>
        <v>5547.92</v>
      </c>
      <c r="J222">
        <f>Demand[[#This Row],[Load]]-Demand[[#This Row],[Load]]*0.43</f>
        <v>5646.99</v>
      </c>
      <c r="K222">
        <f>Demand[[#This Row],[Load]]+Demand[[#This Row],[Load]]*$K$1</f>
        <v>5746.06</v>
      </c>
      <c r="L222">
        <f>Demand[[#This Row],[Load]]+Demand[[#This Row],[Load]]*-0.41</f>
        <v>5845.13</v>
      </c>
      <c r="M222">
        <f>Demand[[#This Row],[Load]]+Demand[[#This Row],[Load]]*-0.4</f>
        <v>5944.2</v>
      </c>
      <c r="N222">
        <f>Demand[[#This Row],[Load]]+Demand[[#This Row],[Load]]*-0.39</f>
        <v>6043.27</v>
      </c>
      <c r="O222">
        <f>Demand[[#This Row],[Load]]+Demand[[#This Row],[Load]]*-0.38</f>
        <v>6142.34</v>
      </c>
      <c r="P222">
        <f>Demand[[#This Row],[Load]]+Demand[[#This Row],[Load]]*-0.37</f>
        <v>6241.41</v>
      </c>
      <c r="Q222">
        <f>Demand[[#This Row],[Load]]+Demand[[#This Row],[Load]]*-0.36</f>
        <v>6340.48</v>
      </c>
      <c r="R222">
        <f>Demand[[#This Row],[Load]]+Demand[[#This Row],[Load]]*-0.35</f>
        <v>6439.55</v>
      </c>
      <c r="S222">
        <f>Demand[[#This Row],[Load]]+Demand[[#This Row],[Load]]*-0.34</f>
        <v>6538.62</v>
      </c>
      <c r="T222">
        <f>Demand[[#This Row],[Load]]+Demand[[#This Row],[Load]]*-0.33</f>
        <v>6637.6900000000005</v>
      </c>
      <c r="U222">
        <f>Demand[[#This Row],[Load]]+Demand[[#This Row],[Load]]*-0.32</f>
        <v>6736.76</v>
      </c>
      <c r="V222">
        <f>Demand[[#This Row],[Load]]+Demand[[#This Row],[Load]]*-0.31</f>
        <v>6835.83</v>
      </c>
      <c r="W222">
        <f>Demand[[#This Row],[Load]]+Demand[[#This Row],[Load]]*-0.3</f>
        <v>6934.9</v>
      </c>
      <c r="X222">
        <f>Demand[[#This Row],[Load]]+Demand[[#This Row],[Load]]*-0.29</f>
        <v>7033.97</v>
      </c>
      <c r="Y222">
        <f>Demand[[#This Row],[Load]]+Demand[[#This Row],[Load]]*-0.28</f>
        <v>7133.0399999999991</v>
      </c>
      <c r="Z222">
        <f>Demand[[#This Row],[Load]]+Demand[[#This Row],[Load]]*-0.27</f>
        <v>7232.11</v>
      </c>
      <c r="AA222">
        <f>Demand[[#This Row],[Load]]+Demand[[#This Row],[Load]]*-0.26</f>
        <v>7331.18</v>
      </c>
      <c r="AB222">
        <f>Demand[[#This Row],[Load]]+Demand[[#This Row],[Load]]*-0.25</f>
        <v>7430.25</v>
      </c>
      <c r="AC222">
        <f>Demand[[#This Row],[Load]]+Demand[[#This Row],[Load]]*-0.24</f>
        <v>7529.32</v>
      </c>
      <c r="AD222">
        <f>Demand[[#This Row],[Load]]+Demand[[#This Row],[Load]]*-0.23</f>
        <v>7628.3899999999994</v>
      </c>
      <c r="AE222">
        <f>Demand[[#This Row],[Load]]+Demand[[#This Row],[Load]]*-0.22</f>
        <v>7727.46</v>
      </c>
      <c r="AF222">
        <f>Demand[[#This Row],[Load]]+Demand[[#This Row],[Load]]*-0.21</f>
        <v>7826.5300000000007</v>
      </c>
      <c r="AG222">
        <f>Demand[[#This Row],[Load]]+Demand[[#This Row],[Load]]*-0.2</f>
        <v>7925.6</v>
      </c>
      <c r="AH222">
        <f>Demand[[#This Row],[Load]]+Demand[[#This Row],[Load]]*-0.19</f>
        <v>8024.67</v>
      </c>
      <c r="AI222">
        <f>Demand[[#This Row],[Load]]+Demand[[#This Row],[Load]]*-0.18</f>
        <v>8123.74</v>
      </c>
      <c r="AJ222">
        <f>Demand[[#This Row],[Load]]+Demand[[#This Row],[Load]]*-0.17</f>
        <v>8222.81</v>
      </c>
      <c r="AK222">
        <f>Demand[[#This Row],[Load]]+Demand[[#This Row],[Load]]*-0.16</f>
        <v>8321.8799999999992</v>
      </c>
      <c r="AL222">
        <f>Demand[[#This Row],[Load]]+Demand[[#This Row],[Load]]*-0.15</f>
        <v>8420.9500000000007</v>
      </c>
      <c r="AM222">
        <f>Demand[[#This Row],[Load]]+Demand[[#This Row],[Load]]*-0.14</f>
        <v>8520.02</v>
      </c>
      <c r="AN222">
        <f>Demand[[#This Row],[Load]]+Demand[[#This Row],[Load]]*-0.13</f>
        <v>8619.09</v>
      </c>
      <c r="AO222">
        <f>Demand[[#This Row],[Load]]+Demand[[#This Row],[Load]]*-0.12</f>
        <v>8718.16</v>
      </c>
      <c r="AP222">
        <f>Demand[[#This Row],[Load]]+Demand[[#This Row],[Load]]*-0.11</f>
        <v>8817.23</v>
      </c>
      <c r="AQ222">
        <f>Demand[[#This Row],[Load]]+Demand[[#This Row],[Load]]*-0.1</f>
        <v>8916.2999999999993</v>
      </c>
      <c r="AR222">
        <f>Demand[[#This Row],[Load]]+Demand[[#This Row],[Load]]*-0.09</f>
        <v>9015.3700000000008</v>
      </c>
      <c r="AS222">
        <f>Demand[[#This Row],[Load]]+Demand[[#This Row],[Load]]*-0.08</f>
        <v>9114.44</v>
      </c>
      <c r="AT222">
        <f>Demand[[#This Row],[Load]]+Demand[[#This Row],[Load]]*-0.07</f>
        <v>9213.51</v>
      </c>
      <c r="AU222">
        <f>Demand[[#This Row],[Load]]+Demand[[#This Row],[Load]]*-0.06</f>
        <v>9312.58</v>
      </c>
      <c r="AV222">
        <f>Demand[[#This Row],[Load]]+Demand[[#This Row],[Load]]*-0.05</f>
        <v>9411.65</v>
      </c>
      <c r="AW222">
        <f>Demand[[#This Row],[Load]]+Demand[[#This Row],[Load]]*-0.04</f>
        <v>9510.7199999999993</v>
      </c>
      <c r="AX222">
        <f>Demand[[#This Row],[Load]]+Demand[[#This Row],[Load]]*-0.03</f>
        <v>9609.7900000000009</v>
      </c>
      <c r="AY222">
        <f>Demand[[#This Row],[Load]]+Demand[[#This Row],[Load]]*-0.02</f>
        <v>9708.86</v>
      </c>
      <c r="AZ222">
        <f>Demand[[#This Row],[Load]]+Demand[[#This Row],[Load]]*-0.01</f>
        <v>9807.93</v>
      </c>
      <c r="BA222">
        <f>Demand[[#This Row],[Load]]+Demand[[#This Row],[Load]]*0</f>
        <v>9907</v>
      </c>
      <c r="BB222">
        <f>Demand[[#This Row],[Load]]+Demand[[#This Row],[Load]]*0.01</f>
        <v>10006.07</v>
      </c>
      <c r="BC222">
        <f>Demand[[#This Row],[Load]]+Demand[[#This Row],[Load]]*0.02</f>
        <v>10105.14</v>
      </c>
      <c r="BD222">
        <f>Demand[[#This Row],[Load]]+Demand[[#This Row],[Load]]*0.03</f>
        <v>10204.209999999999</v>
      </c>
      <c r="BE222">
        <f>Demand[[#This Row],[Load]]+Demand[[#This Row],[Load]]*0.04</f>
        <v>10303.280000000001</v>
      </c>
      <c r="BF222">
        <f>Demand[[#This Row],[Load]]+Demand[[#This Row],[Load]]*0.05</f>
        <v>10402.35</v>
      </c>
      <c r="BG222">
        <f>Demand[[#This Row],[Load]]+Demand[[#This Row],[Load]]*0.06</f>
        <v>10501.42</v>
      </c>
      <c r="BH222">
        <f>Demand[[#This Row],[Load]]+Demand[[#This Row],[Load]]*0.07</f>
        <v>10600.49</v>
      </c>
      <c r="BI222">
        <f>Demand[[#This Row],[Load]]+Demand[[#This Row],[Load]]*0.08</f>
        <v>10699.56</v>
      </c>
      <c r="BJ222">
        <f>Demand[[#This Row],[Load]]+Demand[[#This Row],[Load]]*0.09</f>
        <v>10798.63</v>
      </c>
      <c r="BK222">
        <f>Demand[[#This Row],[Load]]+Demand[[#This Row],[Load]]*0.1</f>
        <v>10897.7</v>
      </c>
      <c r="BL222">
        <f>Demand[[#This Row],[Load]]+Demand[[#This Row],[Load]]*0.11</f>
        <v>10996.77</v>
      </c>
      <c r="BM222">
        <f>Demand[[#This Row],[Load]]+Demand[[#This Row],[Load]]*0.12</f>
        <v>11095.84</v>
      </c>
      <c r="BN222">
        <f>Demand[[#This Row],[Load]]+Demand[[#This Row],[Load]]*0.13</f>
        <v>11194.91</v>
      </c>
      <c r="BO222">
        <f>Demand[[#This Row],[Load]]+Demand[[#This Row],[Load]]*0.14</f>
        <v>11293.98</v>
      </c>
      <c r="BP222">
        <f>Demand[[#This Row],[Load]]+Demand[[#This Row],[Load]]*0.15</f>
        <v>11393.05</v>
      </c>
      <c r="BQ222">
        <f>Demand[[#This Row],[Load]]+Demand[[#This Row],[Load]]*0.16</f>
        <v>11492.12</v>
      </c>
      <c r="BR222">
        <f>Demand[[#This Row],[Load]]+Demand[[#This Row],[Load]]*0.17</f>
        <v>11591.19</v>
      </c>
      <c r="BS222">
        <f>Demand[[#This Row],[Load]]+Demand[[#This Row],[Load]]*0.18</f>
        <v>11690.26</v>
      </c>
      <c r="BT222">
        <f>Demand[[#This Row],[Load]]+Demand[[#This Row],[Load]]*0.19</f>
        <v>11789.33</v>
      </c>
      <c r="BU222">
        <f>Demand[[#This Row],[Load]]+Demand[[#This Row],[Load]]*0.2</f>
        <v>11888.4</v>
      </c>
      <c r="BV222">
        <f>Demand[[#This Row],[Load]]+Demand[[#This Row],[Load]]*0.21</f>
        <v>11987.47</v>
      </c>
      <c r="BW222">
        <f>Demand[[#This Row],[Load]]+Demand[[#This Row],[Load]]*0.22</f>
        <v>12086.54</v>
      </c>
      <c r="BX222">
        <f>Demand[[#This Row],[Load]]+Demand[[#This Row],[Load]]*0.23</f>
        <v>12185.61</v>
      </c>
      <c r="BY222">
        <f>Demand[[#This Row],[Load]]+Demand[[#This Row],[Load]]*0.24</f>
        <v>12284.68</v>
      </c>
      <c r="BZ222">
        <f>Demand[[#This Row],[Load]]+Demand[[#This Row],[Load]]*0.25</f>
        <v>12383.75</v>
      </c>
      <c r="CA222">
        <f>Demand[[#This Row],[Load]]+Demand[[#This Row],[Load]]*0.26</f>
        <v>12482.82</v>
      </c>
      <c r="CB222">
        <f>Demand[[#This Row],[Load]]+Demand[[#This Row],[Load]]*0.27</f>
        <v>12581.89</v>
      </c>
      <c r="CC222">
        <f>Demand[[#This Row],[Load]]+Demand[[#This Row],[Load]]*0.28</f>
        <v>12680.960000000001</v>
      </c>
      <c r="CD222">
        <f>Demand[[#This Row],[Load]]+Demand[[#This Row],[Load]]*0.29</f>
        <v>12780.029999999999</v>
      </c>
      <c r="CE222">
        <f>Demand[[#This Row],[Load]]+Demand[[#This Row],[Load]]*0.3</f>
        <v>12879.1</v>
      </c>
      <c r="CF222">
        <f>Demand[[#This Row],[Load]]+Demand[[#This Row],[Load]]*0.31</f>
        <v>12978.17</v>
      </c>
      <c r="CG222">
        <f>Demand[[#This Row],[Load]]+Demand[[#This Row],[Load]]*0.32</f>
        <v>13077.24</v>
      </c>
      <c r="CH222">
        <f>Demand[[#This Row],[Load]]+Demand[[#This Row],[Load]]*0.33</f>
        <v>13176.31</v>
      </c>
      <c r="CI222">
        <f>Demand[[#This Row],[Load]]+Demand[[#This Row],[Load]]*0.34</f>
        <v>13275.380000000001</v>
      </c>
      <c r="CJ222">
        <f>Demand[[#This Row],[Load]]+Demand[[#This Row],[Load]]*0.35</f>
        <v>13374.45</v>
      </c>
      <c r="CK222">
        <f>Demand[[#This Row],[Load]]+Demand[[#This Row],[Load]]*0.36</f>
        <v>13473.52</v>
      </c>
      <c r="CL222">
        <f>Demand[[#This Row],[Load]]+Demand[[#This Row],[Load]]*0.37</f>
        <v>13572.59</v>
      </c>
      <c r="CM222">
        <f>Demand[[#This Row],[Load]]+Demand[[#This Row],[Load]]*0.38</f>
        <v>13671.66</v>
      </c>
      <c r="CN222">
        <f>Demand[[#This Row],[Load]]+Demand[[#This Row],[Load]]*0.39</f>
        <v>13770.73</v>
      </c>
      <c r="CO222">
        <f>Demand[[#This Row],[Load]]+Demand[[#This Row],[Load]]*0.4</f>
        <v>13869.8</v>
      </c>
      <c r="CP222">
        <f>Demand[[#This Row],[Load]]+Demand[[#This Row],[Load]]*0.41</f>
        <v>13968.869999999999</v>
      </c>
      <c r="CQ222">
        <f>Demand[[#This Row],[Load]]+Demand[[#This Row],[Load]]*0.42</f>
        <v>14067.939999999999</v>
      </c>
      <c r="CR222">
        <f>Demand[[#This Row],[Load]]+Demand[[#This Row],[Load]]*0.43</f>
        <v>14167.01</v>
      </c>
      <c r="CS222">
        <f>Demand[[#This Row],[Load]]+Demand[[#This Row],[Load]]*0.44</f>
        <v>14266.08</v>
      </c>
      <c r="CT222">
        <f>Demand[[#This Row],[Load]]+Demand[[#This Row],[Load]]*0.45</f>
        <v>14365.150000000001</v>
      </c>
      <c r="CU222">
        <f>Demand[[#This Row],[Load]]+Demand[[#This Row],[Load]]*0.46</f>
        <v>14464.220000000001</v>
      </c>
      <c r="CV222">
        <f>Demand[[#This Row],[Load]]+Demand[[#This Row],[Load]]*47</f>
        <v>475536</v>
      </c>
      <c r="CW222">
        <f>Demand[[#This Row],[Load]]+Demand[[#This Row],[Load]]*0.48</f>
        <v>14662.36</v>
      </c>
      <c r="CX222">
        <f>Demand[[#This Row],[Load]]+Demand[[#This Row],[Load]]*0.49</f>
        <v>14761.43</v>
      </c>
      <c r="CY222">
        <f>Demand[[#This Row],[Load]]+Demand[[#This Row],[Load]]*0.5</f>
        <v>14860.5</v>
      </c>
    </row>
    <row r="223" spans="1:103">
      <c r="A223">
        <v>221</v>
      </c>
      <c r="B223">
        <v>9697</v>
      </c>
      <c r="C223">
        <f>Demand[[#This Row],[Load]]-Demand[[#This Row],[Load]]*0.5</f>
        <v>4848.5</v>
      </c>
      <c r="D223">
        <f>Demand[[#This Row],[Load]]-Demand[[#This Row],[Load]]*0.49</f>
        <v>4945.47</v>
      </c>
      <c r="E223">
        <f>Demand[[#This Row],[Load]]-Demand[[#This Row],[Load]]*0.48</f>
        <v>5042.4400000000005</v>
      </c>
      <c r="F223">
        <f>Demand[[#This Row],[Load]]-Demand[[#This Row],[Load]]*0.47</f>
        <v>5139.41</v>
      </c>
      <c r="G223">
        <f>Demand[[#This Row],[Load]]-Demand[[#This Row],[Load]]*0.46</f>
        <v>5236.38</v>
      </c>
      <c r="H223">
        <f>Demand[[#This Row],[Load]]-Demand[[#This Row],[Load]]*0.45</f>
        <v>5333.3499999999995</v>
      </c>
      <c r="I223">
        <f>Demand[[#This Row],[Load]]-Demand[[#This Row],[Load]]*0.44</f>
        <v>5430.32</v>
      </c>
      <c r="J223">
        <f>Demand[[#This Row],[Load]]-Demand[[#This Row],[Load]]*0.43</f>
        <v>5527.29</v>
      </c>
      <c r="K223">
        <f>Demand[[#This Row],[Load]]+Demand[[#This Row],[Load]]*$K$1</f>
        <v>5624.26</v>
      </c>
      <c r="L223">
        <f>Demand[[#This Row],[Load]]+Demand[[#This Row],[Load]]*-0.41</f>
        <v>5721.23</v>
      </c>
      <c r="M223">
        <f>Demand[[#This Row],[Load]]+Demand[[#This Row],[Load]]*-0.4</f>
        <v>5818.2</v>
      </c>
      <c r="N223">
        <f>Demand[[#This Row],[Load]]+Demand[[#This Row],[Load]]*-0.39</f>
        <v>5915.17</v>
      </c>
      <c r="O223">
        <f>Demand[[#This Row],[Load]]+Demand[[#This Row],[Load]]*-0.38</f>
        <v>6012.1399999999994</v>
      </c>
      <c r="P223">
        <f>Demand[[#This Row],[Load]]+Demand[[#This Row],[Load]]*-0.37</f>
        <v>6109.1100000000006</v>
      </c>
      <c r="Q223">
        <f>Demand[[#This Row],[Load]]+Demand[[#This Row],[Load]]*-0.36</f>
        <v>6206.08</v>
      </c>
      <c r="R223">
        <f>Demand[[#This Row],[Load]]+Demand[[#This Row],[Load]]*-0.35</f>
        <v>6303.05</v>
      </c>
      <c r="S223">
        <f>Demand[[#This Row],[Load]]+Demand[[#This Row],[Load]]*-0.34</f>
        <v>6400.02</v>
      </c>
      <c r="T223">
        <f>Demand[[#This Row],[Load]]+Demand[[#This Row],[Load]]*-0.33</f>
        <v>6496.99</v>
      </c>
      <c r="U223">
        <f>Demand[[#This Row],[Load]]+Demand[[#This Row],[Load]]*-0.32</f>
        <v>6593.96</v>
      </c>
      <c r="V223">
        <f>Demand[[#This Row],[Load]]+Demand[[#This Row],[Load]]*-0.31</f>
        <v>6690.93</v>
      </c>
      <c r="W223">
        <f>Demand[[#This Row],[Load]]+Demand[[#This Row],[Load]]*-0.3</f>
        <v>6787.9</v>
      </c>
      <c r="X223">
        <f>Demand[[#This Row],[Load]]+Demand[[#This Row],[Load]]*-0.29</f>
        <v>6884.8700000000008</v>
      </c>
      <c r="Y223">
        <f>Demand[[#This Row],[Load]]+Demand[[#This Row],[Load]]*-0.28</f>
        <v>6981.84</v>
      </c>
      <c r="Z223">
        <f>Demand[[#This Row],[Load]]+Demand[[#This Row],[Load]]*-0.27</f>
        <v>7078.8099999999995</v>
      </c>
      <c r="AA223">
        <f>Demand[[#This Row],[Load]]+Demand[[#This Row],[Load]]*-0.26</f>
        <v>7175.78</v>
      </c>
      <c r="AB223">
        <f>Demand[[#This Row],[Load]]+Demand[[#This Row],[Load]]*-0.25</f>
        <v>7272.75</v>
      </c>
      <c r="AC223">
        <f>Demand[[#This Row],[Load]]+Demand[[#This Row],[Load]]*-0.24</f>
        <v>7369.72</v>
      </c>
      <c r="AD223">
        <f>Demand[[#This Row],[Load]]+Demand[[#This Row],[Load]]*-0.23</f>
        <v>7466.6900000000005</v>
      </c>
      <c r="AE223">
        <f>Demand[[#This Row],[Load]]+Demand[[#This Row],[Load]]*-0.22</f>
        <v>7563.66</v>
      </c>
      <c r="AF223">
        <f>Demand[[#This Row],[Load]]+Demand[[#This Row],[Load]]*-0.21</f>
        <v>7660.63</v>
      </c>
      <c r="AG223">
        <f>Demand[[#This Row],[Load]]+Demand[[#This Row],[Load]]*-0.2</f>
        <v>7757.6</v>
      </c>
      <c r="AH223">
        <f>Demand[[#This Row],[Load]]+Demand[[#This Row],[Load]]*-0.19</f>
        <v>7854.57</v>
      </c>
      <c r="AI223">
        <f>Demand[[#This Row],[Load]]+Demand[[#This Row],[Load]]*-0.18</f>
        <v>7951.54</v>
      </c>
      <c r="AJ223">
        <f>Demand[[#This Row],[Load]]+Demand[[#This Row],[Load]]*-0.17</f>
        <v>8048.51</v>
      </c>
      <c r="AK223">
        <f>Demand[[#This Row],[Load]]+Demand[[#This Row],[Load]]*-0.16</f>
        <v>8145.48</v>
      </c>
      <c r="AL223">
        <f>Demand[[#This Row],[Load]]+Demand[[#This Row],[Load]]*-0.15</f>
        <v>8242.4500000000007</v>
      </c>
      <c r="AM223">
        <f>Demand[[#This Row],[Load]]+Demand[[#This Row],[Load]]*-0.14</f>
        <v>8339.42</v>
      </c>
      <c r="AN223">
        <f>Demand[[#This Row],[Load]]+Demand[[#This Row],[Load]]*-0.13</f>
        <v>8436.39</v>
      </c>
      <c r="AO223">
        <f>Demand[[#This Row],[Load]]+Demand[[#This Row],[Load]]*-0.12</f>
        <v>8533.36</v>
      </c>
      <c r="AP223">
        <f>Demand[[#This Row],[Load]]+Demand[[#This Row],[Load]]*-0.11</f>
        <v>8630.33</v>
      </c>
      <c r="AQ223">
        <f>Demand[[#This Row],[Load]]+Demand[[#This Row],[Load]]*-0.1</f>
        <v>8727.2999999999993</v>
      </c>
      <c r="AR223">
        <f>Demand[[#This Row],[Load]]+Demand[[#This Row],[Load]]*-0.09</f>
        <v>8824.27</v>
      </c>
      <c r="AS223">
        <f>Demand[[#This Row],[Load]]+Demand[[#This Row],[Load]]*-0.08</f>
        <v>8921.24</v>
      </c>
      <c r="AT223">
        <f>Demand[[#This Row],[Load]]+Demand[[#This Row],[Load]]*-0.07</f>
        <v>9018.2099999999991</v>
      </c>
      <c r="AU223">
        <f>Demand[[#This Row],[Load]]+Demand[[#This Row],[Load]]*-0.06</f>
        <v>9115.18</v>
      </c>
      <c r="AV223">
        <f>Demand[[#This Row],[Load]]+Demand[[#This Row],[Load]]*-0.05</f>
        <v>9212.15</v>
      </c>
      <c r="AW223">
        <f>Demand[[#This Row],[Load]]+Demand[[#This Row],[Load]]*-0.04</f>
        <v>9309.1200000000008</v>
      </c>
      <c r="AX223">
        <f>Demand[[#This Row],[Load]]+Demand[[#This Row],[Load]]*-0.03</f>
        <v>9406.09</v>
      </c>
      <c r="AY223">
        <f>Demand[[#This Row],[Load]]+Demand[[#This Row],[Load]]*-0.02</f>
        <v>9503.06</v>
      </c>
      <c r="AZ223">
        <f>Demand[[#This Row],[Load]]+Demand[[#This Row],[Load]]*-0.01</f>
        <v>9600.0300000000007</v>
      </c>
      <c r="BA223">
        <f>Demand[[#This Row],[Load]]+Demand[[#This Row],[Load]]*0</f>
        <v>9697</v>
      </c>
      <c r="BB223">
        <f>Demand[[#This Row],[Load]]+Demand[[#This Row],[Load]]*0.01</f>
        <v>9793.9699999999993</v>
      </c>
      <c r="BC223">
        <f>Demand[[#This Row],[Load]]+Demand[[#This Row],[Load]]*0.02</f>
        <v>9890.94</v>
      </c>
      <c r="BD223">
        <f>Demand[[#This Row],[Load]]+Demand[[#This Row],[Load]]*0.03</f>
        <v>9987.91</v>
      </c>
      <c r="BE223">
        <f>Demand[[#This Row],[Load]]+Demand[[#This Row],[Load]]*0.04</f>
        <v>10084.879999999999</v>
      </c>
      <c r="BF223">
        <f>Demand[[#This Row],[Load]]+Demand[[#This Row],[Load]]*0.05</f>
        <v>10181.85</v>
      </c>
      <c r="BG223">
        <f>Demand[[#This Row],[Load]]+Demand[[#This Row],[Load]]*0.06</f>
        <v>10278.82</v>
      </c>
      <c r="BH223">
        <f>Demand[[#This Row],[Load]]+Demand[[#This Row],[Load]]*0.07</f>
        <v>10375.790000000001</v>
      </c>
      <c r="BI223">
        <f>Demand[[#This Row],[Load]]+Demand[[#This Row],[Load]]*0.08</f>
        <v>10472.76</v>
      </c>
      <c r="BJ223">
        <f>Demand[[#This Row],[Load]]+Demand[[#This Row],[Load]]*0.09</f>
        <v>10569.73</v>
      </c>
      <c r="BK223">
        <f>Demand[[#This Row],[Load]]+Demand[[#This Row],[Load]]*0.1</f>
        <v>10666.7</v>
      </c>
      <c r="BL223">
        <f>Demand[[#This Row],[Load]]+Demand[[#This Row],[Load]]*0.11</f>
        <v>10763.67</v>
      </c>
      <c r="BM223">
        <f>Demand[[#This Row],[Load]]+Demand[[#This Row],[Load]]*0.12</f>
        <v>10860.64</v>
      </c>
      <c r="BN223">
        <f>Demand[[#This Row],[Load]]+Demand[[#This Row],[Load]]*0.13</f>
        <v>10957.61</v>
      </c>
      <c r="BO223">
        <f>Demand[[#This Row],[Load]]+Demand[[#This Row],[Load]]*0.14</f>
        <v>11054.58</v>
      </c>
      <c r="BP223">
        <f>Demand[[#This Row],[Load]]+Demand[[#This Row],[Load]]*0.15</f>
        <v>11151.55</v>
      </c>
      <c r="BQ223">
        <f>Demand[[#This Row],[Load]]+Demand[[#This Row],[Load]]*0.16</f>
        <v>11248.52</v>
      </c>
      <c r="BR223">
        <f>Demand[[#This Row],[Load]]+Demand[[#This Row],[Load]]*0.17</f>
        <v>11345.49</v>
      </c>
      <c r="BS223">
        <f>Demand[[#This Row],[Load]]+Demand[[#This Row],[Load]]*0.18</f>
        <v>11442.46</v>
      </c>
      <c r="BT223">
        <f>Demand[[#This Row],[Load]]+Demand[[#This Row],[Load]]*0.19</f>
        <v>11539.43</v>
      </c>
      <c r="BU223">
        <f>Demand[[#This Row],[Load]]+Demand[[#This Row],[Load]]*0.2</f>
        <v>11636.4</v>
      </c>
      <c r="BV223">
        <f>Demand[[#This Row],[Load]]+Demand[[#This Row],[Load]]*0.21</f>
        <v>11733.369999999999</v>
      </c>
      <c r="BW223">
        <f>Demand[[#This Row],[Load]]+Demand[[#This Row],[Load]]*0.22</f>
        <v>11830.34</v>
      </c>
      <c r="BX223">
        <f>Demand[[#This Row],[Load]]+Demand[[#This Row],[Load]]*0.23</f>
        <v>11927.31</v>
      </c>
      <c r="BY223">
        <f>Demand[[#This Row],[Load]]+Demand[[#This Row],[Load]]*0.24</f>
        <v>12024.279999999999</v>
      </c>
      <c r="BZ223">
        <f>Demand[[#This Row],[Load]]+Demand[[#This Row],[Load]]*0.25</f>
        <v>12121.25</v>
      </c>
      <c r="CA223">
        <f>Demand[[#This Row],[Load]]+Demand[[#This Row],[Load]]*0.26</f>
        <v>12218.220000000001</v>
      </c>
      <c r="CB223">
        <f>Demand[[#This Row],[Load]]+Demand[[#This Row],[Load]]*0.27</f>
        <v>12315.19</v>
      </c>
      <c r="CC223">
        <f>Demand[[#This Row],[Load]]+Demand[[#This Row],[Load]]*0.28</f>
        <v>12412.16</v>
      </c>
      <c r="CD223">
        <f>Demand[[#This Row],[Load]]+Demand[[#This Row],[Load]]*0.29</f>
        <v>12509.13</v>
      </c>
      <c r="CE223">
        <f>Demand[[#This Row],[Load]]+Demand[[#This Row],[Load]]*0.3</f>
        <v>12606.1</v>
      </c>
      <c r="CF223">
        <f>Demand[[#This Row],[Load]]+Demand[[#This Row],[Load]]*0.31</f>
        <v>12703.07</v>
      </c>
      <c r="CG223">
        <f>Demand[[#This Row],[Load]]+Demand[[#This Row],[Load]]*0.32</f>
        <v>12800.04</v>
      </c>
      <c r="CH223">
        <f>Demand[[#This Row],[Load]]+Demand[[#This Row],[Load]]*0.33</f>
        <v>12897.01</v>
      </c>
      <c r="CI223">
        <f>Demand[[#This Row],[Load]]+Demand[[#This Row],[Load]]*0.34</f>
        <v>12993.98</v>
      </c>
      <c r="CJ223">
        <f>Demand[[#This Row],[Load]]+Demand[[#This Row],[Load]]*0.35</f>
        <v>13090.95</v>
      </c>
      <c r="CK223">
        <f>Demand[[#This Row],[Load]]+Demand[[#This Row],[Load]]*0.36</f>
        <v>13187.92</v>
      </c>
      <c r="CL223">
        <f>Demand[[#This Row],[Load]]+Demand[[#This Row],[Load]]*0.37</f>
        <v>13284.89</v>
      </c>
      <c r="CM223">
        <f>Demand[[#This Row],[Load]]+Demand[[#This Row],[Load]]*0.38</f>
        <v>13381.86</v>
      </c>
      <c r="CN223">
        <f>Demand[[#This Row],[Load]]+Demand[[#This Row],[Load]]*0.39</f>
        <v>13478.83</v>
      </c>
      <c r="CO223">
        <f>Demand[[#This Row],[Load]]+Demand[[#This Row],[Load]]*0.4</f>
        <v>13575.8</v>
      </c>
      <c r="CP223">
        <f>Demand[[#This Row],[Load]]+Demand[[#This Row],[Load]]*0.41</f>
        <v>13672.77</v>
      </c>
      <c r="CQ223">
        <f>Demand[[#This Row],[Load]]+Demand[[#This Row],[Load]]*0.42</f>
        <v>13769.74</v>
      </c>
      <c r="CR223">
        <f>Demand[[#This Row],[Load]]+Demand[[#This Row],[Load]]*0.43</f>
        <v>13866.71</v>
      </c>
      <c r="CS223">
        <f>Demand[[#This Row],[Load]]+Demand[[#This Row],[Load]]*0.44</f>
        <v>13963.68</v>
      </c>
      <c r="CT223">
        <f>Demand[[#This Row],[Load]]+Demand[[#This Row],[Load]]*0.45</f>
        <v>14060.650000000001</v>
      </c>
      <c r="CU223">
        <f>Demand[[#This Row],[Load]]+Demand[[#This Row],[Load]]*0.46</f>
        <v>14157.619999999999</v>
      </c>
      <c r="CV223">
        <f>Demand[[#This Row],[Load]]+Demand[[#This Row],[Load]]*47</f>
        <v>465456</v>
      </c>
      <c r="CW223">
        <f>Demand[[#This Row],[Load]]+Demand[[#This Row],[Load]]*0.48</f>
        <v>14351.56</v>
      </c>
      <c r="CX223">
        <f>Demand[[#This Row],[Load]]+Demand[[#This Row],[Load]]*0.49</f>
        <v>14448.529999999999</v>
      </c>
      <c r="CY223">
        <f>Demand[[#This Row],[Load]]+Demand[[#This Row],[Load]]*0.5</f>
        <v>14545.5</v>
      </c>
    </row>
    <row r="224" spans="1:103">
      <c r="A224">
        <v>222</v>
      </c>
      <c r="B224">
        <v>9649</v>
      </c>
      <c r="C224">
        <f>Demand[[#This Row],[Load]]-Demand[[#This Row],[Load]]*0.5</f>
        <v>4824.5</v>
      </c>
      <c r="D224">
        <f>Demand[[#This Row],[Load]]-Demand[[#This Row],[Load]]*0.49</f>
        <v>4920.99</v>
      </c>
      <c r="E224">
        <f>Demand[[#This Row],[Load]]-Demand[[#This Row],[Load]]*0.48</f>
        <v>5017.4800000000005</v>
      </c>
      <c r="F224">
        <f>Demand[[#This Row],[Load]]-Demand[[#This Row],[Load]]*0.47</f>
        <v>5113.97</v>
      </c>
      <c r="G224">
        <f>Demand[[#This Row],[Load]]-Demand[[#This Row],[Load]]*0.46</f>
        <v>5210.46</v>
      </c>
      <c r="H224">
        <f>Demand[[#This Row],[Load]]-Demand[[#This Row],[Load]]*0.45</f>
        <v>5306.95</v>
      </c>
      <c r="I224">
        <f>Demand[[#This Row],[Load]]-Demand[[#This Row],[Load]]*0.44</f>
        <v>5403.44</v>
      </c>
      <c r="J224">
        <f>Demand[[#This Row],[Load]]-Demand[[#This Row],[Load]]*0.43</f>
        <v>5499.93</v>
      </c>
      <c r="K224">
        <f>Demand[[#This Row],[Load]]+Demand[[#This Row],[Load]]*$K$1</f>
        <v>5596.42</v>
      </c>
      <c r="L224">
        <f>Demand[[#This Row],[Load]]+Demand[[#This Row],[Load]]*-0.41</f>
        <v>5692.91</v>
      </c>
      <c r="M224">
        <f>Demand[[#This Row],[Load]]+Demand[[#This Row],[Load]]*-0.4</f>
        <v>5789.4</v>
      </c>
      <c r="N224">
        <f>Demand[[#This Row],[Load]]+Demand[[#This Row],[Load]]*-0.39</f>
        <v>5885.8899999999994</v>
      </c>
      <c r="O224">
        <f>Demand[[#This Row],[Load]]+Demand[[#This Row],[Load]]*-0.38</f>
        <v>5982.38</v>
      </c>
      <c r="P224">
        <f>Demand[[#This Row],[Load]]+Demand[[#This Row],[Load]]*-0.37</f>
        <v>6078.87</v>
      </c>
      <c r="Q224">
        <f>Demand[[#This Row],[Load]]+Demand[[#This Row],[Load]]*-0.36</f>
        <v>6175.3600000000006</v>
      </c>
      <c r="R224">
        <f>Demand[[#This Row],[Load]]+Demand[[#This Row],[Load]]*-0.35</f>
        <v>6271.85</v>
      </c>
      <c r="S224">
        <f>Demand[[#This Row],[Load]]+Demand[[#This Row],[Load]]*-0.34</f>
        <v>6368.34</v>
      </c>
      <c r="T224">
        <f>Demand[[#This Row],[Load]]+Demand[[#This Row],[Load]]*-0.33</f>
        <v>6464.83</v>
      </c>
      <c r="U224">
        <f>Demand[[#This Row],[Load]]+Demand[[#This Row],[Load]]*-0.32</f>
        <v>6561.32</v>
      </c>
      <c r="V224">
        <f>Demand[[#This Row],[Load]]+Demand[[#This Row],[Load]]*-0.31</f>
        <v>6657.8099999999995</v>
      </c>
      <c r="W224">
        <f>Demand[[#This Row],[Load]]+Demand[[#This Row],[Load]]*-0.3</f>
        <v>6754.3</v>
      </c>
      <c r="X224">
        <f>Demand[[#This Row],[Load]]+Demand[[#This Row],[Load]]*-0.29</f>
        <v>6850.7900000000009</v>
      </c>
      <c r="Y224">
        <f>Demand[[#This Row],[Load]]+Demand[[#This Row],[Load]]*-0.28</f>
        <v>6947.28</v>
      </c>
      <c r="Z224">
        <f>Demand[[#This Row],[Load]]+Demand[[#This Row],[Load]]*-0.27</f>
        <v>7043.77</v>
      </c>
      <c r="AA224">
        <f>Demand[[#This Row],[Load]]+Demand[[#This Row],[Load]]*-0.26</f>
        <v>7140.26</v>
      </c>
      <c r="AB224">
        <f>Demand[[#This Row],[Load]]+Demand[[#This Row],[Load]]*-0.25</f>
        <v>7236.75</v>
      </c>
      <c r="AC224">
        <f>Demand[[#This Row],[Load]]+Demand[[#This Row],[Load]]*-0.24</f>
        <v>7333.24</v>
      </c>
      <c r="AD224">
        <f>Demand[[#This Row],[Load]]+Demand[[#This Row],[Load]]*-0.23</f>
        <v>7429.73</v>
      </c>
      <c r="AE224">
        <f>Demand[[#This Row],[Load]]+Demand[[#This Row],[Load]]*-0.22</f>
        <v>7526.2199999999993</v>
      </c>
      <c r="AF224">
        <f>Demand[[#This Row],[Load]]+Demand[[#This Row],[Load]]*-0.21</f>
        <v>7622.71</v>
      </c>
      <c r="AG224">
        <f>Demand[[#This Row],[Load]]+Demand[[#This Row],[Load]]*-0.2</f>
        <v>7719.2</v>
      </c>
      <c r="AH224">
        <f>Demand[[#This Row],[Load]]+Demand[[#This Row],[Load]]*-0.19</f>
        <v>7815.6900000000005</v>
      </c>
      <c r="AI224">
        <f>Demand[[#This Row],[Load]]+Demand[[#This Row],[Load]]*-0.18</f>
        <v>7912.18</v>
      </c>
      <c r="AJ224">
        <f>Demand[[#This Row],[Load]]+Demand[[#This Row],[Load]]*-0.17</f>
        <v>8008.67</v>
      </c>
      <c r="AK224">
        <f>Demand[[#This Row],[Load]]+Demand[[#This Row],[Load]]*-0.16</f>
        <v>8105.16</v>
      </c>
      <c r="AL224">
        <f>Demand[[#This Row],[Load]]+Demand[[#This Row],[Load]]*-0.15</f>
        <v>8201.65</v>
      </c>
      <c r="AM224">
        <f>Demand[[#This Row],[Load]]+Demand[[#This Row],[Load]]*-0.14</f>
        <v>8298.14</v>
      </c>
      <c r="AN224">
        <f>Demand[[#This Row],[Load]]+Demand[[#This Row],[Load]]*-0.13</f>
        <v>8394.6299999999992</v>
      </c>
      <c r="AO224">
        <f>Demand[[#This Row],[Load]]+Demand[[#This Row],[Load]]*-0.12</f>
        <v>8491.1200000000008</v>
      </c>
      <c r="AP224">
        <f>Demand[[#This Row],[Load]]+Demand[[#This Row],[Load]]*-0.11</f>
        <v>8587.61</v>
      </c>
      <c r="AQ224">
        <f>Demand[[#This Row],[Load]]+Demand[[#This Row],[Load]]*-0.1</f>
        <v>8684.1</v>
      </c>
      <c r="AR224">
        <f>Demand[[#This Row],[Load]]+Demand[[#This Row],[Load]]*-0.09</f>
        <v>8780.59</v>
      </c>
      <c r="AS224">
        <f>Demand[[#This Row],[Load]]+Demand[[#This Row],[Load]]*-0.08</f>
        <v>8877.08</v>
      </c>
      <c r="AT224">
        <f>Demand[[#This Row],[Load]]+Demand[[#This Row],[Load]]*-0.07</f>
        <v>8973.57</v>
      </c>
      <c r="AU224">
        <f>Demand[[#This Row],[Load]]+Demand[[#This Row],[Load]]*-0.06</f>
        <v>9070.06</v>
      </c>
      <c r="AV224">
        <f>Demand[[#This Row],[Load]]+Demand[[#This Row],[Load]]*-0.05</f>
        <v>9166.5499999999993</v>
      </c>
      <c r="AW224">
        <f>Demand[[#This Row],[Load]]+Demand[[#This Row],[Load]]*-0.04</f>
        <v>9263.0400000000009</v>
      </c>
      <c r="AX224">
        <f>Demand[[#This Row],[Load]]+Demand[[#This Row],[Load]]*-0.03</f>
        <v>9359.5300000000007</v>
      </c>
      <c r="AY224">
        <f>Demand[[#This Row],[Load]]+Demand[[#This Row],[Load]]*-0.02</f>
        <v>9456.02</v>
      </c>
      <c r="AZ224">
        <f>Demand[[#This Row],[Load]]+Demand[[#This Row],[Load]]*-0.01</f>
        <v>9552.51</v>
      </c>
      <c r="BA224">
        <f>Demand[[#This Row],[Load]]+Demand[[#This Row],[Load]]*0</f>
        <v>9649</v>
      </c>
      <c r="BB224">
        <f>Demand[[#This Row],[Load]]+Demand[[#This Row],[Load]]*0.01</f>
        <v>9745.49</v>
      </c>
      <c r="BC224">
        <f>Demand[[#This Row],[Load]]+Demand[[#This Row],[Load]]*0.02</f>
        <v>9841.98</v>
      </c>
      <c r="BD224">
        <f>Demand[[#This Row],[Load]]+Demand[[#This Row],[Load]]*0.03</f>
        <v>9938.4699999999993</v>
      </c>
      <c r="BE224">
        <f>Demand[[#This Row],[Load]]+Demand[[#This Row],[Load]]*0.04</f>
        <v>10034.959999999999</v>
      </c>
      <c r="BF224">
        <f>Demand[[#This Row],[Load]]+Demand[[#This Row],[Load]]*0.05</f>
        <v>10131.450000000001</v>
      </c>
      <c r="BG224">
        <f>Demand[[#This Row],[Load]]+Demand[[#This Row],[Load]]*0.06</f>
        <v>10227.94</v>
      </c>
      <c r="BH224">
        <f>Demand[[#This Row],[Load]]+Demand[[#This Row],[Load]]*0.07</f>
        <v>10324.43</v>
      </c>
      <c r="BI224">
        <f>Demand[[#This Row],[Load]]+Demand[[#This Row],[Load]]*0.08</f>
        <v>10420.92</v>
      </c>
      <c r="BJ224">
        <f>Demand[[#This Row],[Load]]+Demand[[#This Row],[Load]]*0.09</f>
        <v>10517.41</v>
      </c>
      <c r="BK224">
        <f>Demand[[#This Row],[Load]]+Demand[[#This Row],[Load]]*0.1</f>
        <v>10613.9</v>
      </c>
      <c r="BL224">
        <f>Demand[[#This Row],[Load]]+Demand[[#This Row],[Load]]*0.11</f>
        <v>10710.39</v>
      </c>
      <c r="BM224">
        <f>Demand[[#This Row],[Load]]+Demand[[#This Row],[Load]]*0.12</f>
        <v>10806.88</v>
      </c>
      <c r="BN224">
        <f>Demand[[#This Row],[Load]]+Demand[[#This Row],[Load]]*0.13</f>
        <v>10903.37</v>
      </c>
      <c r="BO224">
        <f>Demand[[#This Row],[Load]]+Demand[[#This Row],[Load]]*0.14</f>
        <v>10999.86</v>
      </c>
      <c r="BP224">
        <f>Demand[[#This Row],[Load]]+Demand[[#This Row],[Load]]*0.15</f>
        <v>11096.35</v>
      </c>
      <c r="BQ224">
        <f>Demand[[#This Row],[Load]]+Demand[[#This Row],[Load]]*0.16</f>
        <v>11192.84</v>
      </c>
      <c r="BR224">
        <f>Demand[[#This Row],[Load]]+Demand[[#This Row],[Load]]*0.17</f>
        <v>11289.33</v>
      </c>
      <c r="BS224">
        <f>Demand[[#This Row],[Load]]+Demand[[#This Row],[Load]]*0.18</f>
        <v>11385.82</v>
      </c>
      <c r="BT224">
        <f>Demand[[#This Row],[Load]]+Demand[[#This Row],[Load]]*0.19</f>
        <v>11482.31</v>
      </c>
      <c r="BU224">
        <f>Demand[[#This Row],[Load]]+Demand[[#This Row],[Load]]*0.2</f>
        <v>11578.8</v>
      </c>
      <c r="BV224">
        <f>Demand[[#This Row],[Load]]+Demand[[#This Row],[Load]]*0.21</f>
        <v>11675.29</v>
      </c>
      <c r="BW224">
        <f>Demand[[#This Row],[Load]]+Demand[[#This Row],[Load]]*0.22</f>
        <v>11771.78</v>
      </c>
      <c r="BX224">
        <f>Demand[[#This Row],[Load]]+Demand[[#This Row],[Load]]*0.23</f>
        <v>11868.27</v>
      </c>
      <c r="BY224">
        <f>Demand[[#This Row],[Load]]+Demand[[#This Row],[Load]]*0.24</f>
        <v>11964.76</v>
      </c>
      <c r="BZ224">
        <f>Demand[[#This Row],[Load]]+Demand[[#This Row],[Load]]*0.25</f>
        <v>12061.25</v>
      </c>
      <c r="CA224">
        <f>Demand[[#This Row],[Load]]+Demand[[#This Row],[Load]]*0.26</f>
        <v>12157.74</v>
      </c>
      <c r="CB224">
        <f>Demand[[#This Row],[Load]]+Demand[[#This Row],[Load]]*0.27</f>
        <v>12254.23</v>
      </c>
      <c r="CC224">
        <f>Demand[[#This Row],[Load]]+Demand[[#This Row],[Load]]*0.28</f>
        <v>12350.720000000001</v>
      </c>
      <c r="CD224">
        <f>Demand[[#This Row],[Load]]+Demand[[#This Row],[Load]]*0.29</f>
        <v>12447.21</v>
      </c>
      <c r="CE224">
        <f>Demand[[#This Row],[Load]]+Demand[[#This Row],[Load]]*0.3</f>
        <v>12543.7</v>
      </c>
      <c r="CF224">
        <f>Demand[[#This Row],[Load]]+Demand[[#This Row],[Load]]*0.31</f>
        <v>12640.19</v>
      </c>
      <c r="CG224">
        <f>Demand[[#This Row],[Load]]+Demand[[#This Row],[Load]]*0.32</f>
        <v>12736.68</v>
      </c>
      <c r="CH224">
        <f>Demand[[#This Row],[Load]]+Demand[[#This Row],[Load]]*0.33</f>
        <v>12833.17</v>
      </c>
      <c r="CI224">
        <f>Demand[[#This Row],[Load]]+Demand[[#This Row],[Load]]*0.34</f>
        <v>12929.66</v>
      </c>
      <c r="CJ224">
        <f>Demand[[#This Row],[Load]]+Demand[[#This Row],[Load]]*0.35</f>
        <v>13026.15</v>
      </c>
      <c r="CK224">
        <f>Demand[[#This Row],[Load]]+Demand[[#This Row],[Load]]*0.36</f>
        <v>13122.64</v>
      </c>
      <c r="CL224">
        <f>Demand[[#This Row],[Load]]+Demand[[#This Row],[Load]]*0.37</f>
        <v>13219.130000000001</v>
      </c>
      <c r="CM224">
        <f>Demand[[#This Row],[Load]]+Demand[[#This Row],[Load]]*0.38</f>
        <v>13315.619999999999</v>
      </c>
      <c r="CN224">
        <f>Demand[[#This Row],[Load]]+Demand[[#This Row],[Load]]*0.39</f>
        <v>13412.11</v>
      </c>
      <c r="CO224">
        <f>Demand[[#This Row],[Load]]+Demand[[#This Row],[Load]]*0.4</f>
        <v>13508.6</v>
      </c>
      <c r="CP224">
        <f>Demand[[#This Row],[Load]]+Demand[[#This Row],[Load]]*0.41</f>
        <v>13605.09</v>
      </c>
      <c r="CQ224">
        <f>Demand[[#This Row],[Load]]+Demand[[#This Row],[Load]]*0.42</f>
        <v>13701.58</v>
      </c>
      <c r="CR224">
        <f>Demand[[#This Row],[Load]]+Demand[[#This Row],[Load]]*0.43</f>
        <v>13798.07</v>
      </c>
      <c r="CS224">
        <f>Demand[[#This Row],[Load]]+Demand[[#This Row],[Load]]*0.44</f>
        <v>13894.560000000001</v>
      </c>
      <c r="CT224">
        <f>Demand[[#This Row],[Load]]+Demand[[#This Row],[Load]]*0.45</f>
        <v>13991.05</v>
      </c>
      <c r="CU224">
        <f>Demand[[#This Row],[Load]]+Demand[[#This Row],[Load]]*0.46</f>
        <v>14087.54</v>
      </c>
      <c r="CV224">
        <f>Demand[[#This Row],[Load]]+Demand[[#This Row],[Load]]*47</f>
        <v>463152</v>
      </c>
      <c r="CW224">
        <f>Demand[[#This Row],[Load]]+Demand[[#This Row],[Load]]*0.48</f>
        <v>14280.52</v>
      </c>
      <c r="CX224">
        <f>Demand[[#This Row],[Load]]+Demand[[#This Row],[Load]]*0.49</f>
        <v>14377.01</v>
      </c>
      <c r="CY224">
        <f>Demand[[#This Row],[Load]]+Demand[[#This Row],[Load]]*0.5</f>
        <v>14473.5</v>
      </c>
    </row>
    <row r="225" spans="1:103">
      <c r="A225">
        <v>223</v>
      </c>
      <c r="B225">
        <v>9625</v>
      </c>
      <c r="C225">
        <f>Demand[[#This Row],[Load]]-Demand[[#This Row],[Load]]*0.5</f>
        <v>4812.5</v>
      </c>
      <c r="D225">
        <f>Demand[[#This Row],[Load]]-Demand[[#This Row],[Load]]*0.49</f>
        <v>4908.75</v>
      </c>
      <c r="E225">
        <f>Demand[[#This Row],[Load]]-Demand[[#This Row],[Load]]*0.48</f>
        <v>5005</v>
      </c>
      <c r="F225">
        <f>Demand[[#This Row],[Load]]-Demand[[#This Row],[Load]]*0.47</f>
        <v>5101.25</v>
      </c>
      <c r="G225">
        <f>Demand[[#This Row],[Load]]-Demand[[#This Row],[Load]]*0.46</f>
        <v>5197.5</v>
      </c>
      <c r="H225">
        <f>Demand[[#This Row],[Load]]-Demand[[#This Row],[Load]]*0.45</f>
        <v>5293.75</v>
      </c>
      <c r="I225">
        <f>Demand[[#This Row],[Load]]-Demand[[#This Row],[Load]]*0.44</f>
        <v>5390</v>
      </c>
      <c r="J225">
        <f>Demand[[#This Row],[Load]]-Demand[[#This Row],[Load]]*0.43</f>
        <v>5486.25</v>
      </c>
      <c r="K225">
        <f>Demand[[#This Row],[Load]]+Demand[[#This Row],[Load]]*$K$1</f>
        <v>5582.5</v>
      </c>
      <c r="L225">
        <f>Demand[[#This Row],[Load]]+Demand[[#This Row],[Load]]*-0.41</f>
        <v>5678.75</v>
      </c>
      <c r="M225">
        <f>Demand[[#This Row],[Load]]+Demand[[#This Row],[Load]]*-0.4</f>
        <v>5775</v>
      </c>
      <c r="N225">
        <f>Demand[[#This Row],[Load]]+Demand[[#This Row],[Load]]*-0.39</f>
        <v>5871.25</v>
      </c>
      <c r="O225">
        <f>Demand[[#This Row],[Load]]+Demand[[#This Row],[Load]]*-0.38</f>
        <v>5967.5</v>
      </c>
      <c r="P225">
        <f>Demand[[#This Row],[Load]]+Demand[[#This Row],[Load]]*-0.37</f>
        <v>6063.75</v>
      </c>
      <c r="Q225">
        <f>Demand[[#This Row],[Load]]+Demand[[#This Row],[Load]]*-0.36</f>
        <v>6160</v>
      </c>
      <c r="R225">
        <f>Demand[[#This Row],[Load]]+Demand[[#This Row],[Load]]*-0.35</f>
        <v>6256.25</v>
      </c>
      <c r="S225">
        <f>Demand[[#This Row],[Load]]+Demand[[#This Row],[Load]]*-0.34</f>
        <v>6352.5</v>
      </c>
      <c r="T225">
        <f>Demand[[#This Row],[Load]]+Demand[[#This Row],[Load]]*-0.33</f>
        <v>6448.75</v>
      </c>
      <c r="U225">
        <f>Demand[[#This Row],[Load]]+Demand[[#This Row],[Load]]*-0.32</f>
        <v>6545</v>
      </c>
      <c r="V225">
        <f>Demand[[#This Row],[Load]]+Demand[[#This Row],[Load]]*-0.31</f>
        <v>6641.25</v>
      </c>
      <c r="W225">
        <f>Demand[[#This Row],[Load]]+Demand[[#This Row],[Load]]*-0.3</f>
        <v>6737.5</v>
      </c>
      <c r="X225">
        <f>Demand[[#This Row],[Load]]+Demand[[#This Row],[Load]]*-0.29</f>
        <v>6833.75</v>
      </c>
      <c r="Y225">
        <f>Demand[[#This Row],[Load]]+Demand[[#This Row],[Load]]*-0.28</f>
        <v>6930</v>
      </c>
      <c r="Z225">
        <f>Demand[[#This Row],[Load]]+Demand[[#This Row],[Load]]*-0.27</f>
        <v>7026.25</v>
      </c>
      <c r="AA225">
        <f>Demand[[#This Row],[Load]]+Demand[[#This Row],[Load]]*-0.26</f>
        <v>7122.5</v>
      </c>
      <c r="AB225">
        <f>Demand[[#This Row],[Load]]+Demand[[#This Row],[Load]]*-0.25</f>
        <v>7218.75</v>
      </c>
      <c r="AC225">
        <f>Demand[[#This Row],[Load]]+Demand[[#This Row],[Load]]*-0.24</f>
        <v>7315</v>
      </c>
      <c r="AD225">
        <f>Demand[[#This Row],[Load]]+Demand[[#This Row],[Load]]*-0.23</f>
        <v>7411.25</v>
      </c>
      <c r="AE225">
        <f>Demand[[#This Row],[Load]]+Demand[[#This Row],[Load]]*-0.22</f>
        <v>7507.5</v>
      </c>
      <c r="AF225">
        <f>Demand[[#This Row],[Load]]+Demand[[#This Row],[Load]]*-0.21</f>
        <v>7603.75</v>
      </c>
      <c r="AG225">
        <f>Demand[[#This Row],[Load]]+Demand[[#This Row],[Load]]*-0.2</f>
        <v>7700</v>
      </c>
      <c r="AH225">
        <f>Demand[[#This Row],[Load]]+Demand[[#This Row],[Load]]*-0.19</f>
        <v>7796.25</v>
      </c>
      <c r="AI225">
        <f>Demand[[#This Row],[Load]]+Demand[[#This Row],[Load]]*-0.18</f>
        <v>7892.5</v>
      </c>
      <c r="AJ225">
        <f>Demand[[#This Row],[Load]]+Demand[[#This Row],[Load]]*-0.17</f>
        <v>7988.75</v>
      </c>
      <c r="AK225">
        <f>Demand[[#This Row],[Load]]+Demand[[#This Row],[Load]]*-0.16</f>
        <v>8085</v>
      </c>
      <c r="AL225">
        <f>Demand[[#This Row],[Load]]+Demand[[#This Row],[Load]]*-0.15</f>
        <v>8181.25</v>
      </c>
      <c r="AM225">
        <f>Demand[[#This Row],[Load]]+Demand[[#This Row],[Load]]*-0.14</f>
        <v>8277.5</v>
      </c>
      <c r="AN225">
        <f>Demand[[#This Row],[Load]]+Demand[[#This Row],[Load]]*-0.13</f>
        <v>8373.75</v>
      </c>
      <c r="AO225">
        <f>Demand[[#This Row],[Load]]+Demand[[#This Row],[Load]]*-0.12</f>
        <v>8470</v>
      </c>
      <c r="AP225">
        <f>Demand[[#This Row],[Load]]+Demand[[#This Row],[Load]]*-0.11</f>
        <v>8566.25</v>
      </c>
      <c r="AQ225">
        <f>Demand[[#This Row],[Load]]+Demand[[#This Row],[Load]]*-0.1</f>
        <v>8662.5</v>
      </c>
      <c r="AR225">
        <f>Demand[[#This Row],[Load]]+Demand[[#This Row],[Load]]*-0.09</f>
        <v>8758.75</v>
      </c>
      <c r="AS225">
        <f>Demand[[#This Row],[Load]]+Demand[[#This Row],[Load]]*-0.08</f>
        <v>8855</v>
      </c>
      <c r="AT225">
        <f>Demand[[#This Row],[Load]]+Demand[[#This Row],[Load]]*-0.07</f>
        <v>8951.25</v>
      </c>
      <c r="AU225">
        <f>Demand[[#This Row],[Load]]+Demand[[#This Row],[Load]]*-0.06</f>
        <v>9047.5</v>
      </c>
      <c r="AV225">
        <f>Demand[[#This Row],[Load]]+Demand[[#This Row],[Load]]*-0.05</f>
        <v>9143.75</v>
      </c>
      <c r="AW225">
        <f>Demand[[#This Row],[Load]]+Demand[[#This Row],[Load]]*-0.04</f>
        <v>9240</v>
      </c>
      <c r="AX225">
        <f>Demand[[#This Row],[Load]]+Demand[[#This Row],[Load]]*-0.03</f>
        <v>9336.25</v>
      </c>
      <c r="AY225">
        <f>Demand[[#This Row],[Load]]+Demand[[#This Row],[Load]]*-0.02</f>
        <v>9432.5</v>
      </c>
      <c r="AZ225">
        <f>Demand[[#This Row],[Load]]+Demand[[#This Row],[Load]]*-0.01</f>
        <v>9528.75</v>
      </c>
      <c r="BA225">
        <f>Demand[[#This Row],[Load]]+Demand[[#This Row],[Load]]*0</f>
        <v>9625</v>
      </c>
      <c r="BB225">
        <f>Demand[[#This Row],[Load]]+Demand[[#This Row],[Load]]*0.01</f>
        <v>9721.25</v>
      </c>
      <c r="BC225">
        <f>Demand[[#This Row],[Load]]+Demand[[#This Row],[Load]]*0.02</f>
        <v>9817.5</v>
      </c>
      <c r="BD225">
        <f>Demand[[#This Row],[Load]]+Demand[[#This Row],[Load]]*0.03</f>
        <v>9913.75</v>
      </c>
      <c r="BE225">
        <f>Demand[[#This Row],[Load]]+Demand[[#This Row],[Load]]*0.04</f>
        <v>10010</v>
      </c>
      <c r="BF225">
        <f>Demand[[#This Row],[Load]]+Demand[[#This Row],[Load]]*0.05</f>
        <v>10106.25</v>
      </c>
      <c r="BG225">
        <f>Demand[[#This Row],[Load]]+Demand[[#This Row],[Load]]*0.06</f>
        <v>10202.5</v>
      </c>
      <c r="BH225">
        <f>Demand[[#This Row],[Load]]+Demand[[#This Row],[Load]]*0.07</f>
        <v>10298.75</v>
      </c>
      <c r="BI225">
        <f>Demand[[#This Row],[Load]]+Demand[[#This Row],[Load]]*0.08</f>
        <v>10395</v>
      </c>
      <c r="BJ225">
        <f>Demand[[#This Row],[Load]]+Demand[[#This Row],[Load]]*0.09</f>
        <v>10491.25</v>
      </c>
      <c r="BK225">
        <f>Demand[[#This Row],[Load]]+Demand[[#This Row],[Load]]*0.1</f>
        <v>10587.5</v>
      </c>
      <c r="BL225">
        <f>Demand[[#This Row],[Load]]+Demand[[#This Row],[Load]]*0.11</f>
        <v>10683.75</v>
      </c>
      <c r="BM225">
        <f>Demand[[#This Row],[Load]]+Demand[[#This Row],[Load]]*0.12</f>
        <v>10780</v>
      </c>
      <c r="BN225">
        <f>Demand[[#This Row],[Load]]+Demand[[#This Row],[Load]]*0.13</f>
        <v>10876.25</v>
      </c>
      <c r="BO225">
        <f>Demand[[#This Row],[Load]]+Demand[[#This Row],[Load]]*0.14</f>
        <v>10972.5</v>
      </c>
      <c r="BP225">
        <f>Demand[[#This Row],[Load]]+Demand[[#This Row],[Load]]*0.15</f>
        <v>11068.75</v>
      </c>
      <c r="BQ225">
        <f>Demand[[#This Row],[Load]]+Demand[[#This Row],[Load]]*0.16</f>
        <v>11165</v>
      </c>
      <c r="BR225">
        <f>Demand[[#This Row],[Load]]+Demand[[#This Row],[Load]]*0.17</f>
        <v>11261.25</v>
      </c>
      <c r="BS225">
        <f>Demand[[#This Row],[Load]]+Demand[[#This Row],[Load]]*0.18</f>
        <v>11357.5</v>
      </c>
      <c r="BT225">
        <f>Demand[[#This Row],[Load]]+Demand[[#This Row],[Load]]*0.19</f>
        <v>11453.75</v>
      </c>
      <c r="BU225">
        <f>Demand[[#This Row],[Load]]+Demand[[#This Row],[Load]]*0.2</f>
        <v>11550</v>
      </c>
      <c r="BV225">
        <f>Demand[[#This Row],[Load]]+Demand[[#This Row],[Load]]*0.21</f>
        <v>11646.25</v>
      </c>
      <c r="BW225">
        <f>Demand[[#This Row],[Load]]+Demand[[#This Row],[Load]]*0.22</f>
        <v>11742.5</v>
      </c>
      <c r="BX225">
        <f>Demand[[#This Row],[Load]]+Demand[[#This Row],[Load]]*0.23</f>
        <v>11838.75</v>
      </c>
      <c r="BY225">
        <f>Demand[[#This Row],[Load]]+Demand[[#This Row],[Load]]*0.24</f>
        <v>11935</v>
      </c>
      <c r="BZ225">
        <f>Demand[[#This Row],[Load]]+Demand[[#This Row],[Load]]*0.25</f>
        <v>12031.25</v>
      </c>
      <c r="CA225">
        <f>Demand[[#This Row],[Load]]+Demand[[#This Row],[Load]]*0.26</f>
        <v>12127.5</v>
      </c>
      <c r="CB225">
        <f>Demand[[#This Row],[Load]]+Demand[[#This Row],[Load]]*0.27</f>
        <v>12223.75</v>
      </c>
      <c r="CC225">
        <f>Demand[[#This Row],[Load]]+Demand[[#This Row],[Load]]*0.28</f>
        <v>12320</v>
      </c>
      <c r="CD225">
        <f>Demand[[#This Row],[Load]]+Demand[[#This Row],[Load]]*0.29</f>
        <v>12416.25</v>
      </c>
      <c r="CE225">
        <f>Demand[[#This Row],[Load]]+Demand[[#This Row],[Load]]*0.3</f>
        <v>12512.5</v>
      </c>
      <c r="CF225">
        <f>Demand[[#This Row],[Load]]+Demand[[#This Row],[Load]]*0.31</f>
        <v>12608.75</v>
      </c>
      <c r="CG225">
        <f>Demand[[#This Row],[Load]]+Demand[[#This Row],[Load]]*0.32</f>
        <v>12705</v>
      </c>
      <c r="CH225">
        <f>Demand[[#This Row],[Load]]+Demand[[#This Row],[Load]]*0.33</f>
        <v>12801.25</v>
      </c>
      <c r="CI225">
        <f>Demand[[#This Row],[Load]]+Demand[[#This Row],[Load]]*0.34</f>
        <v>12897.5</v>
      </c>
      <c r="CJ225">
        <f>Demand[[#This Row],[Load]]+Demand[[#This Row],[Load]]*0.35</f>
        <v>12993.75</v>
      </c>
      <c r="CK225">
        <f>Demand[[#This Row],[Load]]+Demand[[#This Row],[Load]]*0.36</f>
        <v>13090</v>
      </c>
      <c r="CL225">
        <f>Demand[[#This Row],[Load]]+Demand[[#This Row],[Load]]*0.37</f>
        <v>13186.25</v>
      </c>
      <c r="CM225">
        <f>Demand[[#This Row],[Load]]+Demand[[#This Row],[Load]]*0.38</f>
        <v>13282.5</v>
      </c>
      <c r="CN225">
        <f>Demand[[#This Row],[Load]]+Demand[[#This Row],[Load]]*0.39</f>
        <v>13378.75</v>
      </c>
      <c r="CO225">
        <f>Demand[[#This Row],[Load]]+Demand[[#This Row],[Load]]*0.4</f>
        <v>13475</v>
      </c>
      <c r="CP225">
        <f>Demand[[#This Row],[Load]]+Demand[[#This Row],[Load]]*0.41</f>
        <v>13571.25</v>
      </c>
      <c r="CQ225">
        <f>Demand[[#This Row],[Load]]+Demand[[#This Row],[Load]]*0.42</f>
        <v>13667.5</v>
      </c>
      <c r="CR225">
        <f>Demand[[#This Row],[Load]]+Demand[[#This Row],[Load]]*0.43</f>
        <v>13763.75</v>
      </c>
      <c r="CS225">
        <f>Demand[[#This Row],[Load]]+Demand[[#This Row],[Load]]*0.44</f>
        <v>13860</v>
      </c>
      <c r="CT225">
        <f>Demand[[#This Row],[Load]]+Demand[[#This Row],[Load]]*0.45</f>
        <v>13956.25</v>
      </c>
      <c r="CU225">
        <f>Demand[[#This Row],[Load]]+Demand[[#This Row],[Load]]*0.46</f>
        <v>14052.5</v>
      </c>
      <c r="CV225">
        <f>Demand[[#This Row],[Load]]+Demand[[#This Row],[Load]]*47</f>
        <v>462000</v>
      </c>
      <c r="CW225">
        <f>Demand[[#This Row],[Load]]+Demand[[#This Row],[Load]]*0.48</f>
        <v>14245</v>
      </c>
      <c r="CX225">
        <f>Demand[[#This Row],[Load]]+Demand[[#This Row],[Load]]*0.49</f>
        <v>14341.25</v>
      </c>
      <c r="CY225">
        <f>Demand[[#This Row],[Load]]+Demand[[#This Row],[Load]]*0.5</f>
        <v>14437.5</v>
      </c>
    </row>
    <row r="226" spans="1:103">
      <c r="A226">
        <v>224</v>
      </c>
      <c r="B226">
        <v>9984</v>
      </c>
      <c r="C226">
        <f>Demand[[#This Row],[Load]]-Demand[[#This Row],[Load]]*0.5</f>
        <v>4992</v>
      </c>
      <c r="D226">
        <f>Demand[[#This Row],[Load]]-Demand[[#This Row],[Load]]*0.49</f>
        <v>5091.84</v>
      </c>
      <c r="E226">
        <f>Demand[[#This Row],[Load]]-Demand[[#This Row],[Load]]*0.48</f>
        <v>5191.68</v>
      </c>
      <c r="F226">
        <f>Demand[[#This Row],[Load]]-Demand[[#This Row],[Load]]*0.47</f>
        <v>5291.52</v>
      </c>
      <c r="G226">
        <f>Demand[[#This Row],[Load]]-Demand[[#This Row],[Load]]*0.46</f>
        <v>5391.36</v>
      </c>
      <c r="H226">
        <f>Demand[[#This Row],[Load]]-Demand[[#This Row],[Load]]*0.45</f>
        <v>5491.2</v>
      </c>
      <c r="I226">
        <f>Demand[[#This Row],[Load]]-Demand[[#This Row],[Load]]*0.44</f>
        <v>5591.04</v>
      </c>
      <c r="J226">
        <f>Demand[[#This Row],[Load]]-Demand[[#This Row],[Load]]*0.43</f>
        <v>5690.88</v>
      </c>
      <c r="K226">
        <f>Demand[[#This Row],[Load]]+Demand[[#This Row],[Load]]*$K$1</f>
        <v>5790.72</v>
      </c>
      <c r="L226">
        <f>Demand[[#This Row],[Load]]+Demand[[#This Row],[Load]]*-0.41</f>
        <v>5890.56</v>
      </c>
      <c r="M226">
        <f>Demand[[#This Row],[Load]]+Demand[[#This Row],[Load]]*-0.4</f>
        <v>5990.4</v>
      </c>
      <c r="N226">
        <f>Demand[[#This Row],[Load]]+Demand[[#This Row],[Load]]*-0.39</f>
        <v>6090.24</v>
      </c>
      <c r="O226">
        <f>Demand[[#This Row],[Load]]+Demand[[#This Row],[Load]]*-0.38</f>
        <v>6190.08</v>
      </c>
      <c r="P226">
        <f>Demand[[#This Row],[Load]]+Demand[[#This Row],[Load]]*-0.37</f>
        <v>6289.92</v>
      </c>
      <c r="Q226">
        <f>Demand[[#This Row],[Load]]+Demand[[#This Row],[Load]]*-0.36</f>
        <v>6389.76</v>
      </c>
      <c r="R226">
        <f>Demand[[#This Row],[Load]]+Demand[[#This Row],[Load]]*-0.35</f>
        <v>6489.6</v>
      </c>
      <c r="S226">
        <f>Demand[[#This Row],[Load]]+Demand[[#This Row],[Load]]*-0.34</f>
        <v>6589.44</v>
      </c>
      <c r="T226">
        <f>Demand[[#This Row],[Load]]+Demand[[#This Row],[Load]]*-0.33</f>
        <v>6689.28</v>
      </c>
      <c r="U226">
        <f>Demand[[#This Row],[Load]]+Demand[[#This Row],[Load]]*-0.32</f>
        <v>6789.12</v>
      </c>
      <c r="V226">
        <f>Demand[[#This Row],[Load]]+Demand[[#This Row],[Load]]*-0.31</f>
        <v>6888.96</v>
      </c>
      <c r="W226">
        <f>Demand[[#This Row],[Load]]+Demand[[#This Row],[Load]]*-0.3</f>
        <v>6988.8</v>
      </c>
      <c r="X226">
        <f>Demand[[#This Row],[Load]]+Demand[[#This Row],[Load]]*-0.29</f>
        <v>7088.64</v>
      </c>
      <c r="Y226">
        <f>Demand[[#This Row],[Load]]+Demand[[#This Row],[Load]]*-0.28</f>
        <v>7188.48</v>
      </c>
      <c r="Z226">
        <f>Demand[[#This Row],[Load]]+Demand[[#This Row],[Load]]*-0.27</f>
        <v>7288.32</v>
      </c>
      <c r="AA226">
        <f>Demand[[#This Row],[Load]]+Demand[[#This Row],[Load]]*-0.26</f>
        <v>7388.16</v>
      </c>
      <c r="AB226">
        <f>Demand[[#This Row],[Load]]+Demand[[#This Row],[Load]]*-0.25</f>
        <v>7488</v>
      </c>
      <c r="AC226">
        <f>Demand[[#This Row],[Load]]+Demand[[#This Row],[Load]]*-0.24</f>
        <v>7587.84</v>
      </c>
      <c r="AD226">
        <f>Demand[[#This Row],[Load]]+Demand[[#This Row],[Load]]*-0.23</f>
        <v>7687.68</v>
      </c>
      <c r="AE226">
        <f>Demand[[#This Row],[Load]]+Demand[[#This Row],[Load]]*-0.22</f>
        <v>7787.52</v>
      </c>
      <c r="AF226">
        <f>Demand[[#This Row],[Load]]+Demand[[#This Row],[Load]]*-0.21</f>
        <v>7887.3600000000006</v>
      </c>
      <c r="AG226">
        <f>Demand[[#This Row],[Load]]+Demand[[#This Row],[Load]]*-0.2</f>
        <v>7987.2</v>
      </c>
      <c r="AH226">
        <f>Demand[[#This Row],[Load]]+Demand[[#This Row],[Load]]*-0.19</f>
        <v>8087.04</v>
      </c>
      <c r="AI226">
        <f>Demand[[#This Row],[Load]]+Demand[[#This Row],[Load]]*-0.18</f>
        <v>8186.88</v>
      </c>
      <c r="AJ226">
        <f>Demand[[#This Row],[Load]]+Demand[[#This Row],[Load]]*-0.17</f>
        <v>8286.7199999999993</v>
      </c>
      <c r="AK226">
        <f>Demand[[#This Row],[Load]]+Demand[[#This Row],[Load]]*-0.16</f>
        <v>8386.56</v>
      </c>
      <c r="AL226">
        <f>Demand[[#This Row],[Load]]+Demand[[#This Row],[Load]]*-0.15</f>
        <v>8486.4</v>
      </c>
      <c r="AM226">
        <f>Demand[[#This Row],[Load]]+Demand[[#This Row],[Load]]*-0.14</f>
        <v>8586.24</v>
      </c>
      <c r="AN226">
        <f>Demand[[#This Row],[Load]]+Demand[[#This Row],[Load]]*-0.13</f>
        <v>8686.08</v>
      </c>
      <c r="AO226">
        <f>Demand[[#This Row],[Load]]+Demand[[#This Row],[Load]]*-0.12</f>
        <v>8785.92</v>
      </c>
      <c r="AP226">
        <f>Demand[[#This Row],[Load]]+Demand[[#This Row],[Load]]*-0.11</f>
        <v>8885.76</v>
      </c>
      <c r="AQ226">
        <f>Demand[[#This Row],[Load]]+Demand[[#This Row],[Load]]*-0.1</f>
        <v>8985.6</v>
      </c>
      <c r="AR226">
        <f>Demand[[#This Row],[Load]]+Demand[[#This Row],[Load]]*-0.09</f>
        <v>9085.44</v>
      </c>
      <c r="AS226">
        <f>Demand[[#This Row],[Load]]+Demand[[#This Row],[Load]]*-0.08</f>
        <v>9185.2800000000007</v>
      </c>
      <c r="AT226">
        <f>Demand[[#This Row],[Load]]+Demand[[#This Row],[Load]]*-0.07</f>
        <v>9285.119999999999</v>
      </c>
      <c r="AU226">
        <f>Demand[[#This Row],[Load]]+Demand[[#This Row],[Load]]*-0.06</f>
        <v>9384.9599999999991</v>
      </c>
      <c r="AV226">
        <f>Demand[[#This Row],[Load]]+Demand[[#This Row],[Load]]*-0.05</f>
        <v>9484.7999999999993</v>
      </c>
      <c r="AW226">
        <f>Demand[[#This Row],[Load]]+Demand[[#This Row],[Load]]*-0.04</f>
        <v>9584.64</v>
      </c>
      <c r="AX226">
        <f>Demand[[#This Row],[Load]]+Demand[[#This Row],[Load]]*-0.03</f>
        <v>9684.48</v>
      </c>
      <c r="AY226">
        <f>Demand[[#This Row],[Load]]+Demand[[#This Row],[Load]]*-0.02</f>
        <v>9784.32</v>
      </c>
      <c r="AZ226">
        <f>Demand[[#This Row],[Load]]+Demand[[#This Row],[Load]]*-0.01</f>
        <v>9884.16</v>
      </c>
      <c r="BA226">
        <f>Demand[[#This Row],[Load]]+Demand[[#This Row],[Load]]*0</f>
        <v>9984</v>
      </c>
      <c r="BB226">
        <f>Demand[[#This Row],[Load]]+Demand[[#This Row],[Load]]*0.01</f>
        <v>10083.84</v>
      </c>
      <c r="BC226">
        <f>Demand[[#This Row],[Load]]+Demand[[#This Row],[Load]]*0.02</f>
        <v>10183.68</v>
      </c>
      <c r="BD226">
        <f>Demand[[#This Row],[Load]]+Demand[[#This Row],[Load]]*0.03</f>
        <v>10283.52</v>
      </c>
      <c r="BE226">
        <f>Demand[[#This Row],[Load]]+Demand[[#This Row],[Load]]*0.04</f>
        <v>10383.36</v>
      </c>
      <c r="BF226">
        <f>Demand[[#This Row],[Load]]+Demand[[#This Row],[Load]]*0.05</f>
        <v>10483.200000000001</v>
      </c>
      <c r="BG226">
        <f>Demand[[#This Row],[Load]]+Demand[[#This Row],[Load]]*0.06</f>
        <v>10583.04</v>
      </c>
      <c r="BH226">
        <f>Demand[[#This Row],[Load]]+Demand[[#This Row],[Load]]*0.07</f>
        <v>10682.880000000001</v>
      </c>
      <c r="BI226">
        <f>Demand[[#This Row],[Load]]+Demand[[#This Row],[Load]]*0.08</f>
        <v>10782.72</v>
      </c>
      <c r="BJ226">
        <f>Demand[[#This Row],[Load]]+Demand[[#This Row],[Load]]*0.09</f>
        <v>10882.56</v>
      </c>
      <c r="BK226">
        <f>Demand[[#This Row],[Load]]+Demand[[#This Row],[Load]]*0.1</f>
        <v>10982.4</v>
      </c>
      <c r="BL226">
        <f>Demand[[#This Row],[Load]]+Demand[[#This Row],[Load]]*0.11</f>
        <v>11082.24</v>
      </c>
      <c r="BM226">
        <f>Demand[[#This Row],[Load]]+Demand[[#This Row],[Load]]*0.12</f>
        <v>11182.08</v>
      </c>
      <c r="BN226">
        <f>Demand[[#This Row],[Load]]+Demand[[#This Row],[Load]]*0.13</f>
        <v>11281.92</v>
      </c>
      <c r="BO226">
        <f>Demand[[#This Row],[Load]]+Demand[[#This Row],[Load]]*0.14</f>
        <v>11381.76</v>
      </c>
      <c r="BP226">
        <f>Demand[[#This Row],[Load]]+Demand[[#This Row],[Load]]*0.15</f>
        <v>11481.6</v>
      </c>
      <c r="BQ226">
        <f>Demand[[#This Row],[Load]]+Demand[[#This Row],[Load]]*0.16</f>
        <v>11581.44</v>
      </c>
      <c r="BR226">
        <f>Demand[[#This Row],[Load]]+Demand[[#This Row],[Load]]*0.17</f>
        <v>11681.28</v>
      </c>
      <c r="BS226">
        <f>Demand[[#This Row],[Load]]+Demand[[#This Row],[Load]]*0.18</f>
        <v>11781.119999999999</v>
      </c>
      <c r="BT226">
        <f>Demand[[#This Row],[Load]]+Demand[[#This Row],[Load]]*0.19</f>
        <v>11880.96</v>
      </c>
      <c r="BU226">
        <f>Demand[[#This Row],[Load]]+Demand[[#This Row],[Load]]*0.2</f>
        <v>11980.8</v>
      </c>
      <c r="BV226">
        <f>Demand[[#This Row],[Load]]+Demand[[#This Row],[Load]]*0.21</f>
        <v>12080.64</v>
      </c>
      <c r="BW226">
        <f>Demand[[#This Row],[Load]]+Demand[[#This Row],[Load]]*0.22</f>
        <v>12180.48</v>
      </c>
      <c r="BX226">
        <f>Demand[[#This Row],[Load]]+Demand[[#This Row],[Load]]*0.23</f>
        <v>12280.32</v>
      </c>
      <c r="BY226">
        <f>Demand[[#This Row],[Load]]+Demand[[#This Row],[Load]]*0.24</f>
        <v>12380.16</v>
      </c>
      <c r="BZ226">
        <f>Demand[[#This Row],[Load]]+Demand[[#This Row],[Load]]*0.25</f>
        <v>12480</v>
      </c>
      <c r="CA226">
        <f>Demand[[#This Row],[Load]]+Demand[[#This Row],[Load]]*0.26</f>
        <v>12579.84</v>
      </c>
      <c r="CB226">
        <f>Demand[[#This Row],[Load]]+Demand[[#This Row],[Load]]*0.27</f>
        <v>12679.68</v>
      </c>
      <c r="CC226">
        <f>Demand[[#This Row],[Load]]+Demand[[#This Row],[Load]]*0.28</f>
        <v>12779.52</v>
      </c>
      <c r="CD226">
        <f>Demand[[#This Row],[Load]]+Demand[[#This Row],[Load]]*0.29</f>
        <v>12879.36</v>
      </c>
      <c r="CE226">
        <f>Demand[[#This Row],[Load]]+Demand[[#This Row],[Load]]*0.3</f>
        <v>12979.2</v>
      </c>
      <c r="CF226">
        <f>Demand[[#This Row],[Load]]+Demand[[#This Row],[Load]]*0.31</f>
        <v>13079.04</v>
      </c>
      <c r="CG226">
        <f>Demand[[#This Row],[Load]]+Demand[[#This Row],[Load]]*0.32</f>
        <v>13178.880000000001</v>
      </c>
      <c r="CH226">
        <f>Demand[[#This Row],[Load]]+Demand[[#This Row],[Load]]*0.33</f>
        <v>13278.720000000001</v>
      </c>
      <c r="CI226">
        <f>Demand[[#This Row],[Load]]+Demand[[#This Row],[Load]]*0.34</f>
        <v>13378.560000000001</v>
      </c>
      <c r="CJ226">
        <f>Demand[[#This Row],[Load]]+Demand[[#This Row],[Load]]*0.35</f>
        <v>13478.4</v>
      </c>
      <c r="CK226">
        <f>Demand[[#This Row],[Load]]+Demand[[#This Row],[Load]]*0.36</f>
        <v>13578.24</v>
      </c>
      <c r="CL226">
        <f>Demand[[#This Row],[Load]]+Demand[[#This Row],[Load]]*0.37</f>
        <v>13678.08</v>
      </c>
      <c r="CM226">
        <f>Demand[[#This Row],[Load]]+Demand[[#This Row],[Load]]*0.38</f>
        <v>13777.92</v>
      </c>
      <c r="CN226">
        <f>Demand[[#This Row],[Load]]+Demand[[#This Row],[Load]]*0.39</f>
        <v>13877.76</v>
      </c>
      <c r="CO226">
        <f>Demand[[#This Row],[Load]]+Demand[[#This Row],[Load]]*0.4</f>
        <v>13977.6</v>
      </c>
      <c r="CP226">
        <f>Demand[[#This Row],[Load]]+Demand[[#This Row],[Load]]*0.41</f>
        <v>14077.439999999999</v>
      </c>
      <c r="CQ226">
        <f>Demand[[#This Row],[Load]]+Demand[[#This Row],[Load]]*0.42</f>
        <v>14177.279999999999</v>
      </c>
      <c r="CR226">
        <f>Demand[[#This Row],[Load]]+Demand[[#This Row],[Load]]*0.43</f>
        <v>14277.119999999999</v>
      </c>
      <c r="CS226">
        <f>Demand[[#This Row],[Load]]+Demand[[#This Row],[Load]]*0.44</f>
        <v>14376.96</v>
      </c>
      <c r="CT226">
        <f>Demand[[#This Row],[Load]]+Demand[[#This Row],[Load]]*0.45</f>
        <v>14476.8</v>
      </c>
      <c r="CU226">
        <f>Demand[[#This Row],[Load]]+Demand[[#This Row],[Load]]*0.46</f>
        <v>14576.64</v>
      </c>
      <c r="CV226">
        <f>Demand[[#This Row],[Load]]+Demand[[#This Row],[Load]]*47</f>
        <v>479232</v>
      </c>
      <c r="CW226">
        <f>Demand[[#This Row],[Load]]+Demand[[#This Row],[Load]]*0.48</f>
        <v>14776.32</v>
      </c>
      <c r="CX226">
        <f>Demand[[#This Row],[Load]]+Demand[[#This Row],[Load]]*0.49</f>
        <v>14876.16</v>
      </c>
      <c r="CY226">
        <f>Demand[[#This Row],[Load]]+Demand[[#This Row],[Load]]*0.5</f>
        <v>14976</v>
      </c>
    </row>
    <row r="227" spans="1:103">
      <c r="A227">
        <v>225</v>
      </c>
      <c r="B227">
        <v>10827</v>
      </c>
      <c r="C227">
        <f>Demand[[#This Row],[Load]]-Demand[[#This Row],[Load]]*0.5</f>
        <v>5413.5</v>
      </c>
      <c r="D227">
        <f>Demand[[#This Row],[Load]]-Demand[[#This Row],[Load]]*0.49</f>
        <v>5521.77</v>
      </c>
      <c r="E227">
        <f>Demand[[#This Row],[Load]]-Demand[[#This Row],[Load]]*0.48</f>
        <v>5630.04</v>
      </c>
      <c r="F227">
        <f>Demand[[#This Row],[Load]]-Demand[[#This Row],[Load]]*0.47</f>
        <v>5738.31</v>
      </c>
      <c r="G227">
        <f>Demand[[#This Row],[Load]]-Demand[[#This Row],[Load]]*0.46</f>
        <v>5846.58</v>
      </c>
      <c r="H227">
        <f>Demand[[#This Row],[Load]]-Demand[[#This Row],[Load]]*0.45</f>
        <v>5954.8499999999995</v>
      </c>
      <c r="I227">
        <f>Demand[[#This Row],[Load]]-Demand[[#This Row],[Load]]*0.44</f>
        <v>6063.12</v>
      </c>
      <c r="J227">
        <f>Demand[[#This Row],[Load]]-Demand[[#This Row],[Load]]*0.43</f>
        <v>6171.39</v>
      </c>
      <c r="K227">
        <f>Demand[[#This Row],[Load]]+Demand[[#This Row],[Load]]*$K$1</f>
        <v>6279.66</v>
      </c>
      <c r="L227">
        <f>Demand[[#This Row],[Load]]+Demand[[#This Row],[Load]]*-0.41</f>
        <v>6387.93</v>
      </c>
      <c r="M227">
        <f>Demand[[#This Row],[Load]]+Demand[[#This Row],[Load]]*-0.4</f>
        <v>6496.2</v>
      </c>
      <c r="N227">
        <f>Demand[[#This Row],[Load]]+Demand[[#This Row],[Load]]*-0.39</f>
        <v>6604.47</v>
      </c>
      <c r="O227">
        <f>Demand[[#This Row],[Load]]+Demand[[#This Row],[Load]]*-0.38</f>
        <v>6712.74</v>
      </c>
      <c r="P227">
        <f>Demand[[#This Row],[Load]]+Demand[[#This Row],[Load]]*-0.37</f>
        <v>6821.01</v>
      </c>
      <c r="Q227">
        <f>Demand[[#This Row],[Load]]+Demand[[#This Row],[Load]]*-0.36</f>
        <v>6929.2800000000007</v>
      </c>
      <c r="R227">
        <f>Demand[[#This Row],[Load]]+Demand[[#This Row],[Load]]*-0.35</f>
        <v>7037.55</v>
      </c>
      <c r="S227">
        <f>Demand[[#This Row],[Load]]+Demand[[#This Row],[Load]]*-0.34</f>
        <v>7145.82</v>
      </c>
      <c r="T227">
        <f>Demand[[#This Row],[Load]]+Demand[[#This Row],[Load]]*-0.33</f>
        <v>7254.09</v>
      </c>
      <c r="U227">
        <f>Demand[[#This Row],[Load]]+Demand[[#This Row],[Load]]*-0.32</f>
        <v>7362.3600000000006</v>
      </c>
      <c r="V227">
        <f>Demand[[#This Row],[Load]]+Demand[[#This Row],[Load]]*-0.31</f>
        <v>7470.63</v>
      </c>
      <c r="W227">
        <f>Demand[[#This Row],[Load]]+Demand[[#This Row],[Load]]*-0.3</f>
        <v>7578.9</v>
      </c>
      <c r="X227">
        <f>Demand[[#This Row],[Load]]+Demand[[#This Row],[Load]]*-0.29</f>
        <v>7687.17</v>
      </c>
      <c r="Y227">
        <f>Demand[[#This Row],[Load]]+Demand[[#This Row],[Load]]*-0.28</f>
        <v>7795.44</v>
      </c>
      <c r="Z227">
        <f>Demand[[#This Row],[Load]]+Demand[[#This Row],[Load]]*-0.27</f>
        <v>7903.7099999999991</v>
      </c>
      <c r="AA227">
        <f>Demand[[#This Row],[Load]]+Demand[[#This Row],[Load]]*-0.26</f>
        <v>8011.98</v>
      </c>
      <c r="AB227">
        <f>Demand[[#This Row],[Load]]+Demand[[#This Row],[Load]]*-0.25</f>
        <v>8120.25</v>
      </c>
      <c r="AC227">
        <f>Demand[[#This Row],[Load]]+Demand[[#This Row],[Load]]*-0.24</f>
        <v>8228.52</v>
      </c>
      <c r="AD227">
        <f>Demand[[#This Row],[Load]]+Demand[[#This Row],[Load]]*-0.23</f>
        <v>8336.7900000000009</v>
      </c>
      <c r="AE227">
        <f>Demand[[#This Row],[Load]]+Demand[[#This Row],[Load]]*-0.22</f>
        <v>8445.06</v>
      </c>
      <c r="AF227">
        <f>Demand[[#This Row],[Load]]+Demand[[#This Row],[Load]]*-0.21</f>
        <v>8553.33</v>
      </c>
      <c r="AG227">
        <f>Demand[[#This Row],[Load]]+Demand[[#This Row],[Load]]*-0.2</f>
        <v>8661.6</v>
      </c>
      <c r="AH227">
        <f>Demand[[#This Row],[Load]]+Demand[[#This Row],[Load]]*-0.19</f>
        <v>8769.869999999999</v>
      </c>
      <c r="AI227">
        <f>Demand[[#This Row],[Load]]+Demand[[#This Row],[Load]]*-0.18</f>
        <v>8878.14</v>
      </c>
      <c r="AJ227">
        <f>Demand[[#This Row],[Load]]+Demand[[#This Row],[Load]]*-0.17</f>
        <v>8986.41</v>
      </c>
      <c r="AK227">
        <f>Demand[[#This Row],[Load]]+Demand[[#This Row],[Load]]*-0.16</f>
        <v>9094.68</v>
      </c>
      <c r="AL227">
        <f>Demand[[#This Row],[Load]]+Demand[[#This Row],[Load]]*-0.15</f>
        <v>9202.9500000000007</v>
      </c>
      <c r="AM227">
        <f>Demand[[#This Row],[Load]]+Demand[[#This Row],[Load]]*-0.14</f>
        <v>9311.2199999999993</v>
      </c>
      <c r="AN227">
        <f>Demand[[#This Row],[Load]]+Demand[[#This Row],[Load]]*-0.13</f>
        <v>9419.49</v>
      </c>
      <c r="AO227">
        <f>Demand[[#This Row],[Load]]+Demand[[#This Row],[Load]]*-0.12</f>
        <v>9527.76</v>
      </c>
      <c r="AP227">
        <f>Demand[[#This Row],[Load]]+Demand[[#This Row],[Load]]*-0.11</f>
        <v>9636.0300000000007</v>
      </c>
      <c r="AQ227">
        <f>Demand[[#This Row],[Load]]+Demand[[#This Row],[Load]]*-0.1</f>
        <v>9744.2999999999993</v>
      </c>
      <c r="AR227">
        <f>Demand[[#This Row],[Load]]+Demand[[#This Row],[Load]]*-0.09</f>
        <v>9852.57</v>
      </c>
      <c r="AS227">
        <f>Demand[[#This Row],[Load]]+Demand[[#This Row],[Load]]*-0.08</f>
        <v>9960.84</v>
      </c>
      <c r="AT227">
        <f>Demand[[#This Row],[Load]]+Demand[[#This Row],[Load]]*-0.07</f>
        <v>10069.11</v>
      </c>
      <c r="AU227">
        <f>Demand[[#This Row],[Load]]+Demand[[#This Row],[Load]]*-0.06</f>
        <v>10177.379999999999</v>
      </c>
      <c r="AV227">
        <f>Demand[[#This Row],[Load]]+Demand[[#This Row],[Load]]*-0.05</f>
        <v>10285.65</v>
      </c>
      <c r="AW227">
        <f>Demand[[#This Row],[Load]]+Demand[[#This Row],[Load]]*-0.04</f>
        <v>10393.92</v>
      </c>
      <c r="AX227">
        <f>Demand[[#This Row],[Load]]+Demand[[#This Row],[Load]]*-0.03</f>
        <v>10502.19</v>
      </c>
      <c r="AY227">
        <f>Demand[[#This Row],[Load]]+Demand[[#This Row],[Load]]*-0.02</f>
        <v>10610.46</v>
      </c>
      <c r="AZ227">
        <f>Demand[[#This Row],[Load]]+Demand[[#This Row],[Load]]*-0.01</f>
        <v>10718.73</v>
      </c>
      <c r="BA227">
        <f>Demand[[#This Row],[Load]]+Demand[[#This Row],[Load]]*0</f>
        <v>10827</v>
      </c>
      <c r="BB227">
        <f>Demand[[#This Row],[Load]]+Demand[[#This Row],[Load]]*0.01</f>
        <v>10935.27</v>
      </c>
      <c r="BC227">
        <f>Demand[[#This Row],[Load]]+Demand[[#This Row],[Load]]*0.02</f>
        <v>11043.54</v>
      </c>
      <c r="BD227">
        <f>Demand[[#This Row],[Load]]+Demand[[#This Row],[Load]]*0.03</f>
        <v>11151.81</v>
      </c>
      <c r="BE227">
        <f>Demand[[#This Row],[Load]]+Demand[[#This Row],[Load]]*0.04</f>
        <v>11260.08</v>
      </c>
      <c r="BF227">
        <f>Demand[[#This Row],[Load]]+Demand[[#This Row],[Load]]*0.05</f>
        <v>11368.35</v>
      </c>
      <c r="BG227">
        <f>Demand[[#This Row],[Load]]+Demand[[#This Row],[Load]]*0.06</f>
        <v>11476.62</v>
      </c>
      <c r="BH227">
        <f>Demand[[#This Row],[Load]]+Demand[[#This Row],[Load]]*0.07</f>
        <v>11584.89</v>
      </c>
      <c r="BI227">
        <f>Demand[[#This Row],[Load]]+Demand[[#This Row],[Load]]*0.08</f>
        <v>11693.16</v>
      </c>
      <c r="BJ227">
        <f>Demand[[#This Row],[Load]]+Demand[[#This Row],[Load]]*0.09</f>
        <v>11801.43</v>
      </c>
      <c r="BK227">
        <f>Demand[[#This Row],[Load]]+Demand[[#This Row],[Load]]*0.1</f>
        <v>11909.7</v>
      </c>
      <c r="BL227">
        <f>Demand[[#This Row],[Load]]+Demand[[#This Row],[Load]]*0.11</f>
        <v>12017.97</v>
      </c>
      <c r="BM227">
        <f>Demand[[#This Row],[Load]]+Demand[[#This Row],[Load]]*0.12</f>
        <v>12126.24</v>
      </c>
      <c r="BN227">
        <f>Demand[[#This Row],[Load]]+Demand[[#This Row],[Load]]*0.13</f>
        <v>12234.51</v>
      </c>
      <c r="BO227">
        <f>Demand[[#This Row],[Load]]+Demand[[#This Row],[Load]]*0.14</f>
        <v>12342.78</v>
      </c>
      <c r="BP227">
        <f>Demand[[#This Row],[Load]]+Demand[[#This Row],[Load]]*0.15</f>
        <v>12451.05</v>
      </c>
      <c r="BQ227">
        <f>Demand[[#This Row],[Load]]+Demand[[#This Row],[Load]]*0.16</f>
        <v>12559.32</v>
      </c>
      <c r="BR227">
        <f>Demand[[#This Row],[Load]]+Demand[[#This Row],[Load]]*0.17</f>
        <v>12667.59</v>
      </c>
      <c r="BS227">
        <f>Demand[[#This Row],[Load]]+Demand[[#This Row],[Load]]*0.18</f>
        <v>12775.86</v>
      </c>
      <c r="BT227">
        <f>Demand[[#This Row],[Load]]+Demand[[#This Row],[Load]]*0.19</f>
        <v>12884.130000000001</v>
      </c>
      <c r="BU227">
        <f>Demand[[#This Row],[Load]]+Demand[[#This Row],[Load]]*0.2</f>
        <v>12992.4</v>
      </c>
      <c r="BV227">
        <f>Demand[[#This Row],[Load]]+Demand[[#This Row],[Load]]*0.21</f>
        <v>13100.67</v>
      </c>
      <c r="BW227">
        <f>Demand[[#This Row],[Load]]+Demand[[#This Row],[Load]]*0.22</f>
        <v>13208.94</v>
      </c>
      <c r="BX227">
        <f>Demand[[#This Row],[Load]]+Demand[[#This Row],[Load]]*0.23</f>
        <v>13317.21</v>
      </c>
      <c r="BY227">
        <f>Demand[[#This Row],[Load]]+Demand[[#This Row],[Load]]*0.24</f>
        <v>13425.48</v>
      </c>
      <c r="BZ227">
        <f>Demand[[#This Row],[Load]]+Demand[[#This Row],[Load]]*0.25</f>
        <v>13533.75</v>
      </c>
      <c r="CA227">
        <f>Demand[[#This Row],[Load]]+Demand[[#This Row],[Load]]*0.26</f>
        <v>13642.02</v>
      </c>
      <c r="CB227">
        <f>Demand[[#This Row],[Load]]+Demand[[#This Row],[Load]]*0.27</f>
        <v>13750.29</v>
      </c>
      <c r="CC227">
        <f>Demand[[#This Row],[Load]]+Demand[[#This Row],[Load]]*0.28</f>
        <v>13858.560000000001</v>
      </c>
      <c r="CD227">
        <f>Demand[[#This Row],[Load]]+Demand[[#This Row],[Load]]*0.29</f>
        <v>13966.83</v>
      </c>
      <c r="CE227">
        <f>Demand[[#This Row],[Load]]+Demand[[#This Row],[Load]]*0.3</f>
        <v>14075.1</v>
      </c>
      <c r="CF227">
        <f>Demand[[#This Row],[Load]]+Demand[[#This Row],[Load]]*0.31</f>
        <v>14183.369999999999</v>
      </c>
      <c r="CG227">
        <f>Demand[[#This Row],[Load]]+Demand[[#This Row],[Load]]*0.32</f>
        <v>14291.64</v>
      </c>
      <c r="CH227">
        <f>Demand[[#This Row],[Load]]+Demand[[#This Row],[Load]]*0.33</f>
        <v>14399.91</v>
      </c>
      <c r="CI227">
        <f>Demand[[#This Row],[Load]]+Demand[[#This Row],[Load]]*0.34</f>
        <v>14508.18</v>
      </c>
      <c r="CJ227">
        <f>Demand[[#This Row],[Load]]+Demand[[#This Row],[Load]]*0.35</f>
        <v>14616.45</v>
      </c>
      <c r="CK227">
        <f>Demand[[#This Row],[Load]]+Demand[[#This Row],[Load]]*0.36</f>
        <v>14724.72</v>
      </c>
      <c r="CL227">
        <f>Demand[[#This Row],[Load]]+Demand[[#This Row],[Load]]*0.37</f>
        <v>14832.99</v>
      </c>
      <c r="CM227">
        <f>Demand[[#This Row],[Load]]+Demand[[#This Row],[Load]]*0.38</f>
        <v>14941.26</v>
      </c>
      <c r="CN227">
        <f>Demand[[#This Row],[Load]]+Demand[[#This Row],[Load]]*0.39</f>
        <v>15049.529999999999</v>
      </c>
      <c r="CO227">
        <f>Demand[[#This Row],[Load]]+Demand[[#This Row],[Load]]*0.4</f>
        <v>15157.8</v>
      </c>
      <c r="CP227">
        <f>Demand[[#This Row],[Load]]+Demand[[#This Row],[Load]]*0.41</f>
        <v>15266.07</v>
      </c>
      <c r="CQ227">
        <f>Demand[[#This Row],[Load]]+Demand[[#This Row],[Load]]*0.42</f>
        <v>15374.34</v>
      </c>
      <c r="CR227">
        <f>Demand[[#This Row],[Load]]+Demand[[#This Row],[Load]]*0.43</f>
        <v>15482.61</v>
      </c>
      <c r="CS227">
        <f>Demand[[#This Row],[Load]]+Demand[[#This Row],[Load]]*0.44</f>
        <v>15590.880000000001</v>
      </c>
      <c r="CT227">
        <f>Demand[[#This Row],[Load]]+Demand[[#This Row],[Load]]*0.45</f>
        <v>15699.150000000001</v>
      </c>
      <c r="CU227">
        <f>Demand[[#This Row],[Load]]+Demand[[#This Row],[Load]]*0.46</f>
        <v>15807.42</v>
      </c>
      <c r="CV227">
        <f>Demand[[#This Row],[Load]]+Demand[[#This Row],[Load]]*47</f>
        <v>519696</v>
      </c>
      <c r="CW227">
        <f>Demand[[#This Row],[Load]]+Demand[[#This Row],[Load]]*0.48</f>
        <v>16023.96</v>
      </c>
      <c r="CX227">
        <f>Demand[[#This Row],[Load]]+Demand[[#This Row],[Load]]*0.49</f>
        <v>16132.23</v>
      </c>
      <c r="CY227">
        <f>Demand[[#This Row],[Load]]+Demand[[#This Row],[Load]]*0.5</f>
        <v>16240.5</v>
      </c>
    </row>
    <row r="228" spans="1:103">
      <c r="A228">
        <v>226</v>
      </c>
      <c r="B228">
        <v>11954</v>
      </c>
      <c r="C228">
        <f>Demand[[#This Row],[Load]]-Demand[[#This Row],[Load]]*0.5</f>
        <v>5977</v>
      </c>
      <c r="D228">
        <f>Demand[[#This Row],[Load]]-Demand[[#This Row],[Load]]*0.49</f>
        <v>6096.54</v>
      </c>
      <c r="E228">
        <f>Demand[[#This Row],[Load]]-Demand[[#This Row],[Load]]*0.48</f>
        <v>6216.08</v>
      </c>
      <c r="F228">
        <f>Demand[[#This Row],[Load]]-Demand[[#This Row],[Load]]*0.47</f>
        <v>6335.62</v>
      </c>
      <c r="G228">
        <f>Demand[[#This Row],[Load]]-Demand[[#This Row],[Load]]*0.46</f>
        <v>6455.16</v>
      </c>
      <c r="H228">
        <f>Demand[[#This Row],[Load]]-Demand[[#This Row],[Load]]*0.45</f>
        <v>6574.7</v>
      </c>
      <c r="I228">
        <f>Demand[[#This Row],[Load]]-Demand[[#This Row],[Load]]*0.44</f>
        <v>6694.24</v>
      </c>
      <c r="J228">
        <f>Demand[[#This Row],[Load]]-Demand[[#This Row],[Load]]*0.43</f>
        <v>6813.78</v>
      </c>
      <c r="K228">
        <f>Demand[[#This Row],[Load]]+Demand[[#This Row],[Load]]*$K$1</f>
        <v>6933.3200000000006</v>
      </c>
      <c r="L228">
        <f>Demand[[#This Row],[Load]]+Demand[[#This Row],[Load]]*-0.41</f>
        <v>7052.8600000000006</v>
      </c>
      <c r="M228">
        <f>Demand[[#This Row],[Load]]+Demand[[#This Row],[Load]]*-0.4</f>
        <v>7172.4</v>
      </c>
      <c r="N228">
        <f>Demand[[#This Row],[Load]]+Demand[[#This Row],[Load]]*-0.39</f>
        <v>7291.94</v>
      </c>
      <c r="O228">
        <f>Demand[[#This Row],[Load]]+Demand[[#This Row],[Load]]*-0.38</f>
        <v>7411.48</v>
      </c>
      <c r="P228">
        <f>Demand[[#This Row],[Load]]+Demand[[#This Row],[Load]]*-0.37</f>
        <v>7531.02</v>
      </c>
      <c r="Q228">
        <f>Demand[[#This Row],[Load]]+Demand[[#This Row],[Load]]*-0.36</f>
        <v>7650.56</v>
      </c>
      <c r="R228">
        <f>Demand[[#This Row],[Load]]+Demand[[#This Row],[Load]]*-0.35</f>
        <v>7770.1</v>
      </c>
      <c r="S228">
        <f>Demand[[#This Row],[Load]]+Demand[[#This Row],[Load]]*-0.34</f>
        <v>7889.6399999999994</v>
      </c>
      <c r="T228">
        <f>Demand[[#This Row],[Load]]+Demand[[#This Row],[Load]]*-0.33</f>
        <v>8009.18</v>
      </c>
      <c r="U228">
        <f>Demand[[#This Row],[Load]]+Demand[[#This Row],[Load]]*-0.32</f>
        <v>8128.7199999999993</v>
      </c>
      <c r="V228">
        <f>Demand[[#This Row],[Load]]+Demand[[#This Row],[Load]]*-0.31</f>
        <v>8248.26</v>
      </c>
      <c r="W228">
        <f>Demand[[#This Row],[Load]]+Demand[[#This Row],[Load]]*-0.3</f>
        <v>8367.7999999999993</v>
      </c>
      <c r="X228">
        <f>Demand[[#This Row],[Load]]+Demand[[#This Row],[Load]]*-0.29</f>
        <v>8487.34</v>
      </c>
      <c r="Y228">
        <f>Demand[[#This Row],[Load]]+Demand[[#This Row],[Load]]*-0.28</f>
        <v>8606.8799999999992</v>
      </c>
      <c r="Z228">
        <f>Demand[[#This Row],[Load]]+Demand[[#This Row],[Load]]*-0.27</f>
        <v>8726.42</v>
      </c>
      <c r="AA228">
        <f>Demand[[#This Row],[Load]]+Demand[[#This Row],[Load]]*-0.26</f>
        <v>8845.9599999999991</v>
      </c>
      <c r="AB228">
        <f>Demand[[#This Row],[Load]]+Demand[[#This Row],[Load]]*-0.25</f>
        <v>8965.5</v>
      </c>
      <c r="AC228">
        <f>Demand[[#This Row],[Load]]+Demand[[#This Row],[Load]]*-0.24</f>
        <v>9085.0400000000009</v>
      </c>
      <c r="AD228">
        <f>Demand[[#This Row],[Load]]+Demand[[#This Row],[Load]]*-0.23</f>
        <v>9204.58</v>
      </c>
      <c r="AE228">
        <f>Demand[[#This Row],[Load]]+Demand[[#This Row],[Load]]*-0.22</f>
        <v>9324.119999999999</v>
      </c>
      <c r="AF228">
        <f>Demand[[#This Row],[Load]]+Demand[[#This Row],[Load]]*-0.21</f>
        <v>9443.66</v>
      </c>
      <c r="AG228">
        <f>Demand[[#This Row],[Load]]+Demand[[#This Row],[Load]]*-0.2</f>
        <v>9563.2000000000007</v>
      </c>
      <c r="AH228">
        <f>Demand[[#This Row],[Load]]+Demand[[#This Row],[Load]]*-0.19</f>
        <v>9682.74</v>
      </c>
      <c r="AI228">
        <f>Demand[[#This Row],[Load]]+Demand[[#This Row],[Load]]*-0.18</f>
        <v>9802.2800000000007</v>
      </c>
      <c r="AJ228">
        <f>Demand[[#This Row],[Load]]+Demand[[#This Row],[Load]]*-0.17</f>
        <v>9921.82</v>
      </c>
      <c r="AK228">
        <f>Demand[[#This Row],[Load]]+Demand[[#This Row],[Load]]*-0.16</f>
        <v>10041.36</v>
      </c>
      <c r="AL228">
        <f>Demand[[#This Row],[Load]]+Demand[[#This Row],[Load]]*-0.15</f>
        <v>10160.9</v>
      </c>
      <c r="AM228">
        <f>Demand[[#This Row],[Load]]+Demand[[#This Row],[Load]]*-0.14</f>
        <v>10280.44</v>
      </c>
      <c r="AN228">
        <f>Demand[[#This Row],[Load]]+Demand[[#This Row],[Load]]*-0.13</f>
        <v>10399.98</v>
      </c>
      <c r="AO228">
        <f>Demand[[#This Row],[Load]]+Demand[[#This Row],[Load]]*-0.12</f>
        <v>10519.52</v>
      </c>
      <c r="AP228">
        <f>Demand[[#This Row],[Load]]+Demand[[#This Row],[Load]]*-0.11</f>
        <v>10639.06</v>
      </c>
      <c r="AQ228">
        <f>Demand[[#This Row],[Load]]+Demand[[#This Row],[Load]]*-0.1</f>
        <v>10758.6</v>
      </c>
      <c r="AR228">
        <f>Demand[[#This Row],[Load]]+Demand[[#This Row],[Load]]*-0.09</f>
        <v>10878.14</v>
      </c>
      <c r="AS228">
        <f>Demand[[#This Row],[Load]]+Demand[[#This Row],[Load]]*-0.08</f>
        <v>10997.68</v>
      </c>
      <c r="AT228">
        <f>Demand[[#This Row],[Load]]+Demand[[#This Row],[Load]]*-0.07</f>
        <v>11117.22</v>
      </c>
      <c r="AU228">
        <f>Demand[[#This Row],[Load]]+Demand[[#This Row],[Load]]*-0.06</f>
        <v>11236.76</v>
      </c>
      <c r="AV228">
        <f>Demand[[#This Row],[Load]]+Demand[[#This Row],[Load]]*-0.05</f>
        <v>11356.3</v>
      </c>
      <c r="AW228">
        <f>Demand[[#This Row],[Load]]+Demand[[#This Row],[Load]]*-0.04</f>
        <v>11475.84</v>
      </c>
      <c r="AX228">
        <f>Demand[[#This Row],[Load]]+Demand[[#This Row],[Load]]*-0.03</f>
        <v>11595.38</v>
      </c>
      <c r="AY228">
        <f>Demand[[#This Row],[Load]]+Demand[[#This Row],[Load]]*-0.02</f>
        <v>11714.92</v>
      </c>
      <c r="AZ228">
        <f>Demand[[#This Row],[Load]]+Demand[[#This Row],[Load]]*-0.01</f>
        <v>11834.46</v>
      </c>
      <c r="BA228">
        <f>Demand[[#This Row],[Load]]+Demand[[#This Row],[Load]]*0</f>
        <v>11954</v>
      </c>
      <c r="BB228">
        <f>Demand[[#This Row],[Load]]+Demand[[#This Row],[Load]]*0.01</f>
        <v>12073.54</v>
      </c>
      <c r="BC228">
        <f>Demand[[#This Row],[Load]]+Demand[[#This Row],[Load]]*0.02</f>
        <v>12193.08</v>
      </c>
      <c r="BD228">
        <f>Demand[[#This Row],[Load]]+Demand[[#This Row],[Load]]*0.03</f>
        <v>12312.62</v>
      </c>
      <c r="BE228">
        <f>Demand[[#This Row],[Load]]+Demand[[#This Row],[Load]]*0.04</f>
        <v>12432.16</v>
      </c>
      <c r="BF228">
        <f>Demand[[#This Row],[Load]]+Demand[[#This Row],[Load]]*0.05</f>
        <v>12551.7</v>
      </c>
      <c r="BG228">
        <f>Demand[[#This Row],[Load]]+Demand[[#This Row],[Load]]*0.06</f>
        <v>12671.24</v>
      </c>
      <c r="BH228">
        <f>Demand[[#This Row],[Load]]+Demand[[#This Row],[Load]]*0.07</f>
        <v>12790.78</v>
      </c>
      <c r="BI228">
        <f>Demand[[#This Row],[Load]]+Demand[[#This Row],[Load]]*0.08</f>
        <v>12910.32</v>
      </c>
      <c r="BJ228">
        <f>Demand[[#This Row],[Load]]+Demand[[#This Row],[Load]]*0.09</f>
        <v>13029.86</v>
      </c>
      <c r="BK228">
        <f>Demand[[#This Row],[Load]]+Demand[[#This Row],[Load]]*0.1</f>
        <v>13149.4</v>
      </c>
      <c r="BL228">
        <f>Demand[[#This Row],[Load]]+Demand[[#This Row],[Load]]*0.11</f>
        <v>13268.94</v>
      </c>
      <c r="BM228">
        <f>Demand[[#This Row],[Load]]+Demand[[#This Row],[Load]]*0.12</f>
        <v>13388.48</v>
      </c>
      <c r="BN228">
        <f>Demand[[#This Row],[Load]]+Demand[[#This Row],[Load]]*0.13</f>
        <v>13508.02</v>
      </c>
      <c r="BO228">
        <f>Demand[[#This Row],[Load]]+Demand[[#This Row],[Load]]*0.14</f>
        <v>13627.56</v>
      </c>
      <c r="BP228">
        <f>Demand[[#This Row],[Load]]+Demand[[#This Row],[Load]]*0.15</f>
        <v>13747.1</v>
      </c>
      <c r="BQ228">
        <f>Demand[[#This Row],[Load]]+Demand[[#This Row],[Load]]*0.16</f>
        <v>13866.64</v>
      </c>
      <c r="BR228">
        <f>Demand[[#This Row],[Load]]+Demand[[#This Row],[Load]]*0.17</f>
        <v>13986.18</v>
      </c>
      <c r="BS228">
        <f>Demand[[#This Row],[Load]]+Demand[[#This Row],[Load]]*0.18</f>
        <v>14105.72</v>
      </c>
      <c r="BT228">
        <f>Demand[[#This Row],[Load]]+Demand[[#This Row],[Load]]*0.19</f>
        <v>14225.26</v>
      </c>
      <c r="BU228">
        <f>Demand[[#This Row],[Load]]+Demand[[#This Row],[Load]]*0.2</f>
        <v>14344.8</v>
      </c>
      <c r="BV228">
        <f>Demand[[#This Row],[Load]]+Demand[[#This Row],[Load]]*0.21</f>
        <v>14464.34</v>
      </c>
      <c r="BW228">
        <f>Demand[[#This Row],[Load]]+Demand[[#This Row],[Load]]*0.22</f>
        <v>14583.880000000001</v>
      </c>
      <c r="BX228">
        <f>Demand[[#This Row],[Load]]+Demand[[#This Row],[Load]]*0.23</f>
        <v>14703.42</v>
      </c>
      <c r="BY228">
        <f>Demand[[#This Row],[Load]]+Demand[[#This Row],[Load]]*0.24</f>
        <v>14822.96</v>
      </c>
      <c r="BZ228">
        <f>Demand[[#This Row],[Load]]+Demand[[#This Row],[Load]]*0.25</f>
        <v>14942.5</v>
      </c>
      <c r="CA228">
        <f>Demand[[#This Row],[Load]]+Demand[[#This Row],[Load]]*0.26</f>
        <v>15062.04</v>
      </c>
      <c r="CB228">
        <f>Demand[[#This Row],[Load]]+Demand[[#This Row],[Load]]*0.27</f>
        <v>15181.58</v>
      </c>
      <c r="CC228">
        <f>Demand[[#This Row],[Load]]+Demand[[#This Row],[Load]]*0.28</f>
        <v>15301.12</v>
      </c>
      <c r="CD228">
        <f>Demand[[#This Row],[Load]]+Demand[[#This Row],[Load]]*0.29</f>
        <v>15420.66</v>
      </c>
      <c r="CE228">
        <f>Demand[[#This Row],[Load]]+Demand[[#This Row],[Load]]*0.3</f>
        <v>15540.2</v>
      </c>
      <c r="CF228">
        <f>Demand[[#This Row],[Load]]+Demand[[#This Row],[Load]]*0.31</f>
        <v>15659.74</v>
      </c>
      <c r="CG228">
        <f>Demand[[#This Row],[Load]]+Demand[[#This Row],[Load]]*0.32</f>
        <v>15779.28</v>
      </c>
      <c r="CH228">
        <f>Demand[[#This Row],[Load]]+Demand[[#This Row],[Load]]*0.33</f>
        <v>15898.82</v>
      </c>
      <c r="CI228">
        <f>Demand[[#This Row],[Load]]+Demand[[#This Row],[Load]]*0.34</f>
        <v>16018.36</v>
      </c>
      <c r="CJ228">
        <f>Demand[[#This Row],[Load]]+Demand[[#This Row],[Load]]*0.35</f>
        <v>16137.9</v>
      </c>
      <c r="CK228">
        <f>Demand[[#This Row],[Load]]+Demand[[#This Row],[Load]]*0.36</f>
        <v>16257.439999999999</v>
      </c>
      <c r="CL228">
        <f>Demand[[#This Row],[Load]]+Demand[[#This Row],[Load]]*0.37</f>
        <v>16376.98</v>
      </c>
      <c r="CM228">
        <f>Demand[[#This Row],[Load]]+Demand[[#This Row],[Load]]*0.38</f>
        <v>16496.52</v>
      </c>
      <c r="CN228">
        <f>Demand[[#This Row],[Load]]+Demand[[#This Row],[Load]]*0.39</f>
        <v>16616.060000000001</v>
      </c>
      <c r="CO228">
        <f>Demand[[#This Row],[Load]]+Demand[[#This Row],[Load]]*0.4</f>
        <v>16735.599999999999</v>
      </c>
      <c r="CP228">
        <f>Demand[[#This Row],[Load]]+Demand[[#This Row],[Load]]*0.41</f>
        <v>16855.14</v>
      </c>
      <c r="CQ228">
        <f>Demand[[#This Row],[Load]]+Demand[[#This Row],[Load]]*0.42</f>
        <v>16974.68</v>
      </c>
      <c r="CR228">
        <f>Demand[[#This Row],[Load]]+Demand[[#This Row],[Load]]*0.43</f>
        <v>17094.22</v>
      </c>
      <c r="CS228">
        <f>Demand[[#This Row],[Load]]+Demand[[#This Row],[Load]]*0.44</f>
        <v>17213.760000000002</v>
      </c>
      <c r="CT228">
        <f>Demand[[#This Row],[Load]]+Demand[[#This Row],[Load]]*0.45</f>
        <v>17333.3</v>
      </c>
      <c r="CU228">
        <f>Demand[[#This Row],[Load]]+Demand[[#This Row],[Load]]*0.46</f>
        <v>17452.84</v>
      </c>
      <c r="CV228">
        <f>Demand[[#This Row],[Load]]+Demand[[#This Row],[Load]]*47</f>
        <v>573792</v>
      </c>
      <c r="CW228">
        <f>Demand[[#This Row],[Load]]+Demand[[#This Row],[Load]]*0.48</f>
        <v>17691.919999999998</v>
      </c>
      <c r="CX228">
        <f>Demand[[#This Row],[Load]]+Demand[[#This Row],[Load]]*0.49</f>
        <v>17811.46</v>
      </c>
      <c r="CY228">
        <f>Demand[[#This Row],[Load]]+Demand[[#This Row],[Load]]*0.5</f>
        <v>17931</v>
      </c>
    </row>
    <row r="229" spans="1:103">
      <c r="A229">
        <v>227</v>
      </c>
      <c r="B229">
        <v>12853</v>
      </c>
      <c r="C229">
        <f>Demand[[#This Row],[Load]]-Demand[[#This Row],[Load]]*0.5</f>
        <v>6426.5</v>
      </c>
      <c r="D229">
        <f>Demand[[#This Row],[Load]]-Demand[[#This Row],[Load]]*0.49</f>
        <v>6555.03</v>
      </c>
      <c r="E229">
        <f>Demand[[#This Row],[Load]]-Demand[[#This Row],[Load]]*0.48</f>
        <v>6683.56</v>
      </c>
      <c r="F229">
        <f>Demand[[#This Row],[Load]]-Demand[[#This Row],[Load]]*0.47</f>
        <v>6812.09</v>
      </c>
      <c r="G229">
        <f>Demand[[#This Row],[Load]]-Demand[[#This Row],[Load]]*0.46</f>
        <v>6940.62</v>
      </c>
      <c r="H229">
        <f>Demand[[#This Row],[Load]]-Demand[[#This Row],[Load]]*0.45</f>
        <v>7069.15</v>
      </c>
      <c r="I229">
        <f>Demand[[#This Row],[Load]]-Demand[[#This Row],[Load]]*0.44</f>
        <v>7197.68</v>
      </c>
      <c r="J229">
        <f>Demand[[#This Row],[Load]]-Demand[[#This Row],[Load]]*0.43</f>
        <v>7326.21</v>
      </c>
      <c r="K229">
        <f>Demand[[#This Row],[Load]]+Demand[[#This Row],[Load]]*$K$1</f>
        <v>7454.74</v>
      </c>
      <c r="L229">
        <f>Demand[[#This Row],[Load]]+Demand[[#This Row],[Load]]*-0.41</f>
        <v>7583.27</v>
      </c>
      <c r="M229">
        <f>Demand[[#This Row],[Load]]+Demand[[#This Row],[Load]]*-0.4</f>
        <v>7711.7999999999993</v>
      </c>
      <c r="N229">
        <f>Demand[[#This Row],[Load]]+Demand[[#This Row],[Load]]*-0.39</f>
        <v>7840.33</v>
      </c>
      <c r="O229">
        <f>Demand[[#This Row],[Load]]+Demand[[#This Row],[Load]]*-0.38</f>
        <v>7968.86</v>
      </c>
      <c r="P229">
        <f>Demand[[#This Row],[Load]]+Demand[[#This Row],[Load]]*-0.37</f>
        <v>8097.39</v>
      </c>
      <c r="Q229">
        <f>Demand[[#This Row],[Load]]+Demand[[#This Row],[Load]]*-0.36</f>
        <v>8225.92</v>
      </c>
      <c r="R229">
        <f>Demand[[#This Row],[Load]]+Demand[[#This Row],[Load]]*-0.35</f>
        <v>8354.4500000000007</v>
      </c>
      <c r="S229">
        <f>Demand[[#This Row],[Load]]+Demand[[#This Row],[Load]]*-0.34</f>
        <v>8482.98</v>
      </c>
      <c r="T229">
        <f>Demand[[#This Row],[Load]]+Demand[[#This Row],[Load]]*-0.33</f>
        <v>8611.51</v>
      </c>
      <c r="U229">
        <f>Demand[[#This Row],[Load]]+Demand[[#This Row],[Load]]*-0.32</f>
        <v>8740.0400000000009</v>
      </c>
      <c r="V229">
        <f>Demand[[#This Row],[Load]]+Demand[[#This Row],[Load]]*-0.31</f>
        <v>8868.57</v>
      </c>
      <c r="W229">
        <f>Demand[[#This Row],[Load]]+Demand[[#This Row],[Load]]*-0.3</f>
        <v>8997.1</v>
      </c>
      <c r="X229">
        <f>Demand[[#This Row],[Load]]+Demand[[#This Row],[Load]]*-0.29</f>
        <v>9125.630000000001</v>
      </c>
      <c r="Y229">
        <f>Demand[[#This Row],[Load]]+Demand[[#This Row],[Load]]*-0.28</f>
        <v>9254.16</v>
      </c>
      <c r="Z229">
        <f>Demand[[#This Row],[Load]]+Demand[[#This Row],[Load]]*-0.27</f>
        <v>9382.6899999999987</v>
      </c>
      <c r="AA229">
        <f>Demand[[#This Row],[Load]]+Demand[[#This Row],[Load]]*-0.26</f>
        <v>9511.2199999999993</v>
      </c>
      <c r="AB229">
        <f>Demand[[#This Row],[Load]]+Demand[[#This Row],[Load]]*-0.25</f>
        <v>9639.75</v>
      </c>
      <c r="AC229">
        <f>Demand[[#This Row],[Load]]+Demand[[#This Row],[Load]]*-0.24</f>
        <v>9768.2800000000007</v>
      </c>
      <c r="AD229">
        <f>Demand[[#This Row],[Load]]+Demand[[#This Row],[Load]]*-0.23</f>
        <v>9896.81</v>
      </c>
      <c r="AE229">
        <f>Demand[[#This Row],[Load]]+Demand[[#This Row],[Load]]*-0.22</f>
        <v>10025.34</v>
      </c>
      <c r="AF229">
        <f>Demand[[#This Row],[Load]]+Demand[[#This Row],[Load]]*-0.21</f>
        <v>10153.869999999999</v>
      </c>
      <c r="AG229">
        <f>Demand[[#This Row],[Load]]+Demand[[#This Row],[Load]]*-0.2</f>
        <v>10282.4</v>
      </c>
      <c r="AH229">
        <f>Demand[[#This Row],[Load]]+Demand[[#This Row],[Load]]*-0.19</f>
        <v>10410.93</v>
      </c>
      <c r="AI229">
        <f>Demand[[#This Row],[Load]]+Demand[[#This Row],[Load]]*-0.18</f>
        <v>10539.46</v>
      </c>
      <c r="AJ229">
        <f>Demand[[#This Row],[Load]]+Demand[[#This Row],[Load]]*-0.17</f>
        <v>10667.99</v>
      </c>
      <c r="AK229">
        <f>Demand[[#This Row],[Load]]+Demand[[#This Row],[Load]]*-0.16</f>
        <v>10796.52</v>
      </c>
      <c r="AL229">
        <f>Demand[[#This Row],[Load]]+Demand[[#This Row],[Load]]*-0.15</f>
        <v>10925.05</v>
      </c>
      <c r="AM229">
        <f>Demand[[#This Row],[Load]]+Demand[[#This Row],[Load]]*-0.14</f>
        <v>11053.58</v>
      </c>
      <c r="AN229">
        <f>Demand[[#This Row],[Load]]+Demand[[#This Row],[Load]]*-0.13</f>
        <v>11182.11</v>
      </c>
      <c r="AO229">
        <f>Demand[[#This Row],[Load]]+Demand[[#This Row],[Load]]*-0.12</f>
        <v>11310.64</v>
      </c>
      <c r="AP229">
        <f>Demand[[#This Row],[Load]]+Demand[[#This Row],[Load]]*-0.11</f>
        <v>11439.17</v>
      </c>
      <c r="AQ229">
        <f>Demand[[#This Row],[Load]]+Demand[[#This Row],[Load]]*-0.1</f>
        <v>11567.7</v>
      </c>
      <c r="AR229">
        <f>Demand[[#This Row],[Load]]+Demand[[#This Row],[Load]]*-0.09</f>
        <v>11696.23</v>
      </c>
      <c r="AS229">
        <f>Demand[[#This Row],[Load]]+Demand[[#This Row],[Load]]*-0.08</f>
        <v>11824.76</v>
      </c>
      <c r="AT229">
        <f>Demand[[#This Row],[Load]]+Demand[[#This Row],[Load]]*-0.07</f>
        <v>11953.29</v>
      </c>
      <c r="AU229">
        <f>Demand[[#This Row],[Load]]+Demand[[#This Row],[Load]]*-0.06</f>
        <v>12081.82</v>
      </c>
      <c r="AV229">
        <f>Demand[[#This Row],[Load]]+Demand[[#This Row],[Load]]*-0.05</f>
        <v>12210.35</v>
      </c>
      <c r="AW229">
        <f>Demand[[#This Row],[Load]]+Demand[[#This Row],[Load]]*-0.04</f>
        <v>12338.88</v>
      </c>
      <c r="AX229">
        <f>Demand[[#This Row],[Load]]+Demand[[#This Row],[Load]]*-0.03</f>
        <v>12467.41</v>
      </c>
      <c r="AY229">
        <f>Demand[[#This Row],[Load]]+Demand[[#This Row],[Load]]*-0.02</f>
        <v>12595.94</v>
      </c>
      <c r="AZ229">
        <f>Demand[[#This Row],[Load]]+Demand[[#This Row],[Load]]*-0.01</f>
        <v>12724.47</v>
      </c>
      <c r="BA229">
        <f>Demand[[#This Row],[Load]]+Demand[[#This Row],[Load]]*0</f>
        <v>12853</v>
      </c>
      <c r="BB229">
        <f>Demand[[#This Row],[Load]]+Demand[[#This Row],[Load]]*0.01</f>
        <v>12981.53</v>
      </c>
      <c r="BC229">
        <f>Demand[[#This Row],[Load]]+Demand[[#This Row],[Load]]*0.02</f>
        <v>13110.06</v>
      </c>
      <c r="BD229">
        <f>Demand[[#This Row],[Load]]+Demand[[#This Row],[Load]]*0.03</f>
        <v>13238.59</v>
      </c>
      <c r="BE229">
        <f>Demand[[#This Row],[Load]]+Demand[[#This Row],[Load]]*0.04</f>
        <v>13367.12</v>
      </c>
      <c r="BF229">
        <f>Demand[[#This Row],[Load]]+Demand[[#This Row],[Load]]*0.05</f>
        <v>13495.65</v>
      </c>
      <c r="BG229">
        <f>Demand[[#This Row],[Load]]+Demand[[#This Row],[Load]]*0.06</f>
        <v>13624.18</v>
      </c>
      <c r="BH229">
        <f>Demand[[#This Row],[Load]]+Demand[[#This Row],[Load]]*0.07</f>
        <v>13752.71</v>
      </c>
      <c r="BI229">
        <f>Demand[[#This Row],[Load]]+Demand[[#This Row],[Load]]*0.08</f>
        <v>13881.24</v>
      </c>
      <c r="BJ229">
        <f>Demand[[#This Row],[Load]]+Demand[[#This Row],[Load]]*0.09</f>
        <v>14009.77</v>
      </c>
      <c r="BK229">
        <f>Demand[[#This Row],[Load]]+Demand[[#This Row],[Load]]*0.1</f>
        <v>14138.3</v>
      </c>
      <c r="BL229">
        <f>Demand[[#This Row],[Load]]+Demand[[#This Row],[Load]]*0.11</f>
        <v>14266.83</v>
      </c>
      <c r="BM229">
        <f>Demand[[#This Row],[Load]]+Demand[[#This Row],[Load]]*0.12</f>
        <v>14395.36</v>
      </c>
      <c r="BN229">
        <f>Demand[[#This Row],[Load]]+Demand[[#This Row],[Load]]*0.13</f>
        <v>14523.89</v>
      </c>
      <c r="BO229">
        <f>Demand[[#This Row],[Load]]+Demand[[#This Row],[Load]]*0.14</f>
        <v>14652.42</v>
      </c>
      <c r="BP229">
        <f>Demand[[#This Row],[Load]]+Demand[[#This Row],[Load]]*0.15</f>
        <v>14780.95</v>
      </c>
      <c r="BQ229">
        <f>Demand[[#This Row],[Load]]+Demand[[#This Row],[Load]]*0.16</f>
        <v>14909.48</v>
      </c>
      <c r="BR229">
        <f>Demand[[#This Row],[Load]]+Demand[[#This Row],[Load]]*0.17</f>
        <v>15038.01</v>
      </c>
      <c r="BS229">
        <f>Demand[[#This Row],[Load]]+Demand[[#This Row],[Load]]*0.18</f>
        <v>15166.54</v>
      </c>
      <c r="BT229">
        <f>Demand[[#This Row],[Load]]+Demand[[#This Row],[Load]]*0.19</f>
        <v>15295.07</v>
      </c>
      <c r="BU229">
        <f>Demand[[#This Row],[Load]]+Demand[[#This Row],[Load]]*0.2</f>
        <v>15423.6</v>
      </c>
      <c r="BV229">
        <f>Demand[[#This Row],[Load]]+Demand[[#This Row],[Load]]*0.21</f>
        <v>15552.130000000001</v>
      </c>
      <c r="BW229">
        <f>Demand[[#This Row],[Load]]+Demand[[#This Row],[Load]]*0.22</f>
        <v>15680.66</v>
      </c>
      <c r="BX229">
        <f>Demand[[#This Row],[Load]]+Demand[[#This Row],[Load]]*0.23</f>
        <v>15809.19</v>
      </c>
      <c r="BY229">
        <f>Demand[[#This Row],[Load]]+Demand[[#This Row],[Load]]*0.24</f>
        <v>15937.72</v>
      </c>
      <c r="BZ229">
        <f>Demand[[#This Row],[Load]]+Demand[[#This Row],[Load]]*0.25</f>
        <v>16066.25</v>
      </c>
      <c r="CA229">
        <f>Demand[[#This Row],[Load]]+Demand[[#This Row],[Load]]*0.26</f>
        <v>16194.78</v>
      </c>
      <c r="CB229">
        <f>Demand[[#This Row],[Load]]+Demand[[#This Row],[Load]]*0.27</f>
        <v>16323.310000000001</v>
      </c>
      <c r="CC229">
        <f>Demand[[#This Row],[Load]]+Demand[[#This Row],[Load]]*0.28</f>
        <v>16451.84</v>
      </c>
      <c r="CD229">
        <f>Demand[[#This Row],[Load]]+Demand[[#This Row],[Load]]*0.29</f>
        <v>16580.37</v>
      </c>
      <c r="CE229">
        <f>Demand[[#This Row],[Load]]+Demand[[#This Row],[Load]]*0.3</f>
        <v>16708.900000000001</v>
      </c>
      <c r="CF229">
        <f>Demand[[#This Row],[Load]]+Demand[[#This Row],[Load]]*0.31</f>
        <v>16837.43</v>
      </c>
      <c r="CG229">
        <f>Demand[[#This Row],[Load]]+Demand[[#This Row],[Load]]*0.32</f>
        <v>16965.96</v>
      </c>
      <c r="CH229">
        <f>Demand[[#This Row],[Load]]+Demand[[#This Row],[Load]]*0.33</f>
        <v>17094.489999999998</v>
      </c>
      <c r="CI229">
        <f>Demand[[#This Row],[Load]]+Demand[[#This Row],[Load]]*0.34</f>
        <v>17223.02</v>
      </c>
      <c r="CJ229">
        <f>Demand[[#This Row],[Load]]+Demand[[#This Row],[Load]]*0.35</f>
        <v>17351.55</v>
      </c>
      <c r="CK229">
        <f>Demand[[#This Row],[Load]]+Demand[[#This Row],[Load]]*0.36</f>
        <v>17480.080000000002</v>
      </c>
      <c r="CL229">
        <f>Demand[[#This Row],[Load]]+Demand[[#This Row],[Load]]*0.37</f>
        <v>17608.61</v>
      </c>
      <c r="CM229">
        <f>Demand[[#This Row],[Load]]+Demand[[#This Row],[Load]]*0.38</f>
        <v>17737.14</v>
      </c>
      <c r="CN229">
        <f>Demand[[#This Row],[Load]]+Demand[[#This Row],[Load]]*0.39</f>
        <v>17865.669999999998</v>
      </c>
      <c r="CO229">
        <f>Demand[[#This Row],[Load]]+Demand[[#This Row],[Load]]*0.4</f>
        <v>17994.2</v>
      </c>
      <c r="CP229">
        <f>Demand[[#This Row],[Load]]+Demand[[#This Row],[Load]]*0.41</f>
        <v>18122.73</v>
      </c>
      <c r="CQ229">
        <f>Demand[[#This Row],[Load]]+Demand[[#This Row],[Load]]*0.42</f>
        <v>18251.260000000002</v>
      </c>
      <c r="CR229">
        <f>Demand[[#This Row],[Load]]+Demand[[#This Row],[Load]]*0.43</f>
        <v>18379.79</v>
      </c>
      <c r="CS229">
        <f>Demand[[#This Row],[Load]]+Demand[[#This Row],[Load]]*0.44</f>
        <v>18508.32</v>
      </c>
      <c r="CT229">
        <f>Demand[[#This Row],[Load]]+Demand[[#This Row],[Load]]*0.45</f>
        <v>18636.849999999999</v>
      </c>
      <c r="CU229">
        <f>Demand[[#This Row],[Load]]+Demand[[#This Row],[Load]]*0.46</f>
        <v>18765.38</v>
      </c>
      <c r="CV229">
        <f>Demand[[#This Row],[Load]]+Demand[[#This Row],[Load]]*47</f>
        <v>616944</v>
      </c>
      <c r="CW229">
        <f>Demand[[#This Row],[Load]]+Demand[[#This Row],[Load]]*0.48</f>
        <v>19022.439999999999</v>
      </c>
      <c r="CX229">
        <f>Demand[[#This Row],[Load]]+Demand[[#This Row],[Load]]*0.49</f>
        <v>19150.97</v>
      </c>
      <c r="CY229">
        <f>Demand[[#This Row],[Load]]+Demand[[#This Row],[Load]]*0.5</f>
        <v>19279.5</v>
      </c>
    </row>
    <row r="230" spans="1:103">
      <c r="A230">
        <v>228</v>
      </c>
      <c r="B230">
        <v>13405</v>
      </c>
      <c r="C230">
        <f>Demand[[#This Row],[Load]]-Demand[[#This Row],[Load]]*0.5</f>
        <v>6702.5</v>
      </c>
      <c r="D230">
        <f>Demand[[#This Row],[Load]]-Demand[[#This Row],[Load]]*0.49</f>
        <v>6836.55</v>
      </c>
      <c r="E230">
        <f>Demand[[#This Row],[Load]]-Demand[[#This Row],[Load]]*0.48</f>
        <v>6970.6</v>
      </c>
      <c r="F230">
        <f>Demand[[#This Row],[Load]]-Demand[[#This Row],[Load]]*0.47</f>
        <v>7104.6500000000005</v>
      </c>
      <c r="G230">
        <f>Demand[[#This Row],[Load]]-Demand[[#This Row],[Load]]*0.46</f>
        <v>7238.7</v>
      </c>
      <c r="H230">
        <f>Demand[[#This Row],[Load]]-Demand[[#This Row],[Load]]*0.45</f>
        <v>7372.75</v>
      </c>
      <c r="I230">
        <f>Demand[[#This Row],[Load]]-Demand[[#This Row],[Load]]*0.44</f>
        <v>7506.8</v>
      </c>
      <c r="J230">
        <f>Demand[[#This Row],[Load]]-Demand[[#This Row],[Load]]*0.43</f>
        <v>7640.85</v>
      </c>
      <c r="K230">
        <f>Demand[[#This Row],[Load]]+Demand[[#This Row],[Load]]*$K$1</f>
        <v>7774.9000000000005</v>
      </c>
      <c r="L230">
        <f>Demand[[#This Row],[Load]]+Demand[[#This Row],[Load]]*-0.41</f>
        <v>7908.9500000000007</v>
      </c>
      <c r="M230">
        <f>Demand[[#This Row],[Load]]+Demand[[#This Row],[Load]]*-0.4</f>
        <v>8043</v>
      </c>
      <c r="N230">
        <f>Demand[[#This Row],[Load]]+Demand[[#This Row],[Load]]*-0.39</f>
        <v>8177.05</v>
      </c>
      <c r="O230">
        <f>Demand[[#This Row],[Load]]+Demand[[#This Row],[Load]]*-0.38</f>
        <v>8311.1</v>
      </c>
      <c r="P230">
        <f>Demand[[#This Row],[Load]]+Demand[[#This Row],[Load]]*-0.37</f>
        <v>8445.15</v>
      </c>
      <c r="Q230">
        <f>Demand[[#This Row],[Load]]+Demand[[#This Row],[Load]]*-0.36</f>
        <v>8579.2000000000007</v>
      </c>
      <c r="R230">
        <f>Demand[[#This Row],[Load]]+Demand[[#This Row],[Load]]*-0.35</f>
        <v>8713.25</v>
      </c>
      <c r="S230">
        <f>Demand[[#This Row],[Load]]+Demand[[#This Row],[Load]]*-0.34</f>
        <v>8847.2999999999993</v>
      </c>
      <c r="T230">
        <f>Demand[[#This Row],[Load]]+Demand[[#This Row],[Load]]*-0.33</f>
        <v>8981.3499999999985</v>
      </c>
      <c r="U230">
        <f>Demand[[#This Row],[Load]]+Demand[[#This Row],[Load]]*-0.32</f>
        <v>9115.4</v>
      </c>
      <c r="V230">
        <f>Demand[[#This Row],[Load]]+Demand[[#This Row],[Load]]*-0.31</f>
        <v>9249.4500000000007</v>
      </c>
      <c r="W230">
        <f>Demand[[#This Row],[Load]]+Demand[[#This Row],[Load]]*-0.3</f>
        <v>9383.5</v>
      </c>
      <c r="X230">
        <f>Demand[[#This Row],[Load]]+Demand[[#This Row],[Load]]*-0.29</f>
        <v>9517.5499999999993</v>
      </c>
      <c r="Y230">
        <f>Demand[[#This Row],[Load]]+Demand[[#This Row],[Load]]*-0.28</f>
        <v>9651.5999999999985</v>
      </c>
      <c r="Z230">
        <f>Demand[[#This Row],[Load]]+Demand[[#This Row],[Load]]*-0.27</f>
        <v>9785.65</v>
      </c>
      <c r="AA230">
        <f>Demand[[#This Row],[Load]]+Demand[[#This Row],[Load]]*-0.26</f>
        <v>9919.7000000000007</v>
      </c>
      <c r="AB230">
        <f>Demand[[#This Row],[Load]]+Demand[[#This Row],[Load]]*-0.25</f>
        <v>10053.75</v>
      </c>
      <c r="AC230">
        <f>Demand[[#This Row],[Load]]+Demand[[#This Row],[Load]]*-0.24</f>
        <v>10187.799999999999</v>
      </c>
      <c r="AD230">
        <f>Demand[[#This Row],[Load]]+Demand[[#This Row],[Load]]*-0.23</f>
        <v>10321.85</v>
      </c>
      <c r="AE230">
        <f>Demand[[#This Row],[Load]]+Demand[[#This Row],[Load]]*-0.22</f>
        <v>10455.9</v>
      </c>
      <c r="AF230">
        <f>Demand[[#This Row],[Load]]+Demand[[#This Row],[Load]]*-0.21</f>
        <v>10589.95</v>
      </c>
      <c r="AG230">
        <f>Demand[[#This Row],[Load]]+Demand[[#This Row],[Load]]*-0.2</f>
        <v>10724</v>
      </c>
      <c r="AH230">
        <f>Demand[[#This Row],[Load]]+Demand[[#This Row],[Load]]*-0.19</f>
        <v>10858.05</v>
      </c>
      <c r="AI230">
        <f>Demand[[#This Row],[Load]]+Demand[[#This Row],[Load]]*-0.18</f>
        <v>10992.1</v>
      </c>
      <c r="AJ230">
        <f>Demand[[#This Row],[Load]]+Demand[[#This Row],[Load]]*-0.17</f>
        <v>11126.15</v>
      </c>
      <c r="AK230">
        <f>Demand[[#This Row],[Load]]+Demand[[#This Row],[Load]]*-0.16</f>
        <v>11260.2</v>
      </c>
      <c r="AL230">
        <f>Demand[[#This Row],[Load]]+Demand[[#This Row],[Load]]*-0.15</f>
        <v>11394.25</v>
      </c>
      <c r="AM230">
        <f>Demand[[#This Row],[Load]]+Demand[[#This Row],[Load]]*-0.14</f>
        <v>11528.3</v>
      </c>
      <c r="AN230">
        <f>Demand[[#This Row],[Load]]+Demand[[#This Row],[Load]]*-0.13</f>
        <v>11662.35</v>
      </c>
      <c r="AO230">
        <f>Demand[[#This Row],[Load]]+Demand[[#This Row],[Load]]*-0.12</f>
        <v>11796.4</v>
      </c>
      <c r="AP230">
        <f>Demand[[#This Row],[Load]]+Demand[[#This Row],[Load]]*-0.11</f>
        <v>11930.45</v>
      </c>
      <c r="AQ230">
        <f>Demand[[#This Row],[Load]]+Demand[[#This Row],[Load]]*-0.1</f>
        <v>12064.5</v>
      </c>
      <c r="AR230">
        <f>Demand[[#This Row],[Load]]+Demand[[#This Row],[Load]]*-0.09</f>
        <v>12198.55</v>
      </c>
      <c r="AS230">
        <f>Demand[[#This Row],[Load]]+Demand[[#This Row],[Load]]*-0.08</f>
        <v>12332.6</v>
      </c>
      <c r="AT230">
        <f>Demand[[#This Row],[Load]]+Demand[[#This Row],[Load]]*-0.07</f>
        <v>12466.65</v>
      </c>
      <c r="AU230">
        <f>Demand[[#This Row],[Load]]+Demand[[#This Row],[Load]]*-0.06</f>
        <v>12600.7</v>
      </c>
      <c r="AV230">
        <f>Demand[[#This Row],[Load]]+Demand[[#This Row],[Load]]*-0.05</f>
        <v>12734.75</v>
      </c>
      <c r="AW230">
        <f>Demand[[#This Row],[Load]]+Demand[[#This Row],[Load]]*-0.04</f>
        <v>12868.8</v>
      </c>
      <c r="AX230">
        <f>Demand[[#This Row],[Load]]+Demand[[#This Row],[Load]]*-0.03</f>
        <v>13002.85</v>
      </c>
      <c r="AY230">
        <f>Demand[[#This Row],[Load]]+Demand[[#This Row],[Load]]*-0.02</f>
        <v>13136.9</v>
      </c>
      <c r="AZ230">
        <f>Demand[[#This Row],[Load]]+Demand[[#This Row],[Load]]*-0.01</f>
        <v>13270.95</v>
      </c>
      <c r="BA230">
        <f>Demand[[#This Row],[Load]]+Demand[[#This Row],[Load]]*0</f>
        <v>13405</v>
      </c>
      <c r="BB230">
        <f>Demand[[#This Row],[Load]]+Demand[[#This Row],[Load]]*0.01</f>
        <v>13539.05</v>
      </c>
      <c r="BC230">
        <f>Demand[[#This Row],[Load]]+Demand[[#This Row],[Load]]*0.02</f>
        <v>13673.1</v>
      </c>
      <c r="BD230">
        <f>Demand[[#This Row],[Load]]+Demand[[#This Row],[Load]]*0.03</f>
        <v>13807.15</v>
      </c>
      <c r="BE230">
        <f>Demand[[#This Row],[Load]]+Demand[[#This Row],[Load]]*0.04</f>
        <v>13941.2</v>
      </c>
      <c r="BF230">
        <f>Demand[[#This Row],[Load]]+Demand[[#This Row],[Load]]*0.05</f>
        <v>14075.25</v>
      </c>
      <c r="BG230">
        <f>Demand[[#This Row],[Load]]+Demand[[#This Row],[Load]]*0.06</f>
        <v>14209.3</v>
      </c>
      <c r="BH230">
        <f>Demand[[#This Row],[Load]]+Demand[[#This Row],[Load]]*0.07</f>
        <v>14343.35</v>
      </c>
      <c r="BI230">
        <f>Demand[[#This Row],[Load]]+Demand[[#This Row],[Load]]*0.08</f>
        <v>14477.4</v>
      </c>
      <c r="BJ230">
        <f>Demand[[#This Row],[Load]]+Demand[[#This Row],[Load]]*0.09</f>
        <v>14611.45</v>
      </c>
      <c r="BK230">
        <f>Demand[[#This Row],[Load]]+Demand[[#This Row],[Load]]*0.1</f>
        <v>14745.5</v>
      </c>
      <c r="BL230">
        <f>Demand[[#This Row],[Load]]+Demand[[#This Row],[Load]]*0.11</f>
        <v>14879.55</v>
      </c>
      <c r="BM230">
        <f>Demand[[#This Row],[Load]]+Demand[[#This Row],[Load]]*0.12</f>
        <v>15013.6</v>
      </c>
      <c r="BN230">
        <f>Demand[[#This Row],[Load]]+Demand[[#This Row],[Load]]*0.13</f>
        <v>15147.65</v>
      </c>
      <c r="BO230">
        <f>Demand[[#This Row],[Load]]+Demand[[#This Row],[Load]]*0.14</f>
        <v>15281.7</v>
      </c>
      <c r="BP230">
        <f>Demand[[#This Row],[Load]]+Demand[[#This Row],[Load]]*0.15</f>
        <v>15415.75</v>
      </c>
      <c r="BQ230">
        <f>Demand[[#This Row],[Load]]+Demand[[#This Row],[Load]]*0.16</f>
        <v>15549.8</v>
      </c>
      <c r="BR230">
        <f>Demand[[#This Row],[Load]]+Demand[[#This Row],[Load]]*0.17</f>
        <v>15683.85</v>
      </c>
      <c r="BS230">
        <f>Demand[[#This Row],[Load]]+Demand[[#This Row],[Load]]*0.18</f>
        <v>15817.9</v>
      </c>
      <c r="BT230">
        <f>Demand[[#This Row],[Load]]+Demand[[#This Row],[Load]]*0.19</f>
        <v>15951.95</v>
      </c>
      <c r="BU230">
        <f>Demand[[#This Row],[Load]]+Demand[[#This Row],[Load]]*0.2</f>
        <v>16086</v>
      </c>
      <c r="BV230">
        <f>Demand[[#This Row],[Load]]+Demand[[#This Row],[Load]]*0.21</f>
        <v>16220.05</v>
      </c>
      <c r="BW230">
        <f>Demand[[#This Row],[Load]]+Demand[[#This Row],[Load]]*0.22</f>
        <v>16354.1</v>
      </c>
      <c r="BX230">
        <f>Demand[[#This Row],[Load]]+Demand[[#This Row],[Load]]*0.23</f>
        <v>16488.150000000001</v>
      </c>
      <c r="BY230">
        <f>Demand[[#This Row],[Load]]+Demand[[#This Row],[Load]]*0.24</f>
        <v>16622.2</v>
      </c>
      <c r="BZ230">
        <f>Demand[[#This Row],[Load]]+Demand[[#This Row],[Load]]*0.25</f>
        <v>16756.25</v>
      </c>
      <c r="CA230">
        <f>Demand[[#This Row],[Load]]+Demand[[#This Row],[Load]]*0.26</f>
        <v>16890.3</v>
      </c>
      <c r="CB230">
        <f>Demand[[#This Row],[Load]]+Demand[[#This Row],[Load]]*0.27</f>
        <v>17024.349999999999</v>
      </c>
      <c r="CC230">
        <f>Demand[[#This Row],[Load]]+Demand[[#This Row],[Load]]*0.28</f>
        <v>17158.400000000001</v>
      </c>
      <c r="CD230">
        <f>Demand[[#This Row],[Load]]+Demand[[#This Row],[Load]]*0.29</f>
        <v>17292.45</v>
      </c>
      <c r="CE230">
        <f>Demand[[#This Row],[Load]]+Demand[[#This Row],[Load]]*0.3</f>
        <v>17426.5</v>
      </c>
      <c r="CF230">
        <f>Demand[[#This Row],[Load]]+Demand[[#This Row],[Load]]*0.31</f>
        <v>17560.55</v>
      </c>
      <c r="CG230">
        <f>Demand[[#This Row],[Load]]+Demand[[#This Row],[Load]]*0.32</f>
        <v>17694.599999999999</v>
      </c>
      <c r="CH230">
        <f>Demand[[#This Row],[Load]]+Demand[[#This Row],[Load]]*0.33</f>
        <v>17828.650000000001</v>
      </c>
      <c r="CI230">
        <f>Demand[[#This Row],[Load]]+Demand[[#This Row],[Load]]*0.34</f>
        <v>17962.7</v>
      </c>
      <c r="CJ230">
        <f>Demand[[#This Row],[Load]]+Demand[[#This Row],[Load]]*0.35</f>
        <v>18096.75</v>
      </c>
      <c r="CK230">
        <f>Demand[[#This Row],[Load]]+Demand[[#This Row],[Load]]*0.36</f>
        <v>18230.8</v>
      </c>
      <c r="CL230">
        <f>Demand[[#This Row],[Load]]+Demand[[#This Row],[Load]]*0.37</f>
        <v>18364.849999999999</v>
      </c>
      <c r="CM230">
        <f>Demand[[#This Row],[Load]]+Demand[[#This Row],[Load]]*0.38</f>
        <v>18498.900000000001</v>
      </c>
      <c r="CN230">
        <f>Demand[[#This Row],[Load]]+Demand[[#This Row],[Load]]*0.39</f>
        <v>18632.95</v>
      </c>
      <c r="CO230">
        <f>Demand[[#This Row],[Load]]+Demand[[#This Row],[Load]]*0.4</f>
        <v>18767</v>
      </c>
      <c r="CP230">
        <f>Demand[[#This Row],[Load]]+Demand[[#This Row],[Load]]*0.41</f>
        <v>18901.05</v>
      </c>
      <c r="CQ230">
        <f>Demand[[#This Row],[Load]]+Demand[[#This Row],[Load]]*0.42</f>
        <v>19035.099999999999</v>
      </c>
      <c r="CR230">
        <f>Demand[[#This Row],[Load]]+Demand[[#This Row],[Load]]*0.43</f>
        <v>19169.150000000001</v>
      </c>
      <c r="CS230">
        <f>Demand[[#This Row],[Load]]+Demand[[#This Row],[Load]]*0.44</f>
        <v>19303.2</v>
      </c>
      <c r="CT230">
        <f>Demand[[#This Row],[Load]]+Demand[[#This Row],[Load]]*0.45</f>
        <v>19437.25</v>
      </c>
      <c r="CU230">
        <f>Demand[[#This Row],[Load]]+Demand[[#This Row],[Load]]*0.46</f>
        <v>19571.3</v>
      </c>
      <c r="CV230">
        <f>Demand[[#This Row],[Load]]+Demand[[#This Row],[Load]]*47</f>
        <v>643440</v>
      </c>
      <c r="CW230">
        <f>Demand[[#This Row],[Load]]+Demand[[#This Row],[Load]]*0.48</f>
        <v>19839.400000000001</v>
      </c>
      <c r="CX230">
        <f>Demand[[#This Row],[Load]]+Demand[[#This Row],[Load]]*0.49</f>
        <v>19973.45</v>
      </c>
      <c r="CY230">
        <f>Demand[[#This Row],[Load]]+Demand[[#This Row],[Load]]*0.5</f>
        <v>20107.5</v>
      </c>
    </row>
    <row r="231" spans="1:103">
      <c r="A231">
        <v>229</v>
      </c>
      <c r="B231">
        <v>13779</v>
      </c>
      <c r="C231">
        <f>Demand[[#This Row],[Load]]-Demand[[#This Row],[Load]]*0.5</f>
        <v>6889.5</v>
      </c>
      <c r="D231">
        <f>Demand[[#This Row],[Load]]-Demand[[#This Row],[Load]]*0.49</f>
        <v>7027.29</v>
      </c>
      <c r="E231">
        <f>Demand[[#This Row],[Load]]-Demand[[#This Row],[Load]]*0.48</f>
        <v>7165.08</v>
      </c>
      <c r="F231">
        <f>Demand[[#This Row],[Load]]-Demand[[#This Row],[Load]]*0.47</f>
        <v>7302.8700000000008</v>
      </c>
      <c r="G231">
        <f>Demand[[#This Row],[Load]]-Demand[[#This Row],[Load]]*0.46</f>
        <v>7440.66</v>
      </c>
      <c r="H231">
        <f>Demand[[#This Row],[Load]]-Demand[[#This Row],[Load]]*0.45</f>
        <v>7578.45</v>
      </c>
      <c r="I231">
        <f>Demand[[#This Row],[Load]]-Demand[[#This Row],[Load]]*0.44</f>
        <v>7716.24</v>
      </c>
      <c r="J231">
        <f>Demand[[#This Row],[Load]]-Demand[[#This Row],[Load]]*0.43</f>
        <v>7854.03</v>
      </c>
      <c r="K231">
        <f>Demand[[#This Row],[Load]]+Demand[[#This Row],[Load]]*$K$1</f>
        <v>7991.8200000000006</v>
      </c>
      <c r="L231">
        <f>Demand[[#This Row],[Load]]+Demand[[#This Row],[Load]]*-0.41</f>
        <v>8129.6100000000006</v>
      </c>
      <c r="M231">
        <f>Demand[[#This Row],[Load]]+Demand[[#This Row],[Load]]*-0.4</f>
        <v>8267.4</v>
      </c>
      <c r="N231">
        <f>Demand[[#This Row],[Load]]+Demand[[#This Row],[Load]]*-0.39</f>
        <v>8405.1899999999987</v>
      </c>
      <c r="O231">
        <f>Demand[[#This Row],[Load]]+Demand[[#This Row],[Load]]*-0.38</f>
        <v>8542.98</v>
      </c>
      <c r="P231">
        <f>Demand[[#This Row],[Load]]+Demand[[#This Row],[Load]]*-0.37</f>
        <v>8680.77</v>
      </c>
      <c r="Q231">
        <f>Demand[[#This Row],[Load]]+Demand[[#This Row],[Load]]*-0.36</f>
        <v>8818.5600000000013</v>
      </c>
      <c r="R231">
        <f>Demand[[#This Row],[Load]]+Demand[[#This Row],[Load]]*-0.35</f>
        <v>8956.35</v>
      </c>
      <c r="S231">
        <f>Demand[[#This Row],[Load]]+Demand[[#This Row],[Load]]*-0.34</f>
        <v>9094.14</v>
      </c>
      <c r="T231">
        <f>Demand[[#This Row],[Load]]+Demand[[#This Row],[Load]]*-0.33</f>
        <v>9231.93</v>
      </c>
      <c r="U231">
        <f>Demand[[#This Row],[Load]]+Demand[[#This Row],[Load]]*-0.32</f>
        <v>9369.7200000000012</v>
      </c>
      <c r="V231">
        <f>Demand[[#This Row],[Load]]+Demand[[#This Row],[Load]]*-0.31</f>
        <v>9507.51</v>
      </c>
      <c r="W231">
        <f>Demand[[#This Row],[Load]]+Demand[[#This Row],[Load]]*-0.3</f>
        <v>9645.2999999999993</v>
      </c>
      <c r="X231">
        <f>Demand[[#This Row],[Load]]+Demand[[#This Row],[Load]]*-0.29</f>
        <v>9783.09</v>
      </c>
      <c r="Y231">
        <f>Demand[[#This Row],[Load]]+Demand[[#This Row],[Load]]*-0.28</f>
        <v>9920.8799999999992</v>
      </c>
      <c r="Z231">
        <f>Demand[[#This Row],[Load]]+Demand[[#This Row],[Load]]*-0.27</f>
        <v>10058.67</v>
      </c>
      <c r="AA231">
        <f>Demand[[#This Row],[Load]]+Demand[[#This Row],[Load]]*-0.26</f>
        <v>10196.459999999999</v>
      </c>
      <c r="AB231">
        <f>Demand[[#This Row],[Load]]+Demand[[#This Row],[Load]]*-0.25</f>
        <v>10334.25</v>
      </c>
      <c r="AC231">
        <f>Demand[[#This Row],[Load]]+Demand[[#This Row],[Load]]*-0.24</f>
        <v>10472.040000000001</v>
      </c>
      <c r="AD231">
        <f>Demand[[#This Row],[Load]]+Demand[[#This Row],[Load]]*-0.23</f>
        <v>10609.83</v>
      </c>
      <c r="AE231">
        <f>Demand[[#This Row],[Load]]+Demand[[#This Row],[Load]]*-0.22</f>
        <v>10747.619999999999</v>
      </c>
      <c r="AF231">
        <f>Demand[[#This Row],[Load]]+Demand[[#This Row],[Load]]*-0.21</f>
        <v>10885.41</v>
      </c>
      <c r="AG231">
        <f>Demand[[#This Row],[Load]]+Demand[[#This Row],[Load]]*-0.2</f>
        <v>11023.2</v>
      </c>
      <c r="AH231">
        <f>Demand[[#This Row],[Load]]+Demand[[#This Row],[Load]]*-0.19</f>
        <v>11160.99</v>
      </c>
      <c r="AI231">
        <f>Demand[[#This Row],[Load]]+Demand[[#This Row],[Load]]*-0.18</f>
        <v>11298.78</v>
      </c>
      <c r="AJ231">
        <f>Demand[[#This Row],[Load]]+Demand[[#This Row],[Load]]*-0.17</f>
        <v>11436.57</v>
      </c>
      <c r="AK231">
        <f>Demand[[#This Row],[Load]]+Demand[[#This Row],[Load]]*-0.16</f>
        <v>11574.36</v>
      </c>
      <c r="AL231">
        <f>Demand[[#This Row],[Load]]+Demand[[#This Row],[Load]]*-0.15</f>
        <v>11712.15</v>
      </c>
      <c r="AM231">
        <f>Demand[[#This Row],[Load]]+Demand[[#This Row],[Load]]*-0.14</f>
        <v>11849.94</v>
      </c>
      <c r="AN231">
        <f>Demand[[#This Row],[Load]]+Demand[[#This Row],[Load]]*-0.13</f>
        <v>11987.73</v>
      </c>
      <c r="AO231">
        <f>Demand[[#This Row],[Load]]+Demand[[#This Row],[Load]]*-0.12</f>
        <v>12125.52</v>
      </c>
      <c r="AP231">
        <f>Demand[[#This Row],[Load]]+Demand[[#This Row],[Load]]*-0.11</f>
        <v>12263.31</v>
      </c>
      <c r="AQ231">
        <f>Demand[[#This Row],[Load]]+Demand[[#This Row],[Load]]*-0.1</f>
        <v>12401.1</v>
      </c>
      <c r="AR231">
        <f>Demand[[#This Row],[Load]]+Demand[[#This Row],[Load]]*-0.09</f>
        <v>12538.89</v>
      </c>
      <c r="AS231">
        <f>Demand[[#This Row],[Load]]+Demand[[#This Row],[Load]]*-0.08</f>
        <v>12676.68</v>
      </c>
      <c r="AT231">
        <f>Demand[[#This Row],[Load]]+Demand[[#This Row],[Load]]*-0.07</f>
        <v>12814.47</v>
      </c>
      <c r="AU231">
        <f>Demand[[#This Row],[Load]]+Demand[[#This Row],[Load]]*-0.06</f>
        <v>12952.26</v>
      </c>
      <c r="AV231">
        <f>Demand[[#This Row],[Load]]+Demand[[#This Row],[Load]]*-0.05</f>
        <v>13090.05</v>
      </c>
      <c r="AW231">
        <f>Demand[[#This Row],[Load]]+Demand[[#This Row],[Load]]*-0.04</f>
        <v>13227.84</v>
      </c>
      <c r="AX231">
        <f>Demand[[#This Row],[Load]]+Demand[[#This Row],[Load]]*-0.03</f>
        <v>13365.63</v>
      </c>
      <c r="AY231">
        <f>Demand[[#This Row],[Load]]+Demand[[#This Row],[Load]]*-0.02</f>
        <v>13503.42</v>
      </c>
      <c r="AZ231">
        <f>Demand[[#This Row],[Load]]+Demand[[#This Row],[Load]]*-0.01</f>
        <v>13641.21</v>
      </c>
      <c r="BA231">
        <f>Demand[[#This Row],[Load]]+Demand[[#This Row],[Load]]*0</f>
        <v>13779</v>
      </c>
      <c r="BB231">
        <f>Demand[[#This Row],[Load]]+Demand[[#This Row],[Load]]*0.01</f>
        <v>13916.79</v>
      </c>
      <c r="BC231">
        <f>Demand[[#This Row],[Load]]+Demand[[#This Row],[Load]]*0.02</f>
        <v>14054.58</v>
      </c>
      <c r="BD231">
        <f>Demand[[#This Row],[Load]]+Demand[[#This Row],[Load]]*0.03</f>
        <v>14192.37</v>
      </c>
      <c r="BE231">
        <f>Demand[[#This Row],[Load]]+Demand[[#This Row],[Load]]*0.04</f>
        <v>14330.16</v>
      </c>
      <c r="BF231">
        <f>Demand[[#This Row],[Load]]+Demand[[#This Row],[Load]]*0.05</f>
        <v>14467.95</v>
      </c>
      <c r="BG231">
        <f>Demand[[#This Row],[Load]]+Demand[[#This Row],[Load]]*0.06</f>
        <v>14605.74</v>
      </c>
      <c r="BH231">
        <f>Demand[[#This Row],[Load]]+Demand[[#This Row],[Load]]*0.07</f>
        <v>14743.53</v>
      </c>
      <c r="BI231">
        <f>Demand[[#This Row],[Load]]+Demand[[#This Row],[Load]]*0.08</f>
        <v>14881.32</v>
      </c>
      <c r="BJ231">
        <f>Demand[[#This Row],[Load]]+Demand[[#This Row],[Load]]*0.09</f>
        <v>15019.11</v>
      </c>
      <c r="BK231">
        <f>Demand[[#This Row],[Load]]+Demand[[#This Row],[Load]]*0.1</f>
        <v>15156.9</v>
      </c>
      <c r="BL231">
        <f>Demand[[#This Row],[Load]]+Demand[[#This Row],[Load]]*0.11</f>
        <v>15294.69</v>
      </c>
      <c r="BM231">
        <f>Demand[[#This Row],[Load]]+Demand[[#This Row],[Load]]*0.12</f>
        <v>15432.48</v>
      </c>
      <c r="BN231">
        <f>Demand[[#This Row],[Load]]+Demand[[#This Row],[Load]]*0.13</f>
        <v>15570.27</v>
      </c>
      <c r="BO231">
        <f>Demand[[#This Row],[Load]]+Demand[[#This Row],[Load]]*0.14</f>
        <v>15708.06</v>
      </c>
      <c r="BP231">
        <f>Demand[[#This Row],[Load]]+Demand[[#This Row],[Load]]*0.15</f>
        <v>15845.85</v>
      </c>
      <c r="BQ231">
        <f>Demand[[#This Row],[Load]]+Demand[[#This Row],[Load]]*0.16</f>
        <v>15983.64</v>
      </c>
      <c r="BR231">
        <f>Demand[[#This Row],[Load]]+Demand[[#This Row],[Load]]*0.17</f>
        <v>16121.43</v>
      </c>
      <c r="BS231">
        <f>Demand[[#This Row],[Load]]+Demand[[#This Row],[Load]]*0.18</f>
        <v>16259.22</v>
      </c>
      <c r="BT231">
        <f>Demand[[#This Row],[Load]]+Demand[[#This Row],[Load]]*0.19</f>
        <v>16397.010000000002</v>
      </c>
      <c r="BU231">
        <f>Demand[[#This Row],[Load]]+Demand[[#This Row],[Load]]*0.2</f>
        <v>16534.8</v>
      </c>
      <c r="BV231">
        <f>Demand[[#This Row],[Load]]+Demand[[#This Row],[Load]]*0.21</f>
        <v>16672.59</v>
      </c>
      <c r="BW231">
        <f>Demand[[#This Row],[Load]]+Demand[[#This Row],[Load]]*0.22</f>
        <v>16810.38</v>
      </c>
      <c r="BX231">
        <f>Demand[[#This Row],[Load]]+Demand[[#This Row],[Load]]*0.23</f>
        <v>16948.169999999998</v>
      </c>
      <c r="BY231">
        <f>Demand[[#This Row],[Load]]+Demand[[#This Row],[Load]]*0.24</f>
        <v>17085.96</v>
      </c>
      <c r="BZ231">
        <f>Demand[[#This Row],[Load]]+Demand[[#This Row],[Load]]*0.25</f>
        <v>17223.75</v>
      </c>
      <c r="CA231">
        <f>Demand[[#This Row],[Load]]+Demand[[#This Row],[Load]]*0.26</f>
        <v>17361.54</v>
      </c>
      <c r="CB231">
        <f>Demand[[#This Row],[Load]]+Demand[[#This Row],[Load]]*0.27</f>
        <v>17499.330000000002</v>
      </c>
      <c r="CC231">
        <f>Demand[[#This Row],[Load]]+Demand[[#This Row],[Load]]*0.28</f>
        <v>17637.12</v>
      </c>
      <c r="CD231">
        <f>Demand[[#This Row],[Load]]+Demand[[#This Row],[Load]]*0.29</f>
        <v>17774.91</v>
      </c>
      <c r="CE231">
        <f>Demand[[#This Row],[Load]]+Demand[[#This Row],[Load]]*0.3</f>
        <v>17912.7</v>
      </c>
      <c r="CF231">
        <f>Demand[[#This Row],[Load]]+Demand[[#This Row],[Load]]*0.31</f>
        <v>18050.489999999998</v>
      </c>
      <c r="CG231">
        <f>Demand[[#This Row],[Load]]+Demand[[#This Row],[Load]]*0.32</f>
        <v>18188.28</v>
      </c>
      <c r="CH231">
        <f>Demand[[#This Row],[Load]]+Demand[[#This Row],[Load]]*0.33</f>
        <v>18326.07</v>
      </c>
      <c r="CI231">
        <f>Demand[[#This Row],[Load]]+Demand[[#This Row],[Load]]*0.34</f>
        <v>18463.86</v>
      </c>
      <c r="CJ231">
        <f>Demand[[#This Row],[Load]]+Demand[[#This Row],[Load]]*0.35</f>
        <v>18601.650000000001</v>
      </c>
      <c r="CK231">
        <f>Demand[[#This Row],[Load]]+Demand[[#This Row],[Load]]*0.36</f>
        <v>18739.439999999999</v>
      </c>
      <c r="CL231">
        <f>Demand[[#This Row],[Load]]+Demand[[#This Row],[Load]]*0.37</f>
        <v>18877.23</v>
      </c>
      <c r="CM231">
        <f>Demand[[#This Row],[Load]]+Demand[[#This Row],[Load]]*0.38</f>
        <v>19015.02</v>
      </c>
      <c r="CN231">
        <f>Demand[[#This Row],[Load]]+Demand[[#This Row],[Load]]*0.39</f>
        <v>19152.810000000001</v>
      </c>
      <c r="CO231">
        <f>Demand[[#This Row],[Load]]+Demand[[#This Row],[Load]]*0.4</f>
        <v>19290.599999999999</v>
      </c>
      <c r="CP231">
        <f>Demand[[#This Row],[Load]]+Demand[[#This Row],[Load]]*0.41</f>
        <v>19428.39</v>
      </c>
      <c r="CQ231">
        <f>Demand[[#This Row],[Load]]+Demand[[#This Row],[Load]]*0.42</f>
        <v>19566.18</v>
      </c>
      <c r="CR231">
        <f>Demand[[#This Row],[Load]]+Demand[[#This Row],[Load]]*0.43</f>
        <v>19703.97</v>
      </c>
      <c r="CS231">
        <f>Demand[[#This Row],[Load]]+Demand[[#This Row],[Load]]*0.44</f>
        <v>19841.760000000002</v>
      </c>
      <c r="CT231">
        <f>Demand[[#This Row],[Load]]+Demand[[#This Row],[Load]]*0.45</f>
        <v>19979.55</v>
      </c>
      <c r="CU231">
        <f>Demand[[#This Row],[Load]]+Demand[[#This Row],[Load]]*0.46</f>
        <v>20117.34</v>
      </c>
      <c r="CV231">
        <f>Demand[[#This Row],[Load]]+Demand[[#This Row],[Load]]*47</f>
        <v>661392</v>
      </c>
      <c r="CW231">
        <f>Demand[[#This Row],[Load]]+Demand[[#This Row],[Load]]*0.48</f>
        <v>20392.919999999998</v>
      </c>
      <c r="CX231">
        <f>Demand[[#This Row],[Load]]+Demand[[#This Row],[Load]]*0.49</f>
        <v>20530.71</v>
      </c>
      <c r="CY231">
        <f>Demand[[#This Row],[Load]]+Demand[[#This Row],[Load]]*0.5</f>
        <v>20668.5</v>
      </c>
    </row>
    <row r="232" spans="1:103">
      <c r="A232">
        <v>230</v>
      </c>
      <c r="B232">
        <v>13914</v>
      </c>
      <c r="C232">
        <f>Demand[[#This Row],[Load]]-Demand[[#This Row],[Load]]*0.5</f>
        <v>6957</v>
      </c>
      <c r="D232">
        <f>Demand[[#This Row],[Load]]-Demand[[#This Row],[Load]]*0.49</f>
        <v>7096.14</v>
      </c>
      <c r="E232">
        <f>Demand[[#This Row],[Load]]-Demand[[#This Row],[Load]]*0.48</f>
        <v>7235.2800000000007</v>
      </c>
      <c r="F232">
        <f>Demand[[#This Row],[Load]]-Demand[[#This Row],[Load]]*0.47</f>
        <v>7374.42</v>
      </c>
      <c r="G232">
        <f>Demand[[#This Row],[Load]]-Demand[[#This Row],[Load]]*0.46</f>
        <v>7513.5599999999995</v>
      </c>
      <c r="H232">
        <f>Demand[[#This Row],[Load]]-Demand[[#This Row],[Load]]*0.45</f>
        <v>7652.7</v>
      </c>
      <c r="I232">
        <f>Demand[[#This Row],[Load]]-Demand[[#This Row],[Load]]*0.44</f>
        <v>7791.84</v>
      </c>
      <c r="J232">
        <f>Demand[[#This Row],[Load]]-Demand[[#This Row],[Load]]*0.43</f>
        <v>7930.9800000000005</v>
      </c>
      <c r="K232">
        <f>Demand[[#This Row],[Load]]+Demand[[#This Row],[Load]]*$K$1</f>
        <v>8070.12</v>
      </c>
      <c r="L232">
        <f>Demand[[#This Row],[Load]]+Demand[[#This Row],[Load]]*-0.41</f>
        <v>8209.26</v>
      </c>
      <c r="M232">
        <f>Demand[[#This Row],[Load]]+Demand[[#This Row],[Load]]*-0.4</f>
        <v>8348.4</v>
      </c>
      <c r="N232">
        <f>Demand[[#This Row],[Load]]+Demand[[#This Row],[Load]]*-0.39</f>
        <v>8487.5400000000009</v>
      </c>
      <c r="O232">
        <f>Demand[[#This Row],[Load]]+Demand[[#This Row],[Load]]*-0.38</f>
        <v>8626.68</v>
      </c>
      <c r="P232">
        <f>Demand[[#This Row],[Load]]+Demand[[#This Row],[Load]]*-0.37</f>
        <v>8765.82</v>
      </c>
      <c r="Q232">
        <f>Demand[[#This Row],[Load]]+Demand[[#This Row],[Load]]*-0.36</f>
        <v>8904.9599999999991</v>
      </c>
      <c r="R232">
        <f>Demand[[#This Row],[Load]]+Demand[[#This Row],[Load]]*-0.35</f>
        <v>9044.1</v>
      </c>
      <c r="S232">
        <f>Demand[[#This Row],[Load]]+Demand[[#This Row],[Load]]*-0.34</f>
        <v>9183.24</v>
      </c>
      <c r="T232">
        <f>Demand[[#This Row],[Load]]+Demand[[#This Row],[Load]]*-0.33</f>
        <v>9322.380000000001</v>
      </c>
      <c r="U232">
        <f>Demand[[#This Row],[Load]]+Demand[[#This Row],[Load]]*-0.32</f>
        <v>9461.52</v>
      </c>
      <c r="V232">
        <f>Demand[[#This Row],[Load]]+Demand[[#This Row],[Load]]*-0.31</f>
        <v>9600.66</v>
      </c>
      <c r="W232">
        <f>Demand[[#This Row],[Load]]+Demand[[#This Row],[Load]]*-0.3</f>
        <v>9739.7999999999993</v>
      </c>
      <c r="X232">
        <f>Demand[[#This Row],[Load]]+Demand[[#This Row],[Load]]*-0.29</f>
        <v>9878.94</v>
      </c>
      <c r="Y232">
        <f>Demand[[#This Row],[Load]]+Demand[[#This Row],[Load]]*-0.28</f>
        <v>10018.08</v>
      </c>
      <c r="Z232">
        <f>Demand[[#This Row],[Load]]+Demand[[#This Row],[Load]]*-0.27</f>
        <v>10157.219999999999</v>
      </c>
      <c r="AA232">
        <f>Demand[[#This Row],[Load]]+Demand[[#This Row],[Load]]*-0.26</f>
        <v>10296.36</v>
      </c>
      <c r="AB232">
        <f>Demand[[#This Row],[Load]]+Demand[[#This Row],[Load]]*-0.25</f>
        <v>10435.5</v>
      </c>
      <c r="AC232">
        <f>Demand[[#This Row],[Load]]+Demand[[#This Row],[Load]]*-0.24</f>
        <v>10574.64</v>
      </c>
      <c r="AD232">
        <f>Demand[[#This Row],[Load]]+Demand[[#This Row],[Load]]*-0.23</f>
        <v>10713.779999999999</v>
      </c>
      <c r="AE232">
        <f>Demand[[#This Row],[Load]]+Demand[[#This Row],[Load]]*-0.22</f>
        <v>10852.92</v>
      </c>
      <c r="AF232">
        <f>Demand[[#This Row],[Load]]+Demand[[#This Row],[Load]]*-0.21</f>
        <v>10992.06</v>
      </c>
      <c r="AG232">
        <f>Demand[[#This Row],[Load]]+Demand[[#This Row],[Load]]*-0.2</f>
        <v>11131.2</v>
      </c>
      <c r="AH232">
        <f>Demand[[#This Row],[Load]]+Demand[[#This Row],[Load]]*-0.19</f>
        <v>11270.34</v>
      </c>
      <c r="AI232">
        <f>Demand[[#This Row],[Load]]+Demand[[#This Row],[Load]]*-0.18</f>
        <v>11409.48</v>
      </c>
      <c r="AJ232">
        <f>Demand[[#This Row],[Load]]+Demand[[#This Row],[Load]]*-0.17</f>
        <v>11548.619999999999</v>
      </c>
      <c r="AK232">
        <f>Demand[[#This Row],[Load]]+Demand[[#This Row],[Load]]*-0.16</f>
        <v>11687.76</v>
      </c>
      <c r="AL232">
        <f>Demand[[#This Row],[Load]]+Demand[[#This Row],[Load]]*-0.15</f>
        <v>11826.9</v>
      </c>
      <c r="AM232">
        <f>Demand[[#This Row],[Load]]+Demand[[#This Row],[Load]]*-0.14</f>
        <v>11966.039999999999</v>
      </c>
      <c r="AN232">
        <f>Demand[[#This Row],[Load]]+Demand[[#This Row],[Load]]*-0.13</f>
        <v>12105.18</v>
      </c>
      <c r="AO232">
        <f>Demand[[#This Row],[Load]]+Demand[[#This Row],[Load]]*-0.12</f>
        <v>12244.32</v>
      </c>
      <c r="AP232">
        <f>Demand[[#This Row],[Load]]+Demand[[#This Row],[Load]]*-0.11</f>
        <v>12383.46</v>
      </c>
      <c r="AQ232">
        <f>Demand[[#This Row],[Load]]+Demand[[#This Row],[Load]]*-0.1</f>
        <v>12522.6</v>
      </c>
      <c r="AR232">
        <f>Demand[[#This Row],[Load]]+Demand[[#This Row],[Load]]*-0.09</f>
        <v>12661.74</v>
      </c>
      <c r="AS232">
        <f>Demand[[#This Row],[Load]]+Demand[[#This Row],[Load]]*-0.08</f>
        <v>12800.88</v>
      </c>
      <c r="AT232">
        <f>Demand[[#This Row],[Load]]+Demand[[#This Row],[Load]]*-0.07</f>
        <v>12940.02</v>
      </c>
      <c r="AU232">
        <f>Demand[[#This Row],[Load]]+Demand[[#This Row],[Load]]*-0.06</f>
        <v>13079.16</v>
      </c>
      <c r="AV232">
        <f>Demand[[#This Row],[Load]]+Demand[[#This Row],[Load]]*-0.05</f>
        <v>13218.3</v>
      </c>
      <c r="AW232">
        <f>Demand[[#This Row],[Load]]+Demand[[#This Row],[Load]]*-0.04</f>
        <v>13357.44</v>
      </c>
      <c r="AX232">
        <f>Demand[[#This Row],[Load]]+Demand[[#This Row],[Load]]*-0.03</f>
        <v>13496.58</v>
      </c>
      <c r="AY232">
        <f>Demand[[#This Row],[Load]]+Demand[[#This Row],[Load]]*-0.02</f>
        <v>13635.72</v>
      </c>
      <c r="AZ232">
        <f>Demand[[#This Row],[Load]]+Demand[[#This Row],[Load]]*-0.01</f>
        <v>13774.86</v>
      </c>
      <c r="BA232">
        <f>Demand[[#This Row],[Load]]+Demand[[#This Row],[Load]]*0</f>
        <v>13914</v>
      </c>
      <c r="BB232">
        <f>Demand[[#This Row],[Load]]+Demand[[#This Row],[Load]]*0.01</f>
        <v>14053.14</v>
      </c>
      <c r="BC232">
        <f>Demand[[#This Row],[Load]]+Demand[[#This Row],[Load]]*0.02</f>
        <v>14192.28</v>
      </c>
      <c r="BD232">
        <f>Demand[[#This Row],[Load]]+Demand[[#This Row],[Load]]*0.03</f>
        <v>14331.42</v>
      </c>
      <c r="BE232">
        <f>Demand[[#This Row],[Load]]+Demand[[#This Row],[Load]]*0.04</f>
        <v>14470.56</v>
      </c>
      <c r="BF232">
        <f>Demand[[#This Row],[Load]]+Demand[[#This Row],[Load]]*0.05</f>
        <v>14609.7</v>
      </c>
      <c r="BG232">
        <f>Demand[[#This Row],[Load]]+Demand[[#This Row],[Load]]*0.06</f>
        <v>14748.84</v>
      </c>
      <c r="BH232">
        <f>Demand[[#This Row],[Load]]+Demand[[#This Row],[Load]]*0.07</f>
        <v>14887.98</v>
      </c>
      <c r="BI232">
        <f>Demand[[#This Row],[Load]]+Demand[[#This Row],[Load]]*0.08</f>
        <v>15027.12</v>
      </c>
      <c r="BJ232">
        <f>Demand[[#This Row],[Load]]+Demand[[#This Row],[Load]]*0.09</f>
        <v>15166.26</v>
      </c>
      <c r="BK232">
        <f>Demand[[#This Row],[Load]]+Demand[[#This Row],[Load]]*0.1</f>
        <v>15305.4</v>
      </c>
      <c r="BL232">
        <f>Demand[[#This Row],[Load]]+Demand[[#This Row],[Load]]*0.11</f>
        <v>15444.54</v>
      </c>
      <c r="BM232">
        <f>Demand[[#This Row],[Load]]+Demand[[#This Row],[Load]]*0.12</f>
        <v>15583.68</v>
      </c>
      <c r="BN232">
        <f>Demand[[#This Row],[Load]]+Demand[[#This Row],[Load]]*0.13</f>
        <v>15722.82</v>
      </c>
      <c r="BO232">
        <f>Demand[[#This Row],[Load]]+Demand[[#This Row],[Load]]*0.14</f>
        <v>15861.960000000001</v>
      </c>
      <c r="BP232">
        <f>Demand[[#This Row],[Load]]+Demand[[#This Row],[Load]]*0.15</f>
        <v>16001.1</v>
      </c>
      <c r="BQ232">
        <f>Demand[[#This Row],[Load]]+Demand[[#This Row],[Load]]*0.16</f>
        <v>16140.24</v>
      </c>
      <c r="BR232">
        <f>Demand[[#This Row],[Load]]+Demand[[#This Row],[Load]]*0.17</f>
        <v>16279.380000000001</v>
      </c>
      <c r="BS232">
        <f>Demand[[#This Row],[Load]]+Demand[[#This Row],[Load]]*0.18</f>
        <v>16418.52</v>
      </c>
      <c r="BT232">
        <f>Demand[[#This Row],[Load]]+Demand[[#This Row],[Load]]*0.19</f>
        <v>16557.66</v>
      </c>
      <c r="BU232">
        <f>Demand[[#This Row],[Load]]+Demand[[#This Row],[Load]]*0.2</f>
        <v>16696.8</v>
      </c>
      <c r="BV232">
        <f>Demand[[#This Row],[Load]]+Demand[[#This Row],[Load]]*0.21</f>
        <v>16835.939999999999</v>
      </c>
      <c r="BW232">
        <f>Demand[[#This Row],[Load]]+Demand[[#This Row],[Load]]*0.22</f>
        <v>16975.080000000002</v>
      </c>
      <c r="BX232">
        <f>Demand[[#This Row],[Load]]+Demand[[#This Row],[Load]]*0.23</f>
        <v>17114.22</v>
      </c>
      <c r="BY232">
        <f>Demand[[#This Row],[Load]]+Demand[[#This Row],[Load]]*0.24</f>
        <v>17253.36</v>
      </c>
      <c r="BZ232">
        <f>Demand[[#This Row],[Load]]+Demand[[#This Row],[Load]]*0.25</f>
        <v>17392.5</v>
      </c>
      <c r="CA232">
        <f>Demand[[#This Row],[Load]]+Demand[[#This Row],[Load]]*0.26</f>
        <v>17531.64</v>
      </c>
      <c r="CB232">
        <f>Demand[[#This Row],[Load]]+Demand[[#This Row],[Load]]*0.27</f>
        <v>17670.78</v>
      </c>
      <c r="CC232">
        <f>Demand[[#This Row],[Load]]+Demand[[#This Row],[Load]]*0.28</f>
        <v>17809.920000000002</v>
      </c>
      <c r="CD232">
        <f>Demand[[#This Row],[Load]]+Demand[[#This Row],[Load]]*0.29</f>
        <v>17949.060000000001</v>
      </c>
      <c r="CE232">
        <f>Demand[[#This Row],[Load]]+Demand[[#This Row],[Load]]*0.3</f>
        <v>18088.2</v>
      </c>
      <c r="CF232">
        <f>Demand[[#This Row],[Load]]+Demand[[#This Row],[Load]]*0.31</f>
        <v>18227.34</v>
      </c>
      <c r="CG232">
        <f>Demand[[#This Row],[Load]]+Demand[[#This Row],[Load]]*0.32</f>
        <v>18366.48</v>
      </c>
      <c r="CH232">
        <f>Demand[[#This Row],[Load]]+Demand[[#This Row],[Load]]*0.33</f>
        <v>18505.62</v>
      </c>
      <c r="CI232">
        <f>Demand[[#This Row],[Load]]+Demand[[#This Row],[Load]]*0.34</f>
        <v>18644.760000000002</v>
      </c>
      <c r="CJ232">
        <f>Demand[[#This Row],[Load]]+Demand[[#This Row],[Load]]*0.35</f>
        <v>18783.900000000001</v>
      </c>
      <c r="CK232">
        <f>Demand[[#This Row],[Load]]+Demand[[#This Row],[Load]]*0.36</f>
        <v>18923.04</v>
      </c>
      <c r="CL232">
        <f>Demand[[#This Row],[Load]]+Demand[[#This Row],[Load]]*0.37</f>
        <v>19062.18</v>
      </c>
      <c r="CM232">
        <f>Demand[[#This Row],[Load]]+Demand[[#This Row],[Load]]*0.38</f>
        <v>19201.32</v>
      </c>
      <c r="CN232">
        <f>Demand[[#This Row],[Load]]+Demand[[#This Row],[Load]]*0.39</f>
        <v>19340.46</v>
      </c>
      <c r="CO232">
        <f>Demand[[#This Row],[Load]]+Demand[[#This Row],[Load]]*0.4</f>
        <v>19479.599999999999</v>
      </c>
      <c r="CP232">
        <f>Demand[[#This Row],[Load]]+Demand[[#This Row],[Load]]*0.41</f>
        <v>19618.739999999998</v>
      </c>
      <c r="CQ232">
        <f>Demand[[#This Row],[Load]]+Demand[[#This Row],[Load]]*0.42</f>
        <v>19757.88</v>
      </c>
      <c r="CR232">
        <f>Demand[[#This Row],[Load]]+Demand[[#This Row],[Load]]*0.43</f>
        <v>19897.02</v>
      </c>
      <c r="CS232">
        <f>Demand[[#This Row],[Load]]+Demand[[#This Row],[Load]]*0.44</f>
        <v>20036.16</v>
      </c>
      <c r="CT232">
        <f>Demand[[#This Row],[Load]]+Demand[[#This Row],[Load]]*0.45</f>
        <v>20175.3</v>
      </c>
      <c r="CU232">
        <f>Demand[[#This Row],[Load]]+Demand[[#This Row],[Load]]*0.46</f>
        <v>20314.440000000002</v>
      </c>
      <c r="CV232">
        <f>Demand[[#This Row],[Load]]+Demand[[#This Row],[Load]]*47</f>
        <v>667872</v>
      </c>
      <c r="CW232">
        <f>Demand[[#This Row],[Load]]+Demand[[#This Row],[Load]]*0.48</f>
        <v>20592.72</v>
      </c>
      <c r="CX232">
        <f>Demand[[#This Row],[Load]]+Demand[[#This Row],[Load]]*0.49</f>
        <v>20731.86</v>
      </c>
      <c r="CY232">
        <f>Demand[[#This Row],[Load]]+Demand[[#This Row],[Load]]*0.5</f>
        <v>20871</v>
      </c>
    </row>
    <row r="233" spans="1:103">
      <c r="A233">
        <v>231</v>
      </c>
      <c r="B233">
        <v>13852</v>
      </c>
      <c r="C233">
        <f>Demand[[#This Row],[Load]]-Demand[[#This Row],[Load]]*0.5</f>
        <v>6926</v>
      </c>
      <c r="D233">
        <f>Demand[[#This Row],[Load]]-Demand[[#This Row],[Load]]*0.49</f>
        <v>7064.52</v>
      </c>
      <c r="E233">
        <f>Demand[[#This Row],[Load]]-Demand[[#This Row],[Load]]*0.48</f>
        <v>7203.04</v>
      </c>
      <c r="F233">
        <f>Demand[[#This Row],[Load]]-Demand[[#This Row],[Load]]*0.47</f>
        <v>7341.56</v>
      </c>
      <c r="G233">
        <f>Demand[[#This Row],[Load]]-Demand[[#This Row],[Load]]*0.46</f>
        <v>7480.08</v>
      </c>
      <c r="H233">
        <f>Demand[[#This Row],[Load]]-Demand[[#This Row],[Load]]*0.45</f>
        <v>7618.5999999999995</v>
      </c>
      <c r="I233">
        <f>Demand[[#This Row],[Load]]-Demand[[#This Row],[Load]]*0.44</f>
        <v>7757.12</v>
      </c>
      <c r="J233">
        <f>Demand[[#This Row],[Load]]-Demand[[#This Row],[Load]]*0.43</f>
        <v>7895.64</v>
      </c>
      <c r="K233">
        <f>Demand[[#This Row],[Load]]+Demand[[#This Row],[Load]]*$K$1</f>
        <v>8034.16</v>
      </c>
      <c r="L233">
        <f>Demand[[#This Row],[Load]]+Demand[[#This Row],[Load]]*-0.41</f>
        <v>8172.68</v>
      </c>
      <c r="M233">
        <f>Demand[[#This Row],[Load]]+Demand[[#This Row],[Load]]*-0.4</f>
        <v>8311.2000000000007</v>
      </c>
      <c r="N233">
        <f>Demand[[#This Row],[Load]]+Demand[[#This Row],[Load]]*-0.39</f>
        <v>8449.7200000000012</v>
      </c>
      <c r="O233">
        <f>Demand[[#This Row],[Load]]+Demand[[#This Row],[Load]]*-0.38</f>
        <v>8588.24</v>
      </c>
      <c r="P233">
        <f>Demand[[#This Row],[Load]]+Demand[[#This Row],[Load]]*-0.37</f>
        <v>8726.76</v>
      </c>
      <c r="Q233">
        <f>Demand[[#This Row],[Load]]+Demand[[#This Row],[Load]]*-0.36</f>
        <v>8865.2799999999988</v>
      </c>
      <c r="R233">
        <f>Demand[[#This Row],[Load]]+Demand[[#This Row],[Load]]*-0.35</f>
        <v>9003.7999999999993</v>
      </c>
      <c r="S233">
        <f>Demand[[#This Row],[Load]]+Demand[[#This Row],[Load]]*-0.34</f>
        <v>9142.32</v>
      </c>
      <c r="T233">
        <f>Demand[[#This Row],[Load]]+Demand[[#This Row],[Load]]*-0.33</f>
        <v>9280.84</v>
      </c>
      <c r="U233">
        <f>Demand[[#This Row],[Load]]+Demand[[#This Row],[Load]]*-0.32</f>
        <v>9419.36</v>
      </c>
      <c r="V233">
        <f>Demand[[#This Row],[Load]]+Demand[[#This Row],[Load]]*-0.31</f>
        <v>9557.880000000001</v>
      </c>
      <c r="W233">
        <f>Demand[[#This Row],[Load]]+Demand[[#This Row],[Load]]*-0.3</f>
        <v>9696.4000000000015</v>
      </c>
      <c r="X233">
        <f>Demand[[#This Row],[Load]]+Demand[[#This Row],[Load]]*-0.29</f>
        <v>9834.92</v>
      </c>
      <c r="Y233">
        <f>Demand[[#This Row],[Load]]+Demand[[#This Row],[Load]]*-0.28</f>
        <v>9973.4399999999987</v>
      </c>
      <c r="Z233">
        <f>Demand[[#This Row],[Load]]+Demand[[#This Row],[Load]]*-0.27</f>
        <v>10111.959999999999</v>
      </c>
      <c r="AA233">
        <f>Demand[[#This Row],[Load]]+Demand[[#This Row],[Load]]*-0.26</f>
        <v>10250.48</v>
      </c>
      <c r="AB233">
        <f>Demand[[#This Row],[Load]]+Demand[[#This Row],[Load]]*-0.25</f>
        <v>10389</v>
      </c>
      <c r="AC233">
        <f>Demand[[#This Row],[Load]]+Demand[[#This Row],[Load]]*-0.24</f>
        <v>10527.52</v>
      </c>
      <c r="AD233">
        <f>Demand[[#This Row],[Load]]+Demand[[#This Row],[Load]]*-0.23</f>
        <v>10666.04</v>
      </c>
      <c r="AE233">
        <f>Demand[[#This Row],[Load]]+Demand[[#This Row],[Load]]*-0.22</f>
        <v>10804.56</v>
      </c>
      <c r="AF233">
        <f>Demand[[#This Row],[Load]]+Demand[[#This Row],[Load]]*-0.21</f>
        <v>10943.08</v>
      </c>
      <c r="AG233">
        <f>Demand[[#This Row],[Load]]+Demand[[#This Row],[Load]]*-0.2</f>
        <v>11081.6</v>
      </c>
      <c r="AH233">
        <f>Demand[[#This Row],[Load]]+Demand[[#This Row],[Load]]*-0.19</f>
        <v>11220.119999999999</v>
      </c>
      <c r="AI233">
        <f>Demand[[#This Row],[Load]]+Demand[[#This Row],[Load]]*-0.18</f>
        <v>11358.64</v>
      </c>
      <c r="AJ233">
        <f>Demand[[#This Row],[Load]]+Demand[[#This Row],[Load]]*-0.17</f>
        <v>11497.16</v>
      </c>
      <c r="AK233">
        <f>Demand[[#This Row],[Load]]+Demand[[#This Row],[Load]]*-0.16</f>
        <v>11635.68</v>
      </c>
      <c r="AL233">
        <f>Demand[[#This Row],[Load]]+Demand[[#This Row],[Load]]*-0.15</f>
        <v>11774.2</v>
      </c>
      <c r="AM233">
        <f>Demand[[#This Row],[Load]]+Demand[[#This Row],[Load]]*-0.14</f>
        <v>11912.72</v>
      </c>
      <c r="AN233">
        <f>Demand[[#This Row],[Load]]+Demand[[#This Row],[Load]]*-0.13</f>
        <v>12051.24</v>
      </c>
      <c r="AO233">
        <f>Demand[[#This Row],[Load]]+Demand[[#This Row],[Load]]*-0.12</f>
        <v>12189.76</v>
      </c>
      <c r="AP233">
        <f>Demand[[#This Row],[Load]]+Demand[[#This Row],[Load]]*-0.11</f>
        <v>12328.28</v>
      </c>
      <c r="AQ233">
        <f>Demand[[#This Row],[Load]]+Demand[[#This Row],[Load]]*-0.1</f>
        <v>12466.8</v>
      </c>
      <c r="AR233">
        <f>Demand[[#This Row],[Load]]+Demand[[#This Row],[Load]]*-0.09</f>
        <v>12605.32</v>
      </c>
      <c r="AS233">
        <f>Demand[[#This Row],[Load]]+Demand[[#This Row],[Load]]*-0.08</f>
        <v>12743.84</v>
      </c>
      <c r="AT233">
        <f>Demand[[#This Row],[Load]]+Demand[[#This Row],[Load]]*-0.07</f>
        <v>12882.36</v>
      </c>
      <c r="AU233">
        <f>Demand[[#This Row],[Load]]+Demand[[#This Row],[Load]]*-0.06</f>
        <v>13020.88</v>
      </c>
      <c r="AV233">
        <f>Demand[[#This Row],[Load]]+Demand[[#This Row],[Load]]*-0.05</f>
        <v>13159.4</v>
      </c>
      <c r="AW233">
        <f>Demand[[#This Row],[Load]]+Demand[[#This Row],[Load]]*-0.04</f>
        <v>13297.92</v>
      </c>
      <c r="AX233">
        <f>Demand[[#This Row],[Load]]+Demand[[#This Row],[Load]]*-0.03</f>
        <v>13436.44</v>
      </c>
      <c r="AY233">
        <f>Demand[[#This Row],[Load]]+Demand[[#This Row],[Load]]*-0.02</f>
        <v>13574.96</v>
      </c>
      <c r="AZ233">
        <f>Demand[[#This Row],[Load]]+Demand[[#This Row],[Load]]*-0.01</f>
        <v>13713.48</v>
      </c>
      <c r="BA233">
        <f>Demand[[#This Row],[Load]]+Demand[[#This Row],[Load]]*0</f>
        <v>13852</v>
      </c>
      <c r="BB233">
        <f>Demand[[#This Row],[Load]]+Demand[[#This Row],[Load]]*0.01</f>
        <v>13990.52</v>
      </c>
      <c r="BC233">
        <f>Demand[[#This Row],[Load]]+Demand[[#This Row],[Load]]*0.02</f>
        <v>14129.04</v>
      </c>
      <c r="BD233">
        <f>Demand[[#This Row],[Load]]+Demand[[#This Row],[Load]]*0.03</f>
        <v>14267.56</v>
      </c>
      <c r="BE233">
        <f>Demand[[#This Row],[Load]]+Demand[[#This Row],[Load]]*0.04</f>
        <v>14406.08</v>
      </c>
      <c r="BF233">
        <f>Demand[[#This Row],[Load]]+Demand[[#This Row],[Load]]*0.05</f>
        <v>14544.6</v>
      </c>
      <c r="BG233">
        <f>Demand[[#This Row],[Load]]+Demand[[#This Row],[Load]]*0.06</f>
        <v>14683.12</v>
      </c>
      <c r="BH233">
        <f>Demand[[#This Row],[Load]]+Demand[[#This Row],[Load]]*0.07</f>
        <v>14821.64</v>
      </c>
      <c r="BI233">
        <f>Demand[[#This Row],[Load]]+Demand[[#This Row],[Load]]*0.08</f>
        <v>14960.16</v>
      </c>
      <c r="BJ233">
        <f>Demand[[#This Row],[Load]]+Demand[[#This Row],[Load]]*0.09</f>
        <v>15098.68</v>
      </c>
      <c r="BK233">
        <f>Demand[[#This Row],[Load]]+Demand[[#This Row],[Load]]*0.1</f>
        <v>15237.2</v>
      </c>
      <c r="BL233">
        <f>Demand[[#This Row],[Load]]+Demand[[#This Row],[Load]]*0.11</f>
        <v>15375.72</v>
      </c>
      <c r="BM233">
        <f>Demand[[#This Row],[Load]]+Demand[[#This Row],[Load]]*0.12</f>
        <v>15514.24</v>
      </c>
      <c r="BN233">
        <f>Demand[[#This Row],[Load]]+Demand[[#This Row],[Load]]*0.13</f>
        <v>15652.76</v>
      </c>
      <c r="BO233">
        <f>Demand[[#This Row],[Load]]+Demand[[#This Row],[Load]]*0.14</f>
        <v>15791.28</v>
      </c>
      <c r="BP233">
        <f>Demand[[#This Row],[Load]]+Demand[[#This Row],[Load]]*0.15</f>
        <v>15929.8</v>
      </c>
      <c r="BQ233">
        <f>Demand[[#This Row],[Load]]+Demand[[#This Row],[Load]]*0.16</f>
        <v>16068.32</v>
      </c>
      <c r="BR233">
        <f>Demand[[#This Row],[Load]]+Demand[[#This Row],[Load]]*0.17</f>
        <v>16206.84</v>
      </c>
      <c r="BS233">
        <f>Demand[[#This Row],[Load]]+Demand[[#This Row],[Load]]*0.18</f>
        <v>16345.36</v>
      </c>
      <c r="BT233">
        <f>Demand[[#This Row],[Load]]+Demand[[#This Row],[Load]]*0.19</f>
        <v>16483.88</v>
      </c>
      <c r="BU233">
        <f>Demand[[#This Row],[Load]]+Demand[[#This Row],[Load]]*0.2</f>
        <v>16622.400000000001</v>
      </c>
      <c r="BV233">
        <f>Demand[[#This Row],[Load]]+Demand[[#This Row],[Load]]*0.21</f>
        <v>16760.919999999998</v>
      </c>
      <c r="BW233">
        <f>Demand[[#This Row],[Load]]+Demand[[#This Row],[Load]]*0.22</f>
        <v>16899.439999999999</v>
      </c>
      <c r="BX233">
        <f>Demand[[#This Row],[Load]]+Demand[[#This Row],[Load]]*0.23</f>
        <v>17037.96</v>
      </c>
      <c r="BY233">
        <f>Demand[[#This Row],[Load]]+Demand[[#This Row],[Load]]*0.24</f>
        <v>17176.48</v>
      </c>
      <c r="BZ233">
        <f>Demand[[#This Row],[Load]]+Demand[[#This Row],[Load]]*0.25</f>
        <v>17315</v>
      </c>
      <c r="CA233">
        <f>Demand[[#This Row],[Load]]+Demand[[#This Row],[Load]]*0.26</f>
        <v>17453.52</v>
      </c>
      <c r="CB233">
        <f>Demand[[#This Row],[Load]]+Demand[[#This Row],[Load]]*0.27</f>
        <v>17592.04</v>
      </c>
      <c r="CC233">
        <f>Demand[[#This Row],[Load]]+Demand[[#This Row],[Load]]*0.28</f>
        <v>17730.560000000001</v>
      </c>
      <c r="CD233">
        <f>Demand[[#This Row],[Load]]+Demand[[#This Row],[Load]]*0.29</f>
        <v>17869.080000000002</v>
      </c>
      <c r="CE233">
        <f>Demand[[#This Row],[Load]]+Demand[[#This Row],[Load]]*0.3</f>
        <v>18007.599999999999</v>
      </c>
      <c r="CF233">
        <f>Demand[[#This Row],[Load]]+Demand[[#This Row],[Load]]*0.31</f>
        <v>18146.12</v>
      </c>
      <c r="CG233">
        <f>Demand[[#This Row],[Load]]+Demand[[#This Row],[Load]]*0.32</f>
        <v>18284.64</v>
      </c>
      <c r="CH233">
        <f>Demand[[#This Row],[Load]]+Demand[[#This Row],[Load]]*0.33</f>
        <v>18423.16</v>
      </c>
      <c r="CI233">
        <f>Demand[[#This Row],[Load]]+Demand[[#This Row],[Load]]*0.34</f>
        <v>18561.68</v>
      </c>
      <c r="CJ233">
        <f>Demand[[#This Row],[Load]]+Demand[[#This Row],[Load]]*0.35</f>
        <v>18700.2</v>
      </c>
      <c r="CK233">
        <f>Demand[[#This Row],[Load]]+Demand[[#This Row],[Load]]*0.36</f>
        <v>18838.72</v>
      </c>
      <c r="CL233">
        <f>Demand[[#This Row],[Load]]+Demand[[#This Row],[Load]]*0.37</f>
        <v>18977.239999999998</v>
      </c>
      <c r="CM233">
        <f>Demand[[#This Row],[Load]]+Demand[[#This Row],[Load]]*0.38</f>
        <v>19115.760000000002</v>
      </c>
      <c r="CN233">
        <f>Demand[[#This Row],[Load]]+Demand[[#This Row],[Load]]*0.39</f>
        <v>19254.28</v>
      </c>
      <c r="CO233">
        <f>Demand[[#This Row],[Load]]+Demand[[#This Row],[Load]]*0.4</f>
        <v>19392.8</v>
      </c>
      <c r="CP233">
        <f>Demand[[#This Row],[Load]]+Demand[[#This Row],[Load]]*0.41</f>
        <v>19531.32</v>
      </c>
      <c r="CQ233">
        <f>Demand[[#This Row],[Load]]+Demand[[#This Row],[Load]]*0.42</f>
        <v>19669.84</v>
      </c>
      <c r="CR233">
        <f>Demand[[#This Row],[Load]]+Demand[[#This Row],[Load]]*0.43</f>
        <v>19808.36</v>
      </c>
      <c r="CS233">
        <f>Demand[[#This Row],[Load]]+Demand[[#This Row],[Load]]*0.44</f>
        <v>19946.88</v>
      </c>
      <c r="CT233">
        <f>Demand[[#This Row],[Load]]+Demand[[#This Row],[Load]]*0.45</f>
        <v>20085.400000000001</v>
      </c>
      <c r="CU233">
        <f>Demand[[#This Row],[Load]]+Demand[[#This Row],[Load]]*0.46</f>
        <v>20223.919999999998</v>
      </c>
      <c r="CV233">
        <f>Demand[[#This Row],[Load]]+Demand[[#This Row],[Load]]*47</f>
        <v>664896</v>
      </c>
      <c r="CW233">
        <f>Demand[[#This Row],[Load]]+Demand[[#This Row],[Load]]*0.48</f>
        <v>20500.96</v>
      </c>
      <c r="CX233">
        <f>Demand[[#This Row],[Load]]+Demand[[#This Row],[Load]]*0.49</f>
        <v>20639.48</v>
      </c>
      <c r="CY233">
        <f>Demand[[#This Row],[Load]]+Demand[[#This Row],[Load]]*0.5</f>
        <v>20778</v>
      </c>
    </row>
    <row r="234" spans="1:103">
      <c r="A234">
        <v>232</v>
      </c>
      <c r="B234">
        <v>13790</v>
      </c>
      <c r="C234">
        <f>Demand[[#This Row],[Load]]-Demand[[#This Row],[Load]]*0.5</f>
        <v>6895</v>
      </c>
      <c r="D234">
        <f>Demand[[#This Row],[Load]]-Demand[[#This Row],[Load]]*0.49</f>
        <v>7032.9000000000005</v>
      </c>
      <c r="E234">
        <f>Demand[[#This Row],[Load]]-Demand[[#This Row],[Load]]*0.48</f>
        <v>7170.8</v>
      </c>
      <c r="F234">
        <f>Demand[[#This Row],[Load]]-Demand[[#This Row],[Load]]*0.47</f>
        <v>7308.7000000000007</v>
      </c>
      <c r="G234">
        <f>Demand[[#This Row],[Load]]-Demand[[#This Row],[Load]]*0.46</f>
        <v>7446.5999999999995</v>
      </c>
      <c r="H234">
        <f>Demand[[#This Row],[Load]]-Demand[[#This Row],[Load]]*0.45</f>
        <v>7584.5</v>
      </c>
      <c r="I234">
        <f>Demand[[#This Row],[Load]]-Demand[[#This Row],[Load]]*0.44</f>
        <v>7722.4</v>
      </c>
      <c r="J234">
        <f>Demand[[#This Row],[Load]]-Demand[[#This Row],[Load]]*0.43</f>
        <v>7860.3</v>
      </c>
      <c r="K234">
        <f>Demand[[#This Row],[Load]]+Demand[[#This Row],[Load]]*$K$1</f>
        <v>7998.2</v>
      </c>
      <c r="L234">
        <f>Demand[[#This Row],[Load]]+Demand[[#This Row],[Load]]*-0.41</f>
        <v>8136.1</v>
      </c>
      <c r="M234">
        <f>Demand[[#This Row],[Load]]+Demand[[#This Row],[Load]]*-0.4</f>
        <v>8274</v>
      </c>
      <c r="N234">
        <f>Demand[[#This Row],[Load]]+Demand[[#This Row],[Load]]*-0.39</f>
        <v>8411.9</v>
      </c>
      <c r="O234">
        <f>Demand[[#This Row],[Load]]+Demand[[#This Row],[Load]]*-0.38</f>
        <v>8549.7999999999993</v>
      </c>
      <c r="P234">
        <f>Demand[[#This Row],[Load]]+Demand[[#This Row],[Load]]*-0.37</f>
        <v>8687.7000000000007</v>
      </c>
      <c r="Q234">
        <f>Demand[[#This Row],[Load]]+Demand[[#This Row],[Load]]*-0.36</f>
        <v>8825.6</v>
      </c>
      <c r="R234">
        <f>Demand[[#This Row],[Load]]+Demand[[#This Row],[Load]]*-0.35</f>
        <v>8963.5</v>
      </c>
      <c r="S234">
        <f>Demand[[#This Row],[Load]]+Demand[[#This Row],[Load]]*-0.34</f>
        <v>9101.4</v>
      </c>
      <c r="T234">
        <f>Demand[[#This Row],[Load]]+Demand[[#This Row],[Load]]*-0.33</f>
        <v>9239.2999999999993</v>
      </c>
      <c r="U234">
        <f>Demand[[#This Row],[Load]]+Demand[[#This Row],[Load]]*-0.32</f>
        <v>9377.2000000000007</v>
      </c>
      <c r="V234">
        <f>Demand[[#This Row],[Load]]+Demand[[#This Row],[Load]]*-0.31</f>
        <v>9515.1</v>
      </c>
      <c r="W234">
        <f>Demand[[#This Row],[Load]]+Demand[[#This Row],[Load]]*-0.3</f>
        <v>9653</v>
      </c>
      <c r="X234">
        <f>Demand[[#This Row],[Load]]+Demand[[#This Row],[Load]]*-0.29</f>
        <v>9790.9</v>
      </c>
      <c r="Y234">
        <f>Demand[[#This Row],[Load]]+Demand[[#This Row],[Load]]*-0.28</f>
        <v>9928.7999999999993</v>
      </c>
      <c r="Z234">
        <f>Demand[[#This Row],[Load]]+Demand[[#This Row],[Load]]*-0.27</f>
        <v>10066.700000000001</v>
      </c>
      <c r="AA234">
        <f>Demand[[#This Row],[Load]]+Demand[[#This Row],[Load]]*-0.26</f>
        <v>10204.6</v>
      </c>
      <c r="AB234">
        <f>Demand[[#This Row],[Load]]+Demand[[#This Row],[Load]]*-0.25</f>
        <v>10342.5</v>
      </c>
      <c r="AC234">
        <f>Demand[[#This Row],[Load]]+Demand[[#This Row],[Load]]*-0.24</f>
        <v>10480.4</v>
      </c>
      <c r="AD234">
        <f>Demand[[#This Row],[Load]]+Demand[[#This Row],[Load]]*-0.23</f>
        <v>10618.3</v>
      </c>
      <c r="AE234">
        <f>Demand[[#This Row],[Load]]+Demand[[#This Row],[Load]]*-0.22</f>
        <v>10756.2</v>
      </c>
      <c r="AF234">
        <f>Demand[[#This Row],[Load]]+Demand[[#This Row],[Load]]*-0.21</f>
        <v>10894.1</v>
      </c>
      <c r="AG234">
        <f>Demand[[#This Row],[Load]]+Demand[[#This Row],[Load]]*-0.2</f>
        <v>11032</v>
      </c>
      <c r="AH234">
        <f>Demand[[#This Row],[Load]]+Demand[[#This Row],[Load]]*-0.19</f>
        <v>11169.9</v>
      </c>
      <c r="AI234">
        <f>Demand[[#This Row],[Load]]+Demand[[#This Row],[Load]]*-0.18</f>
        <v>11307.8</v>
      </c>
      <c r="AJ234">
        <f>Demand[[#This Row],[Load]]+Demand[[#This Row],[Load]]*-0.17</f>
        <v>11445.7</v>
      </c>
      <c r="AK234">
        <f>Demand[[#This Row],[Load]]+Demand[[#This Row],[Load]]*-0.16</f>
        <v>11583.6</v>
      </c>
      <c r="AL234">
        <f>Demand[[#This Row],[Load]]+Demand[[#This Row],[Load]]*-0.15</f>
        <v>11721.5</v>
      </c>
      <c r="AM234">
        <f>Demand[[#This Row],[Load]]+Demand[[#This Row],[Load]]*-0.14</f>
        <v>11859.4</v>
      </c>
      <c r="AN234">
        <f>Demand[[#This Row],[Load]]+Demand[[#This Row],[Load]]*-0.13</f>
        <v>11997.3</v>
      </c>
      <c r="AO234">
        <f>Demand[[#This Row],[Load]]+Demand[[#This Row],[Load]]*-0.12</f>
        <v>12135.2</v>
      </c>
      <c r="AP234">
        <f>Demand[[#This Row],[Load]]+Demand[[#This Row],[Load]]*-0.11</f>
        <v>12273.1</v>
      </c>
      <c r="AQ234">
        <f>Demand[[#This Row],[Load]]+Demand[[#This Row],[Load]]*-0.1</f>
        <v>12411</v>
      </c>
      <c r="AR234">
        <f>Demand[[#This Row],[Load]]+Demand[[#This Row],[Load]]*-0.09</f>
        <v>12548.9</v>
      </c>
      <c r="AS234">
        <f>Demand[[#This Row],[Load]]+Demand[[#This Row],[Load]]*-0.08</f>
        <v>12686.8</v>
      </c>
      <c r="AT234">
        <f>Demand[[#This Row],[Load]]+Demand[[#This Row],[Load]]*-0.07</f>
        <v>12824.7</v>
      </c>
      <c r="AU234">
        <f>Demand[[#This Row],[Load]]+Demand[[#This Row],[Load]]*-0.06</f>
        <v>12962.6</v>
      </c>
      <c r="AV234">
        <f>Demand[[#This Row],[Load]]+Demand[[#This Row],[Load]]*-0.05</f>
        <v>13100.5</v>
      </c>
      <c r="AW234">
        <f>Demand[[#This Row],[Load]]+Demand[[#This Row],[Load]]*-0.04</f>
        <v>13238.4</v>
      </c>
      <c r="AX234">
        <f>Demand[[#This Row],[Load]]+Demand[[#This Row],[Load]]*-0.03</f>
        <v>13376.3</v>
      </c>
      <c r="AY234">
        <f>Demand[[#This Row],[Load]]+Demand[[#This Row],[Load]]*-0.02</f>
        <v>13514.2</v>
      </c>
      <c r="AZ234">
        <f>Demand[[#This Row],[Load]]+Demand[[#This Row],[Load]]*-0.01</f>
        <v>13652.1</v>
      </c>
      <c r="BA234">
        <f>Demand[[#This Row],[Load]]+Demand[[#This Row],[Load]]*0</f>
        <v>13790</v>
      </c>
      <c r="BB234">
        <f>Demand[[#This Row],[Load]]+Demand[[#This Row],[Load]]*0.01</f>
        <v>13927.9</v>
      </c>
      <c r="BC234">
        <f>Demand[[#This Row],[Load]]+Demand[[#This Row],[Load]]*0.02</f>
        <v>14065.8</v>
      </c>
      <c r="BD234">
        <f>Demand[[#This Row],[Load]]+Demand[[#This Row],[Load]]*0.03</f>
        <v>14203.7</v>
      </c>
      <c r="BE234">
        <f>Demand[[#This Row],[Load]]+Demand[[#This Row],[Load]]*0.04</f>
        <v>14341.6</v>
      </c>
      <c r="BF234">
        <f>Demand[[#This Row],[Load]]+Demand[[#This Row],[Load]]*0.05</f>
        <v>14479.5</v>
      </c>
      <c r="BG234">
        <f>Demand[[#This Row],[Load]]+Demand[[#This Row],[Load]]*0.06</f>
        <v>14617.4</v>
      </c>
      <c r="BH234">
        <f>Demand[[#This Row],[Load]]+Demand[[#This Row],[Load]]*0.07</f>
        <v>14755.3</v>
      </c>
      <c r="BI234">
        <f>Demand[[#This Row],[Load]]+Demand[[#This Row],[Load]]*0.08</f>
        <v>14893.2</v>
      </c>
      <c r="BJ234">
        <f>Demand[[#This Row],[Load]]+Demand[[#This Row],[Load]]*0.09</f>
        <v>15031.1</v>
      </c>
      <c r="BK234">
        <f>Demand[[#This Row],[Load]]+Demand[[#This Row],[Load]]*0.1</f>
        <v>15169</v>
      </c>
      <c r="BL234">
        <f>Demand[[#This Row],[Load]]+Demand[[#This Row],[Load]]*0.11</f>
        <v>15306.9</v>
      </c>
      <c r="BM234">
        <f>Demand[[#This Row],[Load]]+Demand[[#This Row],[Load]]*0.12</f>
        <v>15444.8</v>
      </c>
      <c r="BN234">
        <f>Demand[[#This Row],[Load]]+Demand[[#This Row],[Load]]*0.13</f>
        <v>15582.7</v>
      </c>
      <c r="BO234">
        <f>Demand[[#This Row],[Load]]+Demand[[#This Row],[Load]]*0.14</f>
        <v>15720.6</v>
      </c>
      <c r="BP234">
        <f>Demand[[#This Row],[Load]]+Demand[[#This Row],[Load]]*0.15</f>
        <v>15858.5</v>
      </c>
      <c r="BQ234">
        <f>Demand[[#This Row],[Load]]+Demand[[#This Row],[Load]]*0.16</f>
        <v>15996.4</v>
      </c>
      <c r="BR234">
        <f>Demand[[#This Row],[Load]]+Demand[[#This Row],[Load]]*0.17</f>
        <v>16134.3</v>
      </c>
      <c r="BS234">
        <f>Demand[[#This Row],[Load]]+Demand[[#This Row],[Load]]*0.18</f>
        <v>16272.2</v>
      </c>
      <c r="BT234">
        <f>Demand[[#This Row],[Load]]+Demand[[#This Row],[Load]]*0.19</f>
        <v>16410.099999999999</v>
      </c>
      <c r="BU234">
        <f>Demand[[#This Row],[Load]]+Demand[[#This Row],[Load]]*0.2</f>
        <v>16548</v>
      </c>
      <c r="BV234">
        <f>Demand[[#This Row],[Load]]+Demand[[#This Row],[Load]]*0.21</f>
        <v>16685.900000000001</v>
      </c>
      <c r="BW234">
        <f>Demand[[#This Row],[Load]]+Demand[[#This Row],[Load]]*0.22</f>
        <v>16823.8</v>
      </c>
      <c r="BX234">
        <f>Demand[[#This Row],[Load]]+Demand[[#This Row],[Load]]*0.23</f>
        <v>16961.7</v>
      </c>
      <c r="BY234">
        <f>Demand[[#This Row],[Load]]+Demand[[#This Row],[Load]]*0.24</f>
        <v>17099.599999999999</v>
      </c>
      <c r="BZ234">
        <f>Demand[[#This Row],[Load]]+Demand[[#This Row],[Load]]*0.25</f>
        <v>17237.5</v>
      </c>
      <c r="CA234">
        <f>Demand[[#This Row],[Load]]+Demand[[#This Row],[Load]]*0.26</f>
        <v>17375.400000000001</v>
      </c>
      <c r="CB234">
        <f>Demand[[#This Row],[Load]]+Demand[[#This Row],[Load]]*0.27</f>
        <v>17513.3</v>
      </c>
      <c r="CC234">
        <f>Demand[[#This Row],[Load]]+Demand[[#This Row],[Load]]*0.28</f>
        <v>17651.2</v>
      </c>
      <c r="CD234">
        <f>Demand[[#This Row],[Load]]+Demand[[#This Row],[Load]]*0.29</f>
        <v>17789.099999999999</v>
      </c>
      <c r="CE234">
        <f>Demand[[#This Row],[Load]]+Demand[[#This Row],[Load]]*0.3</f>
        <v>17927</v>
      </c>
      <c r="CF234">
        <f>Demand[[#This Row],[Load]]+Demand[[#This Row],[Load]]*0.31</f>
        <v>18064.900000000001</v>
      </c>
      <c r="CG234">
        <f>Demand[[#This Row],[Load]]+Demand[[#This Row],[Load]]*0.32</f>
        <v>18202.8</v>
      </c>
      <c r="CH234">
        <f>Demand[[#This Row],[Load]]+Demand[[#This Row],[Load]]*0.33</f>
        <v>18340.7</v>
      </c>
      <c r="CI234">
        <f>Demand[[#This Row],[Load]]+Demand[[#This Row],[Load]]*0.34</f>
        <v>18478.599999999999</v>
      </c>
      <c r="CJ234">
        <f>Demand[[#This Row],[Load]]+Demand[[#This Row],[Load]]*0.35</f>
        <v>18616.5</v>
      </c>
      <c r="CK234">
        <f>Demand[[#This Row],[Load]]+Demand[[#This Row],[Load]]*0.36</f>
        <v>18754.400000000001</v>
      </c>
      <c r="CL234">
        <f>Demand[[#This Row],[Load]]+Demand[[#This Row],[Load]]*0.37</f>
        <v>18892.3</v>
      </c>
      <c r="CM234">
        <f>Demand[[#This Row],[Load]]+Demand[[#This Row],[Load]]*0.38</f>
        <v>19030.2</v>
      </c>
      <c r="CN234">
        <f>Demand[[#This Row],[Load]]+Demand[[#This Row],[Load]]*0.39</f>
        <v>19168.099999999999</v>
      </c>
      <c r="CO234">
        <f>Demand[[#This Row],[Load]]+Demand[[#This Row],[Load]]*0.4</f>
        <v>19306</v>
      </c>
      <c r="CP234">
        <f>Demand[[#This Row],[Load]]+Demand[[#This Row],[Load]]*0.41</f>
        <v>19443.900000000001</v>
      </c>
      <c r="CQ234">
        <f>Demand[[#This Row],[Load]]+Demand[[#This Row],[Load]]*0.42</f>
        <v>19581.8</v>
      </c>
      <c r="CR234">
        <f>Demand[[#This Row],[Load]]+Demand[[#This Row],[Load]]*0.43</f>
        <v>19719.7</v>
      </c>
      <c r="CS234">
        <f>Demand[[#This Row],[Load]]+Demand[[#This Row],[Load]]*0.44</f>
        <v>19857.599999999999</v>
      </c>
      <c r="CT234">
        <f>Demand[[#This Row],[Load]]+Demand[[#This Row],[Load]]*0.45</f>
        <v>19995.5</v>
      </c>
      <c r="CU234">
        <f>Demand[[#This Row],[Load]]+Demand[[#This Row],[Load]]*0.46</f>
        <v>20133.400000000001</v>
      </c>
      <c r="CV234">
        <f>Demand[[#This Row],[Load]]+Demand[[#This Row],[Load]]*47</f>
        <v>661920</v>
      </c>
      <c r="CW234">
        <f>Demand[[#This Row],[Load]]+Demand[[#This Row],[Load]]*0.48</f>
        <v>20409.2</v>
      </c>
      <c r="CX234">
        <f>Demand[[#This Row],[Load]]+Demand[[#This Row],[Load]]*0.49</f>
        <v>20547.099999999999</v>
      </c>
      <c r="CY234">
        <f>Demand[[#This Row],[Load]]+Demand[[#This Row],[Load]]*0.5</f>
        <v>20685</v>
      </c>
    </row>
    <row r="235" spans="1:103">
      <c r="A235">
        <v>233</v>
      </c>
      <c r="B235">
        <v>13776</v>
      </c>
      <c r="C235">
        <f>Demand[[#This Row],[Load]]-Demand[[#This Row],[Load]]*0.5</f>
        <v>6888</v>
      </c>
      <c r="D235">
        <f>Demand[[#This Row],[Load]]-Demand[[#This Row],[Load]]*0.49</f>
        <v>7025.76</v>
      </c>
      <c r="E235">
        <f>Demand[[#This Row],[Load]]-Demand[[#This Row],[Load]]*0.48</f>
        <v>7163.52</v>
      </c>
      <c r="F235">
        <f>Demand[[#This Row],[Load]]-Demand[[#This Row],[Load]]*0.47</f>
        <v>7301.2800000000007</v>
      </c>
      <c r="G235">
        <f>Demand[[#This Row],[Load]]-Demand[[#This Row],[Load]]*0.46</f>
        <v>7439.04</v>
      </c>
      <c r="H235">
        <f>Demand[[#This Row],[Load]]-Demand[[#This Row],[Load]]*0.45</f>
        <v>7576.8</v>
      </c>
      <c r="I235">
        <f>Demand[[#This Row],[Load]]-Demand[[#This Row],[Load]]*0.44</f>
        <v>7714.56</v>
      </c>
      <c r="J235">
        <f>Demand[[#This Row],[Load]]-Demand[[#This Row],[Load]]*0.43</f>
        <v>7852.32</v>
      </c>
      <c r="K235">
        <f>Demand[[#This Row],[Load]]+Demand[[#This Row],[Load]]*$K$1</f>
        <v>7990.08</v>
      </c>
      <c r="L235">
        <f>Demand[[#This Row],[Load]]+Demand[[#This Row],[Load]]*-0.41</f>
        <v>8127.84</v>
      </c>
      <c r="M235">
        <f>Demand[[#This Row],[Load]]+Demand[[#This Row],[Load]]*-0.4</f>
        <v>8265.5999999999985</v>
      </c>
      <c r="N235">
        <f>Demand[[#This Row],[Load]]+Demand[[#This Row],[Load]]*-0.39</f>
        <v>8403.36</v>
      </c>
      <c r="O235">
        <f>Demand[[#This Row],[Load]]+Demand[[#This Row],[Load]]*-0.38</f>
        <v>8541.119999999999</v>
      </c>
      <c r="P235">
        <f>Demand[[#This Row],[Load]]+Demand[[#This Row],[Load]]*-0.37</f>
        <v>8678.880000000001</v>
      </c>
      <c r="Q235">
        <f>Demand[[#This Row],[Load]]+Demand[[#This Row],[Load]]*-0.36</f>
        <v>8816.64</v>
      </c>
      <c r="R235">
        <f>Demand[[#This Row],[Load]]+Demand[[#This Row],[Load]]*-0.35</f>
        <v>8954.4000000000015</v>
      </c>
      <c r="S235">
        <f>Demand[[#This Row],[Load]]+Demand[[#This Row],[Load]]*-0.34</f>
        <v>9092.16</v>
      </c>
      <c r="T235">
        <f>Demand[[#This Row],[Load]]+Demand[[#This Row],[Load]]*-0.33</f>
        <v>9229.92</v>
      </c>
      <c r="U235">
        <f>Demand[[#This Row],[Load]]+Demand[[#This Row],[Load]]*-0.32</f>
        <v>9367.68</v>
      </c>
      <c r="V235">
        <f>Demand[[#This Row],[Load]]+Demand[[#This Row],[Load]]*-0.31</f>
        <v>9505.4399999999987</v>
      </c>
      <c r="W235">
        <f>Demand[[#This Row],[Load]]+Demand[[#This Row],[Load]]*-0.3</f>
        <v>9643.2000000000007</v>
      </c>
      <c r="X235">
        <f>Demand[[#This Row],[Load]]+Demand[[#This Row],[Load]]*-0.29</f>
        <v>9780.9600000000009</v>
      </c>
      <c r="Y235">
        <f>Demand[[#This Row],[Load]]+Demand[[#This Row],[Load]]*-0.28</f>
        <v>9918.7199999999993</v>
      </c>
      <c r="Z235">
        <f>Demand[[#This Row],[Load]]+Demand[[#This Row],[Load]]*-0.27</f>
        <v>10056.48</v>
      </c>
      <c r="AA235">
        <f>Demand[[#This Row],[Load]]+Demand[[#This Row],[Load]]*-0.26</f>
        <v>10194.24</v>
      </c>
      <c r="AB235">
        <f>Demand[[#This Row],[Load]]+Demand[[#This Row],[Load]]*-0.25</f>
        <v>10332</v>
      </c>
      <c r="AC235">
        <f>Demand[[#This Row],[Load]]+Demand[[#This Row],[Load]]*-0.24</f>
        <v>10469.76</v>
      </c>
      <c r="AD235">
        <f>Demand[[#This Row],[Load]]+Demand[[#This Row],[Load]]*-0.23</f>
        <v>10607.52</v>
      </c>
      <c r="AE235">
        <f>Demand[[#This Row],[Load]]+Demand[[#This Row],[Load]]*-0.22</f>
        <v>10745.28</v>
      </c>
      <c r="AF235">
        <f>Demand[[#This Row],[Load]]+Demand[[#This Row],[Load]]*-0.21</f>
        <v>10883.04</v>
      </c>
      <c r="AG235">
        <f>Demand[[#This Row],[Load]]+Demand[[#This Row],[Load]]*-0.2</f>
        <v>11020.8</v>
      </c>
      <c r="AH235">
        <f>Demand[[#This Row],[Load]]+Demand[[#This Row],[Load]]*-0.19</f>
        <v>11158.56</v>
      </c>
      <c r="AI235">
        <f>Demand[[#This Row],[Load]]+Demand[[#This Row],[Load]]*-0.18</f>
        <v>11296.32</v>
      </c>
      <c r="AJ235">
        <f>Demand[[#This Row],[Load]]+Demand[[#This Row],[Load]]*-0.17</f>
        <v>11434.08</v>
      </c>
      <c r="AK235">
        <f>Demand[[#This Row],[Load]]+Demand[[#This Row],[Load]]*-0.16</f>
        <v>11571.84</v>
      </c>
      <c r="AL235">
        <f>Demand[[#This Row],[Load]]+Demand[[#This Row],[Load]]*-0.15</f>
        <v>11709.6</v>
      </c>
      <c r="AM235">
        <f>Demand[[#This Row],[Load]]+Demand[[#This Row],[Load]]*-0.14</f>
        <v>11847.36</v>
      </c>
      <c r="AN235">
        <f>Demand[[#This Row],[Load]]+Demand[[#This Row],[Load]]*-0.13</f>
        <v>11985.119999999999</v>
      </c>
      <c r="AO235">
        <f>Demand[[#This Row],[Load]]+Demand[[#This Row],[Load]]*-0.12</f>
        <v>12122.880000000001</v>
      </c>
      <c r="AP235">
        <f>Demand[[#This Row],[Load]]+Demand[[#This Row],[Load]]*-0.11</f>
        <v>12260.64</v>
      </c>
      <c r="AQ235">
        <f>Demand[[#This Row],[Load]]+Demand[[#This Row],[Load]]*-0.1</f>
        <v>12398.4</v>
      </c>
      <c r="AR235">
        <f>Demand[[#This Row],[Load]]+Demand[[#This Row],[Load]]*-0.09</f>
        <v>12536.16</v>
      </c>
      <c r="AS235">
        <f>Demand[[#This Row],[Load]]+Demand[[#This Row],[Load]]*-0.08</f>
        <v>12673.92</v>
      </c>
      <c r="AT235">
        <f>Demand[[#This Row],[Load]]+Demand[[#This Row],[Load]]*-0.07</f>
        <v>12811.68</v>
      </c>
      <c r="AU235">
        <f>Demand[[#This Row],[Load]]+Demand[[#This Row],[Load]]*-0.06</f>
        <v>12949.44</v>
      </c>
      <c r="AV235">
        <f>Demand[[#This Row],[Load]]+Demand[[#This Row],[Load]]*-0.05</f>
        <v>13087.2</v>
      </c>
      <c r="AW235">
        <f>Demand[[#This Row],[Load]]+Demand[[#This Row],[Load]]*-0.04</f>
        <v>13224.96</v>
      </c>
      <c r="AX235">
        <f>Demand[[#This Row],[Load]]+Demand[[#This Row],[Load]]*-0.03</f>
        <v>13362.72</v>
      </c>
      <c r="AY235">
        <f>Demand[[#This Row],[Load]]+Demand[[#This Row],[Load]]*-0.02</f>
        <v>13500.48</v>
      </c>
      <c r="AZ235">
        <f>Demand[[#This Row],[Load]]+Demand[[#This Row],[Load]]*-0.01</f>
        <v>13638.24</v>
      </c>
      <c r="BA235">
        <f>Demand[[#This Row],[Load]]+Demand[[#This Row],[Load]]*0</f>
        <v>13776</v>
      </c>
      <c r="BB235">
        <f>Demand[[#This Row],[Load]]+Demand[[#This Row],[Load]]*0.01</f>
        <v>13913.76</v>
      </c>
      <c r="BC235">
        <f>Demand[[#This Row],[Load]]+Demand[[#This Row],[Load]]*0.02</f>
        <v>14051.52</v>
      </c>
      <c r="BD235">
        <f>Demand[[#This Row],[Load]]+Demand[[#This Row],[Load]]*0.03</f>
        <v>14189.28</v>
      </c>
      <c r="BE235">
        <f>Demand[[#This Row],[Load]]+Demand[[#This Row],[Load]]*0.04</f>
        <v>14327.04</v>
      </c>
      <c r="BF235">
        <f>Demand[[#This Row],[Load]]+Demand[[#This Row],[Load]]*0.05</f>
        <v>14464.8</v>
      </c>
      <c r="BG235">
        <f>Demand[[#This Row],[Load]]+Demand[[#This Row],[Load]]*0.06</f>
        <v>14602.56</v>
      </c>
      <c r="BH235">
        <f>Demand[[#This Row],[Load]]+Demand[[#This Row],[Load]]*0.07</f>
        <v>14740.32</v>
      </c>
      <c r="BI235">
        <f>Demand[[#This Row],[Load]]+Demand[[#This Row],[Load]]*0.08</f>
        <v>14878.08</v>
      </c>
      <c r="BJ235">
        <f>Demand[[#This Row],[Load]]+Demand[[#This Row],[Load]]*0.09</f>
        <v>15015.84</v>
      </c>
      <c r="BK235">
        <f>Demand[[#This Row],[Load]]+Demand[[#This Row],[Load]]*0.1</f>
        <v>15153.6</v>
      </c>
      <c r="BL235">
        <f>Demand[[#This Row],[Load]]+Demand[[#This Row],[Load]]*0.11</f>
        <v>15291.36</v>
      </c>
      <c r="BM235">
        <f>Demand[[#This Row],[Load]]+Demand[[#This Row],[Load]]*0.12</f>
        <v>15429.119999999999</v>
      </c>
      <c r="BN235">
        <f>Demand[[#This Row],[Load]]+Demand[[#This Row],[Load]]*0.13</f>
        <v>15566.880000000001</v>
      </c>
      <c r="BO235">
        <f>Demand[[#This Row],[Load]]+Demand[[#This Row],[Load]]*0.14</f>
        <v>15704.64</v>
      </c>
      <c r="BP235">
        <f>Demand[[#This Row],[Load]]+Demand[[#This Row],[Load]]*0.15</f>
        <v>15842.4</v>
      </c>
      <c r="BQ235">
        <f>Demand[[#This Row],[Load]]+Demand[[#This Row],[Load]]*0.16</f>
        <v>15980.16</v>
      </c>
      <c r="BR235">
        <f>Demand[[#This Row],[Load]]+Demand[[#This Row],[Load]]*0.17</f>
        <v>16117.92</v>
      </c>
      <c r="BS235">
        <f>Demand[[#This Row],[Load]]+Demand[[#This Row],[Load]]*0.18</f>
        <v>16255.68</v>
      </c>
      <c r="BT235">
        <f>Demand[[#This Row],[Load]]+Demand[[#This Row],[Load]]*0.19</f>
        <v>16393.439999999999</v>
      </c>
      <c r="BU235">
        <f>Demand[[#This Row],[Load]]+Demand[[#This Row],[Load]]*0.2</f>
        <v>16531.2</v>
      </c>
      <c r="BV235">
        <f>Demand[[#This Row],[Load]]+Demand[[#This Row],[Load]]*0.21</f>
        <v>16668.96</v>
      </c>
      <c r="BW235">
        <f>Demand[[#This Row],[Load]]+Demand[[#This Row],[Load]]*0.22</f>
        <v>16806.72</v>
      </c>
      <c r="BX235">
        <f>Demand[[#This Row],[Load]]+Demand[[#This Row],[Load]]*0.23</f>
        <v>16944.48</v>
      </c>
      <c r="BY235">
        <f>Demand[[#This Row],[Load]]+Demand[[#This Row],[Load]]*0.24</f>
        <v>17082.239999999998</v>
      </c>
      <c r="BZ235">
        <f>Demand[[#This Row],[Load]]+Demand[[#This Row],[Load]]*0.25</f>
        <v>17220</v>
      </c>
      <c r="CA235">
        <f>Demand[[#This Row],[Load]]+Demand[[#This Row],[Load]]*0.26</f>
        <v>17357.760000000002</v>
      </c>
      <c r="CB235">
        <f>Demand[[#This Row],[Load]]+Demand[[#This Row],[Load]]*0.27</f>
        <v>17495.52</v>
      </c>
      <c r="CC235">
        <f>Demand[[#This Row],[Load]]+Demand[[#This Row],[Load]]*0.28</f>
        <v>17633.28</v>
      </c>
      <c r="CD235">
        <f>Demand[[#This Row],[Load]]+Demand[[#This Row],[Load]]*0.29</f>
        <v>17771.04</v>
      </c>
      <c r="CE235">
        <f>Demand[[#This Row],[Load]]+Demand[[#This Row],[Load]]*0.3</f>
        <v>17908.8</v>
      </c>
      <c r="CF235">
        <f>Demand[[#This Row],[Load]]+Demand[[#This Row],[Load]]*0.31</f>
        <v>18046.560000000001</v>
      </c>
      <c r="CG235">
        <f>Demand[[#This Row],[Load]]+Demand[[#This Row],[Load]]*0.32</f>
        <v>18184.32</v>
      </c>
      <c r="CH235">
        <f>Demand[[#This Row],[Load]]+Demand[[#This Row],[Load]]*0.33</f>
        <v>18322.080000000002</v>
      </c>
      <c r="CI235">
        <f>Demand[[#This Row],[Load]]+Demand[[#This Row],[Load]]*0.34</f>
        <v>18459.84</v>
      </c>
      <c r="CJ235">
        <f>Demand[[#This Row],[Load]]+Demand[[#This Row],[Load]]*0.35</f>
        <v>18597.599999999999</v>
      </c>
      <c r="CK235">
        <f>Demand[[#This Row],[Load]]+Demand[[#This Row],[Load]]*0.36</f>
        <v>18735.36</v>
      </c>
      <c r="CL235">
        <f>Demand[[#This Row],[Load]]+Demand[[#This Row],[Load]]*0.37</f>
        <v>18873.12</v>
      </c>
      <c r="CM235">
        <f>Demand[[#This Row],[Load]]+Demand[[#This Row],[Load]]*0.38</f>
        <v>19010.88</v>
      </c>
      <c r="CN235">
        <f>Demand[[#This Row],[Load]]+Demand[[#This Row],[Load]]*0.39</f>
        <v>19148.64</v>
      </c>
      <c r="CO235">
        <f>Demand[[#This Row],[Load]]+Demand[[#This Row],[Load]]*0.4</f>
        <v>19286.400000000001</v>
      </c>
      <c r="CP235">
        <f>Demand[[#This Row],[Load]]+Demand[[#This Row],[Load]]*0.41</f>
        <v>19424.16</v>
      </c>
      <c r="CQ235">
        <f>Demand[[#This Row],[Load]]+Demand[[#This Row],[Load]]*0.42</f>
        <v>19561.919999999998</v>
      </c>
      <c r="CR235">
        <f>Demand[[#This Row],[Load]]+Demand[[#This Row],[Load]]*0.43</f>
        <v>19699.68</v>
      </c>
      <c r="CS235">
        <f>Demand[[#This Row],[Load]]+Demand[[#This Row],[Load]]*0.44</f>
        <v>19837.439999999999</v>
      </c>
      <c r="CT235">
        <f>Demand[[#This Row],[Load]]+Demand[[#This Row],[Load]]*0.45</f>
        <v>19975.2</v>
      </c>
      <c r="CU235">
        <f>Demand[[#This Row],[Load]]+Demand[[#This Row],[Load]]*0.46</f>
        <v>20112.96</v>
      </c>
      <c r="CV235">
        <f>Demand[[#This Row],[Load]]+Demand[[#This Row],[Load]]*47</f>
        <v>661248</v>
      </c>
      <c r="CW235">
        <f>Demand[[#This Row],[Load]]+Demand[[#This Row],[Load]]*0.48</f>
        <v>20388.48</v>
      </c>
      <c r="CX235">
        <f>Demand[[#This Row],[Load]]+Demand[[#This Row],[Load]]*0.49</f>
        <v>20526.239999999998</v>
      </c>
      <c r="CY235">
        <f>Demand[[#This Row],[Load]]+Demand[[#This Row],[Load]]*0.5</f>
        <v>20664</v>
      </c>
    </row>
    <row r="236" spans="1:103">
      <c r="A236">
        <v>234</v>
      </c>
      <c r="B236">
        <v>13896</v>
      </c>
      <c r="C236">
        <f>Demand[[#This Row],[Load]]-Demand[[#This Row],[Load]]*0.5</f>
        <v>6948</v>
      </c>
      <c r="D236">
        <f>Demand[[#This Row],[Load]]-Demand[[#This Row],[Load]]*0.49</f>
        <v>7086.96</v>
      </c>
      <c r="E236">
        <f>Demand[[#This Row],[Load]]-Demand[[#This Row],[Load]]*0.48</f>
        <v>7225.92</v>
      </c>
      <c r="F236">
        <f>Demand[[#This Row],[Load]]-Demand[[#This Row],[Load]]*0.47</f>
        <v>7364.88</v>
      </c>
      <c r="G236">
        <f>Demand[[#This Row],[Load]]-Demand[[#This Row],[Load]]*0.46</f>
        <v>7503.84</v>
      </c>
      <c r="H236">
        <f>Demand[[#This Row],[Load]]-Demand[[#This Row],[Load]]*0.45</f>
        <v>7642.8</v>
      </c>
      <c r="I236">
        <f>Demand[[#This Row],[Load]]-Demand[[#This Row],[Load]]*0.44</f>
        <v>7781.76</v>
      </c>
      <c r="J236">
        <f>Demand[[#This Row],[Load]]-Demand[[#This Row],[Load]]*0.43</f>
        <v>7920.72</v>
      </c>
      <c r="K236">
        <f>Demand[[#This Row],[Load]]+Demand[[#This Row],[Load]]*$K$1</f>
        <v>8059.68</v>
      </c>
      <c r="L236">
        <f>Demand[[#This Row],[Load]]+Demand[[#This Row],[Load]]*-0.41</f>
        <v>8198.64</v>
      </c>
      <c r="M236">
        <f>Demand[[#This Row],[Load]]+Demand[[#This Row],[Load]]*-0.4</f>
        <v>8337.5999999999985</v>
      </c>
      <c r="N236">
        <f>Demand[[#This Row],[Load]]+Demand[[#This Row],[Load]]*-0.39</f>
        <v>8476.56</v>
      </c>
      <c r="O236">
        <f>Demand[[#This Row],[Load]]+Demand[[#This Row],[Load]]*-0.38</f>
        <v>8615.52</v>
      </c>
      <c r="P236">
        <f>Demand[[#This Row],[Load]]+Demand[[#This Row],[Load]]*-0.37</f>
        <v>8754.48</v>
      </c>
      <c r="Q236">
        <f>Demand[[#This Row],[Load]]+Demand[[#This Row],[Load]]*-0.36</f>
        <v>8893.44</v>
      </c>
      <c r="R236">
        <f>Demand[[#This Row],[Load]]+Demand[[#This Row],[Load]]*-0.35</f>
        <v>9032.4000000000015</v>
      </c>
      <c r="S236">
        <f>Demand[[#This Row],[Load]]+Demand[[#This Row],[Load]]*-0.34</f>
        <v>9171.36</v>
      </c>
      <c r="T236">
        <f>Demand[[#This Row],[Load]]+Demand[[#This Row],[Load]]*-0.33</f>
        <v>9310.32</v>
      </c>
      <c r="U236">
        <f>Demand[[#This Row],[Load]]+Demand[[#This Row],[Load]]*-0.32</f>
        <v>9449.2799999999988</v>
      </c>
      <c r="V236">
        <f>Demand[[#This Row],[Load]]+Demand[[#This Row],[Load]]*-0.31</f>
        <v>9588.24</v>
      </c>
      <c r="W236">
        <f>Demand[[#This Row],[Load]]+Demand[[#This Row],[Load]]*-0.3</f>
        <v>9727.2000000000007</v>
      </c>
      <c r="X236">
        <f>Demand[[#This Row],[Load]]+Demand[[#This Row],[Load]]*-0.29</f>
        <v>9866.16</v>
      </c>
      <c r="Y236">
        <f>Demand[[#This Row],[Load]]+Demand[[#This Row],[Load]]*-0.28</f>
        <v>10005.119999999999</v>
      </c>
      <c r="Z236">
        <f>Demand[[#This Row],[Load]]+Demand[[#This Row],[Load]]*-0.27</f>
        <v>10144.08</v>
      </c>
      <c r="AA236">
        <f>Demand[[#This Row],[Load]]+Demand[[#This Row],[Load]]*-0.26</f>
        <v>10283.040000000001</v>
      </c>
      <c r="AB236">
        <f>Demand[[#This Row],[Load]]+Demand[[#This Row],[Load]]*-0.25</f>
        <v>10422</v>
      </c>
      <c r="AC236">
        <f>Demand[[#This Row],[Load]]+Demand[[#This Row],[Load]]*-0.24</f>
        <v>10560.96</v>
      </c>
      <c r="AD236">
        <f>Demand[[#This Row],[Load]]+Demand[[#This Row],[Load]]*-0.23</f>
        <v>10699.92</v>
      </c>
      <c r="AE236">
        <f>Demand[[#This Row],[Load]]+Demand[[#This Row],[Load]]*-0.22</f>
        <v>10838.880000000001</v>
      </c>
      <c r="AF236">
        <f>Demand[[#This Row],[Load]]+Demand[[#This Row],[Load]]*-0.21</f>
        <v>10977.84</v>
      </c>
      <c r="AG236">
        <f>Demand[[#This Row],[Load]]+Demand[[#This Row],[Load]]*-0.2</f>
        <v>11116.8</v>
      </c>
      <c r="AH236">
        <f>Demand[[#This Row],[Load]]+Demand[[#This Row],[Load]]*-0.19</f>
        <v>11255.76</v>
      </c>
      <c r="AI236">
        <f>Demand[[#This Row],[Load]]+Demand[[#This Row],[Load]]*-0.18</f>
        <v>11394.720000000001</v>
      </c>
      <c r="AJ236">
        <f>Demand[[#This Row],[Load]]+Demand[[#This Row],[Load]]*-0.17</f>
        <v>11533.68</v>
      </c>
      <c r="AK236">
        <f>Demand[[#This Row],[Load]]+Demand[[#This Row],[Load]]*-0.16</f>
        <v>11672.64</v>
      </c>
      <c r="AL236">
        <f>Demand[[#This Row],[Load]]+Demand[[#This Row],[Load]]*-0.15</f>
        <v>11811.6</v>
      </c>
      <c r="AM236">
        <f>Demand[[#This Row],[Load]]+Demand[[#This Row],[Load]]*-0.14</f>
        <v>11950.56</v>
      </c>
      <c r="AN236">
        <f>Demand[[#This Row],[Load]]+Demand[[#This Row],[Load]]*-0.13</f>
        <v>12089.52</v>
      </c>
      <c r="AO236">
        <f>Demand[[#This Row],[Load]]+Demand[[#This Row],[Load]]*-0.12</f>
        <v>12228.48</v>
      </c>
      <c r="AP236">
        <f>Demand[[#This Row],[Load]]+Demand[[#This Row],[Load]]*-0.11</f>
        <v>12367.44</v>
      </c>
      <c r="AQ236">
        <f>Demand[[#This Row],[Load]]+Demand[[#This Row],[Load]]*-0.1</f>
        <v>12506.4</v>
      </c>
      <c r="AR236">
        <f>Demand[[#This Row],[Load]]+Demand[[#This Row],[Load]]*-0.09</f>
        <v>12645.36</v>
      </c>
      <c r="AS236">
        <f>Demand[[#This Row],[Load]]+Demand[[#This Row],[Load]]*-0.08</f>
        <v>12784.32</v>
      </c>
      <c r="AT236">
        <f>Demand[[#This Row],[Load]]+Demand[[#This Row],[Load]]*-0.07</f>
        <v>12923.28</v>
      </c>
      <c r="AU236">
        <f>Demand[[#This Row],[Load]]+Demand[[#This Row],[Load]]*-0.06</f>
        <v>13062.24</v>
      </c>
      <c r="AV236">
        <f>Demand[[#This Row],[Load]]+Demand[[#This Row],[Load]]*-0.05</f>
        <v>13201.2</v>
      </c>
      <c r="AW236">
        <f>Demand[[#This Row],[Load]]+Demand[[#This Row],[Load]]*-0.04</f>
        <v>13340.16</v>
      </c>
      <c r="AX236">
        <f>Demand[[#This Row],[Load]]+Demand[[#This Row],[Load]]*-0.03</f>
        <v>13479.12</v>
      </c>
      <c r="AY236">
        <f>Demand[[#This Row],[Load]]+Demand[[#This Row],[Load]]*-0.02</f>
        <v>13618.08</v>
      </c>
      <c r="AZ236">
        <f>Demand[[#This Row],[Load]]+Demand[[#This Row],[Load]]*-0.01</f>
        <v>13757.04</v>
      </c>
      <c r="BA236">
        <f>Demand[[#This Row],[Load]]+Demand[[#This Row],[Load]]*0</f>
        <v>13896</v>
      </c>
      <c r="BB236">
        <f>Demand[[#This Row],[Load]]+Demand[[#This Row],[Load]]*0.01</f>
        <v>14034.96</v>
      </c>
      <c r="BC236">
        <f>Demand[[#This Row],[Load]]+Demand[[#This Row],[Load]]*0.02</f>
        <v>14173.92</v>
      </c>
      <c r="BD236">
        <f>Demand[[#This Row],[Load]]+Demand[[#This Row],[Load]]*0.03</f>
        <v>14312.88</v>
      </c>
      <c r="BE236">
        <f>Demand[[#This Row],[Load]]+Demand[[#This Row],[Load]]*0.04</f>
        <v>14451.84</v>
      </c>
      <c r="BF236">
        <f>Demand[[#This Row],[Load]]+Demand[[#This Row],[Load]]*0.05</f>
        <v>14590.8</v>
      </c>
      <c r="BG236">
        <f>Demand[[#This Row],[Load]]+Demand[[#This Row],[Load]]*0.06</f>
        <v>14729.76</v>
      </c>
      <c r="BH236">
        <f>Demand[[#This Row],[Load]]+Demand[[#This Row],[Load]]*0.07</f>
        <v>14868.72</v>
      </c>
      <c r="BI236">
        <f>Demand[[#This Row],[Load]]+Demand[[#This Row],[Load]]*0.08</f>
        <v>15007.68</v>
      </c>
      <c r="BJ236">
        <f>Demand[[#This Row],[Load]]+Demand[[#This Row],[Load]]*0.09</f>
        <v>15146.64</v>
      </c>
      <c r="BK236">
        <f>Demand[[#This Row],[Load]]+Demand[[#This Row],[Load]]*0.1</f>
        <v>15285.6</v>
      </c>
      <c r="BL236">
        <f>Demand[[#This Row],[Load]]+Demand[[#This Row],[Load]]*0.11</f>
        <v>15424.56</v>
      </c>
      <c r="BM236">
        <f>Demand[[#This Row],[Load]]+Demand[[#This Row],[Load]]*0.12</f>
        <v>15563.52</v>
      </c>
      <c r="BN236">
        <f>Demand[[#This Row],[Load]]+Demand[[#This Row],[Load]]*0.13</f>
        <v>15702.48</v>
      </c>
      <c r="BO236">
        <f>Demand[[#This Row],[Load]]+Demand[[#This Row],[Load]]*0.14</f>
        <v>15841.44</v>
      </c>
      <c r="BP236">
        <f>Demand[[#This Row],[Load]]+Demand[[#This Row],[Load]]*0.15</f>
        <v>15980.4</v>
      </c>
      <c r="BQ236">
        <f>Demand[[#This Row],[Load]]+Demand[[#This Row],[Load]]*0.16</f>
        <v>16119.36</v>
      </c>
      <c r="BR236">
        <f>Demand[[#This Row],[Load]]+Demand[[#This Row],[Load]]*0.17</f>
        <v>16258.32</v>
      </c>
      <c r="BS236">
        <f>Demand[[#This Row],[Load]]+Demand[[#This Row],[Load]]*0.18</f>
        <v>16397.28</v>
      </c>
      <c r="BT236">
        <f>Demand[[#This Row],[Load]]+Demand[[#This Row],[Load]]*0.19</f>
        <v>16536.240000000002</v>
      </c>
      <c r="BU236">
        <f>Demand[[#This Row],[Load]]+Demand[[#This Row],[Load]]*0.2</f>
        <v>16675.2</v>
      </c>
      <c r="BV236">
        <f>Demand[[#This Row],[Load]]+Demand[[#This Row],[Load]]*0.21</f>
        <v>16814.16</v>
      </c>
      <c r="BW236">
        <f>Demand[[#This Row],[Load]]+Demand[[#This Row],[Load]]*0.22</f>
        <v>16953.12</v>
      </c>
      <c r="BX236">
        <f>Demand[[#This Row],[Load]]+Demand[[#This Row],[Load]]*0.23</f>
        <v>17092.080000000002</v>
      </c>
      <c r="BY236">
        <f>Demand[[#This Row],[Load]]+Demand[[#This Row],[Load]]*0.24</f>
        <v>17231.04</v>
      </c>
      <c r="BZ236">
        <f>Demand[[#This Row],[Load]]+Demand[[#This Row],[Load]]*0.25</f>
        <v>17370</v>
      </c>
      <c r="CA236">
        <f>Demand[[#This Row],[Load]]+Demand[[#This Row],[Load]]*0.26</f>
        <v>17508.96</v>
      </c>
      <c r="CB236">
        <f>Demand[[#This Row],[Load]]+Demand[[#This Row],[Load]]*0.27</f>
        <v>17647.919999999998</v>
      </c>
      <c r="CC236">
        <f>Demand[[#This Row],[Load]]+Demand[[#This Row],[Load]]*0.28</f>
        <v>17786.88</v>
      </c>
      <c r="CD236">
        <f>Demand[[#This Row],[Load]]+Demand[[#This Row],[Load]]*0.29</f>
        <v>17925.84</v>
      </c>
      <c r="CE236">
        <f>Demand[[#This Row],[Load]]+Demand[[#This Row],[Load]]*0.3</f>
        <v>18064.8</v>
      </c>
      <c r="CF236">
        <f>Demand[[#This Row],[Load]]+Demand[[#This Row],[Load]]*0.31</f>
        <v>18203.760000000002</v>
      </c>
      <c r="CG236">
        <f>Demand[[#This Row],[Load]]+Demand[[#This Row],[Load]]*0.32</f>
        <v>18342.72</v>
      </c>
      <c r="CH236">
        <f>Demand[[#This Row],[Load]]+Demand[[#This Row],[Load]]*0.33</f>
        <v>18481.68</v>
      </c>
      <c r="CI236">
        <f>Demand[[#This Row],[Load]]+Demand[[#This Row],[Load]]*0.34</f>
        <v>18620.64</v>
      </c>
      <c r="CJ236">
        <f>Demand[[#This Row],[Load]]+Demand[[#This Row],[Load]]*0.35</f>
        <v>18759.599999999999</v>
      </c>
      <c r="CK236">
        <f>Demand[[#This Row],[Load]]+Demand[[#This Row],[Load]]*0.36</f>
        <v>18898.559999999998</v>
      </c>
      <c r="CL236">
        <f>Demand[[#This Row],[Load]]+Demand[[#This Row],[Load]]*0.37</f>
        <v>19037.52</v>
      </c>
      <c r="CM236">
        <f>Demand[[#This Row],[Load]]+Demand[[#This Row],[Load]]*0.38</f>
        <v>19176.48</v>
      </c>
      <c r="CN236">
        <f>Demand[[#This Row],[Load]]+Demand[[#This Row],[Load]]*0.39</f>
        <v>19315.440000000002</v>
      </c>
      <c r="CO236">
        <f>Demand[[#This Row],[Load]]+Demand[[#This Row],[Load]]*0.4</f>
        <v>19454.400000000001</v>
      </c>
      <c r="CP236">
        <f>Demand[[#This Row],[Load]]+Demand[[#This Row],[Load]]*0.41</f>
        <v>19593.36</v>
      </c>
      <c r="CQ236">
        <f>Demand[[#This Row],[Load]]+Demand[[#This Row],[Load]]*0.42</f>
        <v>19732.32</v>
      </c>
      <c r="CR236">
        <f>Demand[[#This Row],[Load]]+Demand[[#This Row],[Load]]*0.43</f>
        <v>19871.28</v>
      </c>
      <c r="CS236">
        <f>Demand[[#This Row],[Load]]+Demand[[#This Row],[Load]]*0.44</f>
        <v>20010.239999999998</v>
      </c>
      <c r="CT236">
        <f>Demand[[#This Row],[Load]]+Demand[[#This Row],[Load]]*0.45</f>
        <v>20149.2</v>
      </c>
      <c r="CU236">
        <f>Demand[[#This Row],[Load]]+Demand[[#This Row],[Load]]*0.46</f>
        <v>20288.16</v>
      </c>
      <c r="CV236">
        <f>Demand[[#This Row],[Load]]+Demand[[#This Row],[Load]]*47</f>
        <v>667008</v>
      </c>
      <c r="CW236">
        <f>Demand[[#This Row],[Load]]+Demand[[#This Row],[Load]]*0.48</f>
        <v>20566.080000000002</v>
      </c>
      <c r="CX236">
        <f>Demand[[#This Row],[Load]]+Demand[[#This Row],[Load]]*0.49</f>
        <v>20705.04</v>
      </c>
      <c r="CY236">
        <f>Demand[[#This Row],[Load]]+Demand[[#This Row],[Load]]*0.5</f>
        <v>20844</v>
      </c>
    </row>
    <row r="237" spans="1:103">
      <c r="A237">
        <v>235</v>
      </c>
      <c r="B237">
        <v>14073</v>
      </c>
      <c r="C237">
        <f>Demand[[#This Row],[Load]]-Demand[[#This Row],[Load]]*0.5</f>
        <v>7036.5</v>
      </c>
      <c r="D237">
        <f>Demand[[#This Row],[Load]]-Demand[[#This Row],[Load]]*0.49</f>
        <v>7177.2300000000005</v>
      </c>
      <c r="E237">
        <f>Demand[[#This Row],[Load]]-Demand[[#This Row],[Load]]*0.48</f>
        <v>7317.96</v>
      </c>
      <c r="F237">
        <f>Demand[[#This Row],[Load]]-Demand[[#This Row],[Load]]*0.47</f>
        <v>7458.6900000000005</v>
      </c>
      <c r="G237">
        <f>Demand[[#This Row],[Load]]-Demand[[#This Row],[Load]]*0.46</f>
        <v>7599.42</v>
      </c>
      <c r="H237">
        <f>Demand[[#This Row],[Load]]-Demand[[#This Row],[Load]]*0.45</f>
        <v>7740.15</v>
      </c>
      <c r="I237">
        <f>Demand[[#This Row],[Load]]-Demand[[#This Row],[Load]]*0.44</f>
        <v>7880.88</v>
      </c>
      <c r="J237">
        <f>Demand[[#This Row],[Load]]-Demand[[#This Row],[Load]]*0.43</f>
        <v>8021.61</v>
      </c>
      <c r="K237">
        <f>Demand[[#This Row],[Load]]+Demand[[#This Row],[Load]]*$K$1</f>
        <v>8162.34</v>
      </c>
      <c r="L237">
        <f>Demand[[#This Row],[Load]]+Demand[[#This Row],[Load]]*-0.41</f>
        <v>8303.07</v>
      </c>
      <c r="M237">
        <f>Demand[[#This Row],[Load]]+Demand[[#This Row],[Load]]*-0.4</f>
        <v>8443.7999999999993</v>
      </c>
      <c r="N237">
        <f>Demand[[#This Row],[Load]]+Demand[[#This Row],[Load]]*-0.39</f>
        <v>8584.5299999999988</v>
      </c>
      <c r="O237">
        <f>Demand[[#This Row],[Load]]+Demand[[#This Row],[Load]]*-0.38</f>
        <v>8725.26</v>
      </c>
      <c r="P237">
        <f>Demand[[#This Row],[Load]]+Demand[[#This Row],[Load]]*-0.37</f>
        <v>8865.99</v>
      </c>
      <c r="Q237">
        <f>Demand[[#This Row],[Load]]+Demand[[#This Row],[Load]]*-0.36</f>
        <v>9006.7200000000012</v>
      </c>
      <c r="R237">
        <f>Demand[[#This Row],[Load]]+Demand[[#This Row],[Load]]*-0.35</f>
        <v>9147.4500000000007</v>
      </c>
      <c r="S237">
        <f>Demand[[#This Row],[Load]]+Demand[[#This Row],[Load]]*-0.34</f>
        <v>9288.18</v>
      </c>
      <c r="T237">
        <f>Demand[[#This Row],[Load]]+Demand[[#This Row],[Load]]*-0.33</f>
        <v>9428.91</v>
      </c>
      <c r="U237">
        <f>Demand[[#This Row],[Load]]+Demand[[#This Row],[Load]]*-0.32</f>
        <v>9569.64</v>
      </c>
      <c r="V237">
        <f>Demand[[#This Row],[Load]]+Demand[[#This Row],[Load]]*-0.31</f>
        <v>9710.369999999999</v>
      </c>
      <c r="W237">
        <f>Demand[[#This Row],[Load]]+Demand[[#This Row],[Load]]*-0.3</f>
        <v>9851.1</v>
      </c>
      <c r="X237">
        <f>Demand[[#This Row],[Load]]+Demand[[#This Row],[Load]]*-0.29</f>
        <v>9991.83</v>
      </c>
      <c r="Y237">
        <f>Demand[[#This Row],[Load]]+Demand[[#This Row],[Load]]*-0.28</f>
        <v>10132.56</v>
      </c>
      <c r="Z237">
        <f>Demand[[#This Row],[Load]]+Demand[[#This Row],[Load]]*-0.27</f>
        <v>10273.290000000001</v>
      </c>
      <c r="AA237">
        <f>Demand[[#This Row],[Load]]+Demand[[#This Row],[Load]]*-0.26</f>
        <v>10414.02</v>
      </c>
      <c r="AB237">
        <f>Demand[[#This Row],[Load]]+Demand[[#This Row],[Load]]*-0.25</f>
        <v>10554.75</v>
      </c>
      <c r="AC237">
        <f>Demand[[#This Row],[Load]]+Demand[[#This Row],[Load]]*-0.24</f>
        <v>10695.48</v>
      </c>
      <c r="AD237">
        <f>Demand[[#This Row],[Load]]+Demand[[#This Row],[Load]]*-0.23</f>
        <v>10836.21</v>
      </c>
      <c r="AE237">
        <f>Demand[[#This Row],[Load]]+Demand[[#This Row],[Load]]*-0.22</f>
        <v>10976.94</v>
      </c>
      <c r="AF237">
        <f>Demand[[#This Row],[Load]]+Demand[[#This Row],[Load]]*-0.21</f>
        <v>11117.67</v>
      </c>
      <c r="AG237">
        <f>Demand[[#This Row],[Load]]+Demand[[#This Row],[Load]]*-0.2</f>
        <v>11258.4</v>
      </c>
      <c r="AH237">
        <f>Demand[[#This Row],[Load]]+Demand[[#This Row],[Load]]*-0.19</f>
        <v>11399.130000000001</v>
      </c>
      <c r="AI237">
        <f>Demand[[#This Row],[Load]]+Demand[[#This Row],[Load]]*-0.18</f>
        <v>11539.86</v>
      </c>
      <c r="AJ237">
        <f>Demand[[#This Row],[Load]]+Demand[[#This Row],[Load]]*-0.17</f>
        <v>11680.59</v>
      </c>
      <c r="AK237">
        <f>Demand[[#This Row],[Load]]+Demand[[#This Row],[Load]]*-0.16</f>
        <v>11821.32</v>
      </c>
      <c r="AL237">
        <f>Demand[[#This Row],[Load]]+Demand[[#This Row],[Load]]*-0.15</f>
        <v>11962.05</v>
      </c>
      <c r="AM237">
        <f>Demand[[#This Row],[Load]]+Demand[[#This Row],[Load]]*-0.14</f>
        <v>12102.779999999999</v>
      </c>
      <c r="AN237">
        <f>Demand[[#This Row],[Load]]+Demand[[#This Row],[Load]]*-0.13</f>
        <v>12243.51</v>
      </c>
      <c r="AO237">
        <f>Demand[[#This Row],[Load]]+Demand[[#This Row],[Load]]*-0.12</f>
        <v>12384.24</v>
      </c>
      <c r="AP237">
        <f>Demand[[#This Row],[Load]]+Demand[[#This Row],[Load]]*-0.11</f>
        <v>12524.97</v>
      </c>
      <c r="AQ237">
        <f>Demand[[#This Row],[Load]]+Demand[[#This Row],[Load]]*-0.1</f>
        <v>12665.7</v>
      </c>
      <c r="AR237">
        <f>Demand[[#This Row],[Load]]+Demand[[#This Row],[Load]]*-0.09</f>
        <v>12806.43</v>
      </c>
      <c r="AS237">
        <f>Demand[[#This Row],[Load]]+Demand[[#This Row],[Load]]*-0.08</f>
        <v>12947.16</v>
      </c>
      <c r="AT237">
        <f>Demand[[#This Row],[Load]]+Demand[[#This Row],[Load]]*-0.07</f>
        <v>13087.89</v>
      </c>
      <c r="AU237">
        <f>Demand[[#This Row],[Load]]+Demand[[#This Row],[Load]]*-0.06</f>
        <v>13228.62</v>
      </c>
      <c r="AV237">
        <f>Demand[[#This Row],[Load]]+Demand[[#This Row],[Load]]*-0.05</f>
        <v>13369.35</v>
      </c>
      <c r="AW237">
        <f>Demand[[#This Row],[Load]]+Demand[[#This Row],[Load]]*-0.04</f>
        <v>13510.08</v>
      </c>
      <c r="AX237">
        <f>Demand[[#This Row],[Load]]+Demand[[#This Row],[Load]]*-0.03</f>
        <v>13650.81</v>
      </c>
      <c r="AY237">
        <f>Demand[[#This Row],[Load]]+Demand[[#This Row],[Load]]*-0.02</f>
        <v>13791.54</v>
      </c>
      <c r="AZ237">
        <f>Demand[[#This Row],[Load]]+Demand[[#This Row],[Load]]*-0.01</f>
        <v>13932.27</v>
      </c>
      <c r="BA237">
        <f>Demand[[#This Row],[Load]]+Demand[[#This Row],[Load]]*0</f>
        <v>14073</v>
      </c>
      <c r="BB237">
        <f>Demand[[#This Row],[Load]]+Demand[[#This Row],[Load]]*0.01</f>
        <v>14213.73</v>
      </c>
      <c r="BC237">
        <f>Demand[[#This Row],[Load]]+Demand[[#This Row],[Load]]*0.02</f>
        <v>14354.46</v>
      </c>
      <c r="BD237">
        <f>Demand[[#This Row],[Load]]+Demand[[#This Row],[Load]]*0.03</f>
        <v>14495.19</v>
      </c>
      <c r="BE237">
        <f>Demand[[#This Row],[Load]]+Demand[[#This Row],[Load]]*0.04</f>
        <v>14635.92</v>
      </c>
      <c r="BF237">
        <f>Demand[[#This Row],[Load]]+Demand[[#This Row],[Load]]*0.05</f>
        <v>14776.65</v>
      </c>
      <c r="BG237">
        <f>Demand[[#This Row],[Load]]+Demand[[#This Row],[Load]]*0.06</f>
        <v>14917.38</v>
      </c>
      <c r="BH237">
        <f>Demand[[#This Row],[Load]]+Demand[[#This Row],[Load]]*0.07</f>
        <v>15058.11</v>
      </c>
      <c r="BI237">
        <f>Demand[[#This Row],[Load]]+Demand[[#This Row],[Load]]*0.08</f>
        <v>15198.84</v>
      </c>
      <c r="BJ237">
        <f>Demand[[#This Row],[Load]]+Demand[[#This Row],[Load]]*0.09</f>
        <v>15339.57</v>
      </c>
      <c r="BK237">
        <f>Demand[[#This Row],[Load]]+Demand[[#This Row],[Load]]*0.1</f>
        <v>15480.3</v>
      </c>
      <c r="BL237">
        <f>Demand[[#This Row],[Load]]+Demand[[#This Row],[Load]]*0.11</f>
        <v>15621.03</v>
      </c>
      <c r="BM237">
        <f>Demand[[#This Row],[Load]]+Demand[[#This Row],[Load]]*0.12</f>
        <v>15761.76</v>
      </c>
      <c r="BN237">
        <f>Demand[[#This Row],[Load]]+Demand[[#This Row],[Load]]*0.13</f>
        <v>15902.49</v>
      </c>
      <c r="BO237">
        <f>Demand[[#This Row],[Load]]+Demand[[#This Row],[Load]]*0.14</f>
        <v>16043.220000000001</v>
      </c>
      <c r="BP237">
        <f>Demand[[#This Row],[Load]]+Demand[[#This Row],[Load]]*0.15</f>
        <v>16183.95</v>
      </c>
      <c r="BQ237">
        <f>Demand[[#This Row],[Load]]+Demand[[#This Row],[Load]]*0.16</f>
        <v>16324.68</v>
      </c>
      <c r="BR237">
        <f>Demand[[#This Row],[Load]]+Demand[[#This Row],[Load]]*0.17</f>
        <v>16465.41</v>
      </c>
      <c r="BS237">
        <f>Demand[[#This Row],[Load]]+Demand[[#This Row],[Load]]*0.18</f>
        <v>16606.14</v>
      </c>
      <c r="BT237">
        <f>Demand[[#This Row],[Load]]+Demand[[#This Row],[Load]]*0.19</f>
        <v>16746.87</v>
      </c>
      <c r="BU237">
        <f>Demand[[#This Row],[Load]]+Demand[[#This Row],[Load]]*0.2</f>
        <v>16887.599999999999</v>
      </c>
      <c r="BV237">
        <f>Demand[[#This Row],[Load]]+Demand[[#This Row],[Load]]*0.21</f>
        <v>17028.330000000002</v>
      </c>
      <c r="BW237">
        <f>Demand[[#This Row],[Load]]+Demand[[#This Row],[Load]]*0.22</f>
        <v>17169.060000000001</v>
      </c>
      <c r="BX237">
        <f>Demand[[#This Row],[Load]]+Demand[[#This Row],[Load]]*0.23</f>
        <v>17309.79</v>
      </c>
      <c r="BY237">
        <f>Demand[[#This Row],[Load]]+Demand[[#This Row],[Load]]*0.24</f>
        <v>17450.52</v>
      </c>
      <c r="BZ237">
        <f>Demand[[#This Row],[Load]]+Demand[[#This Row],[Load]]*0.25</f>
        <v>17591.25</v>
      </c>
      <c r="CA237">
        <f>Demand[[#This Row],[Load]]+Demand[[#This Row],[Load]]*0.26</f>
        <v>17731.98</v>
      </c>
      <c r="CB237">
        <f>Demand[[#This Row],[Load]]+Demand[[#This Row],[Load]]*0.27</f>
        <v>17872.71</v>
      </c>
      <c r="CC237">
        <f>Demand[[#This Row],[Load]]+Demand[[#This Row],[Load]]*0.28</f>
        <v>18013.440000000002</v>
      </c>
      <c r="CD237">
        <f>Demand[[#This Row],[Load]]+Demand[[#This Row],[Load]]*0.29</f>
        <v>18154.169999999998</v>
      </c>
      <c r="CE237">
        <f>Demand[[#This Row],[Load]]+Demand[[#This Row],[Load]]*0.3</f>
        <v>18294.900000000001</v>
      </c>
      <c r="CF237">
        <f>Demand[[#This Row],[Load]]+Demand[[#This Row],[Load]]*0.31</f>
        <v>18435.63</v>
      </c>
      <c r="CG237">
        <f>Demand[[#This Row],[Load]]+Demand[[#This Row],[Load]]*0.32</f>
        <v>18576.36</v>
      </c>
      <c r="CH237">
        <f>Demand[[#This Row],[Load]]+Demand[[#This Row],[Load]]*0.33</f>
        <v>18717.09</v>
      </c>
      <c r="CI237">
        <f>Demand[[#This Row],[Load]]+Demand[[#This Row],[Load]]*0.34</f>
        <v>18857.82</v>
      </c>
      <c r="CJ237">
        <f>Demand[[#This Row],[Load]]+Demand[[#This Row],[Load]]*0.35</f>
        <v>18998.55</v>
      </c>
      <c r="CK237">
        <f>Demand[[#This Row],[Load]]+Demand[[#This Row],[Load]]*0.36</f>
        <v>19139.28</v>
      </c>
      <c r="CL237">
        <f>Demand[[#This Row],[Load]]+Demand[[#This Row],[Load]]*0.37</f>
        <v>19280.010000000002</v>
      </c>
      <c r="CM237">
        <f>Demand[[#This Row],[Load]]+Demand[[#This Row],[Load]]*0.38</f>
        <v>19420.739999999998</v>
      </c>
      <c r="CN237">
        <f>Demand[[#This Row],[Load]]+Demand[[#This Row],[Load]]*0.39</f>
        <v>19561.47</v>
      </c>
      <c r="CO237">
        <f>Demand[[#This Row],[Load]]+Demand[[#This Row],[Load]]*0.4</f>
        <v>19702.2</v>
      </c>
      <c r="CP237">
        <f>Demand[[#This Row],[Load]]+Demand[[#This Row],[Load]]*0.41</f>
        <v>19842.93</v>
      </c>
      <c r="CQ237">
        <f>Demand[[#This Row],[Load]]+Demand[[#This Row],[Load]]*0.42</f>
        <v>19983.66</v>
      </c>
      <c r="CR237">
        <f>Demand[[#This Row],[Load]]+Demand[[#This Row],[Load]]*0.43</f>
        <v>20124.39</v>
      </c>
      <c r="CS237">
        <f>Demand[[#This Row],[Load]]+Demand[[#This Row],[Load]]*0.44</f>
        <v>20265.12</v>
      </c>
      <c r="CT237">
        <f>Demand[[#This Row],[Load]]+Demand[[#This Row],[Load]]*0.45</f>
        <v>20405.849999999999</v>
      </c>
      <c r="CU237">
        <f>Demand[[#This Row],[Load]]+Demand[[#This Row],[Load]]*0.46</f>
        <v>20546.580000000002</v>
      </c>
      <c r="CV237">
        <f>Demand[[#This Row],[Load]]+Demand[[#This Row],[Load]]*47</f>
        <v>675504</v>
      </c>
      <c r="CW237">
        <f>Demand[[#This Row],[Load]]+Demand[[#This Row],[Load]]*0.48</f>
        <v>20828.04</v>
      </c>
      <c r="CX237">
        <f>Demand[[#This Row],[Load]]+Demand[[#This Row],[Load]]*0.49</f>
        <v>20968.77</v>
      </c>
      <c r="CY237">
        <f>Demand[[#This Row],[Load]]+Demand[[#This Row],[Load]]*0.5</f>
        <v>21109.5</v>
      </c>
    </row>
    <row r="238" spans="1:103">
      <c r="A238">
        <v>236</v>
      </c>
      <c r="B238">
        <v>14181</v>
      </c>
      <c r="C238">
        <f>Demand[[#This Row],[Load]]-Demand[[#This Row],[Load]]*0.5</f>
        <v>7090.5</v>
      </c>
      <c r="D238">
        <f>Demand[[#This Row],[Load]]-Demand[[#This Row],[Load]]*0.49</f>
        <v>7232.31</v>
      </c>
      <c r="E238">
        <f>Demand[[#This Row],[Load]]-Demand[[#This Row],[Load]]*0.48</f>
        <v>7374.12</v>
      </c>
      <c r="F238">
        <f>Demand[[#This Row],[Load]]-Demand[[#This Row],[Load]]*0.47</f>
        <v>7515.93</v>
      </c>
      <c r="G238">
        <f>Demand[[#This Row],[Load]]-Demand[[#This Row],[Load]]*0.46</f>
        <v>7657.74</v>
      </c>
      <c r="H238">
        <f>Demand[[#This Row],[Load]]-Demand[[#This Row],[Load]]*0.45</f>
        <v>7799.55</v>
      </c>
      <c r="I238">
        <f>Demand[[#This Row],[Load]]-Demand[[#This Row],[Load]]*0.44</f>
        <v>7941.36</v>
      </c>
      <c r="J238">
        <f>Demand[[#This Row],[Load]]-Demand[[#This Row],[Load]]*0.43</f>
        <v>8083.17</v>
      </c>
      <c r="K238">
        <f>Demand[[#This Row],[Load]]+Demand[[#This Row],[Load]]*$K$1</f>
        <v>8224.98</v>
      </c>
      <c r="L238">
        <f>Demand[[#This Row],[Load]]+Demand[[#This Row],[Load]]*-0.41</f>
        <v>8366.7900000000009</v>
      </c>
      <c r="M238">
        <f>Demand[[#This Row],[Load]]+Demand[[#This Row],[Load]]*-0.4</f>
        <v>8508.5999999999985</v>
      </c>
      <c r="N238">
        <f>Demand[[#This Row],[Load]]+Demand[[#This Row],[Load]]*-0.39</f>
        <v>8650.41</v>
      </c>
      <c r="O238">
        <f>Demand[[#This Row],[Load]]+Demand[[#This Row],[Load]]*-0.38</f>
        <v>8792.2200000000012</v>
      </c>
      <c r="P238">
        <f>Demand[[#This Row],[Load]]+Demand[[#This Row],[Load]]*-0.37</f>
        <v>8934.0299999999988</v>
      </c>
      <c r="Q238">
        <f>Demand[[#This Row],[Load]]+Demand[[#This Row],[Load]]*-0.36</f>
        <v>9075.84</v>
      </c>
      <c r="R238">
        <f>Demand[[#This Row],[Load]]+Demand[[#This Row],[Load]]*-0.35</f>
        <v>9217.6500000000015</v>
      </c>
      <c r="S238">
        <f>Demand[[#This Row],[Load]]+Demand[[#This Row],[Load]]*-0.34</f>
        <v>9359.4599999999991</v>
      </c>
      <c r="T238">
        <f>Demand[[#This Row],[Load]]+Demand[[#This Row],[Load]]*-0.33</f>
        <v>9501.27</v>
      </c>
      <c r="U238">
        <f>Demand[[#This Row],[Load]]+Demand[[#This Row],[Load]]*-0.32</f>
        <v>9643.08</v>
      </c>
      <c r="V238">
        <f>Demand[[#This Row],[Load]]+Demand[[#This Row],[Load]]*-0.31</f>
        <v>9784.89</v>
      </c>
      <c r="W238">
        <f>Demand[[#This Row],[Load]]+Demand[[#This Row],[Load]]*-0.3</f>
        <v>9926.7000000000007</v>
      </c>
      <c r="X238">
        <f>Demand[[#This Row],[Load]]+Demand[[#This Row],[Load]]*-0.29</f>
        <v>10068.51</v>
      </c>
      <c r="Y238">
        <f>Demand[[#This Row],[Load]]+Demand[[#This Row],[Load]]*-0.28</f>
        <v>10210.32</v>
      </c>
      <c r="Z238">
        <f>Demand[[#This Row],[Load]]+Demand[[#This Row],[Load]]*-0.27</f>
        <v>10352.129999999999</v>
      </c>
      <c r="AA238">
        <f>Demand[[#This Row],[Load]]+Demand[[#This Row],[Load]]*-0.26</f>
        <v>10493.94</v>
      </c>
      <c r="AB238">
        <f>Demand[[#This Row],[Load]]+Demand[[#This Row],[Load]]*-0.25</f>
        <v>10635.75</v>
      </c>
      <c r="AC238">
        <f>Demand[[#This Row],[Load]]+Demand[[#This Row],[Load]]*-0.24</f>
        <v>10777.56</v>
      </c>
      <c r="AD238">
        <f>Demand[[#This Row],[Load]]+Demand[[#This Row],[Load]]*-0.23</f>
        <v>10919.369999999999</v>
      </c>
      <c r="AE238">
        <f>Demand[[#This Row],[Load]]+Demand[[#This Row],[Load]]*-0.22</f>
        <v>11061.18</v>
      </c>
      <c r="AF238">
        <f>Demand[[#This Row],[Load]]+Demand[[#This Row],[Load]]*-0.21</f>
        <v>11202.99</v>
      </c>
      <c r="AG238">
        <f>Demand[[#This Row],[Load]]+Demand[[#This Row],[Load]]*-0.2</f>
        <v>11344.8</v>
      </c>
      <c r="AH238">
        <f>Demand[[#This Row],[Load]]+Demand[[#This Row],[Load]]*-0.19</f>
        <v>11486.61</v>
      </c>
      <c r="AI238">
        <f>Demand[[#This Row],[Load]]+Demand[[#This Row],[Load]]*-0.18</f>
        <v>11628.42</v>
      </c>
      <c r="AJ238">
        <f>Demand[[#This Row],[Load]]+Demand[[#This Row],[Load]]*-0.17</f>
        <v>11770.23</v>
      </c>
      <c r="AK238">
        <f>Demand[[#This Row],[Load]]+Demand[[#This Row],[Load]]*-0.16</f>
        <v>11912.04</v>
      </c>
      <c r="AL238">
        <f>Demand[[#This Row],[Load]]+Demand[[#This Row],[Load]]*-0.15</f>
        <v>12053.85</v>
      </c>
      <c r="AM238">
        <f>Demand[[#This Row],[Load]]+Demand[[#This Row],[Load]]*-0.14</f>
        <v>12195.66</v>
      </c>
      <c r="AN238">
        <f>Demand[[#This Row],[Load]]+Demand[[#This Row],[Load]]*-0.13</f>
        <v>12337.47</v>
      </c>
      <c r="AO238">
        <f>Demand[[#This Row],[Load]]+Demand[[#This Row],[Load]]*-0.12</f>
        <v>12479.28</v>
      </c>
      <c r="AP238">
        <f>Demand[[#This Row],[Load]]+Demand[[#This Row],[Load]]*-0.11</f>
        <v>12621.09</v>
      </c>
      <c r="AQ238">
        <f>Demand[[#This Row],[Load]]+Demand[[#This Row],[Load]]*-0.1</f>
        <v>12762.9</v>
      </c>
      <c r="AR238">
        <f>Demand[[#This Row],[Load]]+Demand[[#This Row],[Load]]*-0.09</f>
        <v>12904.71</v>
      </c>
      <c r="AS238">
        <f>Demand[[#This Row],[Load]]+Demand[[#This Row],[Load]]*-0.08</f>
        <v>13046.52</v>
      </c>
      <c r="AT238">
        <f>Demand[[#This Row],[Load]]+Demand[[#This Row],[Load]]*-0.07</f>
        <v>13188.33</v>
      </c>
      <c r="AU238">
        <f>Demand[[#This Row],[Load]]+Demand[[#This Row],[Load]]*-0.06</f>
        <v>13330.14</v>
      </c>
      <c r="AV238">
        <f>Demand[[#This Row],[Load]]+Demand[[#This Row],[Load]]*-0.05</f>
        <v>13471.95</v>
      </c>
      <c r="AW238">
        <f>Demand[[#This Row],[Load]]+Demand[[#This Row],[Load]]*-0.04</f>
        <v>13613.76</v>
      </c>
      <c r="AX238">
        <f>Demand[[#This Row],[Load]]+Demand[[#This Row],[Load]]*-0.03</f>
        <v>13755.57</v>
      </c>
      <c r="AY238">
        <f>Demand[[#This Row],[Load]]+Demand[[#This Row],[Load]]*-0.02</f>
        <v>13897.38</v>
      </c>
      <c r="AZ238">
        <f>Demand[[#This Row],[Load]]+Demand[[#This Row],[Load]]*-0.01</f>
        <v>14039.19</v>
      </c>
      <c r="BA238">
        <f>Demand[[#This Row],[Load]]+Demand[[#This Row],[Load]]*0</f>
        <v>14181</v>
      </c>
      <c r="BB238">
        <f>Demand[[#This Row],[Load]]+Demand[[#This Row],[Load]]*0.01</f>
        <v>14322.81</v>
      </c>
      <c r="BC238">
        <f>Demand[[#This Row],[Load]]+Demand[[#This Row],[Load]]*0.02</f>
        <v>14464.62</v>
      </c>
      <c r="BD238">
        <f>Demand[[#This Row],[Load]]+Demand[[#This Row],[Load]]*0.03</f>
        <v>14606.43</v>
      </c>
      <c r="BE238">
        <f>Demand[[#This Row],[Load]]+Demand[[#This Row],[Load]]*0.04</f>
        <v>14748.24</v>
      </c>
      <c r="BF238">
        <f>Demand[[#This Row],[Load]]+Demand[[#This Row],[Load]]*0.05</f>
        <v>14890.05</v>
      </c>
      <c r="BG238">
        <f>Demand[[#This Row],[Load]]+Demand[[#This Row],[Load]]*0.06</f>
        <v>15031.86</v>
      </c>
      <c r="BH238">
        <f>Demand[[#This Row],[Load]]+Demand[[#This Row],[Load]]*0.07</f>
        <v>15173.67</v>
      </c>
      <c r="BI238">
        <f>Demand[[#This Row],[Load]]+Demand[[#This Row],[Load]]*0.08</f>
        <v>15315.48</v>
      </c>
      <c r="BJ238">
        <f>Demand[[#This Row],[Load]]+Demand[[#This Row],[Load]]*0.09</f>
        <v>15457.29</v>
      </c>
      <c r="BK238">
        <f>Demand[[#This Row],[Load]]+Demand[[#This Row],[Load]]*0.1</f>
        <v>15599.1</v>
      </c>
      <c r="BL238">
        <f>Demand[[#This Row],[Load]]+Demand[[#This Row],[Load]]*0.11</f>
        <v>15740.91</v>
      </c>
      <c r="BM238">
        <f>Demand[[#This Row],[Load]]+Demand[[#This Row],[Load]]*0.12</f>
        <v>15882.72</v>
      </c>
      <c r="BN238">
        <f>Demand[[#This Row],[Load]]+Demand[[#This Row],[Load]]*0.13</f>
        <v>16024.53</v>
      </c>
      <c r="BO238">
        <f>Demand[[#This Row],[Load]]+Demand[[#This Row],[Load]]*0.14</f>
        <v>16166.34</v>
      </c>
      <c r="BP238">
        <f>Demand[[#This Row],[Load]]+Demand[[#This Row],[Load]]*0.15</f>
        <v>16308.15</v>
      </c>
      <c r="BQ238">
        <f>Demand[[#This Row],[Load]]+Demand[[#This Row],[Load]]*0.16</f>
        <v>16449.96</v>
      </c>
      <c r="BR238">
        <f>Demand[[#This Row],[Load]]+Demand[[#This Row],[Load]]*0.17</f>
        <v>16591.77</v>
      </c>
      <c r="BS238">
        <f>Demand[[#This Row],[Load]]+Demand[[#This Row],[Load]]*0.18</f>
        <v>16733.580000000002</v>
      </c>
      <c r="BT238">
        <f>Demand[[#This Row],[Load]]+Demand[[#This Row],[Load]]*0.19</f>
        <v>16875.39</v>
      </c>
      <c r="BU238">
        <f>Demand[[#This Row],[Load]]+Demand[[#This Row],[Load]]*0.2</f>
        <v>17017.2</v>
      </c>
      <c r="BV238">
        <f>Demand[[#This Row],[Load]]+Demand[[#This Row],[Load]]*0.21</f>
        <v>17159.009999999998</v>
      </c>
      <c r="BW238">
        <f>Demand[[#This Row],[Load]]+Demand[[#This Row],[Load]]*0.22</f>
        <v>17300.82</v>
      </c>
      <c r="BX238">
        <f>Demand[[#This Row],[Load]]+Demand[[#This Row],[Load]]*0.23</f>
        <v>17442.63</v>
      </c>
      <c r="BY238">
        <f>Demand[[#This Row],[Load]]+Demand[[#This Row],[Load]]*0.24</f>
        <v>17584.439999999999</v>
      </c>
      <c r="BZ238">
        <f>Demand[[#This Row],[Load]]+Demand[[#This Row],[Load]]*0.25</f>
        <v>17726.25</v>
      </c>
      <c r="CA238">
        <f>Demand[[#This Row],[Load]]+Demand[[#This Row],[Load]]*0.26</f>
        <v>17868.060000000001</v>
      </c>
      <c r="CB238">
        <f>Demand[[#This Row],[Load]]+Demand[[#This Row],[Load]]*0.27</f>
        <v>18009.87</v>
      </c>
      <c r="CC238">
        <f>Demand[[#This Row],[Load]]+Demand[[#This Row],[Load]]*0.28</f>
        <v>18151.68</v>
      </c>
      <c r="CD238">
        <f>Demand[[#This Row],[Load]]+Demand[[#This Row],[Load]]*0.29</f>
        <v>18293.489999999998</v>
      </c>
      <c r="CE238">
        <f>Demand[[#This Row],[Load]]+Demand[[#This Row],[Load]]*0.3</f>
        <v>18435.3</v>
      </c>
      <c r="CF238">
        <f>Demand[[#This Row],[Load]]+Demand[[#This Row],[Load]]*0.31</f>
        <v>18577.11</v>
      </c>
      <c r="CG238">
        <f>Demand[[#This Row],[Load]]+Demand[[#This Row],[Load]]*0.32</f>
        <v>18718.919999999998</v>
      </c>
      <c r="CH238">
        <f>Demand[[#This Row],[Load]]+Demand[[#This Row],[Load]]*0.33</f>
        <v>18860.73</v>
      </c>
      <c r="CI238">
        <f>Demand[[#This Row],[Load]]+Demand[[#This Row],[Load]]*0.34</f>
        <v>19002.54</v>
      </c>
      <c r="CJ238">
        <f>Demand[[#This Row],[Load]]+Demand[[#This Row],[Load]]*0.35</f>
        <v>19144.349999999999</v>
      </c>
      <c r="CK238">
        <f>Demand[[#This Row],[Load]]+Demand[[#This Row],[Load]]*0.36</f>
        <v>19286.16</v>
      </c>
      <c r="CL238">
        <f>Demand[[#This Row],[Load]]+Demand[[#This Row],[Load]]*0.37</f>
        <v>19427.97</v>
      </c>
      <c r="CM238">
        <f>Demand[[#This Row],[Load]]+Demand[[#This Row],[Load]]*0.38</f>
        <v>19569.78</v>
      </c>
      <c r="CN238">
        <f>Demand[[#This Row],[Load]]+Demand[[#This Row],[Load]]*0.39</f>
        <v>19711.59</v>
      </c>
      <c r="CO238">
        <f>Demand[[#This Row],[Load]]+Demand[[#This Row],[Load]]*0.4</f>
        <v>19853.400000000001</v>
      </c>
      <c r="CP238">
        <f>Demand[[#This Row],[Load]]+Demand[[#This Row],[Load]]*0.41</f>
        <v>19995.21</v>
      </c>
      <c r="CQ238">
        <f>Demand[[#This Row],[Load]]+Demand[[#This Row],[Load]]*0.42</f>
        <v>20137.02</v>
      </c>
      <c r="CR238">
        <f>Demand[[#This Row],[Load]]+Demand[[#This Row],[Load]]*0.43</f>
        <v>20278.830000000002</v>
      </c>
      <c r="CS238">
        <f>Demand[[#This Row],[Load]]+Demand[[#This Row],[Load]]*0.44</f>
        <v>20420.64</v>
      </c>
      <c r="CT238">
        <f>Demand[[#This Row],[Load]]+Demand[[#This Row],[Load]]*0.45</f>
        <v>20562.45</v>
      </c>
      <c r="CU238">
        <f>Demand[[#This Row],[Load]]+Demand[[#This Row],[Load]]*0.46</f>
        <v>20704.260000000002</v>
      </c>
      <c r="CV238">
        <f>Demand[[#This Row],[Load]]+Demand[[#This Row],[Load]]*47</f>
        <v>680688</v>
      </c>
      <c r="CW238">
        <f>Demand[[#This Row],[Load]]+Demand[[#This Row],[Load]]*0.48</f>
        <v>20987.88</v>
      </c>
      <c r="CX238">
        <f>Demand[[#This Row],[Load]]+Demand[[#This Row],[Load]]*0.49</f>
        <v>21129.69</v>
      </c>
      <c r="CY238">
        <f>Demand[[#This Row],[Load]]+Demand[[#This Row],[Load]]*0.5</f>
        <v>21271.5</v>
      </c>
    </row>
    <row r="239" spans="1:103">
      <c r="A239">
        <v>237</v>
      </c>
      <c r="B239">
        <v>14225</v>
      </c>
      <c r="C239">
        <f>Demand[[#This Row],[Load]]-Demand[[#This Row],[Load]]*0.5</f>
        <v>7112.5</v>
      </c>
      <c r="D239">
        <f>Demand[[#This Row],[Load]]-Demand[[#This Row],[Load]]*0.49</f>
        <v>7254.75</v>
      </c>
      <c r="E239">
        <f>Demand[[#This Row],[Load]]-Demand[[#This Row],[Load]]*0.48</f>
        <v>7397</v>
      </c>
      <c r="F239">
        <f>Demand[[#This Row],[Load]]-Demand[[#This Row],[Load]]*0.47</f>
        <v>7539.25</v>
      </c>
      <c r="G239">
        <f>Demand[[#This Row],[Load]]-Demand[[#This Row],[Load]]*0.46</f>
        <v>7681.5</v>
      </c>
      <c r="H239">
        <f>Demand[[#This Row],[Load]]-Demand[[#This Row],[Load]]*0.45</f>
        <v>7823.75</v>
      </c>
      <c r="I239">
        <f>Demand[[#This Row],[Load]]-Demand[[#This Row],[Load]]*0.44</f>
        <v>7966</v>
      </c>
      <c r="J239">
        <f>Demand[[#This Row],[Load]]-Demand[[#This Row],[Load]]*0.43</f>
        <v>8108.25</v>
      </c>
      <c r="K239">
        <f>Demand[[#This Row],[Load]]+Demand[[#This Row],[Load]]*$K$1</f>
        <v>8250.5</v>
      </c>
      <c r="L239">
        <f>Demand[[#This Row],[Load]]+Demand[[#This Row],[Load]]*-0.41</f>
        <v>8392.75</v>
      </c>
      <c r="M239">
        <f>Demand[[#This Row],[Load]]+Demand[[#This Row],[Load]]*-0.4</f>
        <v>8535</v>
      </c>
      <c r="N239">
        <f>Demand[[#This Row],[Load]]+Demand[[#This Row],[Load]]*-0.39</f>
        <v>8677.25</v>
      </c>
      <c r="O239">
        <f>Demand[[#This Row],[Load]]+Demand[[#This Row],[Load]]*-0.38</f>
        <v>8819.5</v>
      </c>
      <c r="P239">
        <f>Demand[[#This Row],[Load]]+Demand[[#This Row],[Load]]*-0.37</f>
        <v>8961.75</v>
      </c>
      <c r="Q239">
        <f>Demand[[#This Row],[Load]]+Demand[[#This Row],[Load]]*-0.36</f>
        <v>9104</v>
      </c>
      <c r="R239">
        <f>Demand[[#This Row],[Load]]+Demand[[#This Row],[Load]]*-0.35</f>
        <v>9246.25</v>
      </c>
      <c r="S239">
        <f>Demand[[#This Row],[Load]]+Demand[[#This Row],[Load]]*-0.34</f>
        <v>9388.5</v>
      </c>
      <c r="T239">
        <f>Demand[[#This Row],[Load]]+Demand[[#This Row],[Load]]*-0.33</f>
        <v>9530.75</v>
      </c>
      <c r="U239">
        <f>Demand[[#This Row],[Load]]+Demand[[#This Row],[Load]]*-0.32</f>
        <v>9673</v>
      </c>
      <c r="V239">
        <f>Demand[[#This Row],[Load]]+Demand[[#This Row],[Load]]*-0.31</f>
        <v>9815.25</v>
      </c>
      <c r="W239">
        <f>Demand[[#This Row],[Load]]+Demand[[#This Row],[Load]]*-0.3</f>
        <v>9957.5</v>
      </c>
      <c r="X239">
        <f>Demand[[#This Row],[Load]]+Demand[[#This Row],[Load]]*-0.29</f>
        <v>10099.75</v>
      </c>
      <c r="Y239">
        <f>Demand[[#This Row],[Load]]+Demand[[#This Row],[Load]]*-0.28</f>
        <v>10242</v>
      </c>
      <c r="Z239">
        <f>Demand[[#This Row],[Load]]+Demand[[#This Row],[Load]]*-0.27</f>
        <v>10384.25</v>
      </c>
      <c r="AA239">
        <f>Demand[[#This Row],[Load]]+Demand[[#This Row],[Load]]*-0.26</f>
        <v>10526.5</v>
      </c>
      <c r="AB239">
        <f>Demand[[#This Row],[Load]]+Demand[[#This Row],[Load]]*-0.25</f>
        <v>10668.75</v>
      </c>
      <c r="AC239">
        <f>Demand[[#This Row],[Load]]+Demand[[#This Row],[Load]]*-0.24</f>
        <v>10811</v>
      </c>
      <c r="AD239">
        <f>Demand[[#This Row],[Load]]+Demand[[#This Row],[Load]]*-0.23</f>
        <v>10953.25</v>
      </c>
      <c r="AE239">
        <f>Demand[[#This Row],[Load]]+Demand[[#This Row],[Load]]*-0.22</f>
        <v>11095.5</v>
      </c>
      <c r="AF239">
        <f>Demand[[#This Row],[Load]]+Demand[[#This Row],[Load]]*-0.21</f>
        <v>11237.75</v>
      </c>
      <c r="AG239">
        <f>Demand[[#This Row],[Load]]+Demand[[#This Row],[Load]]*-0.2</f>
        <v>11380</v>
      </c>
      <c r="AH239">
        <f>Demand[[#This Row],[Load]]+Demand[[#This Row],[Load]]*-0.19</f>
        <v>11522.25</v>
      </c>
      <c r="AI239">
        <f>Demand[[#This Row],[Load]]+Demand[[#This Row],[Load]]*-0.18</f>
        <v>11664.5</v>
      </c>
      <c r="AJ239">
        <f>Demand[[#This Row],[Load]]+Demand[[#This Row],[Load]]*-0.17</f>
        <v>11806.75</v>
      </c>
      <c r="AK239">
        <f>Demand[[#This Row],[Load]]+Demand[[#This Row],[Load]]*-0.16</f>
        <v>11949</v>
      </c>
      <c r="AL239">
        <f>Demand[[#This Row],[Load]]+Demand[[#This Row],[Load]]*-0.15</f>
        <v>12091.25</v>
      </c>
      <c r="AM239">
        <f>Demand[[#This Row],[Load]]+Demand[[#This Row],[Load]]*-0.14</f>
        <v>12233.5</v>
      </c>
      <c r="AN239">
        <f>Demand[[#This Row],[Load]]+Demand[[#This Row],[Load]]*-0.13</f>
        <v>12375.75</v>
      </c>
      <c r="AO239">
        <f>Demand[[#This Row],[Load]]+Demand[[#This Row],[Load]]*-0.12</f>
        <v>12518</v>
      </c>
      <c r="AP239">
        <f>Demand[[#This Row],[Load]]+Demand[[#This Row],[Load]]*-0.11</f>
        <v>12660.25</v>
      </c>
      <c r="AQ239">
        <f>Demand[[#This Row],[Load]]+Demand[[#This Row],[Load]]*-0.1</f>
        <v>12802.5</v>
      </c>
      <c r="AR239">
        <f>Demand[[#This Row],[Load]]+Demand[[#This Row],[Load]]*-0.09</f>
        <v>12944.75</v>
      </c>
      <c r="AS239">
        <f>Demand[[#This Row],[Load]]+Demand[[#This Row],[Load]]*-0.08</f>
        <v>13087</v>
      </c>
      <c r="AT239">
        <f>Demand[[#This Row],[Load]]+Demand[[#This Row],[Load]]*-0.07</f>
        <v>13229.25</v>
      </c>
      <c r="AU239">
        <f>Demand[[#This Row],[Load]]+Demand[[#This Row],[Load]]*-0.06</f>
        <v>13371.5</v>
      </c>
      <c r="AV239">
        <f>Demand[[#This Row],[Load]]+Demand[[#This Row],[Load]]*-0.05</f>
        <v>13513.75</v>
      </c>
      <c r="AW239">
        <f>Demand[[#This Row],[Load]]+Demand[[#This Row],[Load]]*-0.04</f>
        <v>13656</v>
      </c>
      <c r="AX239">
        <f>Demand[[#This Row],[Load]]+Demand[[#This Row],[Load]]*-0.03</f>
        <v>13798.25</v>
      </c>
      <c r="AY239">
        <f>Demand[[#This Row],[Load]]+Demand[[#This Row],[Load]]*-0.02</f>
        <v>13940.5</v>
      </c>
      <c r="AZ239">
        <f>Demand[[#This Row],[Load]]+Demand[[#This Row],[Load]]*-0.01</f>
        <v>14082.75</v>
      </c>
      <c r="BA239">
        <f>Demand[[#This Row],[Load]]+Demand[[#This Row],[Load]]*0</f>
        <v>14225</v>
      </c>
      <c r="BB239">
        <f>Demand[[#This Row],[Load]]+Demand[[#This Row],[Load]]*0.01</f>
        <v>14367.25</v>
      </c>
      <c r="BC239">
        <f>Demand[[#This Row],[Load]]+Demand[[#This Row],[Load]]*0.02</f>
        <v>14509.5</v>
      </c>
      <c r="BD239">
        <f>Demand[[#This Row],[Load]]+Demand[[#This Row],[Load]]*0.03</f>
        <v>14651.75</v>
      </c>
      <c r="BE239">
        <f>Demand[[#This Row],[Load]]+Demand[[#This Row],[Load]]*0.04</f>
        <v>14794</v>
      </c>
      <c r="BF239">
        <f>Demand[[#This Row],[Load]]+Demand[[#This Row],[Load]]*0.05</f>
        <v>14936.25</v>
      </c>
      <c r="BG239">
        <f>Demand[[#This Row],[Load]]+Demand[[#This Row],[Load]]*0.06</f>
        <v>15078.5</v>
      </c>
      <c r="BH239">
        <f>Demand[[#This Row],[Load]]+Demand[[#This Row],[Load]]*0.07</f>
        <v>15220.75</v>
      </c>
      <c r="BI239">
        <f>Demand[[#This Row],[Load]]+Demand[[#This Row],[Load]]*0.08</f>
        <v>15363</v>
      </c>
      <c r="BJ239">
        <f>Demand[[#This Row],[Load]]+Demand[[#This Row],[Load]]*0.09</f>
        <v>15505.25</v>
      </c>
      <c r="BK239">
        <f>Demand[[#This Row],[Load]]+Demand[[#This Row],[Load]]*0.1</f>
        <v>15647.5</v>
      </c>
      <c r="BL239">
        <f>Demand[[#This Row],[Load]]+Demand[[#This Row],[Load]]*0.11</f>
        <v>15789.75</v>
      </c>
      <c r="BM239">
        <f>Demand[[#This Row],[Load]]+Demand[[#This Row],[Load]]*0.12</f>
        <v>15932</v>
      </c>
      <c r="BN239">
        <f>Demand[[#This Row],[Load]]+Demand[[#This Row],[Load]]*0.13</f>
        <v>16074.25</v>
      </c>
      <c r="BO239">
        <f>Demand[[#This Row],[Load]]+Demand[[#This Row],[Load]]*0.14</f>
        <v>16216.5</v>
      </c>
      <c r="BP239">
        <f>Demand[[#This Row],[Load]]+Demand[[#This Row],[Load]]*0.15</f>
        <v>16358.75</v>
      </c>
      <c r="BQ239">
        <f>Demand[[#This Row],[Load]]+Demand[[#This Row],[Load]]*0.16</f>
        <v>16501</v>
      </c>
      <c r="BR239">
        <f>Demand[[#This Row],[Load]]+Demand[[#This Row],[Load]]*0.17</f>
        <v>16643.25</v>
      </c>
      <c r="BS239">
        <f>Demand[[#This Row],[Load]]+Demand[[#This Row],[Load]]*0.18</f>
        <v>16785.5</v>
      </c>
      <c r="BT239">
        <f>Demand[[#This Row],[Load]]+Demand[[#This Row],[Load]]*0.19</f>
        <v>16927.75</v>
      </c>
      <c r="BU239">
        <f>Demand[[#This Row],[Load]]+Demand[[#This Row],[Load]]*0.2</f>
        <v>17070</v>
      </c>
      <c r="BV239">
        <f>Demand[[#This Row],[Load]]+Demand[[#This Row],[Load]]*0.21</f>
        <v>17212.25</v>
      </c>
      <c r="BW239">
        <f>Demand[[#This Row],[Load]]+Demand[[#This Row],[Load]]*0.22</f>
        <v>17354.5</v>
      </c>
      <c r="BX239">
        <f>Demand[[#This Row],[Load]]+Demand[[#This Row],[Load]]*0.23</f>
        <v>17496.75</v>
      </c>
      <c r="BY239">
        <f>Demand[[#This Row],[Load]]+Demand[[#This Row],[Load]]*0.24</f>
        <v>17639</v>
      </c>
      <c r="BZ239">
        <f>Demand[[#This Row],[Load]]+Demand[[#This Row],[Load]]*0.25</f>
        <v>17781.25</v>
      </c>
      <c r="CA239">
        <f>Demand[[#This Row],[Load]]+Demand[[#This Row],[Load]]*0.26</f>
        <v>17923.5</v>
      </c>
      <c r="CB239">
        <f>Demand[[#This Row],[Load]]+Demand[[#This Row],[Load]]*0.27</f>
        <v>18065.75</v>
      </c>
      <c r="CC239">
        <f>Demand[[#This Row],[Load]]+Demand[[#This Row],[Load]]*0.28</f>
        <v>18208</v>
      </c>
      <c r="CD239">
        <f>Demand[[#This Row],[Load]]+Demand[[#This Row],[Load]]*0.29</f>
        <v>18350.25</v>
      </c>
      <c r="CE239">
        <f>Demand[[#This Row],[Load]]+Demand[[#This Row],[Load]]*0.3</f>
        <v>18492.5</v>
      </c>
      <c r="CF239">
        <f>Demand[[#This Row],[Load]]+Demand[[#This Row],[Load]]*0.31</f>
        <v>18634.75</v>
      </c>
      <c r="CG239">
        <f>Demand[[#This Row],[Load]]+Demand[[#This Row],[Load]]*0.32</f>
        <v>18777</v>
      </c>
      <c r="CH239">
        <f>Demand[[#This Row],[Load]]+Demand[[#This Row],[Load]]*0.33</f>
        <v>18919.25</v>
      </c>
      <c r="CI239">
        <f>Demand[[#This Row],[Load]]+Demand[[#This Row],[Load]]*0.34</f>
        <v>19061.5</v>
      </c>
      <c r="CJ239">
        <f>Demand[[#This Row],[Load]]+Demand[[#This Row],[Load]]*0.35</f>
        <v>19203.75</v>
      </c>
      <c r="CK239">
        <f>Demand[[#This Row],[Load]]+Demand[[#This Row],[Load]]*0.36</f>
        <v>19346</v>
      </c>
      <c r="CL239">
        <f>Demand[[#This Row],[Load]]+Demand[[#This Row],[Load]]*0.37</f>
        <v>19488.25</v>
      </c>
      <c r="CM239">
        <f>Demand[[#This Row],[Load]]+Demand[[#This Row],[Load]]*0.38</f>
        <v>19630.5</v>
      </c>
      <c r="CN239">
        <f>Demand[[#This Row],[Load]]+Demand[[#This Row],[Load]]*0.39</f>
        <v>19772.75</v>
      </c>
      <c r="CO239">
        <f>Demand[[#This Row],[Load]]+Demand[[#This Row],[Load]]*0.4</f>
        <v>19915</v>
      </c>
      <c r="CP239">
        <f>Demand[[#This Row],[Load]]+Demand[[#This Row],[Load]]*0.41</f>
        <v>20057.25</v>
      </c>
      <c r="CQ239">
        <f>Demand[[#This Row],[Load]]+Demand[[#This Row],[Load]]*0.42</f>
        <v>20199.5</v>
      </c>
      <c r="CR239">
        <f>Demand[[#This Row],[Load]]+Demand[[#This Row],[Load]]*0.43</f>
        <v>20341.75</v>
      </c>
      <c r="CS239">
        <f>Demand[[#This Row],[Load]]+Demand[[#This Row],[Load]]*0.44</f>
        <v>20484</v>
      </c>
      <c r="CT239">
        <f>Demand[[#This Row],[Load]]+Demand[[#This Row],[Load]]*0.45</f>
        <v>20626.25</v>
      </c>
      <c r="CU239">
        <f>Demand[[#This Row],[Load]]+Demand[[#This Row],[Load]]*0.46</f>
        <v>20768.5</v>
      </c>
      <c r="CV239">
        <f>Demand[[#This Row],[Load]]+Demand[[#This Row],[Load]]*47</f>
        <v>682800</v>
      </c>
      <c r="CW239">
        <f>Demand[[#This Row],[Load]]+Demand[[#This Row],[Load]]*0.48</f>
        <v>21053</v>
      </c>
      <c r="CX239">
        <f>Demand[[#This Row],[Load]]+Demand[[#This Row],[Load]]*0.49</f>
        <v>21195.25</v>
      </c>
      <c r="CY239">
        <f>Demand[[#This Row],[Load]]+Demand[[#This Row],[Load]]*0.5</f>
        <v>21337.5</v>
      </c>
    </row>
    <row r="240" spans="1:103">
      <c r="A240">
        <v>238</v>
      </c>
      <c r="B240">
        <v>14386</v>
      </c>
      <c r="C240">
        <f>Demand[[#This Row],[Load]]-Demand[[#This Row],[Load]]*0.5</f>
        <v>7193</v>
      </c>
      <c r="D240">
        <f>Demand[[#This Row],[Load]]-Demand[[#This Row],[Load]]*0.49</f>
        <v>7336.8600000000006</v>
      </c>
      <c r="E240">
        <f>Demand[[#This Row],[Load]]-Demand[[#This Row],[Load]]*0.48</f>
        <v>7480.72</v>
      </c>
      <c r="F240">
        <f>Demand[[#This Row],[Load]]-Demand[[#This Row],[Load]]*0.47</f>
        <v>7624.5800000000008</v>
      </c>
      <c r="G240">
        <f>Demand[[#This Row],[Load]]-Demand[[#This Row],[Load]]*0.46</f>
        <v>7768.44</v>
      </c>
      <c r="H240">
        <f>Demand[[#This Row],[Load]]-Demand[[#This Row],[Load]]*0.45</f>
        <v>7912.3</v>
      </c>
      <c r="I240">
        <f>Demand[[#This Row],[Load]]-Demand[[#This Row],[Load]]*0.44</f>
        <v>8056.16</v>
      </c>
      <c r="J240">
        <f>Demand[[#This Row],[Load]]-Demand[[#This Row],[Load]]*0.43</f>
        <v>8200.02</v>
      </c>
      <c r="K240">
        <f>Demand[[#This Row],[Load]]+Demand[[#This Row],[Load]]*$K$1</f>
        <v>8343.880000000001</v>
      </c>
      <c r="L240">
        <f>Demand[[#This Row],[Load]]+Demand[[#This Row],[Load]]*-0.41</f>
        <v>8487.7400000000016</v>
      </c>
      <c r="M240">
        <f>Demand[[#This Row],[Load]]+Demand[[#This Row],[Load]]*-0.4</f>
        <v>8631.5999999999985</v>
      </c>
      <c r="N240">
        <f>Demand[[#This Row],[Load]]+Demand[[#This Row],[Load]]*-0.39</f>
        <v>8775.4599999999991</v>
      </c>
      <c r="O240">
        <f>Demand[[#This Row],[Load]]+Demand[[#This Row],[Load]]*-0.38</f>
        <v>8919.32</v>
      </c>
      <c r="P240">
        <f>Demand[[#This Row],[Load]]+Demand[[#This Row],[Load]]*-0.37</f>
        <v>9063.18</v>
      </c>
      <c r="Q240">
        <f>Demand[[#This Row],[Load]]+Demand[[#This Row],[Load]]*-0.36</f>
        <v>9207.0400000000009</v>
      </c>
      <c r="R240">
        <f>Demand[[#This Row],[Load]]+Demand[[#This Row],[Load]]*-0.35</f>
        <v>9350.9000000000015</v>
      </c>
      <c r="S240">
        <f>Demand[[#This Row],[Load]]+Demand[[#This Row],[Load]]*-0.34</f>
        <v>9494.7599999999984</v>
      </c>
      <c r="T240">
        <f>Demand[[#This Row],[Load]]+Demand[[#This Row],[Load]]*-0.33</f>
        <v>9638.619999999999</v>
      </c>
      <c r="U240">
        <f>Demand[[#This Row],[Load]]+Demand[[#This Row],[Load]]*-0.32</f>
        <v>9782.48</v>
      </c>
      <c r="V240">
        <f>Demand[[#This Row],[Load]]+Demand[[#This Row],[Load]]*-0.31</f>
        <v>9926.34</v>
      </c>
      <c r="W240">
        <f>Demand[[#This Row],[Load]]+Demand[[#This Row],[Load]]*-0.3</f>
        <v>10070.200000000001</v>
      </c>
      <c r="X240">
        <f>Demand[[#This Row],[Load]]+Demand[[#This Row],[Load]]*-0.29</f>
        <v>10214.060000000001</v>
      </c>
      <c r="Y240">
        <f>Demand[[#This Row],[Load]]+Demand[[#This Row],[Load]]*-0.28</f>
        <v>10357.92</v>
      </c>
      <c r="Z240">
        <f>Demand[[#This Row],[Load]]+Demand[[#This Row],[Load]]*-0.27</f>
        <v>10501.779999999999</v>
      </c>
      <c r="AA240">
        <f>Demand[[#This Row],[Load]]+Demand[[#This Row],[Load]]*-0.26</f>
        <v>10645.64</v>
      </c>
      <c r="AB240">
        <f>Demand[[#This Row],[Load]]+Demand[[#This Row],[Load]]*-0.25</f>
        <v>10789.5</v>
      </c>
      <c r="AC240">
        <f>Demand[[#This Row],[Load]]+Demand[[#This Row],[Load]]*-0.24</f>
        <v>10933.36</v>
      </c>
      <c r="AD240">
        <f>Demand[[#This Row],[Load]]+Demand[[#This Row],[Load]]*-0.23</f>
        <v>11077.22</v>
      </c>
      <c r="AE240">
        <f>Demand[[#This Row],[Load]]+Demand[[#This Row],[Load]]*-0.22</f>
        <v>11221.08</v>
      </c>
      <c r="AF240">
        <f>Demand[[#This Row],[Load]]+Demand[[#This Row],[Load]]*-0.21</f>
        <v>11364.94</v>
      </c>
      <c r="AG240">
        <f>Demand[[#This Row],[Load]]+Demand[[#This Row],[Load]]*-0.2</f>
        <v>11508.8</v>
      </c>
      <c r="AH240">
        <f>Demand[[#This Row],[Load]]+Demand[[#This Row],[Load]]*-0.19</f>
        <v>11652.66</v>
      </c>
      <c r="AI240">
        <f>Demand[[#This Row],[Load]]+Demand[[#This Row],[Load]]*-0.18</f>
        <v>11796.52</v>
      </c>
      <c r="AJ240">
        <f>Demand[[#This Row],[Load]]+Demand[[#This Row],[Load]]*-0.17</f>
        <v>11940.38</v>
      </c>
      <c r="AK240">
        <f>Demand[[#This Row],[Load]]+Demand[[#This Row],[Load]]*-0.16</f>
        <v>12084.24</v>
      </c>
      <c r="AL240">
        <f>Demand[[#This Row],[Load]]+Demand[[#This Row],[Load]]*-0.15</f>
        <v>12228.1</v>
      </c>
      <c r="AM240">
        <f>Demand[[#This Row],[Load]]+Demand[[#This Row],[Load]]*-0.14</f>
        <v>12371.96</v>
      </c>
      <c r="AN240">
        <f>Demand[[#This Row],[Load]]+Demand[[#This Row],[Load]]*-0.13</f>
        <v>12515.82</v>
      </c>
      <c r="AO240">
        <f>Demand[[#This Row],[Load]]+Demand[[#This Row],[Load]]*-0.12</f>
        <v>12659.68</v>
      </c>
      <c r="AP240">
        <f>Demand[[#This Row],[Load]]+Demand[[#This Row],[Load]]*-0.11</f>
        <v>12803.54</v>
      </c>
      <c r="AQ240">
        <f>Demand[[#This Row],[Load]]+Demand[[#This Row],[Load]]*-0.1</f>
        <v>12947.4</v>
      </c>
      <c r="AR240">
        <f>Demand[[#This Row],[Load]]+Demand[[#This Row],[Load]]*-0.09</f>
        <v>13091.26</v>
      </c>
      <c r="AS240">
        <f>Demand[[#This Row],[Load]]+Demand[[#This Row],[Load]]*-0.08</f>
        <v>13235.119999999999</v>
      </c>
      <c r="AT240">
        <f>Demand[[#This Row],[Load]]+Demand[[#This Row],[Load]]*-0.07</f>
        <v>13378.98</v>
      </c>
      <c r="AU240">
        <f>Demand[[#This Row],[Load]]+Demand[[#This Row],[Load]]*-0.06</f>
        <v>13522.84</v>
      </c>
      <c r="AV240">
        <f>Demand[[#This Row],[Load]]+Demand[[#This Row],[Load]]*-0.05</f>
        <v>13666.7</v>
      </c>
      <c r="AW240">
        <f>Demand[[#This Row],[Load]]+Demand[[#This Row],[Load]]*-0.04</f>
        <v>13810.56</v>
      </c>
      <c r="AX240">
        <f>Demand[[#This Row],[Load]]+Demand[[#This Row],[Load]]*-0.03</f>
        <v>13954.42</v>
      </c>
      <c r="AY240">
        <f>Demand[[#This Row],[Load]]+Demand[[#This Row],[Load]]*-0.02</f>
        <v>14098.28</v>
      </c>
      <c r="AZ240">
        <f>Demand[[#This Row],[Load]]+Demand[[#This Row],[Load]]*-0.01</f>
        <v>14242.14</v>
      </c>
      <c r="BA240">
        <f>Demand[[#This Row],[Load]]+Demand[[#This Row],[Load]]*0</f>
        <v>14386</v>
      </c>
      <c r="BB240">
        <f>Demand[[#This Row],[Load]]+Demand[[#This Row],[Load]]*0.01</f>
        <v>14529.86</v>
      </c>
      <c r="BC240">
        <f>Demand[[#This Row],[Load]]+Demand[[#This Row],[Load]]*0.02</f>
        <v>14673.72</v>
      </c>
      <c r="BD240">
        <f>Demand[[#This Row],[Load]]+Demand[[#This Row],[Load]]*0.03</f>
        <v>14817.58</v>
      </c>
      <c r="BE240">
        <f>Demand[[#This Row],[Load]]+Demand[[#This Row],[Load]]*0.04</f>
        <v>14961.44</v>
      </c>
      <c r="BF240">
        <f>Demand[[#This Row],[Load]]+Demand[[#This Row],[Load]]*0.05</f>
        <v>15105.3</v>
      </c>
      <c r="BG240">
        <f>Demand[[#This Row],[Load]]+Demand[[#This Row],[Load]]*0.06</f>
        <v>15249.16</v>
      </c>
      <c r="BH240">
        <f>Demand[[#This Row],[Load]]+Demand[[#This Row],[Load]]*0.07</f>
        <v>15393.02</v>
      </c>
      <c r="BI240">
        <f>Demand[[#This Row],[Load]]+Demand[[#This Row],[Load]]*0.08</f>
        <v>15536.880000000001</v>
      </c>
      <c r="BJ240">
        <f>Demand[[#This Row],[Load]]+Demand[[#This Row],[Load]]*0.09</f>
        <v>15680.74</v>
      </c>
      <c r="BK240">
        <f>Demand[[#This Row],[Load]]+Demand[[#This Row],[Load]]*0.1</f>
        <v>15824.6</v>
      </c>
      <c r="BL240">
        <f>Demand[[#This Row],[Load]]+Demand[[#This Row],[Load]]*0.11</f>
        <v>15968.46</v>
      </c>
      <c r="BM240">
        <f>Demand[[#This Row],[Load]]+Demand[[#This Row],[Load]]*0.12</f>
        <v>16112.32</v>
      </c>
      <c r="BN240">
        <f>Demand[[#This Row],[Load]]+Demand[[#This Row],[Load]]*0.13</f>
        <v>16256.18</v>
      </c>
      <c r="BO240">
        <f>Demand[[#This Row],[Load]]+Demand[[#This Row],[Load]]*0.14</f>
        <v>16400.04</v>
      </c>
      <c r="BP240">
        <f>Demand[[#This Row],[Load]]+Demand[[#This Row],[Load]]*0.15</f>
        <v>16543.900000000001</v>
      </c>
      <c r="BQ240">
        <f>Demand[[#This Row],[Load]]+Demand[[#This Row],[Load]]*0.16</f>
        <v>16687.760000000002</v>
      </c>
      <c r="BR240">
        <f>Demand[[#This Row],[Load]]+Demand[[#This Row],[Load]]*0.17</f>
        <v>16831.62</v>
      </c>
      <c r="BS240">
        <f>Demand[[#This Row],[Load]]+Demand[[#This Row],[Load]]*0.18</f>
        <v>16975.48</v>
      </c>
      <c r="BT240">
        <f>Demand[[#This Row],[Load]]+Demand[[#This Row],[Load]]*0.19</f>
        <v>17119.34</v>
      </c>
      <c r="BU240">
        <f>Demand[[#This Row],[Load]]+Demand[[#This Row],[Load]]*0.2</f>
        <v>17263.2</v>
      </c>
      <c r="BV240">
        <f>Demand[[#This Row],[Load]]+Demand[[#This Row],[Load]]*0.21</f>
        <v>17407.060000000001</v>
      </c>
      <c r="BW240">
        <f>Demand[[#This Row],[Load]]+Demand[[#This Row],[Load]]*0.22</f>
        <v>17550.919999999998</v>
      </c>
      <c r="BX240">
        <f>Demand[[#This Row],[Load]]+Demand[[#This Row],[Load]]*0.23</f>
        <v>17694.78</v>
      </c>
      <c r="BY240">
        <f>Demand[[#This Row],[Load]]+Demand[[#This Row],[Load]]*0.24</f>
        <v>17838.64</v>
      </c>
      <c r="BZ240">
        <f>Demand[[#This Row],[Load]]+Demand[[#This Row],[Load]]*0.25</f>
        <v>17982.5</v>
      </c>
      <c r="CA240">
        <f>Demand[[#This Row],[Load]]+Demand[[#This Row],[Load]]*0.26</f>
        <v>18126.36</v>
      </c>
      <c r="CB240">
        <f>Demand[[#This Row],[Load]]+Demand[[#This Row],[Load]]*0.27</f>
        <v>18270.22</v>
      </c>
      <c r="CC240">
        <f>Demand[[#This Row],[Load]]+Demand[[#This Row],[Load]]*0.28</f>
        <v>18414.080000000002</v>
      </c>
      <c r="CD240">
        <f>Demand[[#This Row],[Load]]+Demand[[#This Row],[Load]]*0.29</f>
        <v>18557.939999999999</v>
      </c>
      <c r="CE240">
        <f>Demand[[#This Row],[Load]]+Demand[[#This Row],[Load]]*0.3</f>
        <v>18701.8</v>
      </c>
      <c r="CF240">
        <f>Demand[[#This Row],[Load]]+Demand[[#This Row],[Load]]*0.31</f>
        <v>18845.66</v>
      </c>
      <c r="CG240">
        <f>Demand[[#This Row],[Load]]+Demand[[#This Row],[Load]]*0.32</f>
        <v>18989.52</v>
      </c>
      <c r="CH240">
        <f>Demand[[#This Row],[Load]]+Demand[[#This Row],[Load]]*0.33</f>
        <v>19133.38</v>
      </c>
      <c r="CI240">
        <f>Demand[[#This Row],[Load]]+Demand[[#This Row],[Load]]*0.34</f>
        <v>19277.240000000002</v>
      </c>
      <c r="CJ240">
        <f>Demand[[#This Row],[Load]]+Demand[[#This Row],[Load]]*0.35</f>
        <v>19421.099999999999</v>
      </c>
      <c r="CK240">
        <f>Demand[[#This Row],[Load]]+Demand[[#This Row],[Load]]*0.36</f>
        <v>19564.96</v>
      </c>
      <c r="CL240">
        <f>Demand[[#This Row],[Load]]+Demand[[#This Row],[Load]]*0.37</f>
        <v>19708.82</v>
      </c>
      <c r="CM240">
        <f>Demand[[#This Row],[Load]]+Demand[[#This Row],[Load]]*0.38</f>
        <v>19852.68</v>
      </c>
      <c r="CN240">
        <f>Demand[[#This Row],[Load]]+Demand[[#This Row],[Load]]*0.39</f>
        <v>19996.54</v>
      </c>
      <c r="CO240">
        <f>Demand[[#This Row],[Load]]+Demand[[#This Row],[Load]]*0.4</f>
        <v>20140.400000000001</v>
      </c>
      <c r="CP240">
        <f>Demand[[#This Row],[Load]]+Demand[[#This Row],[Load]]*0.41</f>
        <v>20284.259999999998</v>
      </c>
      <c r="CQ240">
        <f>Demand[[#This Row],[Load]]+Demand[[#This Row],[Load]]*0.42</f>
        <v>20428.12</v>
      </c>
      <c r="CR240">
        <f>Demand[[#This Row],[Load]]+Demand[[#This Row],[Load]]*0.43</f>
        <v>20571.98</v>
      </c>
      <c r="CS240">
        <f>Demand[[#This Row],[Load]]+Demand[[#This Row],[Load]]*0.44</f>
        <v>20715.84</v>
      </c>
      <c r="CT240">
        <f>Demand[[#This Row],[Load]]+Demand[[#This Row],[Load]]*0.45</f>
        <v>20859.7</v>
      </c>
      <c r="CU240">
        <f>Demand[[#This Row],[Load]]+Demand[[#This Row],[Load]]*0.46</f>
        <v>21003.56</v>
      </c>
      <c r="CV240">
        <f>Demand[[#This Row],[Load]]+Demand[[#This Row],[Load]]*47</f>
        <v>690528</v>
      </c>
      <c r="CW240">
        <f>Demand[[#This Row],[Load]]+Demand[[#This Row],[Load]]*0.48</f>
        <v>21291.279999999999</v>
      </c>
      <c r="CX240">
        <f>Demand[[#This Row],[Load]]+Demand[[#This Row],[Load]]*0.49</f>
        <v>21435.14</v>
      </c>
      <c r="CY240">
        <f>Demand[[#This Row],[Load]]+Demand[[#This Row],[Load]]*0.5</f>
        <v>21579</v>
      </c>
    </row>
    <row r="241" spans="1:103">
      <c r="A241">
        <v>239</v>
      </c>
      <c r="B241">
        <v>13782</v>
      </c>
      <c r="C241">
        <f>Demand[[#This Row],[Load]]-Demand[[#This Row],[Load]]*0.5</f>
        <v>6891</v>
      </c>
      <c r="D241">
        <f>Demand[[#This Row],[Load]]-Demand[[#This Row],[Load]]*0.49</f>
        <v>7028.82</v>
      </c>
      <c r="E241">
        <f>Demand[[#This Row],[Load]]-Demand[[#This Row],[Load]]*0.48</f>
        <v>7166.64</v>
      </c>
      <c r="F241">
        <f>Demand[[#This Row],[Load]]-Demand[[#This Row],[Load]]*0.47</f>
        <v>7304.46</v>
      </c>
      <c r="G241">
        <f>Demand[[#This Row],[Load]]-Demand[[#This Row],[Load]]*0.46</f>
        <v>7442.28</v>
      </c>
      <c r="H241">
        <f>Demand[[#This Row],[Load]]-Demand[[#This Row],[Load]]*0.45</f>
        <v>7580.0999999999995</v>
      </c>
      <c r="I241">
        <f>Demand[[#This Row],[Load]]-Demand[[#This Row],[Load]]*0.44</f>
        <v>7717.92</v>
      </c>
      <c r="J241">
        <f>Demand[[#This Row],[Load]]-Demand[[#This Row],[Load]]*0.43</f>
        <v>7855.74</v>
      </c>
      <c r="K241">
        <f>Demand[[#This Row],[Load]]+Demand[[#This Row],[Load]]*$K$1</f>
        <v>7993.56</v>
      </c>
      <c r="L241">
        <f>Demand[[#This Row],[Load]]+Demand[[#This Row],[Load]]*-0.41</f>
        <v>8131.38</v>
      </c>
      <c r="M241">
        <f>Demand[[#This Row],[Load]]+Demand[[#This Row],[Load]]*-0.4</f>
        <v>8269.2000000000007</v>
      </c>
      <c r="N241">
        <f>Demand[[#This Row],[Load]]+Demand[[#This Row],[Load]]*-0.39</f>
        <v>8407.02</v>
      </c>
      <c r="O241">
        <f>Demand[[#This Row],[Load]]+Demand[[#This Row],[Load]]*-0.38</f>
        <v>8544.84</v>
      </c>
      <c r="P241">
        <f>Demand[[#This Row],[Load]]+Demand[[#This Row],[Load]]*-0.37</f>
        <v>8682.66</v>
      </c>
      <c r="Q241">
        <f>Demand[[#This Row],[Load]]+Demand[[#This Row],[Load]]*-0.36</f>
        <v>8820.48</v>
      </c>
      <c r="R241">
        <f>Demand[[#This Row],[Load]]+Demand[[#This Row],[Load]]*-0.35</f>
        <v>8958.2999999999993</v>
      </c>
      <c r="S241">
        <f>Demand[[#This Row],[Load]]+Demand[[#This Row],[Load]]*-0.34</f>
        <v>9096.119999999999</v>
      </c>
      <c r="T241">
        <f>Demand[[#This Row],[Load]]+Demand[[#This Row],[Load]]*-0.33</f>
        <v>9233.9399999999987</v>
      </c>
      <c r="U241">
        <f>Demand[[#This Row],[Load]]+Demand[[#This Row],[Load]]*-0.32</f>
        <v>9371.76</v>
      </c>
      <c r="V241">
        <f>Demand[[#This Row],[Load]]+Demand[[#This Row],[Load]]*-0.31</f>
        <v>9509.58</v>
      </c>
      <c r="W241">
        <f>Demand[[#This Row],[Load]]+Demand[[#This Row],[Load]]*-0.3</f>
        <v>9647.4000000000015</v>
      </c>
      <c r="X241">
        <f>Demand[[#This Row],[Load]]+Demand[[#This Row],[Load]]*-0.29</f>
        <v>9785.2200000000012</v>
      </c>
      <c r="Y241">
        <f>Demand[[#This Row],[Load]]+Demand[[#This Row],[Load]]*-0.28</f>
        <v>9923.0399999999991</v>
      </c>
      <c r="Z241">
        <f>Demand[[#This Row],[Load]]+Demand[[#This Row],[Load]]*-0.27</f>
        <v>10060.86</v>
      </c>
      <c r="AA241">
        <f>Demand[[#This Row],[Load]]+Demand[[#This Row],[Load]]*-0.26</f>
        <v>10198.68</v>
      </c>
      <c r="AB241">
        <f>Demand[[#This Row],[Load]]+Demand[[#This Row],[Load]]*-0.25</f>
        <v>10336.5</v>
      </c>
      <c r="AC241">
        <f>Demand[[#This Row],[Load]]+Demand[[#This Row],[Load]]*-0.24</f>
        <v>10474.32</v>
      </c>
      <c r="AD241">
        <f>Demand[[#This Row],[Load]]+Demand[[#This Row],[Load]]*-0.23</f>
        <v>10612.14</v>
      </c>
      <c r="AE241">
        <f>Demand[[#This Row],[Load]]+Demand[[#This Row],[Load]]*-0.22</f>
        <v>10749.96</v>
      </c>
      <c r="AF241">
        <f>Demand[[#This Row],[Load]]+Demand[[#This Row],[Load]]*-0.21</f>
        <v>10887.78</v>
      </c>
      <c r="AG241">
        <f>Demand[[#This Row],[Load]]+Demand[[#This Row],[Load]]*-0.2</f>
        <v>11025.6</v>
      </c>
      <c r="AH241">
        <f>Demand[[#This Row],[Load]]+Demand[[#This Row],[Load]]*-0.19</f>
        <v>11163.42</v>
      </c>
      <c r="AI241">
        <f>Demand[[#This Row],[Load]]+Demand[[#This Row],[Load]]*-0.18</f>
        <v>11301.24</v>
      </c>
      <c r="AJ241">
        <f>Demand[[#This Row],[Load]]+Demand[[#This Row],[Load]]*-0.17</f>
        <v>11439.06</v>
      </c>
      <c r="AK241">
        <f>Demand[[#This Row],[Load]]+Demand[[#This Row],[Load]]*-0.16</f>
        <v>11576.880000000001</v>
      </c>
      <c r="AL241">
        <f>Demand[[#This Row],[Load]]+Demand[[#This Row],[Load]]*-0.15</f>
        <v>11714.7</v>
      </c>
      <c r="AM241">
        <f>Demand[[#This Row],[Load]]+Demand[[#This Row],[Load]]*-0.14</f>
        <v>11852.52</v>
      </c>
      <c r="AN241">
        <f>Demand[[#This Row],[Load]]+Demand[[#This Row],[Load]]*-0.13</f>
        <v>11990.34</v>
      </c>
      <c r="AO241">
        <f>Demand[[#This Row],[Load]]+Demand[[#This Row],[Load]]*-0.12</f>
        <v>12128.16</v>
      </c>
      <c r="AP241">
        <f>Demand[[#This Row],[Load]]+Demand[[#This Row],[Load]]*-0.11</f>
        <v>12265.98</v>
      </c>
      <c r="AQ241">
        <f>Demand[[#This Row],[Load]]+Demand[[#This Row],[Load]]*-0.1</f>
        <v>12403.8</v>
      </c>
      <c r="AR241">
        <f>Demand[[#This Row],[Load]]+Demand[[#This Row],[Load]]*-0.09</f>
        <v>12541.62</v>
      </c>
      <c r="AS241">
        <f>Demand[[#This Row],[Load]]+Demand[[#This Row],[Load]]*-0.08</f>
        <v>12679.44</v>
      </c>
      <c r="AT241">
        <f>Demand[[#This Row],[Load]]+Demand[[#This Row],[Load]]*-0.07</f>
        <v>12817.26</v>
      </c>
      <c r="AU241">
        <f>Demand[[#This Row],[Load]]+Demand[[#This Row],[Load]]*-0.06</f>
        <v>12955.08</v>
      </c>
      <c r="AV241">
        <f>Demand[[#This Row],[Load]]+Demand[[#This Row],[Load]]*-0.05</f>
        <v>13092.9</v>
      </c>
      <c r="AW241">
        <f>Demand[[#This Row],[Load]]+Demand[[#This Row],[Load]]*-0.04</f>
        <v>13230.72</v>
      </c>
      <c r="AX241">
        <f>Demand[[#This Row],[Load]]+Demand[[#This Row],[Load]]*-0.03</f>
        <v>13368.54</v>
      </c>
      <c r="AY241">
        <f>Demand[[#This Row],[Load]]+Demand[[#This Row],[Load]]*-0.02</f>
        <v>13506.36</v>
      </c>
      <c r="AZ241">
        <f>Demand[[#This Row],[Load]]+Demand[[#This Row],[Load]]*-0.01</f>
        <v>13644.18</v>
      </c>
      <c r="BA241">
        <f>Demand[[#This Row],[Load]]+Demand[[#This Row],[Load]]*0</f>
        <v>13782</v>
      </c>
      <c r="BB241">
        <f>Demand[[#This Row],[Load]]+Demand[[#This Row],[Load]]*0.01</f>
        <v>13919.82</v>
      </c>
      <c r="BC241">
        <f>Demand[[#This Row],[Load]]+Demand[[#This Row],[Load]]*0.02</f>
        <v>14057.64</v>
      </c>
      <c r="BD241">
        <f>Demand[[#This Row],[Load]]+Demand[[#This Row],[Load]]*0.03</f>
        <v>14195.46</v>
      </c>
      <c r="BE241">
        <f>Demand[[#This Row],[Load]]+Demand[[#This Row],[Load]]*0.04</f>
        <v>14333.28</v>
      </c>
      <c r="BF241">
        <f>Demand[[#This Row],[Load]]+Demand[[#This Row],[Load]]*0.05</f>
        <v>14471.1</v>
      </c>
      <c r="BG241">
        <f>Demand[[#This Row],[Load]]+Demand[[#This Row],[Load]]*0.06</f>
        <v>14608.92</v>
      </c>
      <c r="BH241">
        <f>Demand[[#This Row],[Load]]+Demand[[#This Row],[Load]]*0.07</f>
        <v>14746.74</v>
      </c>
      <c r="BI241">
        <f>Demand[[#This Row],[Load]]+Demand[[#This Row],[Load]]*0.08</f>
        <v>14884.56</v>
      </c>
      <c r="BJ241">
        <f>Demand[[#This Row],[Load]]+Demand[[#This Row],[Load]]*0.09</f>
        <v>15022.38</v>
      </c>
      <c r="BK241">
        <f>Demand[[#This Row],[Load]]+Demand[[#This Row],[Load]]*0.1</f>
        <v>15160.2</v>
      </c>
      <c r="BL241">
        <f>Demand[[#This Row],[Load]]+Demand[[#This Row],[Load]]*0.11</f>
        <v>15298.02</v>
      </c>
      <c r="BM241">
        <f>Demand[[#This Row],[Load]]+Demand[[#This Row],[Load]]*0.12</f>
        <v>15435.84</v>
      </c>
      <c r="BN241">
        <f>Demand[[#This Row],[Load]]+Demand[[#This Row],[Load]]*0.13</f>
        <v>15573.66</v>
      </c>
      <c r="BO241">
        <f>Demand[[#This Row],[Load]]+Demand[[#This Row],[Load]]*0.14</f>
        <v>15711.48</v>
      </c>
      <c r="BP241">
        <f>Demand[[#This Row],[Load]]+Demand[[#This Row],[Load]]*0.15</f>
        <v>15849.3</v>
      </c>
      <c r="BQ241">
        <f>Demand[[#This Row],[Load]]+Demand[[#This Row],[Load]]*0.16</f>
        <v>15987.119999999999</v>
      </c>
      <c r="BR241">
        <f>Demand[[#This Row],[Load]]+Demand[[#This Row],[Load]]*0.17</f>
        <v>16124.94</v>
      </c>
      <c r="BS241">
        <f>Demand[[#This Row],[Load]]+Demand[[#This Row],[Load]]*0.18</f>
        <v>16262.76</v>
      </c>
      <c r="BT241">
        <f>Demand[[#This Row],[Load]]+Demand[[#This Row],[Load]]*0.19</f>
        <v>16400.580000000002</v>
      </c>
      <c r="BU241">
        <f>Demand[[#This Row],[Load]]+Demand[[#This Row],[Load]]*0.2</f>
        <v>16538.400000000001</v>
      </c>
      <c r="BV241">
        <f>Demand[[#This Row],[Load]]+Demand[[#This Row],[Load]]*0.21</f>
        <v>16676.22</v>
      </c>
      <c r="BW241">
        <f>Demand[[#This Row],[Load]]+Demand[[#This Row],[Load]]*0.22</f>
        <v>16814.04</v>
      </c>
      <c r="BX241">
        <f>Demand[[#This Row],[Load]]+Demand[[#This Row],[Load]]*0.23</f>
        <v>16951.86</v>
      </c>
      <c r="BY241">
        <f>Demand[[#This Row],[Load]]+Demand[[#This Row],[Load]]*0.24</f>
        <v>17089.68</v>
      </c>
      <c r="BZ241">
        <f>Demand[[#This Row],[Load]]+Demand[[#This Row],[Load]]*0.25</f>
        <v>17227.5</v>
      </c>
      <c r="CA241">
        <f>Demand[[#This Row],[Load]]+Demand[[#This Row],[Load]]*0.26</f>
        <v>17365.32</v>
      </c>
      <c r="CB241">
        <f>Demand[[#This Row],[Load]]+Demand[[#This Row],[Load]]*0.27</f>
        <v>17503.14</v>
      </c>
      <c r="CC241">
        <f>Demand[[#This Row],[Load]]+Demand[[#This Row],[Load]]*0.28</f>
        <v>17640.96</v>
      </c>
      <c r="CD241">
        <f>Demand[[#This Row],[Load]]+Demand[[#This Row],[Load]]*0.29</f>
        <v>17778.78</v>
      </c>
      <c r="CE241">
        <f>Demand[[#This Row],[Load]]+Demand[[#This Row],[Load]]*0.3</f>
        <v>17916.599999999999</v>
      </c>
      <c r="CF241">
        <f>Demand[[#This Row],[Load]]+Demand[[#This Row],[Load]]*0.31</f>
        <v>18054.419999999998</v>
      </c>
      <c r="CG241">
        <f>Demand[[#This Row],[Load]]+Demand[[#This Row],[Load]]*0.32</f>
        <v>18192.239999999998</v>
      </c>
      <c r="CH241">
        <f>Demand[[#This Row],[Load]]+Demand[[#This Row],[Load]]*0.33</f>
        <v>18330.060000000001</v>
      </c>
      <c r="CI241">
        <f>Demand[[#This Row],[Load]]+Demand[[#This Row],[Load]]*0.34</f>
        <v>18467.88</v>
      </c>
      <c r="CJ241">
        <f>Demand[[#This Row],[Load]]+Demand[[#This Row],[Load]]*0.35</f>
        <v>18605.7</v>
      </c>
      <c r="CK241">
        <f>Demand[[#This Row],[Load]]+Demand[[#This Row],[Load]]*0.36</f>
        <v>18743.52</v>
      </c>
      <c r="CL241">
        <f>Demand[[#This Row],[Load]]+Demand[[#This Row],[Load]]*0.37</f>
        <v>18881.34</v>
      </c>
      <c r="CM241">
        <f>Demand[[#This Row],[Load]]+Demand[[#This Row],[Load]]*0.38</f>
        <v>19019.16</v>
      </c>
      <c r="CN241">
        <f>Demand[[#This Row],[Load]]+Demand[[#This Row],[Load]]*0.39</f>
        <v>19156.98</v>
      </c>
      <c r="CO241">
        <f>Demand[[#This Row],[Load]]+Demand[[#This Row],[Load]]*0.4</f>
        <v>19294.8</v>
      </c>
      <c r="CP241">
        <f>Demand[[#This Row],[Load]]+Demand[[#This Row],[Load]]*0.41</f>
        <v>19432.62</v>
      </c>
      <c r="CQ241">
        <f>Demand[[#This Row],[Load]]+Demand[[#This Row],[Load]]*0.42</f>
        <v>19570.439999999999</v>
      </c>
      <c r="CR241">
        <f>Demand[[#This Row],[Load]]+Demand[[#This Row],[Load]]*0.43</f>
        <v>19708.260000000002</v>
      </c>
      <c r="CS241">
        <f>Demand[[#This Row],[Load]]+Demand[[#This Row],[Load]]*0.44</f>
        <v>19846.080000000002</v>
      </c>
      <c r="CT241">
        <f>Demand[[#This Row],[Load]]+Demand[[#This Row],[Load]]*0.45</f>
        <v>19983.900000000001</v>
      </c>
      <c r="CU241">
        <f>Demand[[#This Row],[Load]]+Demand[[#This Row],[Load]]*0.46</f>
        <v>20121.72</v>
      </c>
      <c r="CV241">
        <f>Demand[[#This Row],[Load]]+Demand[[#This Row],[Load]]*47</f>
        <v>661536</v>
      </c>
      <c r="CW241">
        <f>Demand[[#This Row],[Load]]+Demand[[#This Row],[Load]]*0.48</f>
        <v>20397.36</v>
      </c>
      <c r="CX241">
        <f>Demand[[#This Row],[Load]]+Demand[[#This Row],[Load]]*0.49</f>
        <v>20535.18</v>
      </c>
      <c r="CY241">
        <f>Demand[[#This Row],[Load]]+Demand[[#This Row],[Load]]*0.5</f>
        <v>20673</v>
      </c>
    </row>
    <row r="242" spans="1:103">
      <c r="A242">
        <v>240</v>
      </c>
      <c r="B242">
        <v>12587</v>
      </c>
      <c r="C242">
        <f>Demand[[#This Row],[Load]]-Demand[[#This Row],[Load]]*0.5</f>
        <v>6293.5</v>
      </c>
      <c r="D242">
        <f>Demand[[#This Row],[Load]]-Demand[[#This Row],[Load]]*0.49</f>
        <v>6419.37</v>
      </c>
      <c r="E242">
        <f>Demand[[#This Row],[Load]]-Demand[[#This Row],[Load]]*0.48</f>
        <v>6545.24</v>
      </c>
      <c r="F242">
        <f>Demand[[#This Row],[Load]]-Demand[[#This Row],[Load]]*0.47</f>
        <v>6671.1100000000006</v>
      </c>
      <c r="G242">
        <f>Demand[[#This Row],[Load]]-Demand[[#This Row],[Load]]*0.46</f>
        <v>6796.98</v>
      </c>
      <c r="H242">
        <f>Demand[[#This Row],[Load]]-Demand[[#This Row],[Load]]*0.45</f>
        <v>6922.8499999999995</v>
      </c>
      <c r="I242">
        <f>Demand[[#This Row],[Load]]-Demand[[#This Row],[Load]]*0.44</f>
        <v>7048.72</v>
      </c>
      <c r="J242">
        <f>Demand[[#This Row],[Load]]-Demand[[#This Row],[Load]]*0.43</f>
        <v>7174.59</v>
      </c>
      <c r="K242">
        <f>Demand[[#This Row],[Load]]+Demand[[#This Row],[Load]]*$K$1</f>
        <v>7300.46</v>
      </c>
      <c r="L242">
        <f>Demand[[#This Row],[Load]]+Demand[[#This Row],[Load]]*-0.41</f>
        <v>7426.33</v>
      </c>
      <c r="M242">
        <f>Demand[[#This Row],[Load]]+Demand[[#This Row],[Load]]*-0.4</f>
        <v>7552.2</v>
      </c>
      <c r="N242">
        <f>Demand[[#This Row],[Load]]+Demand[[#This Row],[Load]]*-0.39</f>
        <v>7678.07</v>
      </c>
      <c r="O242">
        <f>Demand[[#This Row],[Load]]+Demand[[#This Row],[Load]]*-0.38</f>
        <v>7803.94</v>
      </c>
      <c r="P242">
        <f>Demand[[#This Row],[Load]]+Demand[[#This Row],[Load]]*-0.37</f>
        <v>7929.81</v>
      </c>
      <c r="Q242">
        <f>Demand[[#This Row],[Load]]+Demand[[#This Row],[Load]]*-0.36</f>
        <v>8055.68</v>
      </c>
      <c r="R242">
        <f>Demand[[#This Row],[Load]]+Demand[[#This Row],[Load]]*-0.35</f>
        <v>8181.55</v>
      </c>
      <c r="S242">
        <f>Demand[[#This Row],[Load]]+Demand[[#This Row],[Load]]*-0.34</f>
        <v>8307.42</v>
      </c>
      <c r="T242">
        <f>Demand[[#This Row],[Load]]+Demand[[#This Row],[Load]]*-0.33</f>
        <v>8433.2900000000009</v>
      </c>
      <c r="U242">
        <f>Demand[[#This Row],[Load]]+Demand[[#This Row],[Load]]*-0.32</f>
        <v>8559.16</v>
      </c>
      <c r="V242">
        <f>Demand[[#This Row],[Load]]+Demand[[#This Row],[Load]]*-0.31</f>
        <v>8685.0300000000007</v>
      </c>
      <c r="W242">
        <f>Demand[[#This Row],[Load]]+Demand[[#This Row],[Load]]*-0.3</f>
        <v>8810.9</v>
      </c>
      <c r="X242">
        <f>Demand[[#This Row],[Load]]+Demand[[#This Row],[Load]]*-0.29</f>
        <v>8936.77</v>
      </c>
      <c r="Y242">
        <f>Demand[[#This Row],[Load]]+Demand[[#This Row],[Load]]*-0.28</f>
        <v>9062.64</v>
      </c>
      <c r="Z242">
        <f>Demand[[#This Row],[Load]]+Demand[[#This Row],[Load]]*-0.27</f>
        <v>9188.51</v>
      </c>
      <c r="AA242">
        <f>Demand[[#This Row],[Load]]+Demand[[#This Row],[Load]]*-0.26</f>
        <v>9314.380000000001</v>
      </c>
      <c r="AB242">
        <f>Demand[[#This Row],[Load]]+Demand[[#This Row],[Load]]*-0.25</f>
        <v>9440.25</v>
      </c>
      <c r="AC242">
        <f>Demand[[#This Row],[Load]]+Demand[[#This Row],[Load]]*-0.24</f>
        <v>9566.119999999999</v>
      </c>
      <c r="AD242">
        <f>Demand[[#This Row],[Load]]+Demand[[#This Row],[Load]]*-0.23</f>
        <v>9691.99</v>
      </c>
      <c r="AE242">
        <f>Demand[[#This Row],[Load]]+Demand[[#This Row],[Load]]*-0.22</f>
        <v>9817.86</v>
      </c>
      <c r="AF242">
        <f>Demand[[#This Row],[Load]]+Demand[[#This Row],[Load]]*-0.21</f>
        <v>9943.73</v>
      </c>
      <c r="AG242">
        <f>Demand[[#This Row],[Load]]+Demand[[#This Row],[Load]]*-0.2</f>
        <v>10069.6</v>
      </c>
      <c r="AH242">
        <f>Demand[[#This Row],[Load]]+Demand[[#This Row],[Load]]*-0.19</f>
        <v>10195.469999999999</v>
      </c>
      <c r="AI242">
        <f>Demand[[#This Row],[Load]]+Demand[[#This Row],[Load]]*-0.18</f>
        <v>10321.34</v>
      </c>
      <c r="AJ242">
        <f>Demand[[#This Row],[Load]]+Demand[[#This Row],[Load]]*-0.17</f>
        <v>10447.209999999999</v>
      </c>
      <c r="AK242">
        <f>Demand[[#This Row],[Load]]+Demand[[#This Row],[Load]]*-0.16</f>
        <v>10573.08</v>
      </c>
      <c r="AL242">
        <f>Demand[[#This Row],[Load]]+Demand[[#This Row],[Load]]*-0.15</f>
        <v>10698.95</v>
      </c>
      <c r="AM242">
        <f>Demand[[#This Row],[Load]]+Demand[[#This Row],[Load]]*-0.14</f>
        <v>10824.82</v>
      </c>
      <c r="AN242">
        <f>Demand[[#This Row],[Load]]+Demand[[#This Row],[Load]]*-0.13</f>
        <v>10950.69</v>
      </c>
      <c r="AO242">
        <f>Demand[[#This Row],[Load]]+Demand[[#This Row],[Load]]*-0.12</f>
        <v>11076.56</v>
      </c>
      <c r="AP242">
        <f>Demand[[#This Row],[Load]]+Demand[[#This Row],[Load]]*-0.11</f>
        <v>11202.43</v>
      </c>
      <c r="AQ242">
        <f>Demand[[#This Row],[Load]]+Demand[[#This Row],[Load]]*-0.1</f>
        <v>11328.3</v>
      </c>
      <c r="AR242">
        <f>Demand[[#This Row],[Load]]+Demand[[#This Row],[Load]]*-0.09</f>
        <v>11454.17</v>
      </c>
      <c r="AS242">
        <f>Demand[[#This Row],[Load]]+Demand[[#This Row],[Load]]*-0.08</f>
        <v>11580.04</v>
      </c>
      <c r="AT242">
        <f>Demand[[#This Row],[Load]]+Demand[[#This Row],[Load]]*-0.07</f>
        <v>11705.91</v>
      </c>
      <c r="AU242">
        <f>Demand[[#This Row],[Load]]+Demand[[#This Row],[Load]]*-0.06</f>
        <v>11831.78</v>
      </c>
      <c r="AV242">
        <f>Demand[[#This Row],[Load]]+Demand[[#This Row],[Load]]*-0.05</f>
        <v>11957.65</v>
      </c>
      <c r="AW242">
        <f>Demand[[#This Row],[Load]]+Demand[[#This Row],[Load]]*-0.04</f>
        <v>12083.52</v>
      </c>
      <c r="AX242">
        <f>Demand[[#This Row],[Load]]+Demand[[#This Row],[Load]]*-0.03</f>
        <v>12209.39</v>
      </c>
      <c r="AY242">
        <f>Demand[[#This Row],[Load]]+Demand[[#This Row],[Load]]*-0.02</f>
        <v>12335.26</v>
      </c>
      <c r="AZ242">
        <f>Demand[[#This Row],[Load]]+Demand[[#This Row],[Load]]*-0.01</f>
        <v>12461.13</v>
      </c>
      <c r="BA242">
        <f>Demand[[#This Row],[Load]]+Demand[[#This Row],[Load]]*0</f>
        <v>12587</v>
      </c>
      <c r="BB242">
        <f>Demand[[#This Row],[Load]]+Demand[[#This Row],[Load]]*0.01</f>
        <v>12712.87</v>
      </c>
      <c r="BC242">
        <f>Demand[[#This Row],[Load]]+Demand[[#This Row],[Load]]*0.02</f>
        <v>12838.74</v>
      </c>
      <c r="BD242">
        <f>Demand[[#This Row],[Load]]+Demand[[#This Row],[Load]]*0.03</f>
        <v>12964.61</v>
      </c>
      <c r="BE242">
        <f>Demand[[#This Row],[Load]]+Demand[[#This Row],[Load]]*0.04</f>
        <v>13090.48</v>
      </c>
      <c r="BF242">
        <f>Demand[[#This Row],[Load]]+Demand[[#This Row],[Load]]*0.05</f>
        <v>13216.35</v>
      </c>
      <c r="BG242">
        <f>Demand[[#This Row],[Load]]+Demand[[#This Row],[Load]]*0.06</f>
        <v>13342.22</v>
      </c>
      <c r="BH242">
        <f>Demand[[#This Row],[Load]]+Demand[[#This Row],[Load]]*0.07</f>
        <v>13468.09</v>
      </c>
      <c r="BI242">
        <f>Demand[[#This Row],[Load]]+Demand[[#This Row],[Load]]*0.08</f>
        <v>13593.96</v>
      </c>
      <c r="BJ242">
        <f>Demand[[#This Row],[Load]]+Demand[[#This Row],[Load]]*0.09</f>
        <v>13719.83</v>
      </c>
      <c r="BK242">
        <f>Demand[[#This Row],[Load]]+Demand[[#This Row],[Load]]*0.1</f>
        <v>13845.7</v>
      </c>
      <c r="BL242">
        <f>Demand[[#This Row],[Load]]+Demand[[#This Row],[Load]]*0.11</f>
        <v>13971.57</v>
      </c>
      <c r="BM242">
        <f>Demand[[#This Row],[Load]]+Demand[[#This Row],[Load]]*0.12</f>
        <v>14097.44</v>
      </c>
      <c r="BN242">
        <f>Demand[[#This Row],[Load]]+Demand[[#This Row],[Load]]*0.13</f>
        <v>14223.31</v>
      </c>
      <c r="BO242">
        <f>Demand[[#This Row],[Load]]+Demand[[#This Row],[Load]]*0.14</f>
        <v>14349.18</v>
      </c>
      <c r="BP242">
        <f>Demand[[#This Row],[Load]]+Demand[[#This Row],[Load]]*0.15</f>
        <v>14475.05</v>
      </c>
      <c r="BQ242">
        <f>Demand[[#This Row],[Load]]+Demand[[#This Row],[Load]]*0.16</f>
        <v>14600.92</v>
      </c>
      <c r="BR242">
        <f>Demand[[#This Row],[Load]]+Demand[[#This Row],[Load]]*0.17</f>
        <v>14726.79</v>
      </c>
      <c r="BS242">
        <f>Demand[[#This Row],[Load]]+Demand[[#This Row],[Load]]*0.18</f>
        <v>14852.66</v>
      </c>
      <c r="BT242">
        <f>Demand[[#This Row],[Load]]+Demand[[#This Row],[Load]]*0.19</f>
        <v>14978.53</v>
      </c>
      <c r="BU242">
        <f>Demand[[#This Row],[Load]]+Demand[[#This Row],[Load]]*0.2</f>
        <v>15104.4</v>
      </c>
      <c r="BV242">
        <f>Demand[[#This Row],[Load]]+Demand[[#This Row],[Load]]*0.21</f>
        <v>15230.27</v>
      </c>
      <c r="BW242">
        <f>Demand[[#This Row],[Load]]+Demand[[#This Row],[Load]]*0.22</f>
        <v>15356.14</v>
      </c>
      <c r="BX242">
        <f>Demand[[#This Row],[Load]]+Demand[[#This Row],[Load]]*0.23</f>
        <v>15482.01</v>
      </c>
      <c r="BY242">
        <f>Demand[[#This Row],[Load]]+Demand[[#This Row],[Load]]*0.24</f>
        <v>15607.880000000001</v>
      </c>
      <c r="BZ242">
        <f>Demand[[#This Row],[Load]]+Demand[[#This Row],[Load]]*0.25</f>
        <v>15733.75</v>
      </c>
      <c r="CA242">
        <f>Demand[[#This Row],[Load]]+Demand[[#This Row],[Load]]*0.26</f>
        <v>15859.619999999999</v>
      </c>
      <c r="CB242">
        <f>Demand[[#This Row],[Load]]+Demand[[#This Row],[Load]]*0.27</f>
        <v>15985.49</v>
      </c>
      <c r="CC242">
        <f>Demand[[#This Row],[Load]]+Demand[[#This Row],[Load]]*0.28</f>
        <v>16111.36</v>
      </c>
      <c r="CD242">
        <f>Demand[[#This Row],[Load]]+Demand[[#This Row],[Load]]*0.29</f>
        <v>16237.23</v>
      </c>
      <c r="CE242">
        <f>Demand[[#This Row],[Load]]+Demand[[#This Row],[Load]]*0.3</f>
        <v>16363.1</v>
      </c>
      <c r="CF242">
        <f>Demand[[#This Row],[Load]]+Demand[[#This Row],[Load]]*0.31</f>
        <v>16488.97</v>
      </c>
      <c r="CG242">
        <f>Demand[[#This Row],[Load]]+Demand[[#This Row],[Load]]*0.32</f>
        <v>16614.84</v>
      </c>
      <c r="CH242">
        <f>Demand[[#This Row],[Load]]+Demand[[#This Row],[Load]]*0.33</f>
        <v>16740.71</v>
      </c>
      <c r="CI242">
        <f>Demand[[#This Row],[Load]]+Demand[[#This Row],[Load]]*0.34</f>
        <v>16866.580000000002</v>
      </c>
      <c r="CJ242">
        <f>Demand[[#This Row],[Load]]+Demand[[#This Row],[Load]]*0.35</f>
        <v>16992.45</v>
      </c>
      <c r="CK242">
        <f>Demand[[#This Row],[Load]]+Demand[[#This Row],[Load]]*0.36</f>
        <v>17118.32</v>
      </c>
      <c r="CL242">
        <f>Demand[[#This Row],[Load]]+Demand[[#This Row],[Load]]*0.37</f>
        <v>17244.189999999999</v>
      </c>
      <c r="CM242">
        <f>Demand[[#This Row],[Load]]+Demand[[#This Row],[Load]]*0.38</f>
        <v>17370.060000000001</v>
      </c>
      <c r="CN242">
        <f>Demand[[#This Row],[Load]]+Demand[[#This Row],[Load]]*0.39</f>
        <v>17495.93</v>
      </c>
      <c r="CO242">
        <f>Demand[[#This Row],[Load]]+Demand[[#This Row],[Load]]*0.4</f>
        <v>17621.8</v>
      </c>
      <c r="CP242">
        <f>Demand[[#This Row],[Load]]+Demand[[#This Row],[Load]]*0.41</f>
        <v>17747.669999999998</v>
      </c>
      <c r="CQ242">
        <f>Demand[[#This Row],[Load]]+Demand[[#This Row],[Load]]*0.42</f>
        <v>17873.54</v>
      </c>
      <c r="CR242">
        <f>Demand[[#This Row],[Load]]+Demand[[#This Row],[Load]]*0.43</f>
        <v>17999.41</v>
      </c>
      <c r="CS242">
        <f>Demand[[#This Row],[Load]]+Demand[[#This Row],[Load]]*0.44</f>
        <v>18125.28</v>
      </c>
      <c r="CT242">
        <f>Demand[[#This Row],[Load]]+Demand[[#This Row],[Load]]*0.45</f>
        <v>18251.150000000001</v>
      </c>
      <c r="CU242">
        <f>Demand[[#This Row],[Load]]+Demand[[#This Row],[Load]]*0.46</f>
        <v>18377.02</v>
      </c>
      <c r="CV242">
        <f>Demand[[#This Row],[Load]]+Demand[[#This Row],[Load]]*47</f>
        <v>604176</v>
      </c>
      <c r="CW242">
        <f>Demand[[#This Row],[Load]]+Demand[[#This Row],[Load]]*0.48</f>
        <v>18628.760000000002</v>
      </c>
      <c r="CX242">
        <f>Demand[[#This Row],[Load]]+Demand[[#This Row],[Load]]*0.49</f>
        <v>18754.63</v>
      </c>
      <c r="CY242">
        <f>Demand[[#This Row],[Load]]+Demand[[#This Row],[Load]]*0.5</f>
        <v>18880.5</v>
      </c>
    </row>
    <row r="243" spans="1:103">
      <c r="A243">
        <v>241</v>
      </c>
      <c r="B243">
        <v>11383</v>
      </c>
      <c r="C243">
        <f>Demand[[#This Row],[Load]]-Demand[[#This Row],[Load]]*0.5</f>
        <v>5691.5</v>
      </c>
      <c r="D243">
        <f>Demand[[#This Row],[Load]]-Demand[[#This Row],[Load]]*0.49</f>
        <v>5805.33</v>
      </c>
      <c r="E243">
        <f>Demand[[#This Row],[Load]]-Demand[[#This Row],[Load]]*0.48</f>
        <v>5919.16</v>
      </c>
      <c r="F243">
        <f>Demand[[#This Row],[Load]]-Demand[[#This Row],[Load]]*0.47</f>
        <v>6032.9900000000007</v>
      </c>
      <c r="G243">
        <f>Demand[[#This Row],[Load]]-Demand[[#This Row],[Load]]*0.46</f>
        <v>6146.82</v>
      </c>
      <c r="H243">
        <f>Demand[[#This Row],[Load]]-Demand[[#This Row],[Load]]*0.45</f>
        <v>6260.65</v>
      </c>
      <c r="I243">
        <f>Demand[[#This Row],[Load]]-Demand[[#This Row],[Load]]*0.44</f>
        <v>6374.48</v>
      </c>
      <c r="J243">
        <f>Demand[[#This Row],[Load]]-Demand[[#This Row],[Load]]*0.43</f>
        <v>6488.31</v>
      </c>
      <c r="K243">
        <f>Demand[[#This Row],[Load]]+Demand[[#This Row],[Load]]*$K$1</f>
        <v>6602.14</v>
      </c>
      <c r="L243">
        <f>Demand[[#This Row],[Load]]+Demand[[#This Row],[Load]]*-0.41</f>
        <v>6715.97</v>
      </c>
      <c r="M243">
        <f>Demand[[#This Row],[Load]]+Demand[[#This Row],[Load]]*-0.4</f>
        <v>6829.8</v>
      </c>
      <c r="N243">
        <f>Demand[[#This Row],[Load]]+Demand[[#This Row],[Load]]*-0.39</f>
        <v>6943.63</v>
      </c>
      <c r="O243">
        <f>Demand[[#This Row],[Load]]+Demand[[#This Row],[Load]]*-0.38</f>
        <v>7057.46</v>
      </c>
      <c r="P243">
        <f>Demand[[#This Row],[Load]]+Demand[[#This Row],[Load]]*-0.37</f>
        <v>7171.29</v>
      </c>
      <c r="Q243">
        <f>Demand[[#This Row],[Load]]+Demand[[#This Row],[Load]]*-0.36</f>
        <v>7285.12</v>
      </c>
      <c r="R243">
        <f>Demand[[#This Row],[Load]]+Demand[[#This Row],[Load]]*-0.35</f>
        <v>7398.9500000000007</v>
      </c>
      <c r="S243">
        <f>Demand[[#This Row],[Load]]+Demand[[#This Row],[Load]]*-0.34</f>
        <v>7512.78</v>
      </c>
      <c r="T243">
        <f>Demand[[#This Row],[Load]]+Demand[[#This Row],[Load]]*-0.33</f>
        <v>7626.61</v>
      </c>
      <c r="U243">
        <f>Demand[[#This Row],[Load]]+Demand[[#This Row],[Load]]*-0.32</f>
        <v>7740.4400000000005</v>
      </c>
      <c r="V243">
        <f>Demand[[#This Row],[Load]]+Demand[[#This Row],[Load]]*-0.31</f>
        <v>7854.27</v>
      </c>
      <c r="W243">
        <f>Demand[[#This Row],[Load]]+Demand[[#This Row],[Load]]*-0.3</f>
        <v>7968.1</v>
      </c>
      <c r="X243">
        <f>Demand[[#This Row],[Load]]+Demand[[#This Row],[Load]]*-0.29</f>
        <v>8081.93</v>
      </c>
      <c r="Y243">
        <f>Demand[[#This Row],[Load]]+Demand[[#This Row],[Load]]*-0.28</f>
        <v>8195.76</v>
      </c>
      <c r="Z243">
        <f>Demand[[#This Row],[Load]]+Demand[[#This Row],[Load]]*-0.27</f>
        <v>8309.59</v>
      </c>
      <c r="AA243">
        <f>Demand[[#This Row],[Load]]+Demand[[#This Row],[Load]]*-0.26</f>
        <v>8423.42</v>
      </c>
      <c r="AB243">
        <f>Demand[[#This Row],[Load]]+Demand[[#This Row],[Load]]*-0.25</f>
        <v>8537.25</v>
      </c>
      <c r="AC243">
        <f>Demand[[#This Row],[Load]]+Demand[[#This Row],[Load]]*-0.24</f>
        <v>8651.08</v>
      </c>
      <c r="AD243">
        <f>Demand[[#This Row],[Load]]+Demand[[#This Row],[Load]]*-0.23</f>
        <v>8764.91</v>
      </c>
      <c r="AE243">
        <f>Demand[[#This Row],[Load]]+Demand[[#This Row],[Load]]*-0.22</f>
        <v>8878.74</v>
      </c>
      <c r="AF243">
        <f>Demand[[#This Row],[Load]]+Demand[[#This Row],[Load]]*-0.21</f>
        <v>8992.57</v>
      </c>
      <c r="AG243">
        <f>Demand[[#This Row],[Load]]+Demand[[#This Row],[Load]]*-0.2</f>
        <v>9106.4</v>
      </c>
      <c r="AH243">
        <f>Demand[[#This Row],[Load]]+Demand[[#This Row],[Load]]*-0.19</f>
        <v>9220.23</v>
      </c>
      <c r="AI243">
        <f>Demand[[#This Row],[Load]]+Demand[[#This Row],[Load]]*-0.18</f>
        <v>9334.06</v>
      </c>
      <c r="AJ243">
        <f>Demand[[#This Row],[Load]]+Demand[[#This Row],[Load]]*-0.17</f>
        <v>9447.89</v>
      </c>
      <c r="AK243">
        <f>Demand[[#This Row],[Load]]+Demand[[#This Row],[Load]]*-0.16</f>
        <v>9561.7199999999993</v>
      </c>
      <c r="AL243">
        <f>Demand[[#This Row],[Load]]+Demand[[#This Row],[Load]]*-0.15</f>
        <v>9675.5499999999993</v>
      </c>
      <c r="AM243">
        <f>Demand[[#This Row],[Load]]+Demand[[#This Row],[Load]]*-0.14</f>
        <v>9789.3799999999992</v>
      </c>
      <c r="AN243">
        <f>Demand[[#This Row],[Load]]+Demand[[#This Row],[Load]]*-0.13</f>
        <v>9903.2099999999991</v>
      </c>
      <c r="AO243">
        <f>Demand[[#This Row],[Load]]+Demand[[#This Row],[Load]]*-0.12</f>
        <v>10017.040000000001</v>
      </c>
      <c r="AP243">
        <f>Demand[[#This Row],[Load]]+Demand[[#This Row],[Load]]*-0.11</f>
        <v>10130.869999999999</v>
      </c>
      <c r="AQ243">
        <f>Demand[[#This Row],[Load]]+Demand[[#This Row],[Load]]*-0.1</f>
        <v>10244.700000000001</v>
      </c>
      <c r="AR243">
        <f>Demand[[#This Row],[Load]]+Demand[[#This Row],[Load]]*-0.09</f>
        <v>10358.530000000001</v>
      </c>
      <c r="AS243">
        <f>Demand[[#This Row],[Load]]+Demand[[#This Row],[Load]]*-0.08</f>
        <v>10472.36</v>
      </c>
      <c r="AT243">
        <f>Demand[[#This Row],[Load]]+Demand[[#This Row],[Load]]*-0.07</f>
        <v>10586.19</v>
      </c>
      <c r="AU243">
        <f>Demand[[#This Row],[Load]]+Demand[[#This Row],[Load]]*-0.06</f>
        <v>10700.02</v>
      </c>
      <c r="AV243">
        <f>Demand[[#This Row],[Load]]+Demand[[#This Row],[Load]]*-0.05</f>
        <v>10813.85</v>
      </c>
      <c r="AW243">
        <f>Demand[[#This Row],[Load]]+Demand[[#This Row],[Load]]*-0.04</f>
        <v>10927.68</v>
      </c>
      <c r="AX243">
        <f>Demand[[#This Row],[Load]]+Demand[[#This Row],[Load]]*-0.03</f>
        <v>11041.51</v>
      </c>
      <c r="AY243">
        <f>Demand[[#This Row],[Load]]+Demand[[#This Row],[Load]]*-0.02</f>
        <v>11155.34</v>
      </c>
      <c r="AZ243">
        <f>Demand[[#This Row],[Load]]+Demand[[#This Row],[Load]]*-0.01</f>
        <v>11269.17</v>
      </c>
      <c r="BA243">
        <f>Demand[[#This Row],[Load]]+Demand[[#This Row],[Load]]*0</f>
        <v>11383</v>
      </c>
      <c r="BB243">
        <f>Demand[[#This Row],[Load]]+Demand[[#This Row],[Load]]*0.01</f>
        <v>11496.83</v>
      </c>
      <c r="BC243">
        <f>Demand[[#This Row],[Load]]+Demand[[#This Row],[Load]]*0.02</f>
        <v>11610.66</v>
      </c>
      <c r="BD243">
        <f>Demand[[#This Row],[Load]]+Demand[[#This Row],[Load]]*0.03</f>
        <v>11724.49</v>
      </c>
      <c r="BE243">
        <f>Demand[[#This Row],[Load]]+Demand[[#This Row],[Load]]*0.04</f>
        <v>11838.32</v>
      </c>
      <c r="BF243">
        <f>Demand[[#This Row],[Load]]+Demand[[#This Row],[Load]]*0.05</f>
        <v>11952.15</v>
      </c>
      <c r="BG243">
        <f>Demand[[#This Row],[Load]]+Demand[[#This Row],[Load]]*0.06</f>
        <v>12065.98</v>
      </c>
      <c r="BH243">
        <f>Demand[[#This Row],[Load]]+Demand[[#This Row],[Load]]*0.07</f>
        <v>12179.81</v>
      </c>
      <c r="BI243">
        <f>Demand[[#This Row],[Load]]+Demand[[#This Row],[Load]]*0.08</f>
        <v>12293.64</v>
      </c>
      <c r="BJ243">
        <f>Demand[[#This Row],[Load]]+Demand[[#This Row],[Load]]*0.09</f>
        <v>12407.47</v>
      </c>
      <c r="BK243">
        <f>Demand[[#This Row],[Load]]+Demand[[#This Row],[Load]]*0.1</f>
        <v>12521.3</v>
      </c>
      <c r="BL243">
        <f>Demand[[#This Row],[Load]]+Demand[[#This Row],[Load]]*0.11</f>
        <v>12635.130000000001</v>
      </c>
      <c r="BM243">
        <f>Demand[[#This Row],[Load]]+Demand[[#This Row],[Load]]*0.12</f>
        <v>12748.96</v>
      </c>
      <c r="BN243">
        <f>Demand[[#This Row],[Load]]+Demand[[#This Row],[Load]]*0.13</f>
        <v>12862.79</v>
      </c>
      <c r="BO243">
        <f>Demand[[#This Row],[Load]]+Demand[[#This Row],[Load]]*0.14</f>
        <v>12976.62</v>
      </c>
      <c r="BP243">
        <f>Demand[[#This Row],[Load]]+Demand[[#This Row],[Load]]*0.15</f>
        <v>13090.45</v>
      </c>
      <c r="BQ243">
        <f>Demand[[#This Row],[Load]]+Demand[[#This Row],[Load]]*0.16</f>
        <v>13204.28</v>
      </c>
      <c r="BR243">
        <f>Demand[[#This Row],[Load]]+Demand[[#This Row],[Load]]*0.17</f>
        <v>13318.11</v>
      </c>
      <c r="BS243">
        <f>Demand[[#This Row],[Load]]+Demand[[#This Row],[Load]]*0.18</f>
        <v>13431.94</v>
      </c>
      <c r="BT243">
        <f>Demand[[#This Row],[Load]]+Demand[[#This Row],[Load]]*0.19</f>
        <v>13545.77</v>
      </c>
      <c r="BU243">
        <f>Demand[[#This Row],[Load]]+Demand[[#This Row],[Load]]*0.2</f>
        <v>13659.6</v>
      </c>
      <c r="BV243">
        <f>Demand[[#This Row],[Load]]+Demand[[#This Row],[Load]]*0.21</f>
        <v>13773.43</v>
      </c>
      <c r="BW243">
        <f>Demand[[#This Row],[Load]]+Demand[[#This Row],[Load]]*0.22</f>
        <v>13887.26</v>
      </c>
      <c r="BX243">
        <f>Demand[[#This Row],[Load]]+Demand[[#This Row],[Load]]*0.23</f>
        <v>14001.09</v>
      </c>
      <c r="BY243">
        <f>Demand[[#This Row],[Load]]+Demand[[#This Row],[Load]]*0.24</f>
        <v>14114.92</v>
      </c>
      <c r="BZ243">
        <f>Demand[[#This Row],[Load]]+Demand[[#This Row],[Load]]*0.25</f>
        <v>14228.75</v>
      </c>
      <c r="CA243">
        <f>Demand[[#This Row],[Load]]+Demand[[#This Row],[Load]]*0.26</f>
        <v>14342.58</v>
      </c>
      <c r="CB243">
        <f>Demand[[#This Row],[Load]]+Demand[[#This Row],[Load]]*0.27</f>
        <v>14456.41</v>
      </c>
      <c r="CC243">
        <f>Demand[[#This Row],[Load]]+Demand[[#This Row],[Load]]*0.28</f>
        <v>14570.24</v>
      </c>
      <c r="CD243">
        <f>Demand[[#This Row],[Load]]+Demand[[#This Row],[Load]]*0.29</f>
        <v>14684.07</v>
      </c>
      <c r="CE243">
        <f>Demand[[#This Row],[Load]]+Demand[[#This Row],[Load]]*0.3</f>
        <v>14797.9</v>
      </c>
      <c r="CF243">
        <f>Demand[[#This Row],[Load]]+Demand[[#This Row],[Load]]*0.31</f>
        <v>14911.73</v>
      </c>
      <c r="CG243">
        <f>Demand[[#This Row],[Load]]+Demand[[#This Row],[Load]]*0.32</f>
        <v>15025.56</v>
      </c>
      <c r="CH243">
        <f>Demand[[#This Row],[Load]]+Demand[[#This Row],[Load]]*0.33</f>
        <v>15139.39</v>
      </c>
      <c r="CI243">
        <f>Demand[[#This Row],[Load]]+Demand[[#This Row],[Load]]*0.34</f>
        <v>15253.220000000001</v>
      </c>
      <c r="CJ243">
        <f>Demand[[#This Row],[Load]]+Demand[[#This Row],[Load]]*0.35</f>
        <v>15367.05</v>
      </c>
      <c r="CK243">
        <f>Demand[[#This Row],[Load]]+Demand[[#This Row],[Load]]*0.36</f>
        <v>15480.880000000001</v>
      </c>
      <c r="CL243">
        <f>Demand[[#This Row],[Load]]+Demand[[#This Row],[Load]]*0.37</f>
        <v>15594.71</v>
      </c>
      <c r="CM243">
        <f>Demand[[#This Row],[Load]]+Demand[[#This Row],[Load]]*0.38</f>
        <v>15708.54</v>
      </c>
      <c r="CN243">
        <f>Demand[[#This Row],[Load]]+Demand[[#This Row],[Load]]*0.39</f>
        <v>15822.369999999999</v>
      </c>
      <c r="CO243">
        <f>Demand[[#This Row],[Load]]+Demand[[#This Row],[Load]]*0.4</f>
        <v>15936.2</v>
      </c>
      <c r="CP243">
        <f>Demand[[#This Row],[Load]]+Demand[[#This Row],[Load]]*0.41</f>
        <v>16050.029999999999</v>
      </c>
      <c r="CQ243">
        <f>Demand[[#This Row],[Load]]+Demand[[#This Row],[Load]]*0.42</f>
        <v>16163.86</v>
      </c>
      <c r="CR243">
        <f>Demand[[#This Row],[Load]]+Demand[[#This Row],[Load]]*0.43</f>
        <v>16277.689999999999</v>
      </c>
      <c r="CS243">
        <f>Demand[[#This Row],[Load]]+Demand[[#This Row],[Load]]*0.44</f>
        <v>16391.52</v>
      </c>
      <c r="CT243">
        <f>Demand[[#This Row],[Load]]+Demand[[#This Row],[Load]]*0.45</f>
        <v>16505.349999999999</v>
      </c>
      <c r="CU243">
        <f>Demand[[#This Row],[Load]]+Demand[[#This Row],[Load]]*0.46</f>
        <v>16619.18</v>
      </c>
      <c r="CV243">
        <f>Demand[[#This Row],[Load]]+Demand[[#This Row],[Load]]*47</f>
        <v>546384</v>
      </c>
      <c r="CW243">
        <f>Demand[[#This Row],[Load]]+Demand[[#This Row],[Load]]*0.48</f>
        <v>16846.84</v>
      </c>
      <c r="CX243">
        <f>Demand[[#This Row],[Load]]+Demand[[#This Row],[Load]]*0.49</f>
        <v>16960.669999999998</v>
      </c>
      <c r="CY243">
        <f>Demand[[#This Row],[Load]]+Demand[[#This Row],[Load]]*0.5</f>
        <v>17074.5</v>
      </c>
    </row>
    <row r="244" spans="1:103">
      <c r="A244">
        <v>242</v>
      </c>
      <c r="B244">
        <v>10519</v>
      </c>
      <c r="C244">
        <f>Demand[[#This Row],[Load]]-Demand[[#This Row],[Load]]*0.5</f>
        <v>5259.5</v>
      </c>
      <c r="D244">
        <f>Demand[[#This Row],[Load]]-Demand[[#This Row],[Load]]*0.49</f>
        <v>5364.6900000000005</v>
      </c>
      <c r="E244">
        <f>Demand[[#This Row],[Load]]-Demand[[#This Row],[Load]]*0.48</f>
        <v>5469.88</v>
      </c>
      <c r="F244">
        <f>Demand[[#This Row],[Load]]-Demand[[#This Row],[Load]]*0.47</f>
        <v>5575.0700000000006</v>
      </c>
      <c r="G244">
        <f>Demand[[#This Row],[Load]]-Demand[[#This Row],[Load]]*0.46</f>
        <v>5680.26</v>
      </c>
      <c r="H244">
        <f>Demand[[#This Row],[Load]]-Demand[[#This Row],[Load]]*0.45</f>
        <v>5785.45</v>
      </c>
      <c r="I244">
        <f>Demand[[#This Row],[Load]]-Demand[[#This Row],[Load]]*0.44</f>
        <v>5890.64</v>
      </c>
      <c r="J244">
        <f>Demand[[#This Row],[Load]]-Demand[[#This Row],[Load]]*0.43</f>
        <v>5995.83</v>
      </c>
      <c r="K244">
        <f>Demand[[#This Row],[Load]]+Demand[[#This Row],[Load]]*$K$1</f>
        <v>6101.02</v>
      </c>
      <c r="L244">
        <f>Demand[[#This Row],[Load]]+Demand[[#This Row],[Load]]*-0.41</f>
        <v>6206.21</v>
      </c>
      <c r="M244">
        <f>Demand[[#This Row],[Load]]+Demand[[#This Row],[Load]]*-0.4</f>
        <v>6311.4</v>
      </c>
      <c r="N244">
        <f>Demand[[#This Row],[Load]]+Demand[[#This Row],[Load]]*-0.39</f>
        <v>6416.59</v>
      </c>
      <c r="O244">
        <f>Demand[[#This Row],[Load]]+Demand[[#This Row],[Load]]*-0.38</f>
        <v>6521.78</v>
      </c>
      <c r="P244">
        <f>Demand[[#This Row],[Load]]+Demand[[#This Row],[Load]]*-0.37</f>
        <v>6626.97</v>
      </c>
      <c r="Q244">
        <f>Demand[[#This Row],[Load]]+Demand[[#This Row],[Load]]*-0.36</f>
        <v>6732.16</v>
      </c>
      <c r="R244">
        <f>Demand[[#This Row],[Load]]+Demand[[#This Row],[Load]]*-0.35</f>
        <v>6837.35</v>
      </c>
      <c r="S244">
        <f>Demand[[#This Row],[Load]]+Demand[[#This Row],[Load]]*-0.34</f>
        <v>6942.54</v>
      </c>
      <c r="T244">
        <f>Demand[[#This Row],[Load]]+Demand[[#This Row],[Load]]*-0.33</f>
        <v>7047.73</v>
      </c>
      <c r="U244">
        <f>Demand[[#This Row],[Load]]+Demand[[#This Row],[Load]]*-0.32</f>
        <v>7152.92</v>
      </c>
      <c r="V244">
        <f>Demand[[#This Row],[Load]]+Demand[[#This Row],[Load]]*-0.31</f>
        <v>7258.1100000000006</v>
      </c>
      <c r="W244">
        <f>Demand[[#This Row],[Load]]+Demand[[#This Row],[Load]]*-0.3</f>
        <v>7363.3</v>
      </c>
      <c r="X244">
        <f>Demand[[#This Row],[Load]]+Demand[[#This Row],[Load]]*-0.29</f>
        <v>7468.49</v>
      </c>
      <c r="Y244">
        <f>Demand[[#This Row],[Load]]+Demand[[#This Row],[Load]]*-0.28</f>
        <v>7573.68</v>
      </c>
      <c r="Z244">
        <f>Demand[[#This Row],[Load]]+Demand[[#This Row],[Load]]*-0.27</f>
        <v>7678.87</v>
      </c>
      <c r="AA244">
        <f>Demand[[#This Row],[Load]]+Demand[[#This Row],[Load]]*-0.26</f>
        <v>7784.0599999999995</v>
      </c>
      <c r="AB244">
        <f>Demand[[#This Row],[Load]]+Demand[[#This Row],[Load]]*-0.25</f>
        <v>7889.25</v>
      </c>
      <c r="AC244">
        <f>Demand[[#This Row],[Load]]+Demand[[#This Row],[Load]]*-0.24</f>
        <v>7994.4400000000005</v>
      </c>
      <c r="AD244">
        <f>Demand[[#This Row],[Load]]+Demand[[#This Row],[Load]]*-0.23</f>
        <v>8099.63</v>
      </c>
      <c r="AE244">
        <f>Demand[[#This Row],[Load]]+Demand[[#This Row],[Load]]*-0.22</f>
        <v>8204.82</v>
      </c>
      <c r="AF244">
        <f>Demand[[#This Row],[Load]]+Demand[[#This Row],[Load]]*-0.21</f>
        <v>8310.01</v>
      </c>
      <c r="AG244">
        <f>Demand[[#This Row],[Load]]+Demand[[#This Row],[Load]]*-0.2</f>
        <v>8415.2000000000007</v>
      </c>
      <c r="AH244">
        <f>Demand[[#This Row],[Load]]+Demand[[#This Row],[Load]]*-0.19</f>
        <v>8520.39</v>
      </c>
      <c r="AI244">
        <f>Demand[[#This Row],[Load]]+Demand[[#This Row],[Load]]*-0.18</f>
        <v>8625.58</v>
      </c>
      <c r="AJ244">
        <f>Demand[[#This Row],[Load]]+Demand[[#This Row],[Load]]*-0.17</f>
        <v>8730.77</v>
      </c>
      <c r="AK244">
        <f>Demand[[#This Row],[Load]]+Demand[[#This Row],[Load]]*-0.16</f>
        <v>8835.9599999999991</v>
      </c>
      <c r="AL244">
        <f>Demand[[#This Row],[Load]]+Demand[[#This Row],[Load]]*-0.15</f>
        <v>8941.15</v>
      </c>
      <c r="AM244">
        <f>Demand[[#This Row],[Load]]+Demand[[#This Row],[Load]]*-0.14</f>
        <v>9046.34</v>
      </c>
      <c r="AN244">
        <f>Demand[[#This Row],[Load]]+Demand[[#This Row],[Load]]*-0.13</f>
        <v>9151.5300000000007</v>
      </c>
      <c r="AO244">
        <f>Demand[[#This Row],[Load]]+Demand[[#This Row],[Load]]*-0.12</f>
        <v>9256.7199999999993</v>
      </c>
      <c r="AP244">
        <f>Demand[[#This Row],[Load]]+Demand[[#This Row],[Load]]*-0.11</f>
        <v>9361.91</v>
      </c>
      <c r="AQ244">
        <f>Demand[[#This Row],[Load]]+Demand[[#This Row],[Load]]*-0.1</f>
        <v>9467.1</v>
      </c>
      <c r="AR244">
        <f>Demand[[#This Row],[Load]]+Demand[[#This Row],[Load]]*-0.09</f>
        <v>9572.2900000000009</v>
      </c>
      <c r="AS244">
        <f>Demand[[#This Row],[Load]]+Demand[[#This Row],[Load]]*-0.08</f>
        <v>9677.48</v>
      </c>
      <c r="AT244">
        <f>Demand[[#This Row],[Load]]+Demand[[#This Row],[Load]]*-0.07</f>
        <v>9782.67</v>
      </c>
      <c r="AU244">
        <f>Demand[[#This Row],[Load]]+Demand[[#This Row],[Load]]*-0.06</f>
        <v>9887.86</v>
      </c>
      <c r="AV244">
        <f>Demand[[#This Row],[Load]]+Demand[[#This Row],[Load]]*-0.05</f>
        <v>9993.0499999999993</v>
      </c>
      <c r="AW244">
        <f>Demand[[#This Row],[Load]]+Demand[[#This Row],[Load]]*-0.04</f>
        <v>10098.24</v>
      </c>
      <c r="AX244">
        <f>Demand[[#This Row],[Load]]+Demand[[#This Row],[Load]]*-0.03</f>
        <v>10203.43</v>
      </c>
      <c r="AY244">
        <f>Demand[[#This Row],[Load]]+Demand[[#This Row],[Load]]*-0.02</f>
        <v>10308.620000000001</v>
      </c>
      <c r="AZ244">
        <f>Demand[[#This Row],[Load]]+Demand[[#This Row],[Load]]*-0.01</f>
        <v>10413.81</v>
      </c>
      <c r="BA244">
        <f>Demand[[#This Row],[Load]]+Demand[[#This Row],[Load]]*0</f>
        <v>10519</v>
      </c>
      <c r="BB244">
        <f>Demand[[#This Row],[Load]]+Demand[[#This Row],[Load]]*0.01</f>
        <v>10624.19</v>
      </c>
      <c r="BC244">
        <f>Demand[[#This Row],[Load]]+Demand[[#This Row],[Load]]*0.02</f>
        <v>10729.38</v>
      </c>
      <c r="BD244">
        <f>Demand[[#This Row],[Load]]+Demand[[#This Row],[Load]]*0.03</f>
        <v>10834.57</v>
      </c>
      <c r="BE244">
        <f>Demand[[#This Row],[Load]]+Demand[[#This Row],[Load]]*0.04</f>
        <v>10939.76</v>
      </c>
      <c r="BF244">
        <f>Demand[[#This Row],[Load]]+Demand[[#This Row],[Load]]*0.05</f>
        <v>11044.95</v>
      </c>
      <c r="BG244">
        <f>Demand[[#This Row],[Load]]+Demand[[#This Row],[Load]]*0.06</f>
        <v>11150.14</v>
      </c>
      <c r="BH244">
        <f>Demand[[#This Row],[Load]]+Demand[[#This Row],[Load]]*0.07</f>
        <v>11255.33</v>
      </c>
      <c r="BI244">
        <f>Demand[[#This Row],[Load]]+Demand[[#This Row],[Load]]*0.08</f>
        <v>11360.52</v>
      </c>
      <c r="BJ244">
        <f>Demand[[#This Row],[Load]]+Demand[[#This Row],[Load]]*0.09</f>
        <v>11465.71</v>
      </c>
      <c r="BK244">
        <f>Demand[[#This Row],[Load]]+Demand[[#This Row],[Load]]*0.1</f>
        <v>11570.9</v>
      </c>
      <c r="BL244">
        <f>Demand[[#This Row],[Load]]+Demand[[#This Row],[Load]]*0.11</f>
        <v>11676.09</v>
      </c>
      <c r="BM244">
        <f>Demand[[#This Row],[Load]]+Demand[[#This Row],[Load]]*0.12</f>
        <v>11781.28</v>
      </c>
      <c r="BN244">
        <f>Demand[[#This Row],[Load]]+Demand[[#This Row],[Load]]*0.13</f>
        <v>11886.47</v>
      </c>
      <c r="BO244">
        <f>Demand[[#This Row],[Load]]+Demand[[#This Row],[Load]]*0.14</f>
        <v>11991.66</v>
      </c>
      <c r="BP244">
        <f>Demand[[#This Row],[Load]]+Demand[[#This Row],[Load]]*0.15</f>
        <v>12096.85</v>
      </c>
      <c r="BQ244">
        <f>Demand[[#This Row],[Load]]+Demand[[#This Row],[Load]]*0.16</f>
        <v>12202.04</v>
      </c>
      <c r="BR244">
        <f>Demand[[#This Row],[Load]]+Demand[[#This Row],[Load]]*0.17</f>
        <v>12307.23</v>
      </c>
      <c r="BS244">
        <f>Demand[[#This Row],[Load]]+Demand[[#This Row],[Load]]*0.18</f>
        <v>12412.42</v>
      </c>
      <c r="BT244">
        <f>Demand[[#This Row],[Load]]+Demand[[#This Row],[Load]]*0.19</f>
        <v>12517.61</v>
      </c>
      <c r="BU244">
        <f>Demand[[#This Row],[Load]]+Demand[[#This Row],[Load]]*0.2</f>
        <v>12622.8</v>
      </c>
      <c r="BV244">
        <f>Demand[[#This Row],[Load]]+Demand[[#This Row],[Load]]*0.21</f>
        <v>12727.99</v>
      </c>
      <c r="BW244">
        <f>Demand[[#This Row],[Load]]+Demand[[#This Row],[Load]]*0.22</f>
        <v>12833.18</v>
      </c>
      <c r="BX244">
        <f>Demand[[#This Row],[Load]]+Demand[[#This Row],[Load]]*0.23</f>
        <v>12938.369999999999</v>
      </c>
      <c r="BY244">
        <f>Demand[[#This Row],[Load]]+Demand[[#This Row],[Load]]*0.24</f>
        <v>13043.56</v>
      </c>
      <c r="BZ244">
        <f>Demand[[#This Row],[Load]]+Demand[[#This Row],[Load]]*0.25</f>
        <v>13148.75</v>
      </c>
      <c r="CA244">
        <f>Demand[[#This Row],[Load]]+Demand[[#This Row],[Load]]*0.26</f>
        <v>13253.94</v>
      </c>
      <c r="CB244">
        <f>Demand[[#This Row],[Load]]+Demand[[#This Row],[Load]]*0.27</f>
        <v>13359.130000000001</v>
      </c>
      <c r="CC244">
        <f>Demand[[#This Row],[Load]]+Demand[[#This Row],[Load]]*0.28</f>
        <v>13464.32</v>
      </c>
      <c r="CD244">
        <f>Demand[[#This Row],[Load]]+Demand[[#This Row],[Load]]*0.29</f>
        <v>13569.51</v>
      </c>
      <c r="CE244">
        <f>Demand[[#This Row],[Load]]+Demand[[#This Row],[Load]]*0.3</f>
        <v>13674.7</v>
      </c>
      <c r="CF244">
        <f>Demand[[#This Row],[Load]]+Demand[[#This Row],[Load]]*0.31</f>
        <v>13779.89</v>
      </c>
      <c r="CG244">
        <f>Demand[[#This Row],[Load]]+Demand[[#This Row],[Load]]*0.32</f>
        <v>13885.08</v>
      </c>
      <c r="CH244">
        <f>Demand[[#This Row],[Load]]+Demand[[#This Row],[Load]]*0.33</f>
        <v>13990.27</v>
      </c>
      <c r="CI244">
        <f>Demand[[#This Row],[Load]]+Demand[[#This Row],[Load]]*0.34</f>
        <v>14095.46</v>
      </c>
      <c r="CJ244">
        <f>Demand[[#This Row],[Load]]+Demand[[#This Row],[Load]]*0.35</f>
        <v>14200.65</v>
      </c>
      <c r="CK244">
        <f>Demand[[#This Row],[Load]]+Demand[[#This Row],[Load]]*0.36</f>
        <v>14305.84</v>
      </c>
      <c r="CL244">
        <f>Demand[[#This Row],[Load]]+Demand[[#This Row],[Load]]*0.37</f>
        <v>14411.029999999999</v>
      </c>
      <c r="CM244">
        <f>Demand[[#This Row],[Load]]+Demand[[#This Row],[Load]]*0.38</f>
        <v>14516.220000000001</v>
      </c>
      <c r="CN244">
        <f>Demand[[#This Row],[Load]]+Demand[[#This Row],[Load]]*0.39</f>
        <v>14621.41</v>
      </c>
      <c r="CO244">
        <f>Demand[[#This Row],[Load]]+Demand[[#This Row],[Load]]*0.4</f>
        <v>14726.6</v>
      </c>
      <c r="CP244">
        <f>Demand[[#This Row],[Load]]+Demand[[#This Row],[Load]]*0.41</f>
        <v>14831.79</v>
      </c>
      <c r="CQ244">
        <f>Demand[[#This Row],[Load]]+Demand[[#This Row],[Load]]*0.42</f>
        <v>14936.98</v>
      </c>
      <c r="CR244">
        <f>Demand[[#This Row],[Load]]+Demand[[#This Row],[Load]]*0.43</f>
        <v>15042.17</v>
      </c>
      <c r="CS244">
        <f>Demand[[#This Row],[Load]]+Demand[[#This Row],[Load]]*0.44</f>
        <v>15147.36</v>
      </c>
      <c r="CT244">
        <f>Demand[[#This Row],[Load]]+Demand[[#This Row],[Load]]*0.45</f>
        <v>15252.55</v>
      </c>
      <c r="CU244">
        <f>Demand[[#This Row],[Load]]+Demand[[#This Row],[Load]]*0.46</f>
        <v>15357.74</v>
      </c>
      <c r="CV244">
        <f>Demand[[#This Row],[Load]]+Demand[[#This Row],[Load]]*47</f>
        <v>504912</v>
      </c>
      <c r="CW244">
        <f>Demand[[#This Row],[Load]]+Demand[[#This Row],[Load]]*0.48</f>
        <v>15568.119999999999</v>
      </c>
      <c r="CX244">
        <f>Demand[[#This Row],[Load]]+Demand[[#This Row],[Load]]*0.49</f>
        <v>15673.31</v>
      </c>
      <c r="CY244">
        <f>Demand[[#This Row],[Load]]+Demand[[#This Row],[Load]]*0.5</f>
        <v>15778.5</v>
      </c>
    </row>
    <row r="245" spans="1:103">
      <c r="A245">
        <v>243</v>
      </c>
      <c r="B245">
        <v>10007</v>
      </c>
      <c r="C245">
        <f>Demand[[#This Row],[Load]]-Demand[[#This Row],[Load]]*0.5</f>
        <v>5003.5</v>
      </c>
      <c r="D245">
        <f>Demand[[#This Row],[Load]]-Demand[[#This Row],[Load]]*0.49</f>
        <v>5103.57</v>
      </c>
      <c r="E245">
        <f>Demand[[#This Row],[Load]]-Demand[[#This Row],[Load]]*0.48</f>
        <v>5203.6400000000003</v>
      </c>
      <c r="F245">
        <f>Demand[[#This Row],[Load]]-Demand[[#This Row],[Load]]*0.47</f>
        <v>5303.71</v>
      </c>
      <c r="G245">
        <f>Demand[[#This Row],[Load]]-Demand[[#This Row],[Load]]*0.46</f>
        <v>5403.78</v>
      </c>
      <c r="H245">
        <f>Demand[[#This Row],[Load]]-Demand[[#This Row],[Load]]*0.45</f>
        <v>5503.8499999999995</v>
      </c>
      <c r="I245">
        <f>Demand[[#This Row],[Load]]-Demand[[#This Row],[Load]]*0.44</f>
        <v>5603.92</v>
      </c>
      <c r="J245">
        <f>Demand[[#This Row],[Load]]-Demand[[#This Row],[Load]]*0.43</f>
        <v>5703.99</v>
      </c>
      <c r="K245">
        <f>Demand[[#This Row],[Load]]+Demand[[#This Row],[Load]]*$K$1</f>
        <v>5804.06</v>
      </c>
      <c r="L245">
        <f>Demand[[#This Row],[Load]]+Demand[[#This Row],[Load]]*-0.41</f>
        <v>5904.13</v>
      </c>
      <c r="M245">
        <f>Demand[[#This Row],[Load]]+Demand[[#This Row],[Load]]*-0.4</f>
        <v>6004.2</v>
      </c>
      <c r="N245">
        <f>Demand[[#This Row],[Load]]+Demand[[#This Row],[Load]]*-0.39</f>
        <v>6104.27</v>
      </c>
      <c r="O245">
        <f>Demand[[#This Row],[Load]]+Demand[[#This Row],[Load]]*-0.38</f>
        <v>6204.34</v>
      </c>
      <c r="P245">
        <f>Demand[[#This Row],[Load]]+Demand[[#This Row],[Load]]*-0.37</f>
        <v>6304.41</v>
      </c>
      <c r="Q245">
        <f>Demand[[#This Row],[Load]]+Demand[[#This Row],[Load]]*-0.36</f>
        <v>6404.48</v>
      </c>
      <c r="R245">
        <f>Demand[[#This Row],[Load]]+Demand[[#This Row],[Load]]*-0.35</f>
        <v>6504.55</v>
      </c>
      <c r="S245">
        <f>Demand[[#This Row],[Load]]+Demand[[#This Row],[Load]]*-0.34</f>
        <v>6604.62</v>
      </c>
      <c r="T245">
        <f>Demand[[#This Row],[Load]]+Demand[[#This Row],[Load]]*-0.33</f>
        <v>6704.6900000000005</v>
      </c>
      <c r="U245">
        <f>Demand[[#This Row],[Load]]+Demand[[#This Row],[Load]]*-0.32</f>
        <v>6804.76</v>
      </c>
      <c r="V245">
        <f>Demand[[#This Row],[Load]]+Demand[[#This Row],[Load]]*-0.31</f>
        <v>6904.83</v>
      </c>
      <c r="W245">
        <f>Demand[[#This Row],[Load]]+Demand[[#This Row],[Load]]*-0.3</f>
        <v>7004.9</v>
      </c>
      <c r="X245">
        <f>Demand[[#This Row],[Load]]+Demand[[#This Row],[Load]]*-0.29</f>
        <v>7104.97</v>
      </c>
      <c r="Y245">
        <f>Demand[[#This Row],[Load]]+Demand[[#This Row],[Load]]*-0.28</f>
        <v>7205.0399999999991</v>
      </c>
      <c r="Z245">
        <f>Demand[[#This Row],[Load]]+Demand[[#This Row],[Load]]*-0.27</f>
        <v>7305.11</v>
      </c>
      <c r="AA245">
        <f>Demand[[#This Row],[Load]]+Demand[[#This Row],[Load]]*-0.26</f>
        <v>7405.18</v>
      </c>
      <c r="AB245">
        <f>Demand[[#This Row],[Load]]+Demand[[#This Row],[Load]]*-0.25</f>
        <v>7505.25</v>
      </c>
      <c r="AC245">
        <f>Demand[[#This Row],[Load]]+Demand[[#This Row],[Load]]*-0.24</f>
        <v>7605.32</v>
      </c>
      <c r="AD245">
        <f>Demand[[#This Row],[Load]]+Demand[[#This Row],[Load]]*-0.23</f>
        <v>7705.3899999999994</v>
      </c>
      <c r="AE245">
        <f>Demand[[#This Row],[Load]]+Demand[[#This Row],[Load]]*-0.22</f>
        <v>7805.46</v>
      </c>
      <c r="AF245">
        <f>Demand[[#This Row],[Load]]+Demand[[#This Row],[Load]]*-0.21</f>
        <v>7905.5300000000007</v>
      </c>
      <c r="AG245">
        <f>Demand[[#This Row],[Load]]+Demand[[#This Row],[Load]]*-0.2</f>
        <v>8005.6</v>
      </c>
      <c r="AH245">
        <f>Demand[[#This Row],[Load]]+Demand[[#This Row],[Load]]*-0.19</f>
        <v>8105.67</v>
      </c>
      <c r="AI245">
        <f>Demand[[#This Row],[Load]]+Demand[[#This Row],[Load]]*-0.18</f>
        <v>8205.74</v>
      </c>
      <c r="AJ245">
        <f>Demand[[#This Row],[Load]]+Demand[[#This Row],[Load]]*-0.17</f>
        <v>8305.81</v>
      </c>
      <c r="AK245">
        <f>Demand[[#This Row],[Load]]+Demand[[#This Row],[Load]]*-0.16</f>
        <v>8405.8799999999992</v>
      </c>
      <c r="AL245">
        <f>Demand[[#This Row],[Load]]+Demand[[#This Row],[Load]]*-0.15</f>
        <v>8505.9500000000007</v>
      </c>
      <c r="AM245">
        <f>Demand[[#This Row],[Load]]+Demand[[#This Row],[Load]]*-0.14</f>
        <v>8606.02</v>
      </c>
      <c r="AN245">
        <f>Demand[[#This Row],[Load]]+Demand[[#This Row],[Load]]*-0.13</f>
        <v>8706.09</v>
      </c>
      <c r="AO245">
        <f>Demand[[#This Row],[Load]]+Demand[[#This Row],[Load]]*-0.12</f>
        <v>8806.16</v>
      </c>
      <c r="AP245">
        <f>Demand[[#This Row],[Load]]+Demand[[#This Row],[Load]]*-0.11</f>
        <v>8906.23</v>
      </c>
      <c r="AQ245">
        <f>Demand[[#This Row],[Load]]+Demand[[#This Row],[Load]]*-0.1</f>
        <v>9006.2999999999993</v>
      </c>
      <c r="AR245">
        <f>Demand[[#This Row],[Load]]+Demand[[#This Row],[Load]]*-0.09</f>
        <v>9106.3700000000008</v>
      </c>
      <c r="AS245">
        <f>Demand[[#This Row],[Load]]+Demand[[#This Row],[Load]]*-0.08</f>
        <v>9206.44</v>
      </c>
      <c r="AT245">
        <f>Demand[[#This Row],[Load]]+Demand[[#This Row],[Load]]*-0.07</f>
        <v>9306.51</v>
      </c>
      <c r="AU245">
        <f>Demand[[#This Row],[Load]]+Demand[[#This Row],[Load]]*-0.06</f>
        <v>9406.58</v>
      </c>
      <c r="AV245">
        <f>Demand[[#This Row],[Load]]+Demand[[#This Row],[Load]]*-0.05</f>
        <v>9506.65</v>
      </c>
      <c r="AW245">
        <f>Demand[[#This Row],[Load]]+Demand[[#This Row],[Load]]*-0.04</f>
        <v>9606.7199999999993</v>
      </c>
      <c r="AX245">
        <f>Demand[[#This Row],[Load]]+Demand[[#This Row],[Load]]*-0.03</f>
        <v>9706.7900000000009</v>
      </c>
      <c r="AY245">
        <f>Demand[[#This Row],[Load]]+Demand[[#This Row],[Load]]*-0.02</f>
        <v>9806.86</v>
      </c>
      <c r="AZ245">
        <f>Demand[[#This Row],[Load]]+Demand[[#This Row],[Load]]*-0.01</f>
        <v>9906.93</v>
      </c>
      <c r="BA245">
        <f>Demand[[#This Row],[Load]]+Demand[[#This Row],[Load]]*0</f>
        <v>10007</v>
      </c>
      <c r="BB245">
        <f>Demand[[#This Row],[Load]]+Demand[[#This Row],[Load]]*0.01</f>
        <v>10107.07</v>
      </c>
      <c r="BC245">
        <f>Demand[[#This Row],[Load]]+Demand[[#This Row],[Load]]*0.02</f>
        <v>10207.14</v>
      </c>
      <c r="BD245">
        <f>Demand[[#This Row],[Load]]+Demand[[#This Row],[Load]]*0.03</f>
        <v>10307.209999999999</v>
      </c>
      <c r="BE245">
        <f>Demand[[#This Row],[Load]]+Demand[[#This Row],[Load]]*0.04</f>
        <v>10407.280000000001</v>
      </c>
      <c r="BF245">
        <f>Demand[[#This Row],[Load]]+Demand[[#This Row],[Load]]*0.05</f>
        <v>10507.35</v>
      </c>
      <c r="BG245">
        <f>Demand[[#This Row],[Load]]+Demand[[#This Row],[Load]]*0.06</f>
        <v>10607.42</v>
      </c>
      <c r="BH245">
        <f>Demand[[#This Row],[Load]]+Demand[[#This Row],[Load]]*0.07</f>
        <v>10707.49</v>
      </c>
      <c r="BI245">
        <f>Demand[[#This Row],[Load]]+Demand[[#This Row],[Load]]*0.08</f>
        <v>10807.56</v>
      </c>
      <c r="BJ245">
        <f>Demand[[#This Row],[Load]]+Demand[[#This Row],[Load]]*0.09</f>
        <v>10907.63</v>
      </c>
      <c r="BK245">
        <f>Demand[[#This Row],[Load]]+Demand[[#This Row],[Load]]*0.1</f>
        <v>11007.7</v>
      </c>
      <c r="BL245">
        <f>Demand[[#This Row],[Load]]+Demand[[#This Row],[Load]]*0.11</f>
        <v>11107.77</v>
      </c>
      <c r="BM245">
        <f>Demand[[#This Row],[Load]]+Demand[[#This Row],[Load]]*0.12</f>
        <v>11207.84</v>
      </c>
      <c r="BN245">
        <f>Demand[[#This Row],[Load]]+Demand[[#This Row],[Load]]*0.13</f>
        <v>11307.91</v>
      </c>
      <c r="BO245">
        <f>Demand[[#This Row],[Load]]+Demand[[#This Row],[Load]]*0.14</f>
        <v>11407.98</v>
      </c>
      <c r="BP245">
        <f>Demand[[#This Row],[Load]]+Demand[[#This Row],[Load]]*0.15</f>
        <v>11508.05</v>
      </c>
      <c r="BQ245">
        <f>Demand[[#This Row],[Load]]+Demand[[#This Row],[Load]]*0.16</f>
        <v>11608.12</v>
      </c>
      <c r="BR245">
        <f>Demand[[#This Row],[Load]]+Demand[[#This Row],[Load]]*0.17</f>
        <v>11708.19</v>
      </c>
      <c r="BS245">
        <f>Demand[[#This Row],[Load]]+Demand[[#This Row],[Load]]*0.18</f>
        <v>11808.26</v>
      </c>
      <c r="BT245">
        <f>Demand[[#This Row],[Load]]+Demand[[#This Row],[Load]]*0.19</f>
        <v>11908.33</v>
      </c>
      <c r="BU245">
        <f>Demand[[#This Row],[Load]]+Demand[[#This Row],[Load]]*0.2</f>
        <v>12008.4</v>
      </c>
      <c r="BV245">
        <f>Demand[[#This Row],[Load]]+Demand[[#This Row],[Load]]*0.21</f>
        <v>12108.47</v>
      </c>
      <c r="BW245">
        <f>Demand[[#This Row],[Load]]+Demand[[#This Row],[Load]]*0.22</f>
        <v>12208.54</v>
      </c>
      <c r="BX245">
        <f>Demand[[#This Row],[Load]]+Demand[[#This Row],[Load]]*0.23</f>
        <v>12308.61</v>
      </c>
      <c r="BY245">
        <f>Demand[[#This Row],[Load]]+Demand[[#This Row],[Load]]*0.24</f>
        <v>12408.68</v>
      </c>
      <c r="BZ245">
        <f>Demand[[#This Row],[Load]]+Demand[[#This Row],[Load]]*0.25</f>
        <v>12508.75</v>
      </c>
      <c r="CA245">
        <f>Demand[[#This Row],[Load]]+Demand[[#This Row],[Load]]*0.26</f>
        <v>12608.82</v>
      </c>
      <c r="CB245">
        <f>Demand[[#This Row],[Load]]+Demand[[#This Row],[Load]]*0.27</f>
        <v>12708.89</v>
      </c>
      <c r="CC245">
        <f>Demand[[#This Row],[Load]]+Demand[[#This Row],[Load]]*0.28</f>
        <v>12808.960000000001</v>
      </c>
      <c r="CD245">
        <f>Demand[[#This Row],[Load]]+Demand[[#This Row],[Load]]*0.29</f>
        <v>12909.029999999999</v>
      </c>
      <c r="CE245">
        <f>Demand[[#This Row],[Load]]+Demand[[#This Row],[Load]]*0.3</f>
        <v>13009.1</v>
      </c>
      <c r="CF245">
        <f>Demand[[#This Row],[Load]]+Demand[[#This Row],[Load]]*0.31</f>
        <v>13109.17</v>
      </c>
      <c r="CG245">
        <f>Demand[[#This Row],[Load]]+Demand[[#This Row],[Load]]*0.32</f>
        <v>13209.24</v>
      </c>
      <c r="CH245">
        <f>Demand[[#This Row],[Load]]+Demand[[#This Row],[Load]]*0.33</f>
        <v>13309.31</v>
      </c>
      <c r="CI245">
        <f>Demand[[#This Row],[Load]]+Demand[[#This Row],[Load]]*0.34</f>
        <v>13409.380000000001</v>
      </c>
      <c r="CJ245">
        <f>Demand[[#This Row],[Load]]+Demand[[#This Row],[Load]]*0.35</f>
        <v>13509.45</v>
      </c>
      <c r="CK245">
        <f>Demand[[#This Row],[Load]]+Demand[[#This Row],[Load]]*0.36</f>
        <v>13609.52</v>
      </c>
      <c r="CL245">
        <f>Demand[[#This Row],[Load]]+Demand[[#This Row],[Load]]*0.37</f>
        <v>13709.59</v>
      </c>
      <c r="CM245">
        <f>Demand[[#This Row],[Load]]+Demand[[#This Row],[Load]]*0.38</f>
        <v>13809.66</v>
      </c>
      <c r="CN245">
        <f>Demand[[#This Row],[Load]]+Demand[[#This Row],[Load]]*0.39</f>
        <v>13909.73</v>
      </c>
      <c r="CO245">
        <f>Demand[[#This Row],[Load]]+Demand[[#This Row],[Load]]*0.4</f>
        <v>14009.8</v>
      </c>
      <c r="CP245">
        <f>Demand[[#This Row],[Load]]+Demand[[#This Row],[Load]]*0.41</f>
        <v>14109.869999999999</v>
      </c>
      <c r="CQ245">
        <f>Demand[[#This Row],[Load]]+Demand[[#This Row],[Load]]*0.42</f>
        <v>14209.939999999999</v>
      </c>
      <c r="CR245">
        <f>Demand[[#This Row],[Load]]+Demand[[#This Row],[Load]]*0.43</f>
        <v>14310.01</v>
      </c>
      <c r="CS245">
        <f>Demand[[#This Row],[Load]]+Demand[[#This Row],[Load]]*0.44</f>
        <v>14410.08</v>
      </c>
      <c r="CT245">
        <f>Demand[[#This Row],[Load]]+Demand[[#This Row],[Load]]*0.45</f>
        <v>14510.150000000001</v>
      </c>
      <c r="CU245">
        <f>Demand[[#This Row],[Load]]+Demand[[#This Row],[Load]]*0.46</f>
        <v>14610.220000000001</v>
      </c>
      <c r="CV245">
        <f>Demand[[#This Row],[Load]]+Demand[[#This Row],[Load]]*47</f>
        <v>480336</v>
      </c>
      <c r="CW245">
        <f>Demand[[#This Row],[Load]]+Demand[[#This Row],[Load]]*0.48</f>
        <v>14810.36</v>
      </c>
      <c r="CX245">
        <f>Demand[[#This Row],[Load]]+Demand[[#This Row],[Load]]*0.49</f>
        <v>14910.43</v>
      </c>
      <c r="CY245">
        <f>Demand[[#This Row],[Load]]+Demand[[#This Row],[Load]]*0.5</f>
        <v>15010.5</v>
      </c>
    </row>
    <row r="246" spans="1:103">
      <c r="A246">
        <v>244</v>
      </c>
      <c r="B246">
        <v>9743</v>
      </c>
      <c r="C246">
        <f>Demand[[#This Row],[Load]]-Demand[[#This Row],[Load]]*0.5</f>
        <v>4871.5</v>
      </c>
      <c r="D246">
        <f>Demand[[#This Row],[Load]]-Demand[[#This Row],[Load]]*0.49</f>
        <v>4968.93</v>
      </c>
      <c r="E246">
        <f>Demand[[#This Row],[Load]]-Demand[[#This Row],[Load]]*0.48</f>
        <v>5066.3600000000006</v>
      </c>
      <c r="F246">
        <f>Demand[[#This Row],[Load]]-Demand[[#This Row],[Load]]*0.47</f>
        <v>5163.79</v>
      </c>
      <c r="G246">
        <f>Demand[[#This Row],[Load]]-Demand[[#This Row],[Load]]*0.46</f>
        <v>5261.22</v>
      </c>
      <c r="H246">
        <f>Demand[[#This Row],[Load]]-Demand[[#This Row],[Load]]*0.45</f>
        <v>5358.65</v>
      </c>
      <c r="I246">
        <f>Demand[[#This Row],[Load]]-Demand[[#This Row],[Load]]*0.44</f>
        <v>5456.08</v>
      </c>
      <c r="J246">
        <f>Demand[[#This Row],[Load]]-Demand[[#This Row],[Load]]*0.43</f>
        <v>5553.51</v>
      </c>
      <c r="K246">
        <f>Demand[[#This Row],[Load]]+Demand[[#This Row],[Load]]*$K$1</f>
        <v>5650.9400000000005</v>
      </c>
      <c r="L246">
        <f>Demand[[#This Row],[Load]]+Demand[[#This Row],[Load]]*-0.41</f>
        <v>5748.3700000000008</v>
      </c>
      <c r="M246">
        <f>Demand[[#This Row],[Load]]+Demand[[#This Row],[Load]]*-0.4</f>
        <v>5845.7999999999993</v>
      </c>
      <c r="N246">
        <f>Demand[[#This Row],[Load]]+Demand[[#This Row],[Load]]*-0.39</f>
        <v>5943.23</v>
      </c>
      <c r="O246">
        <f>Demand[[#This Row],[Load]]+Demand[[#This Row],[Load]]*-0.38</f>
        <v>6040.66</v>
      </c>
      <c r="P246">
        <f>Demand[[#This Row],[Load]]+Demand[[#This Row],[Load]]*-0.37</f>
        <v>6138.09</v>
      </c>
      <c r="Q246">
        <f>Demand[[#This Row],[Load]]+Demand[[#This Row],[Load]]*-0.36</f>
        <v>6235.52</v>
      </c>
      <c r="R246">
        <f>Demand[[#This Row],[Load]]+Demand[[#This Row],[Load]]*-0.35</f>
        <v>6332.9500000000007</v>
      </c>
      <c r="S246">
        <f>Demand[[#This Row],[Load]]+Demand[[#This Row],[Load]]*-0.34</f>
        <v>6430.3799999999992</v>
      </c>
      <c r="T246">
        <f>Demand[[#This Row],[Load]]+Demand[[#This Row],[Load]]*-0.33</f>
        <v>6527.8099999999995</v>
      </c>
      <c r="U246">
        <f>Demand[[#This Row],[Load]]+Demand[[#This Row],[Load]]*-0.32</f>
        <v>6625.24</v>
      </c>
      <c r="V246">
        <f>Demand[[#This Row],[Load]]+Demand[[#This Row],[Load]]*-0.31</f>
        <v>6722.67</v>
      </c>
      <c r="W246">
        <f>Demand[[#This Row],[Load]]+Demand[[#This Row],[Load]]*-0.3</f>
        <v>6820.1</v>
      </c>
      <c r="X246">
        <f>Demand[[#This Row],[Load]]+Demand[[#This Row],[Load]]*-0.29</f>
        <v>6917.5300000000007</v>
      </c>
      <c r="Y246">
        <f>Demand[[#This Row],[Load]]+Demand[[#This Row],[Load]]*-0.28</f>
        <v>7014.9599999999991</v>
      </c>
      <c r="Z246">
        <f>Demand[[#This Row],[Load]]+Demand[[#This Row],[Load]]*-0.27</f>
        <v>7112.3899999999994</v>
      </c>
      <c r="AA246">
        <f>Demand[[#This Row],[Load]]+Demand[[#This Row],[Load]]*-0.26</f>
        <v>7209.82</v>
      </c>
      <c r="AB246">
        <f>Demand[[#This Row],[Load]]+Demand[[#This Row],[Load]]*-0.25</f>
        <v>7307.25</v>
      </c>
      <c r="AC246">
        <f>Demand[[#This Row],[Load]]+Demand[[#This Row],[Load]]*-0.24</f>
        <v>7404.68</v>
      </c>
      <c r="AD246">
        <f>Demand[[#This Row],[Load]]+Demand[[#This Row],[Load]]*-0.23</f>
        <v>7502.1100000000006</v>
      </c>
      <c r="AE246">
        <f>Demand[[#This Row],[Load]]+Demand[[#This Row],[Load]]*-0.22</f>
        <v>7599.54</v>
      </c>
      <c r="AF246">
        <f>Demand[[#This Row],[Load]]+Demand[[#This Row],[Load]]*-0.21</f>
        <v>7696.97</v>
      </c>
      <c r="AG246">
        <f>Demand[[#This Row],[Load]]+Demand[[#This Row],[Load]]*-0.2</f>
        <v>7794.4</v>
      </c>
      <c r="AH246">
        <f>Demand[[#This Row],[Load]]+Demand[[#This Row],[Load]]*-0.19</f>
        <v>7891.83</v>
      </c>
      <c r="AI246">
        <f>Demand[[#This Row],[Load]]+Demand[[#This Row],[Load]]*-0.18</f>
        <v>7989.26</v>
      </c>
      <c r="AJ246">
        <f>Demand[[#This Row],[Load]]+Demand[[#This Row],[Load]]*-0.17</f>
        <v>8086.69</v>
      </c>
      <c r="AK246">
        <f>Demand[[#This Row],[Load]]+Demand[[#This Row],[Load]]*-0.16</f>
        <v>8184.12</v>
      </c>
      <c r="AL246">
        <f>Demand[[#This Row],[Load]]+Demand[[#This Row],[Load]]*-0.15</f>
        <v>8281.5499999999993</v>
      </c>
      <c r="AM246">
        <f>Demand[[#This Row],[Load]]+Demand[[#This Row],[Load]]*-0.14</f>
        <v>8378.98</v>
      </c>
      <c r="AN246">
        <f>Demand[[#This Row],[Load]]+Demand[[#This Row],[Load]]*-0.13</f>
        <v>8476.41</v>
      </c>
      <c r="AO246">
        <f>Demand[[#This Row],[Load]]+Demand[[#This Row],[Load]]*-0.12</f>
        <v>8573.84</v>
      </c>
      <c r="AP246">
        <f>Demand[[#This Row],[Load]]+Demand[[#This Row],[Load]]*-0.11</f>
        <v>8671.27</v>
      </c>
      <c r="AQ246">
        <f>Demand[[#This Row],[Load]]+Demand[[#This Row],[Load]]*-0.1</f>
        <v>8768.7000000000007</v>
      </c>
      <c r="AR246">
        <f>Demand[[#This Row],[Load]]+Demand[[#This Row],[Load]]*-0.09</f>
        <v>8866.1299999999992</v>
      </c>
      <c r="AS246">
        <f>Demand[[#This Row],[Load]]+Demand[[#This Row],[Load]]*-0.08</f>
        <v>8963.56</v>
      </c>
      <c r="AT246">
        <f>Demand[[#This Row],[Load]]+Demand[[#This Row],[Load]]*-0.07</f>
        <v>9060.99</v>
      </c>
      <c r="AU246">
        <f>Demand[[#This Row],[Load]]+Demand[[#This Row],[Load]]*-0.06</f>
        <v>9158.42</v>
      </c>
      <c r="AV246">
        <f>Demand[[#This Row],[Load]]+Demand[[#This Row],[Load]]*-0.05</f>
        <v>9255.85</v>
      </c>
      <c r="AW246">
        <f>Demand[[#This Row],[Load]]+Demand[[#This Row],[Load]]*-0.04</f>
        <v>9353.2800000000007</v>
      </c>
      <c r="AX246">
        <f>Demand[[#This Row],[Load]]+Demand[[#This Row],[Load]]*-0.03</f>
        <v>9450.7099999999991</v>
      </c>
      <c r="AY246">
        <f>Demand[[#This Row],[Load]]+Demand[[#This Row],[Load]]*-0.02</f>
        <v>9548.14</v>
      </c>
      <c r="AZ246">
        <f>Demand[[#This Row],[Load]]+Demand[[#This Row],[Load]]*-0.01</f>
        <v>9645.57</v>
      </c>
      <c r="BA246">
        <f>Demand[[#This Row],[Load]]+Demand[[#This Row],[Load]]*0</f>
        <v>9743</v>
      </c>
      <c r="BB246">
        <f>Demand[[#This Row],[Load]]+Demand[[#This Row],[Load]]*0.01</f>
        <v>9840.43</v>
      </c>
      <c r="BC246">
        <f>Demand[[#This Row],[Load]]+Demand[[#This Row],[Load]]*0.02</f>
        <v>9937.86</v>
      </c>
      <c r="BD246">
        <f>Demand[[#This Row],[Load]]+Demand[[#This Row],[Load]]*0.03</f>
        <v>10035.290000000001</v>
      </c>
      <c r="BE246">
        <f>Demand[[#This Row],[Load]]+Demand[[#This Row],[Load]]*0.04</f>
        <v>10132.719999999999</v>
      </c>
      <c r="BF246">
        <f>Demand[[#This Row],[Load]]+Demand[[#This Row],[Load]]*0.05</f>
        <v>10230.15</v>
      </c>
      <c r="BG246">
        <f>Demand[[#This Row],[Load]]+Demand[[#This Row],[Load]]*0.06</f>
        <v>10327.58</v>
      </c>
      <c r="BH246">
        <f>Demand[[#This Row],[Load]]+Demand[[#This Row],[Load]]*0.07</f>
        <v>10425.01</v>
      </c>
      <c r="BI246">
        <f>Demand[[#This Row],[Load]]+Demand[[#This Row],[Load]]*0.08</f>
        <v>10522.44</v>
      </c>
      <c r="BJ246">
        <f>Demand[[#This Row],[Load]]+Demand[[#This Row],[Load]]*0.09</f>
        <v>10619.87</v>
      </c>
      <c r="BK246">
        <f>Demand[[#This Row],[Load]]+Demand[[#This Row],[Load]]*0.1</f>
        <v>10717.3</v>
      </c>
      <c r="BL246">
        <f>Demand[[#This Row],[Load]]+Demand[[#This Row],[Load]]*0.11</f>
        <v>10814.73</v>
      </c>
      <c r="BM246">
        <f>Demand[[#This Row],[Load]]+Demand[[#This Row],[Load]]*0.12</f>
        <v>10912.16</v>
      </c>
      <c r="BN246">
        <f>Demand[[#This Row],[Load]]+Demand[[#This Row],[Load]]*0.13</f>
        <v>11009.59</v>
      </c>
      <c r="BO246">
        <f>Demand[[#This Row],[Load]]+Demand[[#This Row],[Load]]*0.14</f>
        <v>11107.02</v>
      </c>
      <c r="BP246">
        <f>Demand[[#This Row],[Load]]+Demand[[#This Row],[Load]]*0.15</f>
        <v>11204.45</v>
      </c>
      <c r="BQ246">
        <f>Demand[[#This Row],[Load]]+Demand[[#This Row],[Load]]*0.16</f>
        <v>11301.880000000001</v>
      </c>
      <c r="BR246">
        <f>Demand[[#This Row],[Load]]+Demand[[#This Row],[Load]]*0.17</f>
        <v>11399.31</v>
      </c>
      <c r="BS246">
        <f>Demand[[#This Row],[Load]]+Demand[[#This Row],[Load]]*0.18</f>
        <v>11496.74</v>
      </c>
      <c r="BT246">
        <f>Demand[[#This Row],[Load]]+Demand[[#This Row],[Load]]*0.19</f>
        <v>11594.17</v>
      </c>
      <c r="BU246">
        <f>Demand[[#This Row],[Load]]+Demand[[#This Row],[Load]]*0.2</f>
        <v>11691.6</v>
      </c>
      <c r="BV246">
        <f>Demand[[#This Row],[Load]]+Demand[[#This Row],[Load]]*0.21</f>
        <v>11789.03</v>
      </c>
      <c r="BW246">
        <f>Demand[[#This Row],[Load]]+Demand[[#This Row],[Load]]*0.22</f>
        <v>11886.46</v>
      </c>
      <c r="BX246">
        <f>Demand[[#This Row],[Load]]+Demand[[#This Row],[Load]]*0.23</f>
        <v>11983.89</v>
      </c>
      <c r="BY246">
        <f>Demand[[#This Row],[Load]]+Demand[[#This Row],[Load]]*0.24</f>
        <v>12081.32</v>
      </c>
      <c r="BZ246">
        <f>Demand[[#This Row],[Load]]+Demand[[#This Row],[Load]]*0.25</f>
        <v>12178.75</v>
      </c>
      <c r="CA246">
        <f>Demand[[#This Row],[Load]]+Demand[[#This Row],[Load]]*0.26</f>
        <v>12276.18</v>
      </c>
      <c r="CB246">
        <f>Demand[[#This Row],[Load]]+Demand[[#This Row],[Load]]*0.27</f>
        <v>12373.61</v>
      </c>
      <c r="CC246">
        <f>Demand[[#This Row],[Load]]+Demand[[#This Row],[Load]]*0.28</f>
        <v>12471.04</v>
      </c>
      <c r="CD246">
        <f>Demand[[#This Row],[Load]]+Demand[[#This Row],[Load]]*0.29</f>
        <v>12568.47</v>
      </c>
      <c r="CE246">
        <f>Demand[[#This Row],[Load]]+Demand[[#This Row],[Load]]*0.3</f>
        <v>12665.9</v>
      </c>
      <c r="CF246">
        <f>Demand[[#This Row],[Load]]+Demand[[#This Row],[Load]]*0.31</f>
        <v>12763.33</v>
      </c>
      <c r="CG246">
        <f>Demand[[#This Row],[Load]]+Demand[[#This Row],[Load]]*0.32</f>
        <v>12860.76</v>
      </c>
      <c r="CH246">
        <f>Demand[[#This Row],[Load]]+Demand[[#This Row],[Load]]*0.33</f>
        <v>12958.19</v>
      </c>
      <c r="CI246">
        <f>Demand[[#This Row],[Load]]+Demand[[#This Row],[Load]]*0.34</f>
        <v>13055.62</v>
      </c>
      <c r="CJ246">
        <f>Demand[[#This Row],[Load]]+Demand[[#This Row],[Load]]*0.35</f>
        <v>13153.05</v>
      </c>
      <c r="CK246">
        <f>Demand[[#This Row],[Load]]+Demand[[#This Row],[Load]]*0.36</f>
        <v>13250.48</v>
      </c>
      <c r="CL246">
        <f>Demand[[#This Row],[Load]]+Demand[[#This Row],[Load]]*0.37</f>
        <v>13347.91</v>
      </c>
      <c r="CM246">
        <f>Demand[[#This Row],[Load]]+Demand[[#This Row],[Load]]*0.38</f>
        <v>13445.34</v>
      </c>
      <c r="CN246">
        <f>Demand[[#This Row],[Load]]+Demand[[#This Row],[Load]]*0.39</f>
        <v>13542.77</v>
      </c>
      <c r="CO246">
        <f>Demand[[#This Row],[Load]]+Demand[[#This Row],[Load]]*0.4</f>
        <v>13640.2</v>
      </c>
      <c r="CP246">
        <f>Demand[[#This Row],[Load]]+Demand[[#This Row],[Load]]*0.41</f>
        <v>13737.63</v>
      </c>
      <c r="CQ246">
        <f>Demand[[#This Row],[Load]]+Demand[[#This Row],[Load]]*0.42</f>
        <v>13835.06</v>
      </c>
      <c r="CR246">
        <f>Demand[[#This Row],[Load]]+Demand[[#This Row],[Load]]*0.43</f>
        <v>13932.49</v>
      </c>
      <c r="CS246">
        <f>Demand[[#This Row],[Load]]+Demand[[#This Row],[Load]]*0.44</f>
        <v>14029.92</v>
      </c>
      <c r="CT246">
        <f>Demand[[#This Row],[Load]]+Demand[[#This Row],[Load]]*0.45</f>
        <v>14127.35</v>
      </c>
      <c r="CU246">
        <f>Demand[[#This Row],[Load]]+Demand[[#This Row],[Load]]*0.46</f>
        <v>14224.779999999999</v>
      </c>
      <c r="CV246">
        <f>Demand[[#This Row],[Load]]+Demand[[#This Row],[Load]]*47</f>
        <v>467664</v>
      </c>
      <c r="CW246">
        <f>Demand[[#This Row],[Load]]+Demand[[#This Row],[Load]]*0.48</f>
        <v>14419.64</v>
      </c>
      <c r="CX246">
        <f>Demand[[#This Row],[Load]]+Demand[[#This Row],[Load]]*0.49</f>
        <v>14517.07</v>
      </c>
      <c r="CY246">
        <f>Demand[[#This Row],[Load]]+Demand[[#This Row],[Load]]*0.5</f>
        <v>14614.5</v>
      </c>
    </row>
    <row r="247" spans="1:103">
      <c r="A247">
        <v>245</v>
      </c>
      <c r="B247">
        <v>9705</v>
      </c>
      <c r="C247">
        <f>Demand[[#This Row],[Load]]-Demand[[#This Row],[Load]]*0.5</f>
        <v>4852.5</v>
      </c>
      <c r="D247">
        <f>Demand[[#This Row],[Load]]-Demand[[#This Row],[Load]]*0.49</f>
        <v>4949.55</v>
      </c>
      <c r="E247">
        <f>Demand[[#This Row],[Load]]-Demand[[#This Row],[Load]]*0.48</f>
        <v>5046.6000000000004</v>
      </c>
      <c r="F247">
        <f>Demand[[#This Row],[Load]]-Demand[[#This Row],[Load]]*0.47</f>
        <v>5143.6500000000005</v>
      </c>
      <c r="G247">
        <f>Demand[[#This Row],[Load]]-Demand[[#This Row],[Load]]*0.46</f>
        <v>5240.7</v>
      </c>
      <c r="H247">
        <f>Demand[[#This Row],[Load]]-Demand[[#This Row],[Load]]*0.45</f>
        <v>5337.75</v>
      </c>
      <c r="I247">
        <f>Demand[[#This Row],[Load]]-Demand[[#This Row],[Load]]*0.44</f>
        <v>5434.8</v>
      </c>
      <c r="J247">
        <f>Demand[[#This Row],[Load]]-Demand[[#This Row],[Load]]*0.43</f>
        <v>5531.85</v>
      </c>
      <c r="K247">
        <f>Demand[[#This Row],[Load]]+Demand[[#This Row],[Load]]*$K$1</f>
        <v>5628.9</v>
      </c>
      <c r="L247">
        <f>Demand[[#This Row],[Load]]+Demand[[#This Row],[Load]]*-0.41</f>
        <v>5725.9500000000007</v>
      </c>
      <c r="M247">
        <f>Demand[[#This Row],[Load]]+Demand[[#This Row],[Load]]*-0.4</f>
        <v>5823</v>
      </c>
      <c r="N247">
        <f>Demand[[#This Row],[Load]]+Demand[[#This Row],[Load]]*-0.39</f>
        <v>5920.0499999999993</v>
      </c>
      <c r="O247">
        <f>Demand[[#This Row],[Load]]+Demand[[#This Row],[Load]]*-0.38</f>
        <v>6017.1</v>
      </c>
      <c r="P247">
        <f>Demand[[#This Row],[Load]]+Demand[[#This Row],[Load]]*-0.37</f>
        <v>6114.15</v>
      </c>
      <c r="Q247">
        <f>Demand[[#This Row],[Load]]+Demand[[#This Row],[Load]]*-0.36</f>
        <v>6211.2000000000007</v>
      </c>
      <c r="R247">
        <f>Demand[[#This Row],[Load]]+Demand[[#This Row],[Load]]*-0.35</f>
        <v>6308.25</v>
      </c>
      <c r="S247">
        <f>Demand[[#This Row],[Load]]+Demand[[#This Row],[Load]]*-0.34</f>
        <v>6405.2999999999993</v>
      </c>
      <c r="T247">
        <f>Demand[[#This Row],[Load]]+Demand[[#This Row],[Load]]*-0.33</f>
        <v>6502.35</v>
      </c>
      <c r="U247">
        <f>Demand[[#This Row],[Load]]+Demand[[#This Row],[Load]]*-0.32</f>
        <v>6599.4</v>
      </c>
      <c r="V247">
        <f>Demand[[#This Row],[Load]]+Demand[[#This Row],[Load]]*-0.31</f>
        <v>6696.45</v>
      </c>
      <c r="W247">
        <f>Demand[[#This Row],[Load]]+Demand[[#This Row],[Load]]*-0.3</f>
        <v>6793.5</v>
      </c>
      <c r="X247">
        <f>Demand[[#This Row],[Load]]+Demand[[#This Row],[Load]]*-0.29</f>
        <v>6890.55</v>
      </c>
      <c r="Y247">
        <f>Demand[[#This Row],[Load]]+Demand[[#This Row],[Load]]*-0.28</f>
        <v>6987.6</v>
      </c>
      <c r="Z247">
        <f>Demand[[#This Row],[Load]]+Demand[[#This Row],[Load]]*-0.27</f>
        <v>7084.65</v>
      </c>
      <c r="AA247">
        <f>Demand[[#This Row],[Load]]+Demand[[#This Row],[Load]]*-0.26</f>
        <v>7181.7</v>
      </c>
      <c r="AB247">
        <f>Demand[[#This Row],[Load]]+Demand[[#This Row],[Load]]*-0.25</f>
        <v>7278.75</v>
      </c>
      <c r="AC247">
        <f>Demand[[#This Row],[Load]]+Demand[[#This Row],[Load]]*-0.24</f>
        <v>7375.8</v>
      </c>
      <c r="AD247">
        <f>Demand[[#This Row],[Load]]+Demand[[#This Row],[Load]]*-0.23</f>
        <v>7472.85</v>
      </c>
      <c r="AE247">
        <f>Demand[[#This Row],[Load]]+Demand[[#This Row],[Load]]*-0.22</f>
        <v>7569.9</v>
      </c>
      <c r="AF247">
        <f>Demand[[#This Row],[Load]]+Demand[[#This Row],[Load]]*-0.21</f>
        <v>7666.95</v>
      </c>
      <c r="AG247">
        <f>Demand[[#This Row],[Load]]+Demand[[#This Row],[Load]]*-0.2</f>
        <v>7764</v>
      </c>
      <c r="AH247">
        <f>Demand[[#This Row],[Load]]+Demand[[#This Row],[Load]]*-0.19</f>
        <v>7861.05</v>
      </c>
      <c r="AI247">
        <f>Demand[[#This Row],[Load]]+Demand[[#This Row],[Load]]*-0.18</f>
        <v>7958.1</v>
      </c>
      <c r="AJ247">
        <f>Demand[[#This Row],[Load]]+Demand[[#This Row],[Load]]*-0.17</f>
        <v>8055.15</v>
      </c>
      <c r="AK247">
        <f>Demand[[#This Row],[Load]]+Demand[[#This Row],[Load]]*-0.16</f>
        <v>8152.2</v>
      </c>
      <c r="AL247">
        <f>Demand[[#This Row],[Load]]+Demand[[#This Row],[Load]]*-0.15</f>
        <v>8249.25</v>
      </c>
      <c r="AM247">
        <f>Demand[[#This Row],[Load]]+Demand[[#This Row],[Load]]*-0.14</f>
        <v>8346.2999999999993</v>
      </c>
      <c r="AN247">
        <f>Demand[[#This Row],[Load]]+Demand[[#This Row],[Load]]*-0.13</f>
        <v>8443.35</v>
      </c>
      <c r="AO247">
        <f>Demand[[#This Row],[Load]]+Demand[[#This Row],[Load]]*-0.12</f>
        <v>8540.4</v>
      </c>
      <c r="AP247">
        <f>Demand[[#This Row],[Load]]+Demand[[#This Row],[Load]]*-0.11</f>
        <v>8637.4500000000007</v>
      </c>
      <c r="AQ247">
        <f>Demand[[#This Row],[Load]]+Demand[[#This Row],[Load]]*-0.1</f>
        <v>8734.5</v>
      </c>
      <c r="AR247">
        <f>Demand[[#This Row],[Load]]+Demand[[#This Row],[Load]]*-0.09</f>
        <v>8831.5499999999993</v>
      </c>
      <c r="AS247">
        <f>Demand[[#This Row],[Load]]+Demand[[#This Row],[Load]]*-0.08</f>
        <v>8928.6</v>
      </c>
      <c r="AT247">
        <f>Demand[[#This Row],[Load]]+Demand[[#This Row],[Load]]*-0.07</f>
        <v>9025.65</v>
      </c>
      <c r="AU247">
        <f>Demand[[#This Row],[Load]]+Demand[[#This Row],[Load]]*-0.06</f>
        <v>9122.7000000000007</v>
      </c>
      <c r="AV247">
        <f>Demand[[#This Row],[Load]]+Demand[[#This Row],[Load]]*-0.05</f>
        <v>9219.75</v>
      </c>
      <c r="AW247">
        <f>Demand[[#This Row],[Load]]+Demand[[#This Row],[Load]]*-0.04</f>
        <v>9316.7999999999993</v>
      </c>
      <c r="AX247">
        <f>Demand[[#This Row],[Load]]+Demand[[#This Row],[Load]]*-0.03</f>
        <v>9413.85</v>
      </c>
      <c r="AY247">
        <f>Demand[[#This Row],[Load]]+Demand[[#This Row],[Load]]*-0.02</f>
        <v>9510.9</v>
      </c>
      <c r="AZ247">
        <f>Demand[[#This Row],[Load]]+Demand[[#This Row],[Load]]*-0.01</f>
        <v>9607.9500000000007</v>
      </c>
      <c r="BA247">
        <f>Demand[[#This Row],[Load]]+Demand[[#This Row],[Load]]*0</f>
        <v>9705</v>
      </c>
      <c r="BB247">
        <f>Demand[[#This Row],[Load]]+Demand[[#This Row],[Load]]*0.01</f>
        <v>9802.0499999999993</v>
      </c>
      <c r="BC247">
        <f>Demand[[#This Row],[Load]]+Demand[[#This Row],[Load]]*0.02</f>
        <v>9899.1</v>
      </c>
      <c r="BD247">
        <f>Demand[[#This Row],[Load]]+Demand[[#This Row],[Load]]*0.03</f>
        <v>9996.15</v>
      </c>
      <c r="BE247">
        <f>Demand[[#This Row],[Load]]+Demand[[#This Row],[Load]]*0.04</f>
        <v>10093.200000000001</v>
      </c>
      <c r="BF247">
        <f>Demand[[#This Row],[Load]]+Demand[[#This Row],[Load]]*0.05</f>
        <v>10190.25</v>
      </c>
      <c r="BG247">
        <f>Demand[[#This Row],[Load]]+Demand[[#This Row],[Load]]*0.06</f>
        <v>10287.299999999999</v>
      </c>
      <c r="BH247">
        <f>Demand[[#This Row],[Load]]+Demand[[#This Row],[Load]]*0.07</f>
        <v>10384.35</v>
      </c>
      <c r="BI247">
        <f>Demand[[#This Row],[Load]]+Demand[[#This Row],[Load]]*0.08</f>
        <v>10481.4</v>
      </c>
      <c r="BJ247">
        <f>Demand[[#This Row],[Load]]+Demand[[#This Row],[Load]]*0.09</f>
        <v>10578.45</v>
      </c>
      <c r="BK247">
        <f>Demand[[#This Row],[Load]]+Demand[[#This Row],[Load]]*0.1</f>
        <v>10675.5</v>
      </c>
      <c r="BL247">
        <f>Demand[[#This Row],[Load]]+Demand[[#This Row],[Load]]*0.11</f>
        <v>10772.55</v>
      </c>
      <c r="BM247">
        <f>Demand[[#This Row],[Load]]+Demand[[#This Row],[Load]]*0.12</f>
        <v>10869.6</v>
      </c>
      <c r="BN247">
        <f>Demand[[#This Row],[Load]]+Demand[[#This Row],[Load]]*0.13</f>
        <v>10966.65</v>
      </c>
      <c r="BO247">
        <f>Demand[[#This Row],[Load]]+Demand[[#This Row],[Load]]*0.14</f>
        <v>11063.7</v>
      </c>
      <c r="BP247">
        <f>Demand[[#This Row],[Load]]+Demand[[#This Row],[Load]]*0.15</f>
        <v>11160.75</v>
      </c>
      <c r="BQ247">
        <f>Demand[[#This Row],[Load]]+Demand[[#This Row],[Load]]*0.16</f>
        <v>11257.8</v>
      </c>
      <c r="BR247">
        <f>Demand[[#This Row],[Load]]+Demand[[#This Row],[Load]]*0.17</f>
        <v>11354.85</v>
      </c>
      <c r="BS247">
        <f>Demand[[#This Row],[Load]]+Demand[[#This Row],[Load]]*0.18</f>
        <v>11451.9</v>
      </c>
      <c r="BT247">
        <f>Demand[[#This Row],[Load]]+Demand[[#This Row],[Load]]*0.19</f>
        <v>11548.95</v>
      </c>
      <c r="BU247">
        <f>Demand[[#This Row],[Load]]+Demand[[#This Row],[Load]]*0.2</f>
        <v>11646</v>
      </c>
      <c r="BV247">
        <f>Demand[[#This Row],[Load]]+Demand[[#This Row],[Load]]*0.21</f>
        <v>11743.05</v>
      </c>
      <c r="BW247">
        <f>Demand[[#This Row],[Load]]+Demand[[#This Row],[Load]]*0.22</f>
        <v>11840.1</v>
      </c>
      <c r="BX247">
        <f>Demand[[#This Row],[Load]]+Demand[[#This Row],[Load]]*0.23</f>
        <v>11937.15</v>
      </c>
      <c r="BY247">
        <f>Demand[[#This Row],[Load]]+Demand[[#This Row],[Load]]*0.24</f>
        <v>12034.2</v>
      </c>
      <c r="BZ247">
        <f>Demand[[#This Row],[Load]]+Demand[[#This Row],[Load]]*0.25</f>
        <v>12131.25</v>
      </c>
      <c r="CA247">
        <f>Demand[[#This Row],[Load]]+Demand[[#This Row],[Load]]*0.26</f>
        <v>12228.3</v>
      </c>
      <c r="CB247">
        <f>Demand[[#This Row],[Load]]+Demand[[#This Row],[Load]]*0.27</f>
        <v>12325.35</v>
      </c>
      <c r="CC247">
        <f>Demand[[#This Row],[Load]]+Demand[[#This Row],[Load]]*0.28</f>
        <v>12422.4</v>
      </c>
      <c r="CD247">
        <f>Demand[[#This Row],[Load]]+Demand[[#This Row],[Load]]*0.29</f>
        <v>12519.45</v>
      </c>
      <c r="CE247">
        <f>Demand[[#This Row],[Load]]+Demand[[#This Row],[Load]]*0.3</f>
        <v>12616.5</v>
      </c>
      <c r="CF247">
        <f>Demand[[#This Row],[Load]]+Demand[[#This Row],[Load]]*0.31</f>
        <v>12713.55</v>
      </c>
      <c r="CG247">
        <f>Demand[[#This Row],[Load]]+Demand[[#This Row],[Load]]*0.32</f>
        <v>12810.6</v>
      </c>
      <c r="CH247">
        <f>Demand[[#This Row],[Load]]+Demand[[#This Row],[Load]]*0.33</f>
        <v>12907.65</v>
      </c>
      <c r="CI247">
        <f>Demand[[#This Row],[Load]]+Demand[[#This Row],[Load]]*0.34</f>
        <v>13004.7</v>
      </c>
      <c r="CJ247">
        <f>Demand[[#This Row],[Load]]+Demand[[#This Row],[Load]]*0.35</f>
        <v>13101.75</v>
      </c>
      <c r="CK247">
        <f>Demand[[#This Row],[Load]]+Demand[[#This Row],[Load]]*0.36</f>
        <v>13198.8</v>
      </c>
      <c r="CL247">
        <f>Demand[[#This Row],[Load]]+Demand[[#This Row],[Load]]*0.37</f>
        <v>13295.85</v>
      </c>
      <c r="CM247">
        <f>Demand[[#This Row],[Load]]+Demand[[#This Row],[Load]]*0.38</f>
        <v>13392.9</v>
      </c>
      <c r="CN247">
        <f>Demand[[#This Row],[Load]]+Demand[[#This Row],[Load]]*0.39</f>
        <v>13489.95</v>
      </c>
      <c r="CO247">
        <f>Demand[[#This Row],[Load]]+Demand[[#This Row],[Load]]*0.4</f>
        <v>13587</v>
      </c>
      <c r="CP247">
        <f>Demand[[#This Row],[Load]]+Demand[[#This Row],[Load]]*0.41</f>
        <v>13684.05</v>
      </c>
      <c r="CQ247">
        <f>Demand[[#This Row],[Load]]+Demand[[#This Row],[Load]]*0.42</f>
        <v>13781.1</v>
      </c>
      <c r="CR247">
        <f>Demand[[#This Row],[Load]]+Demand[[#This Row],[Load]]*0.43</f>
        <v>13878.15</v>
      </c>
      <c r="CS247">
        <f>Demand[[#This Row],[Load]]+Demand[[#This Row],[Load]]*0.44</f>
        <v>13975.2</v>
      </c>
      <c r="CT247">
        <f>Demand[[#This Row],[Load]]+Demand[[#This Row],[Load]]*0.45</f>
        <v>14072.25</v>
      </c>
      <c r="CU247">
        <f>Demand[[#This Row],[Load]]+Demand[[#This Row],[Load]]*0.46</f>
        <v>14169.3</v>
      </c>
      <c r="CV247">
        <f>Demand[[#This Row],[Load]]+Demand[[#This Row],[Load]]*47</f>
        <v>465840</v>
      </c>
      <c r="CW247">
        <f>Demand[[#This Row],[Load]]+Demand[[#This Row],[Load]]*0.48</f>
        <v>14363.4</v>
      </c>
      <c r="CX247">
        <f>Demand[[#This Row],[Load]]+Demand[[#This Row],[Load]]*0.49</f>
        <v>14460.45</v>
      </c>
      <c r="CY247">
        <f>Demand[[#This Row],[Load]]+Demand[[#This Row],[Load]]*0.5</f>
        <v>14557.5</v>
      </c>
    </row>
    <row r="248" spans="1:103">
      <c r="A248">
        <v>246</v>
      </c>
      <c r="B248">
        <v>9975</v>
      </c>
      <c r="C248">
        <f>Demand[[#This Row],[Load]]-Demand[[#This Row],[Load]]*0.5</f>
        <v>4987.5</v>
      </c>
      <c r="D248">
        <f>Demand[[#This Row],[Load]]-Demand[[#This Row],[Load]]*0.49</f>
        <v>5087.25</v>
      </c>
      <c r="E248">
        <f>Demand[[#This Row],[Load]]-Demand[[#This Row],[Load]]*0.48</f>
        <v>5187</v>
      </c>
      <c r="F248">
        <f>Demand[[#This Row],[Load]]-Demand[[#This Row],[Load]]*0.47</f>
        <v>5286.75</v>
      </c>
      <c r="G248">
        <f>Demand[[#This Row],[Load]]-Demand[[#This Row],[Load]]*0.46</f>
        <v>5386.5</v>
      </c>
      <c r="H248">
        <f>Demand[[#This Row],[Load]]-Demand[[#This Row],[Load]]*0.45</f>
        <v>5486.25</v>
      </c>
      <c r="I248">
        <f>Demand[[#This Row],[Load]]-Demand[[#This Row],[Load]]*0.44</f>
        <v>5586</v>
      </c>
      <c r="J248">
        <f>Demand[[#This Row],[Load]]-Demand[[#This Row],[Load]]*0.43</f>
        <v>5685.75</v>
      </c>
      <c r="K248">
        <f>Demand[[#This Row],[Load]]+Demand[[#This Row],[Load]]*$K$1</f>
        <v>5785.5</v>
      </c>
      <c r="L248">
        <f>Demand[[#This Row],[Load]]+Demand[[#This Row],[Load]]*-0.41</f>
        <v>5885.25</v>
      </c>
      <c r="M248">
        <f>Demand[[#This Row],[Load]]+Demand[[#This Row],[Load]]*-0.4</f>
        <v>5985</v>
      </c>
      <c r="N248">
        <f>Demand[[#This Row],[Load]]+Demand[[#This Row],[Load]]*-0.39</f>
        <v>6084.75</v>
      </c>
      <c r="O248">
        <f>Demand[[#This Row],[Load]]+Demand[[#This Row],[Load]]*-0.38</f>
        <v>6184.5</v>
      </c>
      <c r="P248">
        <f>Demand[[#This Row],[Load]]+Demand[[#This Row],[Load]]*-0.37</f>
        <v>6284.25</v>
      </c>
      <c r="Q248">
        <f>Demand[[#This Row],[Load]]+Demand[[#This Row],[Load]]*-0.36</f>
        <v>6384</v>
      </c>
      <c r="R248">
        <f>Demand[[#This Row],[Load]]+Demand[[#This Row],[Load]]*-0.35</f>
        <v>6483.75</v>
      </c>
      <c r="S248">
        <f>Demand[[#This Row],[Load]]+Demand[[#This Row],[Load]]*-0.34</f>
        <v>6583.5</v>
      </c>
      <c r="T248">
        <f>Demand[[#This Row],[Load]]+Demand[[#This Row],[Load]]*-0.33</f>
        <v>6683.25</v>
      </c>
      <c r="U248">
        <f>Demand[[#This Row],[Load]]+Demand[[#This Row],[Load]]*-0.32</f>
        <v>6783</v>
      </c>
      <c r="V248">
        <f>Demand[[#This Row],[Load]]+Demand[[#This Row],[Load]]*-0.31</f>
        <v>6882.75</v>
      </c>
      <c r="W248">
        <f>Demand[[#This Row],[Load]]+Demand[[#This Row],[Load]]*-0.3</f>
        <v>6982.5</v>
      </c>
      <c r="X248">
        <f>Demand[[#This Row],[Load]]+Demand[[#This Row],[Load]]*-0.29</f>
        <v>7082.25</v>
      </c>
      <c r="Y248">
        <f>Demand[[#This Row],[Load]]+Demand[[#This Row],[Load]]*-0.28</f>
        <v>7182</v>
      </c>
      <c r="Z248">
        <f>Demand[[#This Row],[Load]]+Demand[[#This Row],[Load]]*-0.27</f>
        <v>7281.75</v>
      </c>
      <c r="AA248">
        <f>Demand[[#This Row],[Load]]+Demand[[#This Row],[Load]]*-0.26</f>
        <v>7381.5</v>
      </c>
      <c r="AB248">
        <f>Demand[[#This Row],[Load]]+Demand[[#This Row],[Load]]*-0.25</f>
        <v>7481.25</v>
      </c>
      <c r="AC248">
        <f>Demand[[#This Row],[Load]]+Demand[[#This Row],[Load]]*-0.24</f>
        <v>7581</v>
      </c>
      <c r="AD248">
        <f>Demand[[#This Row],[Load]]+Demand[[#This Row],[Load]]*-0.23</f>
        <v>7680.75</v>
      </c>
      <c r="AE248">
        <f>Demand[[#This Row],[Load]]+Demand[[#This Row],[Load]]*-0.22</f>
        <v>7780.5</v>
      </c>
      <c r="AF248">
        <f>Demand[[#This Row],[Load]]+Demand[[#This Row],[Load]]*-0.21</f>
        <v>7880.25</v>
      </c>
      <c r="AG248">
        <f>Demand[[#This Row],[Load]]+Demand[[#This Row],[Load]]*-0.2</f>
        <v>7980</v>
      </c>
      <c r="AH248">
        <f>Demand[[#This Row],[Load]]+Demand[[#This Row],[Load]]*-0.19</f>
        <v>8079.75</v>
      </c>
      <c r="AI248">
        <f>Demand[[#This Row],[Load]]+Demand[[#This Row],[Load]]*-0.18</f>
        <v>8179.5</v>
      </c>
      <c r="AJ248">
        <f>Demand[[#This Row],[Load]]+Demand[[#This Row],[Load]]*-0.17</f>
        <v>8279.25</v>
      </c>
      <c r="AK248">
        <f>Demand[[#This Row],[Load]]+Demand[[#This Row],[Load]]*-0.16</f>
        <v>8379</v>
      </c>
      <c r="AL248">
        <f>Demand[[#This Row],[Load]]+Demand[[#This Row],[Load]]*-0.15</f>
        <v>8478.75</v>
      </c>
      <c r="AM248">
        <f>Demand[[#This Row],[Load]]+Demand[[#This Row],[Load]]*-0.14</f>
        <v>8578.5</v>
      </c>
      <c r="AN248">
        <f>Demand[[#This Row],[Load]]+Demand[[#This Row],[Load]]*-0.13</f>
        <v>8678.25</v>
      </c>
      <c r="AO248">
        <f>Demand[[#This Row],[Load]]+Demand[[#This Row],[Load]]*-0.12</f>
        <v>8778</v>
      </c>
      <c r="AP248">
        <f>Demand[[#This Row],[Load]]+Demand[[#This Row],[Load]]*-0.11</f>
        <v>8877.75</v>
      </c>
      <c r="AQ248">
        <f>Demand[[#This Row],[Load]]+Demand[[#This Row],[Load]]*-0.1</f>
        <v>8977.5</v>
      </c>
      <c r="AR248">
        <f>Demand[[#This Row],[Load]]+Demand[[#This Row],[Load]]*-0.09</f>
        <v>9077.25</v>
      </c>
      <c r="AS248">
        <f>Demand[[#This Row],[Load]]+Demand[[#This Row],[Load]]*-0.08</f>
        <v>9177</v>
      </c>
      <c r="AT248">
        <f>Demand[[#This Row],[Load]]+Demand[[#This Row],[Load]]*-0.07</f>
        <v>9276.75</v>
      </c>
      <c r="AU248">
        <f>Demand[[#This Row],[Load]]+Demand[[#This Row],[Load]]*-0.06</f>
        <v>9376.5</v>
      </c>
      <c r="AV248">
        <f>Demand[[#This Row],[Load]]+Demand[[#This Row],[Load]]*-0.05</f>
        <v>9476.25</v>
      </c>
      <c r="AW248">
        <f>Demand[[#This Row],[Load]]+Demand[[#This Row],[Load]]*-0.04</f>
        <v>9576</v>
      </c>
      <c r="AX248">
        <f>Demand[[#This Row],[Load]]+Demand[[#This Row],[Load]]*-0.03</f>
        <v>9675.75</v>
      </c>
      <c r="AY248">
        <f>Demand[[#This Row],[Load]]+Demand[[#This Row],[Load]]*-0.02</f>
        <v>9775.5</v>
      </c>
      <c r="AZ248">
        <f>Demand[[#This Row],[Load]]+Demand[[#This Row],[Load]]*-0.01</f>
        <v>9875.25</v>
      </c>
      <c r="BA248">
        <f>Demand[[#This Row],[Load]]+Demand[[#This Row],[Load]]*0</f>
        <v>9975</v>
      </c>
      <c r="BB248">
        <f>Demand[[#This Row],[Load]]+Demand[[#This Row],[Load]]*0.01</f>
        <v>10074.75</v>
      </c>
      <c r="BC248">
        <f>Demand[[#This Row],[Load]]+Demand[[#This Row],[Load]]*0.02</f>
        <v>10174.5</v>
      </c>
      <c r="BD248">
        <f>Demand[[#This Row],[Load]]+Demand[[#This Row],[Load]]*0.03</f>
        <v>10274.25</v>
      </c>
      <c r="BE248">
        <f>Demand[[#This Row],[Load]]+Demand[[#This Row],[Load]]*0.04</f>
        <v>10374</v>
      </c>
      <c r="BF248">
        <f>Demand[[#This Row],[Load]]+Demand[[#This Row],[Load]]*0.05</f>
        <v>10473.75</v>
      </c>
      <c r="BG248">
        <f>Demand[[#This Row],[Load]]+Demand[[#This Row],[Load]]*0.06</f>
        <v>10573.5</v>
      </c>
      <c r="BH248">
        <f>Demand[[#This Row],[Load]]+Demand[[#This Row],[Load]]*0.07</f>
        <v>10673.25</v>
      </c>
      <c r="BI248">
        <f>Demand[[#This Row],[Load]]+Demand[[#This Row],[Load]]*0.08</f>
        <v>10773</v>
      </c>
      <c r="BJ248">
        <f>Demand[[#This Row],[Load]]+Demand[[#This Row],[Load]]*0.09</f>
        <v>10872.75</v>
      </c>
      <c r="BK248">
        <f>Demand[[#This Row],[Load]]+Demand[[#This Row],[Load]]*0.1</f>
        <v>10972.5</v>
      </c>
      <c r="BL248">
        <f>Demand[[#This Row],[Load]]+Demand[[#This Row],[Load]]*0.11</f>
        <v>11072.25</v>
      </c>
      <c r="BM248">
        <f>Demand[[#This Row],[Load]]+Demand[[#This Row],[Load]]*0.12</f>
        <v>11172</v>
      </c>
      <c r="BN248">
        <f>Demand[[#This Row],[Load]]+Demand[[#This Row],[Load]]*0.13</f>
        <v>11271.75</v>
      </c>
      <c r="BO248">
        <f>Demand[[#This Row],[Load]]+Demand[[#This Row],[Load]]*0.14</f>
        <v>11371.5</v>
      </c>
      <c r="BP248">
        <f>Demand[[#This Row],[Load]]+Demand[[#This Row],[Load]]*0.15</f>
        <v>11471.25</v>
      </c>
      <c r="BQ248">
        <f>Demand[[#This Row],[Load]]+Demand[[#This Row],[Load]]*0.16</f>
        <v>11571</v>
      </c>
      <c r="BR248">
        <f>Demand[[#This Row],[Load]]+Demand[[#This Row],[Load]]*0.17</f>
        <v>11670.75</v>
      </c>
      <c r="BS248">
        <f>Demand[[#This Row],[Load]]+Demand[[#This Row],[Load]]*0.18</f>
        <v>11770.5</v>
      </c>
      <c r="BT248">
        <f>Demand[[#This Row],[Load]]+Demand[[#This Row],[Load]]*0.19</f>
        <v>11870.25</v>
      </c>
      <c r="BU248">
        <f>Demand[[#This Row],[Load]]+Demand[[#This Row],[Load]]*0.2</f>
        <v>11970</v>
      </c>
      <c r="BV248">
        <f>Demand[[#This Row],[Load]]+Demand[[#This Row],[Load]]*0.21</f>
        <v>12069.75</v>
      </c>
      <c r="BW248">
        <f>Demand[[#This Row],[Load]]+Demand[[#This Row],[Load]]*0.22</f>
        <v>12169.5</v>
      </c>
      <c r="BX248">
        <f>Demand[[#This Row],[Load]]+Demand[[#This Row],[Load]]*0.23</f>
        <v>12269.25</v>
      </c>
      <c r="BY248">
        <f>Demand[[#This Row],[Load]]+Demand[[#This Row],[Load]]*0.24</f>
        <v>12369</v>
      </c>
      <c r="BZ248">
        <f>Demand[[#This Row],[Load]]+Demand[[#This Row],[Load]]*0.25</f>
        <v>12468.75</v>
      </c>
      <c r="CA248">
        <f>Demand[[#This Row],[Load]]+Demand[[#This Row],[Load]]*0.26</f>
        <v>12568.5</v>
      </c>
      <c r="CB248">
        <f>Demand[[#This Row],[Load]]+Demand[[#This Row],[Load]]*0.27</f>
        <v>12668.25</v>
      </c>
      <c r="CC248">
        <f>Demand[[#This Row],[Load]]+Demand[[#This Row],[Load]]*0.28</f>
        <v>12768</v>
      </c>
      <c r="CD248">
        <f>Demand[[#This Row],[Load]]+Demand[[#This Row],[Load]]*0.29</f>
        <v>12867.75</v>
      </c>
      <c r="CE248">
        <f>Demand[[#This Row],[Load]]+Demand[[#This Row],[Load]]*0.3</f>
        <v>12967.5</v>
      </c>
      <c r="CF248">
        <f>Demand[[#This Row],[Load]]+Demand[[#This Row],[Load]]*0.31</f>
        <v>13067.25</v>
      </c>
      <c r="CG248">
        <f>Demand[[#This Row],[Load]]+Demand[[#This Row],[Load]]*0.32</f>
        <v>13167</v>
      </c>
      <c r="CH248">
        <f>Demand[[#This Row],[Load]]+Demand[[#This Row],[Load]]*0.33</f>
        <v>13266.75</v>
      </c>
      <c r="CI248">
        <f>Demand[[#This Row],[Load]]+Demand[[#This Row],[Load]]*0.34</f>
        <v>13366.5</v>
      </c>
      <c r="CJ248">
        <f>Demand[[#This Row],[Load]]+Demand[[#This Row],[Load]]*0.35</f>
        <v>13466.25</v>
      </c>
      <c r="CK248">
        <f>Demand[[#This Row],[Load]]+Demand[[#This Row],[Load]]*0.36</f>
        <v>13566</v>
      </c>
      <c r="CL248">
        <f>Demand[[#This Row],[Load]]+Demand[[#This Row],[Load]]*0.37</f>
        <v>13665.75</v>
      </c>
      <c r="CM248">
        <f>Demand[[#This Row],[Load]]+Demand[[#This Row],[Load]]*0.38</f>
        <v>13765.5</v>
      </c>
      <c r="CN248">
        <f>Demand[[#This Row],[Load]]+Demand[[#This Row],[Load]]*0.39</f>
        <v>13865.25</v>
      </c>
      <c r="CO248">
        <f>Demand[[#This Row],[Load]]+Demand[[#This Row],[Load]]*0.4</f>
        <v>13965</v>
      </c>
      <c r="CP248">
        <f>Demand[[#This Row],[Load]]+Demand[[#This Row],[Load]]*0.41</f>
        <v>14064.75</v>
      </c>
      <c r="CQ248">
        <f>Demand[[#This Row],[Load]]+Demand[[#This Row],[Load]]*0.42</f>
        <v>14164.5</v>
      </c>
      <c r="CR248">
        <f>Demand[[#This Row],[Load]]+Demand[[#This Row],[Load]]*0.43</f>
        <v>14264.25</v>
      </c>
      <c r="CS248">
        <f>Demand[[#This Row],[Load]]+Demand[[#This Row],[Load]]*0.44</f>
        <v>14364</v>
      </c>
      <c r="CT248">
        <f>Demand[[#This Row],[Load]]+Demand[[#This Row],[Load]]*0.45</f>
        <v>14463.75</v>
      </c>
      <c r="CU248">
        <f>Demand[[#This Row],[Load]]+Demand[[#This Row],[Load]]*0.46</f>
        <v>14563.5</v>
      </c>
      <c r="CV248">
        <f>Demand[[#This Row],[Load]]+Demand[[#This Row],[Load]]*47</f>
        <v>478800</v>
      </c>
      <c r="CW248">
        <f>Demand[[#This Row],[Load]]+Demand[[#This Row],[Load]]*0.48</f>
        <v>14763</v>
      </c>
      <c r="CX248">
        <f>Demand[[#This Row],[Load]]+Demand[[#This Row],[Load]]*0.49</f>
        <v>14862.75</v>
      </c>
      <c r="CY248">
        <f>Demand[[#This Row],[Load]]+Demand[[#This Row],[Load]]*0.5</f>
        <v>14962.5</v>
      </c>
    </row>
    <row r="249" spans="1:103">
      <c r="A249">
        <v>247</v>
      </c>
      <c r="B249">
        <v>10811</v>
      </c>
      <c r="C249">
        <f>Demand[[#This Row],[Load]]-Demand[[#This Row],[Load]]*0.5</f>
        <v>5405.5</v>
      </c>
      <c r="D249">
        <f>Demand[[#This Row],[Load]]-Demand[[#This Row],[Load]]*0.49</f>
        <v>5513.61</v>
      </c>
      <c r="E249">
        <f>Demand[[#This Row],[Load]]-Demand[[#This Row],[Load]]*0.48</f>
        <v>5621.72</v>
      </c>
      <c r="F249">
        <f>Demand[[#This Row],[Load]]-Demand[[#This Row],[Load]]*0.47</f>
        <v>5729.83</v>
      </c>
      <c r="G249">
        <f>Demand[[#This Row],[Load]]-Demand[[#This Row],[Load]]*0.46</f>
        <v>5837.94</v>
      </c>
      <c r="H249">
        <f>Demand[[#This Row],[Load]]-Demand[[#This Row],[Load]]*0.45</f>
        <v>5946.05</v>
      </c>
      <c r="I249">
        <f>Demand[[#This Row],[Load]]-Demand[[#This Row],[Load]]*0.44</f>
        <v>6054.16</v>
      </c>
      <c r="J249">
        <f>Demand[[#This Row],[Load]]-Demand[[#This Row],[Load]]*0.43</f>
        <v>6162.27</v>
      </c>
      <c r="K249">
        <f>Demand[[#This Row],[Load]]+Demand[[#This Row],[Load]]*$K$1</f>
        <v>6270.38</v>
      </c>
      <c r="L249">
        <f>Demand[[#This Row],[Load]]+Demand[[#This Row],[Load]]*-0.41</f>
        <v>6378.4900000000007</v>
      </c>
      <c r="M249">
        <f>Demand[[#This Row],[Load]]+Demand[[#This Row],[Load]]*-0.4</f>
        <v>6486.5999999999995</v>
      </c>
      <c r="N249">
        <f>Demand[[#This Row],[Load]]+Demand[[#This Row],[Load]]*-0.39</f>
        <v>6594.71</v>
      </c>
      <c r="O249">
        <f>Demand[[#This Row],[Load]]+Demand[[#This Row],[Load]]*-0.38</f>
        <v>6702.82</v>
      </c>
      <c r="P249">
        <f>Demand[[#This Row],[Load]]+Demand[[#This Row],[Load]]*-0.37</f>
        <v>6810.93</v>
      </c>
      <c r="Q249">
        <f>Demand[[#This Row],[Load]]+Demand[[#This Row],[Load]]*-0.36</f>
        <v>6919.04</v>
      </c>
      <c r="R249">
        <f>Demand[[#This Row],[Load]]+Demand[[#This Row],[Load]]*-0.35</f>
        <v>7027.15</v>
      </c>
      <c r="S249">
        <f>Demand[[#This Row],[Load]]+Demand[[#This Row],[Load]]*-0.34</f>
        <v>7135.26</v>
      </c>
      <c r="T249">
        <f>Demand[[#This Row],[Load]]+Demand[[#This Row],[Load]]*-0.33</f>
        <v>7243.37</v>
      </c>
      <c r="U249">
        <f>Demand[[#This Row],[Load]]+Demand[[#This Row],[Load]]*-0.32</f>
        <v>7351.48</v>
      </c>
      <c r="V249">
        <f>Demand[[#This Row],[Load]]+Demand[[#This Row],[Load]]*-0.31</f>
        <v>7459.59</v>
      </c>
      <c r="W249">
        <f>Demand[[#This Row],[Load]]+Demand[[#This Row],[Load]]*-0.3</f>
        <v>7567.7000000000007</v>
      </c>
      <c r="X249">
        <f>Demand[[#This Row],[Load]]+Demand[[#This Row],[Load]]*-0.29</f>
        <v>7675.81</v>
      </c>
      <c r="Y249">
        <f>Demand[[#This Row],[Load]]+Demand[[#This Row],[Load]]*-0.28</f>
        <v>7783.92</v>
      </c>
      <c r="Z249">
        <f>Demand[[#This Row],[Load]]+Demand[[#This Row],[Load]]*-0.27</f>
        <v>7892.03</v>
      </c>
      <c r="AA249">
        <f>Demand[[#This Row],[Load]]+Demand[[#This Row],[Load]]*-0.26</f>
        <v>8000.1399999999994</v>
      </c>
      <c r="AB249">
        <f>Demand[[#This Row],[Load]]+Demand[[#This Row],[Load]]*-0.25</f>
        <v>8108.25</v>
      </c>
      <c r="AC249">
        <f>Demand[[#This Row],[Load]]+Demand[[#This Row],[Load]]*-0.24</f>
        <v>8216.36</v>
      </c>
      <c r="AD249">
        <f>Demand[[#This Row],[Load]]+Demand[[#This Row],[Load]]*-0.23</f>
        <v>8324.4699999999993</v>
      </c>
      <c r="AE249">
        <f>Demand[[#This Row],[Load]]+Demand[[#This Row],[Load]]*-0.22</f>
        <v>8432.58</v>
      </c>
      <c r="AF249">
        <f>Demand[[#This Row],[Load]]+Demand[[#This Row],[Load]]*-0.21</f>
        <v>8540.69</v>
      </c>
      <c r="AG249">
        <f>Demand[[#This Row],[Load]]+Demand[[#This Row],[Load]]*-0.2</f>
        <v>8648.7999999999993</v>
      </c>
      <c r="AH249">
        <f>Demand[[#This Row],[Load]]+Demand[[#This Row],[Load]]*-0.19</f>
        <v>8756.91</v>
      </c>
      <c r="AI249">
        <f>Demand[[#This Row],[Load]]+Demand[[#This Row],[Load]]*-0.18</f>
        <v>8865.02</v>
      </c>
      <c r="AJ249">
        <f>Demand[[#This Row],[Load]]+Demand[[#This Row],[Load]]*-0.17</f>
        <v>8973.1299999999992</v>
      </c>
      <c r="AK249">
        <f>Demand[[#This Row],[Load]]+Demand[[#This Row],[Load]]*-0.16</f>
        <v>9081.24</v>
      </c>
      <c r="AL249">
        <f>Demand[[#This Row],[Load]]+Demand[[#This Row],[Load]]*-0.15</f>
        <v>9189.35</v>
      </c>
      <c r="AM249">
        <f>Demand[[#This Row],[Load]]+Demand[[#This Row],[Load]]*-0.14</f>
        <v>9297.4599999999991</v>
      </c>
      <c r="AN249">
        <f>Demand[[#This Row],[Load]]+Demand[[#This Row],[Load]]*-0.13</f>
        <v>9405.57</v>
      </c>
      <c r="AO249">
        <f>Demand[[#This Row],[Load]]+Demand[[#This Row],[Load]]*-0.12</f>
        <v>9513.68</v>
      </c>
      <c r="AP249">
        <f>Demand[[#This Row],[Load]]+Demand[[#This Row],[Load]]*-0.11</f>
        <v>9621.7900000000009</v>
      </c>
      <c r="AQ249">
        <f>Demand[[#This Row],[Load]]+Demand[[#This Row],[Load]]*-0.1</f>
        <v>9729.9</v>
      </c>
      <c r="AR249">
        <f>Demand[[#This Row],[Load]]+Demand[[#This Row],[Load]]*-0.09</f>
        <v>9838.01</v>
      </c>
      <c r="AS249">
        <f>Demand[[#This Row],[Load]]+Demand[[#This Row],[Load]]*-0.08</f>
        <v>9946.1200000000008</v>
      </c>
      <c r="AT249">
        <f>Demand[[#This Row],[Load]]+Demand[[#This Row],[Load]]*-0.07</f>
        <v>10054.23</v>
      </c>
      <c r="AU249">
        <f>Demand[[#This Row],[Load]]+Demand[[#This Row],[Load]]*-0.06</f>
        <v>10162.34</v>
      </c>
      <c r="AV249">
        <f>Demand[[#This Row],[Load]]+Demand[[#This Row],[Load]]*-0.05</f>
        <v>10270.450000000001</v>
      </c>
      <c r="AW249">
        <f>Demand[[#This Row],[Load]]+Demand[[#This Row],[Load]]*-0.04</f>
        <v>10378.56</v>
      </c>
      <c r="AX249">
        <f>Demand[[#This Row],[Load]]+Demand[[#This Row],[Load]]*-0.03</f>
        <v>10486.67</v>
      </c>
      <c r="AY249">
        <f>Demand[[#This Row],[Load]]+Demand[[#This Row],[Load]]*-0.02</f>
        <v>10594.78</v>
      </c>
      <c r="AZ249">
        <f>Demand[[#This Row],[Load]]+Demand[[#This Row],[Load]]*-0.01</f>
        <v>10702.89</v>
      </c>
      <c r="BA249">
        <f>Demand[[#This Row],[Load]]+Demand[[#This Row],[Load]]*0</f>
        <v>10811</v>
      </c>
      <c r="BB249">
        <f>Demand[[#This Row],[Load]]+Demand[[#This Row],[Load]]*0.01</f>
        <v>10919.11</v>
      </c>
      <c r="BC249">
        <f>Demand[[#This Row],[Load]]+Demand[[#This Row],[Load]]*0.02</f>
        <v>11027.22</v>
      </c>
      <c r="BD249">
        <f>Demand[[#This Row],[Load]]+Demand[[#This Row],[Load]]*0.03</f>
        <v>11135.33</v>
      </c>
      <c r="BE249">
        <f>Demand[[#This Row],[Load]]+Demand[[#This Row],[Load]]*0.04</f>
        <v>11243.44</v>
      </c>
      <c r="BF249">
        <f>Demand[[#This Row],[Load]]+Demand[[#This Row],[Load]]*0.05</f>
        <v>11351.55</v>
      </c>
      <c r="BG249">
        <f>Demand[[#This Row],[Load]]+Demand[[#This Row],[Load]]*0.06</f>
        <v>11459.66</v>
      </c>
      <c r="BH249">
        <f>Demand[[#This Row],[Load]]+Demand[[#This Row],[Load]]*0.07</f>
        <v>11567.77</v>
      </c>
      <c r="BI249">
        <f>Demand[[#This Row],[Load]]+Demand[[#This Row],[Load]]*0.08</f>
        <v>11675.88</v>
      </c>
      <c r="BJ249">
        <f>Demand[[#This Row],[Load]]+Demand[[#This Row],[Load]]*0.09</f>
        <v>11783.99</v>
      </c>
      <c r="BK249">
        <f>Demand[[#This Row],[Load]]+Demand[[#This Row],[Load]]*0.1</f>
        <v>11892.1</v>
      </c>
      <c r="BL249">
        <f>Demand[[#This Row],[Load]]+Demand[[#This Row],[Load]]*0.11</f>
        <v>12000.21</v>
      </c>
      <c r="BM249">
        <f>Demand[[#This Row],[Load]]+Demand[[#This Row],[Load]]*0.12</f>
        <v>12108.32</v>
      </c>
      <c r="BN249">
        <f>Demand[[#This Row],[Load]]+Demand[[#This Row],[Load]]*0.13</f>
        <v>12216.43</v>
      </c>
      <c r="BO249">
        <f>Demand[[#This Row],[Load]]+Demand[[#This Row],[Load]]*0.14</f>
        <v>12324.54</v>
      </c>
      <c r="BP249">
        <f>Demand[[#This Row],[Load]]+Demand[[#This Row],[Load]]*0.15</f>
        <v>12432.65</v>
      </c>
      <c r="BQ249">
        <f>Demand[[#This Row],[Load]]+Demand[[#This Row],[Load]]*0.16</f>
        <v>12540.76</v>
      </c>
      <c r="BR249">
        <f>Demand[[#This Row],[Load]]+Demand[[#This Row],[Load]]*0.17</f>
        <v>12648.87</v>
      </c>
      <c r="BS249">
        <f>Demand[[#This Row],[Load]]+Demand[[#This Row],[Load]]*0.18</f>
        <v>12756.98</v>
      </c>
      <c r="BT249">
        <f>Demand[[#This Row],[Load]]+Demand[[#This Row],[Load]]*0.19</f>
        <v>12865.09</v>
      </c>
      <c r="BU249">
        <f>Demand[[#This Row],[Load]]+Demand[[#This Row],[Load]]*0.2</f>
        <v>12973.2</v>
      </c>
      <c r="BV249">
        <f>Demand[[#This Row],[Load]]+Demand[[#This Row],[Load]]*0.21</f>
        <v>13081.31</v>
      </c>
      <c r="BW249">
        <f>Demand[[#This Row],[Load]]+Demand[[#This Row],[Load]]*0.22</f>
        <v>13189.42</v>
      </c>
      <c r="BX249">
        <f>Demand[[#This Row],[Load]]+Demand[[#This Row],[Load]]*0.23</f>
        <v>13297.53</v>
      </c>
      <c r="BY249">
        <f>Demand[[#This Row],[Load]]+Demand[[#This Row],[Load]]*0.24</f>
        <v>13405.64</v>
      </c>
      <c r="BZ249">
        <f>Demand[[#This Row],[Load]]+Demand[[#This Row],[Load]]*0.25</f>
        <v>13513.75</v>
      </c>
      <c r="CA249">
        <f>Demand[[#This Row],[Load]]+Demand[[#This Row],[Load]]*0.26</f>
        <v>13621.86</v>
      </c>
      <c r="CB249">
        <f>Demand[[#This Row],[Load]]+Demand[[#This Row],[Load]]*0.27</f>
        <v>13729.970000000001</v>
      </c>
      <c r="CC249">
        <f>Demand[[#This Row],[Load]]+Demand[[#This Row],[Load]]*0.28</f>
        <v>13838.08</v>
      </c>
      <c r="CD249">
        <f>Demand[[#This Row],[Load]]+Demand[[#This Row],[Load]]*0.29</f>
        <v>13946.189999999999</v>
      </c>
      <c r="CE249">
        <f>Demand[[#This Row],[Load]]+Demand[[#This Row],[Load]]*0.3</f>
        <v>14054.3</v>
      </c>
      <c r="CF249">
        <f>Demand[[#This Row],[Load]]+Demand[[#This Row],[Load]]*0.31</f>
        <v>14162.41</v>
      </c>
      <c r="CG249">
        <f>Demand[[#This Row],[Load]]+Demand[[#This Row],[Load]]*0.32</f>
        <v>14270.52</v>
      </c>
      <c r="CH249">
        <f>Demand[[#This Row],[Load]]+Demand[[#This Row],[Load]]*0.33</f>
        <v>14378.630000000001</v>
      </c>
      <c r="CI249">
        <f>Demand[[#This Row],[Load]]+Demand[[#This Row],[Load]]*0.34</f>
        <v>14486.74</v>
      </c>
      <c r="CJ249">
        <f>Demand[[#This Row],[Load]]+Demand[[#This Row],[Load]]*0.35</f>
        <v>14594.85</v>
      </c>
      <c r="CK249">
        <f>Demand[[#This Row],[Load]]+Demand[[#This Row],[Load]]*0.36</f>
        <v>14702.96</v>
      </c>
      <c r="CL249">
        <f>Demand[[#This Row],[Load]]+Demand[[#This Row],[Load]]*0.37</f>
        <v>14811.07</v>
      </c>
      <c r="CM249">
        <f>Demand[[#This Row],[Load]]+Demand[[#This Row],[Load]]*0.38</f>
        <v>14919.18</v>
      </c>
      <c r="CN249">
        <f>Demand[[#This Row],[Load]]+Demand[[#This Row],[Load]]*0.39</f>
        <v>15027.29</v>
      </c>
      <c r="CO249">
        <f>Demand[[#This Row],[Load]]+Demand[[#This Row],[Load]]*0.4</f>
        <v>15135.400000000001</v>
      </c>
      <c r="CP249">
        <f>Demand[[#This Row],[Load]]+Demand[[#This Row],[Load]]*0.41</f>
        <v>15243.509999999998</v>
      </c>
      <c r="CQ249">
        <f>Demand[[#This Row],[Load]]+Demand[[#This Row],[Load]]*0.42</f>
        <v>15351.619999999999</v>
      </c>
      <c r="CR249">
        <f>Demand[[#This Row],[Load]]+Demand[[#This Row],[Load]]*0.43</f>
        <v>15459.73</v>
      </c>
      <c r="CS249">
        <f>Demand[[#This Row],[Load]]+Demand[[#This Row],[Load]]*0.44</f>
        <v>15567.84</v>
      </c>
      <c r="CT249">
        <f>Demand[[#This Row],[Load]]+Demand[[#This Row],[Load]]*0.45</f>
        <v>15675.95</v>
      </c>
      <c r="CU249">
        <f>Demand[[#This Row],[Load]]+Demand[[#This Row],[Load]]*0.46</f>
        <v>15784.060000000001</v>
      </c>
      <c r="CV249">
        <f>Demand[[#This Row],[Load]]+Demand[[#This Row],[Load]]*47</f>
        <v>518928</v>
      </c>
      <c r="CW249">
        <f>Demand[[#This Row],[Load]]+Demand[[#This Row],[Load]]*0.48</f>
        <v>16000.279999999999</v>
      </c>
      <c r="CX249">
        <f>Demand[[#This Row],[Load]]+Demand[[#This Row],[Load]]*0.49</f>
        <v>16108.39</v>
      </c>
      <c r="CY249">
        <f>Demand[[#This Row],[Load]]+Demand[[#This Row],[Load]]*0.5</f>
        <v>16216.5</v>
      </c>
    </row>
    <row r="250" spans="1:103">
      <c r="A250">
        <v>248</v>
      </c>
      <c r="B250">
        <v>12550</v>
      </c>
      <c r="C250">
        <f>Demand[[#This Row],[Load]]-Demand[[#This Row],[Load]]*0.5</f>
        <v>6275</v>
      </c>
      <c r="D250">
        <f>Demand[[#This Row],[Load]]-Demand[[#This Row],[Load]]*0.49</f>
        <v>6400.5</v>
      </c>
      <c r="E250">
        <f>Demand[[#This Row],[Load]]-Demand[[#This Row],[Load]]*0.48</f>
        <v>6526</v>
      </c>
      <c r="F250">
        <f>Demand[[#This Row],[Load]]-Demand[[#This Row],[Load]]*0.47</f>
        <v>6651.5</v>
      </c>
      <c r="G250">
        <f>Demand[[#This Row],[Load]]-Demand[[#This Row],[Load]]*0.46</f>
        <v>6777</v>
      </c>
      <c r="H250">
        <f>Demand[[#This Row],[Load]]-Demand[[#This Row],[Load]]*0.45</f>
        <v>6902.5</v>
      </c>
      <c r="I250">
        <f>Demand[[#This Row],[Load]]-Demand[[#This Row],[Load]]*0.44</f>
        <v>7028</v>
      </c>
      <c r="J250">
        <f>Demand[[#This Row],[Load]]-Demand[[#This Row],[Load]]*0.43</f>
        <v>7153.5</v>
      </c>
      <c r="K250">
        <f>Demand[[#This Row],[Load]]+Demand[[#This Row],[Load]]*$K$1</f>
        <v>7279</v>
      </c>
      <c r="L250">
        <f>Demand[[#This Row],[Load]]+Demand[[#This Row],[Load]]*-0.41</f>
        <v>7404.5</v>
      </c>
      <c r="M250">
        <f>Demand[[#This Row],[Load]]+Demand[[#This Row],[Load]]*-0.4</f>
        <v>7530</v>
      </c>
      <c r="N250">
        <f>Demand[[#This Row],[Load]]+Demand[[#This Row],[Load]]*-0.39</f>
        <v>7655.5</v>
      </c>
      <c r="O250">
        <f>Demand[[#This Row],[Load]]+Demand[[#This Row],[Load]]*-0.38</f>
        <v>7781</v>
      </c>
      <c r="P250">
        <f>Demand[[#This Row],[Load]]+Demand[[#This Row],[Load]]*-0.37</f>
        <v>7906.5</v>
      </c>
      <c r="Q250">
        <f>Demand[[#This Row],[Load]]+Demand[[#This Row],[Load]]*-0.36</f>
        <v>8032</v>
      </c>
      <c r="R250">
        <f>Demand[[#This Row],[Load]]+Demand[[#This Row],[Load]]*-0.35</f>
        <v>8157.5</v>
      </c>
      <c r="S250">
        <f>Demand[[#This Row],[Load]]+Demand[[#This Row],[Load]]*-0.34</f>
        <v>8283</v>
      </c>
      <c r="T250">
        <f>Demand[[#This Row],[Load]]+Demand[[#This Row],[Load]]*-0.33</f>
        <v>8408.5</v>
      </c>
      <c r="U250">
        <f>Demand[[#This Row],[Load]]+Demand[[#This Row],[Load]]*-0.32</f>
        <v>8534</v>
      </c>
      <c r="V250">
        <f>Demand[[#This Row],[Load]]+Demand[[#This Row],[Load]]*-0.31</f>
        <v>8659.5</v>
      </c>
      <c r="W250">
        <f>Demand[[#This Row],[Load]]+Demand[[#This Row],[Load]]*-0.3</f>
        <v>8785</v>
      </c>
      <c r="X250">
        <f>Demand[[#This Row],[Load]]+Demand[[#This Row],[Load]]*-0.29</f>
        <v>8910.5</v>
      </c>
      <c r="Y250">
        <f>Demand[[#This Row],[Load]]+Demand[[#This Row],[Load]]*-0.28</f>
        <v>9036</v>
      </c>
      <c r="Z250">
        <f>Demand[[#This Row],[Load]]+Demand[[#This Row],[Load]]*-0.27</f>
        <v>9161.5</v>
      </c>
      <c r="AA250">
        <f>Demand[[#This Row],[Load]]+Demand[[#This Row],[Load]]*-0.26</f>
        <v>9287</v>
      </c>
      <c r="AB250">
        <f>Demand[[#This Row],[Load]]+Demand[[#This Row],[Load]]*-0.25</f>
        <v>9412.5</v>
      </c>
      <c r="AC250">
        <f>Demand[[#This Row],[Load]]+Demand[[#This Row],[Load]]*-0.24</f>
        <v>9538</v>
      </c>
      <c r="AD250">
        <f>Demand[[#This Row],[Load]]+Demand[[#This Row],[Load]]*-0.23</f>
        <v>9663.5</v>
      </c>
      <c r="AE250">
        <f>Demand[[#This Row],[Load]]+Demand[[#This Row],[Load]]*-0.22</f>
        <v>9789</v>
      </c>
      <c r="AF250">
        <f>Demand[[#This Row],[Load]]+Demand[[#This Row],[Load]]*-0.21</f>
        <v>9914.5</v>
      </c>
      <c r="AG250">
        <f>Demand[[#This Row],[Load]]+Demand[[#This Row],[Load]]*-0.2</f>
        <v>10040</v>
      </c>
      <c r="AH250">
        <f>Demand[[#This Row],[Load]]+Demand[[#This Row],[Load]]*-0.19</f>
        <v>10165.5</v>
      </c>
      <c r="AI250">
        <f>Demand[[#This Row],[Load]]+Demand[[#This Row],[Load]]*-0.18</f>
        <v>10291</v>
      </c>
      <c r="AJ250">
        <f>Demand[[#This Row],[Load]]+Demand[[#This Row],[Load]]*-0.17</f>
        <v>10416.5</v>
      </c>
      <c r="AK250">
        <f>Demand[[#This Row],[Load]]+Demand[[#This Row],[Load]]*-0.16</f>
        <v>10542</v>
      </c>
      <c r="AL250">
        <f>Demand[[#This Row],[Load]]+Demand[[#This Row],[Load]]*-0.15</f>
        <v>10667.5</v>
      </c>
      <c r="AM250">
        <f>Demand[[#This Row],[Load]]+Demand[[#This Row],[Load]]*-0.14</f>
        <v>10793</v>
      </c>
      <c r="AN250">
        <f>Demand[[#This Row],[Load]]+Demand[[#This Row],[Load]]*-0.13</f>
        <v>10918.5</v>
      </c>
      <c r="AO250">
        <f>Demand[[#This Row],[Load]]+Demand[[#This Row],[Load]]*-0.12</f>
        <v>11044</v>
      </c>
      <c r="AP250">
        <f>Demand[[#This Row],[Load]]+Demand[[#This Row],[Load]]*-0.11</f>
        <v>11169.5</v>
      </c>
      <c r="AQ250">
        <f>Demand[[#This Row],[Load]]+Demand[[#This Row],[Load]]*-0.1</f>
        <v>11295</v>
      </c>
      <c r="AR250">
        <f>Demand[[#This Row],[Load]]+Demand[[#This Row],[Load]]*-0.09</f>
        <v>11420.5</v>
      </c>
      <c r="AS250">
        <f>Demand[[#This Row],[Load]]+Demand[[#This Row],[Load]]*-0.08</f>
        <v>11546</v>
      </c>
      <c r="AT250">
        <f>Demand[[#This Row],[Load]]+Demand[[#This Row],[Load]]*-0.07</f>
        <v>11671.5</v>
      </c>
      <c r="AU250">
        <f>Demand[[#This Row],[Load]]+Demand[[#This Row],[Load]]*-0.06</f>
        <v>11797</v>
      </c>
      <c r="AV250">
        <f>Demand[[#This Row],[Load]]+Demand[[#This Row],[Load]]*-0.05</f>
        <v>11922.5</v>
      </c>
      <c r="AW250">
        <f>Demand[[#This Row],[Load]]+Demand[[#This Row],[Load]]*-0.04</f>
        <v>12048</v>
      </c>
      <c r="AX250">
        <f>Demand[[#This Row],[Load]]+Demand[[#This Row],[Load]]*-0.03</f>
        <v>12173.5</v>
      </c>
      <c r="AY250">
        <f>Demand[[#This Row],[Load]]+Demand[[#This Row],[Load]]*-0.02</f>
        <v>12299</v>
      </c>
      <c r="AZ250">
        <f>Demand[[#This Row],[Load]]+Demand[[#This Row],[Load]]*-0.01</f>
        <v>12424.5</v>
      </c>
      <c r="BA250">
        <f>Demand[[#This Row],[Load]]+Demand[[#This Row],[Load]]*0</f>
        <v>12550</v>
      </c>
      <c r="BB250">
        <f>Demand[[#This Row],[Load]]+Demand[[#This Row],[Load]]*0.01</f>
        <v>12675.5</v>
      </c>
      <c r="BC250">
        <f>Demand[[#This Row],[Load]]+Demand[[#This Row],[Load]]*0.02</f>
        <v>12801</v>
      </c>
      <c r="BD250">
        <f>Demand[[#This Row],[Load]]+Demand[[#This Row],[Load]]*0.03</f>
        <v>12926.5</v>
      </c>
      <c r="BE250">
        <f>Demand[[#This Row],[Load]]+Demand[[#This Row],[Load]]*0.04</f>
        <v>13052</v>
      </c>
      <c r="BF250">
        <f>Demand[[#This Row],[Load]]+Demand[[#This Row],[Load]]*0.05</f>
        <v>13177.5</v>
      </c>
      <c r="BG250">
        <f>Demand[[#This Row],[Load]]+Demand[[#This Row],[Load]]*0.06</f>
        <v>13303</v>
      </c>
      <c r="BH250">
        <f>Demand[[#This Row],[Load]]+Demand[[#This Row],[Load]]*0.07</f>
        <v>13428.5</v>
      </c>
      <c r="BI250">
        <f>Demand[[#This Row],[Load]]+Demand[[#This Row],[Load]]*0.08</f>
        <v>13554</v>
      </c>
      <c r="BJ250">
        <f>Demand[[#This Row],[Load]]+Demand[[#This Row],[Load]]*0.09</f>
        <v>13679.5</v>
      </c>
      <c r="BK250">
        <f>Demand[[#This Row],[Load]]+Demand[[#This Row],[Load]]*0.1</f>
        <v>13805</v>
      </c>
      <c r="BL250">
        <f>Demand[[#This Row],[Load]]+Demand[[#This Row],[Load]]*0.11</f>
        <v>13930.5</v>
      </c>
      <c r="BM250">
        <f>Demand[[#This Row],[Load]]+Demand[[#This Row],[Load]]*0.12</f>
        <v>14056</v>
      </c>
      <c r="BN250">
        <f>Demand[[#This Row],[Load]]+Demand[[#This Row],[Load]]*0.13</f>
        <v>14181.5</v>
      </c>
      <c r="BO250">
        <f>Demand[[#This Row],[Load]]+Demand[[#This Row],[Load]]*0.14</f>
        <v>14307</v>
      </c>
      <c r="BP250">
        <f>Demand[[#This Row],[Load]]+Demand[[#This Row],[Load]]*0.15</f>
        <v>14432.5</v>
      </c>
      <c r="BQ250">
        <f>Demand[[#This Row],[Load]]+Demand[[#This Row],[Load]]*0.16</f>
        <v>14558</v>
      </c>
      <c r="BR250">
        <f>Demand[[#This Row],[Load]]+Demand[[#This Row],[Load]]*0.17</f>
        <v>14683.5</v>
      </c>
      <c r="BS250">
        <f>Demand[[#This Row],[Load]]+Demand[[#This Row],[Load]]*0.18</f>
        <v>14809</v>
      </c>
      <c r="BT250">
        <f>Demand[[#This Row],[Load]]+Demand[[#This Row],[Load]]*0.19</f>
        <v>14934.5</v>
      </c>
      <c r="BU250">
        <f>Demand[[#This Row],[Load]]+Demand[[#This Row],[Load]]*0.2</f>
        <v>15060</v>
      </c>
      <c r="BV250">
        <f>Demand[[#This Row],[Load]]+Demand[[#This Row],[Load]]*0.21</f>
        <v>15185.5</v>
      </c>
      <c r="BW250">
        <f>Demand[[#This Row],[Load]]+Demand[[#This Row],[Load]]*0.22</f>
        <v>15311</v>
      </c>
      <c r="BX250">
        <f>Demand[[#This Row],[Load]]+Demand[[#This Row],[Load]]*0.23</f>
        <v>15436.5</v>
      </c>
      <c r="BY250">
        <f>Demand[[#This Row],[Load]]+Demand[[#This Row],[Load]]*0.24</f>
        <v>15562</v>
      </c>
      <c r="BZ250">
        <f>Demand[[#This Row],[Load]]+Demand[[#This Row],[Load]]*0.25</f>
        <v>15687.5</v>
      </c>
      <c r="CA250">
        <f>Demand[[#This Row],[Load]]+Demand[[#This Row],[Load]]*0.26</f>
        <v>15813</v>
      </c>
      <c r="CB250">
        <f>Demand[[#This Row],[Load]]+Demand[[#This Row],[Load]]*0.27</f>
        <v>15938.5</v>
      </c>
      <c r="CC250">
        <f>Demand[[#This Row],[Load]]+Demand[[#This Row],[Load]]*0.28</f>
        <v>16064</v>
      </c>
      <c r="CD250">
        <f>Demand[[#This Row],[Load]]+Demand[[#This Row],[Load]]*0.29</f>
        <v>16189.5</v>
      </c>
      <c r="CE250">
        <f>Demand[[#This Row],[Load]]+Demand[[#This Row],[Load]]*0.3</f>
        <v>16315</v>
      </c>
      <c r="CF250">
        <f>Demand[[#This Row],[Load]]+Demand[[#This Row],[Load]]*0.31</f>
        <v>16440.5</v>
      </c>
      <c r="CG250">
        <f>Demand[[#This Row],[Load]]+Demand[[#This Row],[Load]]*0.32</f>
        <v>16566</v>
      </c>
      <c r="CH250">
        <f>Demand[[#This Row],[Load]]+Demand[[#This Row],[Load]]*0.33</f>
        <v>16691.5</v>
      </c>
      <c r="CI250">
        <f>Demand[[#This Row],[Load]]+Demand[[#This Row],[Load]]*0.34</f>
        <v>16817</v>
      </c>
      <c r="CJ250">
        <f>Demand[[#This Row],[Load]]+Demand[[#This Row],[Load]]*0.35</f>
        <v>16942.5</v>
      </c>
      <c r="CK250">
        <f>Demand[[#This Row],[Load]]+Demand[[#This Row],[Load]]*0.36</f>
        <v>17068</v>
      </c>
      <c r="CL250">
        <f>Demand[[#This Row],[Load]]+Demand[[#This Row],[Load]]*0.37</f>
        <v>17193.5</v>
      </c>
      <c r="CM250">
        <f>Demand[[#This Row],[Load]]+Demand[[#This Row],[Load]]*0.38</f>
        <v>17319</v>
      </c>
      <c r="CN250">
        <f>Demand[[#This Row],[Load]]+Demand[[#This Row],[Load]]*0.39</f>
        <v>17444.5</v>
      </c>
      <c r="CO250">
        <f>Demand[[#This Row],[Load]]+Demand[[#This Row],[Load]]*0.4</f>
        <v>17570</v>
      </c>
      <c r="CP250">
        <f>Demand[[#This Row],[Load]]+Demand[[#This Row],[Load]]*0.41</f>
        <v>17695.5</v>
      </c>
      <c r="CQ250">
        <f>Demand[[#This Row],[Load]]+Demand[[#This Row],[Load]]*0.42</f>
        <v>17821</v>
      </c>
      <c r="CR250">
        <f>Demand[[#This Row],[Load]]+Demand[[#This Row],[Load]]*0.43</f>
        <v>17946.5</v>
      </c>
      <c r="CS250">
        <f>Demand[[#This Row],[Load]]+Demand[[#This Row],[Load]]*0.44</f>
        <v>18072</v>
      </c>
      <c r="CT250">
        <f>Demand[[#This Row],[Load]]+Demand[[#This Row],[Load]]*0.45</f>
        <v>18197.5</v>
      </c>
      <c r="CU250">
        <f>Demand[[#This Row],[Load]]+Demand[[#This Row],[Load]]*0.46</f>
        <v>18323</v>
      </c>
      <c r="CV250">
        <f>Demand[[#This Row],[Load]]+Demand[[#This Row],[Load]]*47</f>
        <v>602400</v>
      </c>
      <c r="CW250">
        <f>Demand[[#This Row],[Load]]+Demand[[#This Row],[Load]]*0.48</f>
        <v>18574</v>
      </c>
      <c r="CX250">
        <f>Demand[[#This Row],[Load]]+Demand[[#This Row],[Load]]*0.49</f>
        <v>18699.5</v>
      </c>
      <c r="CY250">
        <f>Demand[[#This Row],[Load]]+Demand[[#This Row],[Load]]*0.5</f>
        <v>18825</v>
      </c>
    </row>
    <row r="251" spans="1:103">
      <c r="A251">
        <v>249</v>
      </c>
      <c r="B251">
        <v>14043</v>
      </c>
      <c r="C251">
        <f>Demand[[#This Row],[Load]]-Demand[[#This Row],[Load]]*0.5</f>
        <v>7021.5</v>
      </c>
      <c r="D251">
        <f>Demand[[#This Row],[Load]]-Demand[[#This Row],[Load]]*0.49</f>
        <v>7161.93</v>
      </c>
      <c r="E251">
        <f>Demand[[#This Row],[Load]]-Demand[[#This Row],[Load]]*0.48</f>
        <v>7302.3600000000006</v>
      </c>
      <c r="F251">
        <f>Demand[[#This Row],[Load]]-Demand[[#This Row],[Load]]*0.47</f>
        <v>7442.79</v>
      </c>
      <c r="G251">
        <f>Demand[[#This Row],[Load]]-Demand[[#This Row],[Load]]*0.46</f>
        <v>7583.2199999999993</v>
      </c>
      <c r="H251">
        <f>Demand[[#This Row],[Load]]-Demand[[#This Row],[Load]]*0.45</f>
        <v>7723.65</v>
      </c>
      <c r="I251">
        <f>Demand[[#This Row],[Load]]-Demand[[#This Row],[Load]]*0.44</f>
        <v>7864.08</v>
      </c>
      <c r="J251">
        <f>Demand[[#This Row],[Load]]-Demand[[#This Row],[Load]]*0.43</f>
        <v>8004.51</v>
      </c>
      <c r="K251">
        <f>Demand[[#This Row],[Load]]+Demand[[#This Row],[Load]]*$K$1</f>
        <v>8144.9400000000005</v>
      </c>
      <c r="L251">
        <f>Demand[[#This Row],[Load]]+Demand[[#This Row],[Load]]*-0.41</f>
        <v>8285.369999999999</v>
      </c>
      <c r="M251">
        <f>Demand[[#This Row],[Load]]+Demand[[#This Row],[Load]]*-0.4</f>
        <v>8425.7999999999993</v>
      </c>
      <c r="N251">
        <f>Demand[[#This Row],[Load]]+Demand[[#This Row],[Load]]*-0.39</f>
        <v>8566.23</v>
      </c>
      <c r="O251">
        <f>Demand[[#This Row],[Load]]+Demand[[#This Row],[Load]]*-0.38</f>
        <v>8706.66</v>
      </c>
      <c r="P251">
        <f>Demand[[#This Row],[Load]]+Demand[[#This Row],[Load]]*-0.37</f>
        <v>8847.09</v>
      </c>
      <c r="Q251">
        <f>Demand[[#This Row],[Load]]+Demand[[#This Row],[Load]]*-0.36</f>
        <v>8987.52</v>
      </c>
      <c r="R251">
        <f>Demand[[#This Row],[Load]]+Demand[[#This Row],[Load]]*-0.35</f>
        <v>9127.9500000000007</v>
      </c>
      <c r="S251">
        <f>Demand[[#This Row],[Load]]+Demand[[#This Row],[Load]]*-0.34</f>
        <v>9268.380000000001</v>
      </c>
      <c r="T251">
        <f>Demand[[#This Row],[Load]]+Demand[[#This Row],[Load]]*-0.33</f>
        <v>9408.81</v>
      </c>
      <c r="U251">
        <f>Demand[[#This Row],[Load]]+Demand[[#This Row],[Load]]*-0.32</f>
        <v>9549.24</v>
      </c>
      <c r="V251">
        <f>Demand[[#This Row],[Load]]+Demand[[#This Row],[Load]]*-0.31</f>
        <v>9689.67</v>
      </c>
      <c r="W251">
        <f>Demand[[#This Row],[Load]]+Demand[[#This Row],[Load]]*-0.3</f>
        <v>9830.1</v>
      </c>
      <c r="X251">
        <f>Demand[[#This Row],[Load]]+Demand[[#This Row],[Load]]*-0.29</f>
        <v>9970.5300000000007</v>
      </c>
      <c r="Y251">
        <f>Demand[[#This Row],[Load]]+Demand[[#This Row],[Load]]*-0.28</f>
        <v>10110.959999999999</v>
      </c>
      <c r="Z251">
        <f>Demand[[#This Row],[Load]]+Demand[[#This Row],[Load]]*-0.27</f>
        <v>10251.39</v>
      </c>
      <c r="AA251">
        <f>Demand[[#This Row],[Load]]+Demand[[#This Row],[Load]]*-0.26</f>
        <v>10391.82</v>
      </c>
      <c r="AB251">
        <f>Demand[[#This Row],[Load]]+Demand[[#This Row],[Load]]*-0.25</f>
        <v>10532.25</v>
      </c>
      <c r="AC251">
        <f>Demand[[#This Row],[Load]]+Demand[[#This Row],[Load]]*-0.24</f>
        <v>10672.68</v>
      </c>
      <c r="AD251">
        <f>Demand[[#This Row],[Load]]+Demand[[#This Row],[Load]]*-0.23</f>
        <v>10813.11</v>
      </c>
      <c r="AE251">
        <f>Demand[[#This Row],[Load]]+Demand[[#This Row],[Load]]*-0.22</f>
        <v>10953.54</v>
      </c>
      <c r="AF251">
        <f>Demand[[#This Row],[Load]]+Demand[[#This Row],[Load]]*-0.21</f>
        <v>11093.970000000001</v>
      </c>
      <c r="AG251">
        <f>Demand[[#This Row],[Load]]+Demand[[#This Row],[Load]]*-0.2</f>
        <v>11234.4</v>
      </c>
      <c r="AH251">
        <f>Demand[[#This Row],[Load]]+Demand[[#This Row],[Load]]*-0.19</f>
        <v>11374.83</v>
      </c>
      <c r="AI251">
        <f>Demand[[#This Row],[Load]]+Demand[[#This Row],[Load]]*-0.18</f>
        <v>11515.26</v>
      </c>
      <c r="AJ251">
        <f>Demand[[#This Row],[Load]]+Demand[[#This Row],[Load]]*-0.17</f>
        <v>11655.69</v>
      </c>
      <c r="AK251">
        <f>Demand[[#This Row],[Load]]+Demand[[#This Row],[Load]]*-0.16</f>
        <v>11796.119999999999</v>
      </c>
      <c r="AL251">
        <f>Demand[[#This Row],[Load]]+Demand[[#This Row],[Load]]*-0.15</f>
        <v>11936.55</v>
      </c>
      <c r="AM251">
        <f>Demand[[#This Row],[Load]]+Demand[[#This Row],[Load]]*-0.14</f>
        <v>12076.98</v>
      </c>
      <c r="AN251">
        <f>Demand[[#This Row],[Load]]+Demand[[#This Row],[Load]]*-0.13</f>
        <v>12217.41</v>
      </c>
      <c r="AO251">
        <f>Demand[[#This Row],[Load]]+Demand[[#This Row],[Load]]*-0.12</f>
        <v>12357.84</v>
      </c>
      <c r="AP251">
        <f>Demand[[#This Row],[Load]]+Demand[[#This Row],[Load]]*-0.11</f>
        <v>12498.27</v>
      </c>
      <c r="AQ251">
        <f>Demand[[#This Row],[Load]]+Demand[[#This Row],[Load]]*-0.1</f>
        <v>12638.7</v>
      </c>
      <c r="AR251">
        <f>Demand[[#This Row],[Load]]+Demand[[#This Row],[Load]]*-0.09</f>
        <v>12779.130000000001</v>
      </c>
      <c r="AS251">
        <f>Demand[[#This Row],[Load]]+Demand[[#This Row],[Load]]*-0.08</f>
        <v>12919.56</v>
      </c>
      <c r="AT251">
        <f>Demand[[#This Row],[Load]]+Demand[[#This Row],[Load]]*-0.07</f>
        <v>13059.99</v>
      </c>
      <c r="AU251">
        <f>Demand[[#This Row],[Load]]+Demand[[#This Row],[Load]]*-0.06</f>
        <v>13200.42</v>
      </c>
      <c r="AV251">
        <f>Demand[[#This Row],[Load]]+Demand[[#This Row],[Load]]*-0.05</f>
        <v>13340.85</v>
      </c>
      <c r="AW251">
        <f>Demand[[#This Row],[Load]]+Demand[[#This Row],[Load]]*-0.04</f>
        <v>13481.28</v>
      </c>
      <c r="AX251">
        <f>Demand[[#This Row],[Load]]+Demand[[#This Row],[Load]]*-0.03</f>
        <v>13621.71</v>
      </c>
      <c r="AY251">
        <f>Demand[[#This Row],[Load]]+Demand[[#This Row],[Load]]*-0.02</f>
        <v>13762.14</v>
      </c>
      <c r="AZ251">
        <f>Demand[[#This Row],[Load]]+Demand[[#This Row],[Load]]*-0.01</f>
        <v>13902.57</v>
      </c>
      <c r="BA251">
        <f>Demand[[#This Row],[Load]]+Demand[[#This Row],[Load]]*0</f>
        <v>14043</v>
      </c>
      <c r="BB251">
        <f>Demand[[#This Row],[Load]]+Demand[[#This Row],[Load]]*0.01</f>
        <v>14183.43</v>
      </c>
      <c r="BC251">
        <f>Demand[[#This Row],[Load]]+Demand[[#This Row],[Load]]*0.02</f>
        <v>14323.86</v>
      </c>
      <c r="BD251">
        <f>Demand[[#This Row],[Load]]+Demand[[#This Row],[Load]]*0.03</f>
        <v>14464.29</v>
      </c>
      <c r="BE251">
        <f>Demand[[#This Row],[Load]]+Demand[[#This Row],[Load]]*0.04</f>
        <v>14604.72</v>
      </c>
      <c r="BF251">
        <f>Demand[[#This Row],[Load]]+Demand[[#This Row],[Load]]*0.05</f>
        <v>14745.15</v>
      </c>
      <c r="BG251">
        <f>Demand[[#This Row],[Load]]+Demand[[#This Row],[Load]]*0.06</f>
        <v>14885.58</v>
      </c>
      <c r="BH251">
        <f>Demand[[#This Row],[Load]]+Demand[[#This Row],[Load]]*0.07</f>
        <v>15026.01</v>
      </c>
      <c r="BI251">
        <f>Demand[[#This Row],[Load]]+Demand[[#This Row],[Load]]*0.08</f>
        <v>15166.44</v>
      </c>
      <c r="BJ251">
        <f>Demand[[#This Row],[Load]]+Demand[[#This Row],[Load]]*0.09</f>
        <v>15306.869999999999</v>
      </c>
      <c r="BK251">
        <f>Demand[[#This Row],[Load]]+Demand[[#This Row],[Load]]*0.1</f>
        <v>15447.3</v>
      </c>
      <c r="BL251">
        <f>Demand[[#This Row],[Load]]+Demand[[#This Row],[Load]]*0.11</f>
        <v>15587.73</v>
      </c>
      <c r="BM251">
        <f>Demand[[#This Row],[Load]]+Demand[[#This Row],[Load]]*0.12</f>
        <v>15728.16</v>
      </c>
      <c r="BN251">
        <f>Demand[[#This Row],[Load]]+Demand[[#This Row],[Load]]*0.13</f>
        <v>15868.59</v>
      </c>
      <c r="BO251">
        <f>Demand[[#This Row],[Load]]+Demand[[#This Row],[Load]]*0.14</f>
        <v>16009.02</v>
      </c>
      <c r="BP251">
        <f>Demand[[#This Row],[Load]]+Demand[[#This Row],[Load]]*0.15</f>
        <v>16149.45</v>
      </c>
      <c r="BQ251">
        <f>Demand[[#This Row],[Load]]+Demand[[#This Row],[Load]]*0.16</f>
        <v>16289.880000000001</v>
      </c>
      <c r="BR251">
        <f>Demand[[#This Row],[Load]]+Demand[[#This Row],[Load]]*0.17</f>
        <v>16430.310000000001</v>
      </c>
      <c r="BS251">
        <f>Demand[[#This Row],[Load]]+Demand[[#This Row],[Load]]*0.18</f>
        <v>16570.739999999998</v>
      </c>
      <c r="BT251">
        <f>Demand[[#This Row],[Load]]+Demand[[#This Row],[Load]]*0.19</f>
        <v>16711.169999999998</v>
      </c>
      <c r="BU251">
        <f>Demand[[#This Row],[Load]]+Demand[[#This Row],[Load]]*0.2</f>
        <v>16851.599999999999</v>
      </c>
      <c r="BV251">
        <f>Demand[[#This Row],[Load]]+Demand[[#This Row],[Load]]*0.21</f>
        <v>16992.03</v>
      </c>
      <c r="BW251">
        <f>Demand[[#This Row],[Load]]+Demand[[#This Row],[Load]]*0.22</f>
        <v>17132.46</v>
      </c>
      <c r="BX251">
        <f>Demand[[#This Row],[Load]]+Demand[[#This Row],[Load]]*0.23</f>
        <v>17272.89</v>
      </c>
      <c r="BY251">
        <f>Demand[[#This Row],[Load]]+Demand[[#This Row],[Load]]*0.24</f>
        <v>17413.32</v>
      </c>
      <c r="BZ251">
        <f>Demand[[#This Row],[Load]]+Demand[[#This Row],[Load]]*0.25</f>
        <v>17553.75</v>
      </c>
      <c r="CA251">
        <f>Demand[[#This Row],[Load]]+Demand[[#This Row],[Load]]*0.26</f>
        <v>17694.18</v>
      </c>
      <c r="CB251">
        <f>Demand[[#This Row],[Load]]+Demand[[#This Row],[Load]]*0.27</f>
        <v>17834.61</v>
      </c>
      <c r="CC251">
        <f>Demand[[#This Row],[Load]]+Demand[[#This Row],[Load]]*0.28</f>
        <v>17975.04</v>
      </c>
      <c r="CD251">
        <f>Demand[[#This Row],[Load]]+Demand[[#This Row],[Load]]*0.29</f>
        <v>18115.47</v>
      </c>
      <c r="CE251">
        <f>Demand[[#This Row],[Load]]+Demand[[#This Row],[Load]]*0.3</f>
        <v>18255.900000000001</v>
      </c>
      <c r="CF251">
        <f>Demand[[#This Row],[Load]]+Demand[[#This Row],[Load]]*0.31</f>
        <v>18396.330000000002</v>
      </c>
      <c r="CG251">
        <f>Demand[[#This Row],[Load]]+Demand[[#This Row],[Load]]*0.32</f>
        <v>18536.760000000002</v>
      </c>
      <c r="CH251">
        <f>Demand[[#This Row],[Load]]+Demand[[#This Row],[Load]]*0.33</f>
        <v>18677.190000000002</v>
      </c>
      <c r="CI251">
        <f>Demand[[#This Row],[Load]]+Demand[[#This Row],[Load]]*0.34</f>
        <v>18817.62</v>
      </c>
      <c r="CJ251">
        <f>Demand[[#This Row],[Load]]+Demand[[#This Row],[Load]]*0.35</f>
        <v>18958.05</v>
      </c>
      <c r="CK251">
        <f>Demand[[#This Row],[Load]]+Demand[[#This Row],[Load]]*0.36</f>
        <v>19098.48</v>
      </c>
      <c r="CL251">
        <f>Demand[[#This Row],[Load]]+Demand[[#This Row],[Load]]*0.37</f>
        <v>19238.91</v>
      </c>
      <c r="CM251">
        <f>Demand[[#This Row],[Load]]+Demand[[#This Row],[Load]]*0.38</f>
        <v>19379.34</v>
      </c>
      <c r="CN251">
        <f>Demand[[#This Row],[Load]]+Demand[[#This Row],[Load]]*0.39</f>
        <v>19519.77</v>
      </c>
      <c r="CO251">
        <f>Demand[[#This Row],[Load]]+Demand[[#This Row],[Load]]*0.4</f>
        <v>19660.2</v>
      </c>
      <c r="CP251">
        <f>Demand[[#This Row],[Load]]+Demand[[#This Row],[Load]]*0.41</f>
        <v>19800.63</v>
      </c>
      <c r="CQ251">
        <f>Demand[[#This Row],[Load]]+Demand[[#This Row],[Load]]*0.42</f>
        <v>19941.059999999998</v>
      </c>
      <c r="CR251">
        <f>Demand[[#This Row],[Load]]+Demand[[#This Row],[Load]]*0.43</f>
        <v>20081.489999999998</v>
      </c>
      <c r="CS251">
        <f>Demand[[#This Row],[Load]]+Demand[[#This Row],[Load]]*0.44</f>
        <v>20221.919999999998</v>
      </c>
      <c r="CT251">
        <f>Demand[[#This Row],[Load]]+Demand[[#This Row],[Load]]*0.45</f>
        <v>20362.349999999999</v>
      </c>
      <c r="CU251">
        <f>Demand[[#This Row],[Load]]+Demand[[#This Row],[Load]]*0.46</f>
        <v>20502.78</v>
      </c>
      <c r="CV251">
        <f>Demand[[#This Row],[Load]]+Demand[[#This Row],[Load]]*47</f>
        <v>674064</v>
      </c>
      <c r="CW251">
        <f>Demand[[#This Row],[Load]]+Demand[[#This Row],[Load]]*0.48</f>
        <v>20783.64</v>
      </c>
      <c r="CX251">
        <f>Demand[[#This Row],[Load]]+Demand[[#This Row],[Load]]*0.49</f>
        <v>20924.07</v>
      </c>
      <c r="CY251">
        <f>Demand[[#This Row],[Load]]+Demand[[#This Row],[Load]]*0.5</f>
        <v>21064.5</v>
      </c>
    </row>
    <row r="252" spans="1:103">
      <c r="A252">
        <v>250</v>
      </c>
      <c r="B252">
        <v>14685</v>
      </c>
      <c r="C252">
        <f>Demand[[#This Row],[Load]]-Demand[[#This Row],[Load]]*0.5</f>
        <v>7342.5</v>
      </c>
      <c r="D252">
        <f>Demand[[#This Row],[Load]]-Demand[[#This Row],[Load]]*0.49</f>
        <v>7489.35</v>
      </c>
      <c r="E252">
        <f>Demand[[#This Row],[Load]]-Demand[[#This Row],[Load]]*0.48</f>
        <v>7636.2</v>
      </c>
      <c r="F252">
        <f>Demand[[#This Row],[Load]]-Demand[[#This Row],[Load]]*0.47</f>
        <v>7783.05</v>
      </c>
      <c r="G252">
        <f>Demand[[#This Row],[Load]]-Demand[[#This Row],[Load]]*0.46</f>
        <v>7929.9</v>
      </c>
      <c r="H252">
        <f>Demand[[#This Row],[Load]]-Demand[[#This Row],[Load]]*0.45</f>
        <v>8076.75</v>
      </c>
      <c r="I252">
        <f>Demand[[#This Row],[Load]]-Demand[[#This Row],[Load]]*0.44</f>
        <v>8223.6</v>
      </c>
      <c r="J252">
        <f>Demand[[#This Row],[Load]]-Demand[[#This Row],[Load]]*0.43</f>
        <v>8370.4500000000007</v>
      </c>
      <c r="K252">
        <f>Demand[[#This Row],[Load]]+Demand[[#This Row],[Load]]*$K$1</f>
        <v>8517.2999999999993</v>
      </c>
      <c r="L252">
        <f>Demand[[#This Row],[Load]]+Demand[[#This Row],[Load]]*-0.41</f>
        <v>8664.1500000000015</v>
      </c>
      <c r="M252">
        <f>Demand[[#This Row],[Load]]+Demand[[#This Row],[Load]]*-0.4</f>
        <v>8811</v>
      </c>
      <c r="N252">
        <f>Demand[[#This Row],[Load]]+Demand[[#This Row],[Load]]*-0.39</f>
        <v>8957.8499999999985</v>
      </c>
      <c r="O252">
        <f>Demand[[#This Row],[Load]]+Demand[[#This Row],[Load]]*-0.38</f>
        <v>9104.7000000000007</v>
      </c>
      <c r="P252">
        <f>Demand[[#This Row],[Load]]+Demand[[#This Row],[Load]]*-0.37</f>
        <v>9251.5499999999993</v>
      </c>
      <c r="Q252">
        <f>Demand[[#This Row],[Load]]+Demand[[#This Row],[Load]]*-0.36</f>
        <v>9398.4000000000015</v>
      </c>
      <c r="R252">
        <f>Demand[[#This Row],[Load]]+Demand[[#This Row],[Load]]*-0.35</f>
        <v>9545.25</v>
      </c>
      <c r="S252">
        <f>Demand[[#This Row],[Load]]+Demand[[#This Row],[Load]]*-0.34</f>
        <v>9692.0999999999985</v>
      </c>
      <c r="T252">
        <f>Demand[[#This Row],[Load]]+Demand[[#This Row],[Load]]*-0.33</f>
        <v>9838.9500000000007</v>
      </c>
      <c r="U252">
        <f>Demand[[#This Row],[Load]]+Demand[[#This Row],[Load]]*-0.32</f>
        <v>9985.7999999999993</v>
      </c>
      <c r="V252">
        <f>Demand[[#This Row],[Load]]+Demand[[#This Row],[Load]]*-0.31</f>
        <v>10132.65</v>
      </c>
      <c r="W252">
        <f>Demand[[#This Row],[Load]]+Demand[[#This Row],[Load]]*-0.3</f>
        <v>10279.5</v>
      </c>
      <c r="X252">
        <f>Demand[[#This Row],[Load]]+Demand[[#This Row],[Load]]*-0.29</f>
        <v>10426.35</v>
      </c>
      <c r="Y252">
        <f>Demand[[#This Row],[Load]]+Demand[[#This Row],[Load]]*-0.28</f>
        <v>10573.2</v>
      </c>
      <c r="Z252">
        <f>Demand[[#This Row],[Load]]+Demand[[#This Row],[Load]]*-0.27</f>
        <v>10720.05</v>
      </c>
      <c r="AA252">
        <f>Demand[[#This Row],[Load]]+Demand[[#This Row],[Load]]*-0.26</f>
        <v>10866.9</v>
      </c>
      <c r="AB252">
        <f>Demand[[#This Row],[Load]]+Demand[[#This Row],[Load]]*-0.25</f>
        <v>11013.75</v>
      </c>
      <c r="AC252">
        <f>Demand[[#This Row],[Load]]+Demand[[#This Row],[Load]]*-0.24</f>
        <v>11160.6</v>
      </c>
      <c r="AD252">
        <f>Demand[[#This Row],[Load]]+Demand[[#This Row],[Load]]*-0.23</f>
        <v>11307.45</v>
      </c>
      <c r="AE252">
        <f>Demand[[#This Row],[Load]]+Demand[[#This Row],[Load]]*-0.22</f>
        <v>11454.3</v>
      </c>
      <c r="AF252">
        <f>Demand[[#This Row],[Load]]+Demand[[#This Row],[Load]]*-0.21</f>
        <v>11601.15</v>
      </c>
      <c r="AG252">
        <f>Demand[[#This Row],[Load]]+Demand[[#This Row],[Load]]*-0.2</f>
        <v>11748</v>
      </c>
      <c r="AH252">
        <f>Demand[[#This Row],[Load]]+Demand[[#This Row],[Load]]*-0.19</f>
        <v>11894.85</v>
      </c>
      <c r="AI252">
        <f>Demand[[#This Row],[Load]]+Demand[[#This Row],[Load]]*-0.18</f>
        <v>12041.7</v>
      </c>
      <c r="AJ252">
        <f>Demand[[#This Row],[Load]]+Demand[[#This Row],[Load]]*-0.17</f>
        <v>12188.55</v>
      </c>
      <c r="AK252">
        <f>Demand[[#This Row],[Load]]+Demand[[#This Row],[Load]]*-0.16</f>
        <v>12335.4</v>
      </c>
      <c r="AL252">
        <f>Demand[[#This Row],[Load]]+Demand[[#This Row],[Load]]*-0.15</f>
        <v>12482.25</v>
      </c>
      <c r="AM252">
        <f>Demand[[#This Row],[Load]]+Demand[[#This Row],[Load]]*-0.14</f>
        <v>12629.1</v>
      </c>
      <c r="AN252">
        <f>Demand[[#This Row],[Load]]+Demand[[#This Row],[Load]]*-0.13</f>
        <v>12775.95</v>
      </c>
      <c r="AO252">
        <f>Demand[[#This Row],[Load]]+Demand[[#This Row],[Load]]*-0.12</f>
        <v>12922.8</v>
      </c>
      <c r="AP252">
        <f>Demand[[#This Row],[Load]]+Demand[[#This Row],[Load]]*-0.11</f>
        <v>13069.65</v>
      </c>
      <c r="AQ252">
        <f>Demand[[#This Row],[Load]]+Demand[[#This Row],[Load]]*-0.1</f>
        <v>13216.5</v>
      </c>
      <c r="AR252">
        <f>Demand[[#This Row],[Load]]+Demand[[#This Row],[Load]]*-0.09</f>
        <v>13363.35</v>
      </c>
      <c r="AS252">
        <f>Demand[[#This Row],[Load]]+Demand[[#This Row],[Load]]*-0.08</f>
        <v>13510.2</v>
      </c>
      <c r="AT252">
        <f>Demand[[#This Row],[Load]]+Demand[[#This Row],[Load]]*-0.07</f>
        <v>13657.05</v>
      </c>
      <c r="AU252">
        <f>Demand[[#This Row],[Load]]+Demand[[#This Row],[Load]]*-0.06</f>
        <v>13803.9</v>
      </c>
      <c r="AV252">
        <f>Demand[[#This Row],[Load]]+Demand[[#This Row],[Load]]*-0.05</f>
        <v>13950.75</v>
      </c>
      <c r="AW252">
        <f>Demand[[#This Row],[Load]]+Demand[[#This Row],[Load]]*-0.04</f>
        <v>14097.6</v>
      </c>
      <c r="AX252">
        <f>Demand[[#This Row],[Load]]+Demand[[#This Row],[Load]]*-0.03</f>
        <v>14244.45</v>
      </c>
      <c r="AY252">
        <f>Demand[[#This Row],[Load]]+Demand[[#This Row],[Load]]*-0.02</f>
        <v>14391.3</v>
      </c>
      <c r="AZ252">
        <f>Demand[[#This Row],[Load]]+Demand[[#This Row],[Load]]*-0.01</f>
        <v>14538.15</v>
      </c>
      <c r="BA252">
        <f>Demand[[#This Row],[Load]]+Demand[[#This Row],[Load]]*0</f>
        <v>14685</v>
      </c>
      <c r="BB252">
        <f>Demand[[#This Row],[Load]]+Demand[[#This Row],[Load]]*0.01</f>
        <v>14831.85</v>
      </c>
      <c r="BC252">
        <f>Demand[[#This Row],[Load]]+Demand[[#This Row],[Load]]*0.02</f>
        <v>14978.7</v>
      </c>
      <c r="BD252">
        <f>Demand[[#This Row],[Load]]+Demand[[#This Row],[Load]]*0.03</f>
        <v>15125.55</v>
      </c>
      <c r="BE252">
        <f>Demand[[#This Row],[Load]]+Demand[[#This Row],[Load]]*0.04</f>
        <v>15272.4</v>
      </c>
      <c r="BF252">
        <f>Demand[[#This Row],[Load]]+Demand[[#This Row],[Load]]*0.05</f>
        <v>15419.25</v>
      </c>
      <c r="BG252">
        <f>Demand[[#This Row],[Load]]+Demand[[#This Row],[Load]]*0.06</f>
        <v>15566.1</v>
      </c>
      <c r="BH252">
        <f>Demand[[#This Row],[Load]]+Demand[[#This Row],[Load]]*0.07</f>
        <v>15712.95</v>
      </c>
      <c r="BI252">
        <f>Demand[[#This Row],[Load]]+Demand[[#This Row],[Load]]*0.08</f>
        <v>15859.8</v>
      </c>
      <c r="BJ252">
        <f>Demand[[#This Row],[Load]]+Demand[[#This Row],[Load]]*0.09</f>
        <v>16006.65</v>
      </c>
      <c r="BK252">
        <f>Demand[[#This Row],[Load]]+Demand[[#This Row],[Load]]*0.1</f>
        <v>16153.5</v>
      </c>
      <c r="BL252">
        <f>Demand[[#This Row],[Load]]+Demand[[#This Row],[Load]]*0.11</f>
        <v>16300.35</v>
      </c>
      <c r="BM252">
        <f>Demand[[#This Row],[Load]]+Demand[[#This Row],[Load]]*0.12</f>
        <v>16447.2</v>
      </c>
      <c r="BN252">
        <f>Demand[[#This Row],[Load]]+Demand[[#This Row],[Load]]*0.13</f>
        <v>16594.05</v>
      </c>
      <c r="BO252">
        <f>Demand[[#This Row],[Load]]+Demand[[#This Row],[Load]]*0.14</f>
        <v>16740.900000000001</v>
      </c>
      <c r="BP252">
        <f>Demand[[#This Row],[Load]]+Demand[[#This Row],[Load]]*0.15</f>
        <v>16887.75</v>
      </c>
      <c r="BQ252">
        <f>Demand[[#This Row],[Load]]+Demand[[#This Row],[Load]]*0.16</f>
        <v>17034.599999999999</v>
      </c>
      <c r="BR252">
        <f>Demand[[#This Row],[Load]]+Demand[[#This Row],[Load]]*0.17</f>
        <v>17181.45</v>
      </c>
      <c r="BS252">
        <f>Demand[[#This Row],[Load]]+Demand[[#This Row],[Load]]*0.18</f>
        <v>17328.3</v>
      </c>
      <c r="BT252">
        <f>Demand[[#This Row],[Load]]+Demand[[#This Row],[Load]]*0.19</f>
        <v>17475.150000000001</v>
      </c>
      <c r="BU252">
        <f>Demand[[#This Row],[Load]]+Demand[[#This Row],[Load]]*0.2</f>
        <v>17622</v>
      </c>
      <c r="BV252">
        <f>Demand[[#This Row],[Load]]+Demand[[#This Row],[Load]]*0.21</f>
        <v>17768.849999999999</v>
      </c>
      <c r="BW252">
        <f>Demand[[#This Row],[Load]]+Demand[[#This Row],[Load]]*0.22</f>
        <v>17915.7</v>
      </c>
      <c r="BX252">
        <f>Demand[[#This Row],[Load]]+Demand[[#This Row],[Load]]*0.23</f>
        <v>18062.55</v>
      </c>
      <c r="BY252">
        <f>Demand[[#This Row],[Load]]+Demand[[#This Row],[Load]]*0.24</f>
        <v>18209.400000000001</v>
      </c>
      <c r="BZ252">
        <f>Demand[[#This Row],[Load]]+Demand[[#This Row],[Load]]*0.25</f>
        <v>18356.25</v>
      </c>
      <c r="CA252">
        <f>Demand[[#This Row],[Load]]+Demand[[#This Row],[Load]]*0.26</f>
        <v>18503.099999999999</v>
      </c>
      <c r="CB252">
        <f>Demand[[#This Row],[Load]]+Demand[[#This Row],[Load]]*0.27</f>
        <v>18649.95</v>
      </c>
      <c r="CC252">
        <f>Demand[[#This Row],[Load]]+Demand[[#This Row],[Load]]*0.28</f>
        <v>18796.8</v>
      </c>
      <c r="CD252">
        <f>Demand[[#This Row],[Load]]+Demand[[#This Row],[Load]]*0.29</f>
        <v>18943.650000000001</v>
      </c>
      <c r="CE252">
        <f>Demand[[#This Row],[Load]]+Demand[[#This Row],[Load]]*0.3</f>
        <v>19090.5</v>
      </c>
      <c r="CF252">
        <f>Demand[[#This Row],[Load]]+Demand[[#This Row],[Load]]*0.31</f>
        <v>19237.349999999999</v>
      </c>
      <c r="CG252">
        <f>Demand[[#This Row],[Load]]+Demand[[#This Row],[Load]]*0.32</f>
        <v>19384.2</v>
      </c>
      <c r="CH252">
        <f>Demand[[#This Row],[Load]]+Demand[[#This Row],[Load]]*0.33</f>
        <v>19531.05</v>
      </c>
      <c r="CI252">
        <f>Demand[[#This Row],[Load]]+Demand[[#This Row],[Load]]*0.34</f>
        <v>19677.900000000001</v>
      </c>
      <c r="CJ252">
        <f>Demand[[#This Row],[Load]]+Demand[[#This Row],[Load]]*0.35</f>
        <v>19824.75</v>
      </c>
      <c r="CK252">
        <f>Demand[[#This Row],[Load]]+Demand[[#This Row],[Load]]*0.36</f>
        <v>19971.599999999999</v>
      </c>
      <c r="CL252">
        <f>Demand[[#This Row],[Load]]+Demand[[#This Row],[Load]]*0.37</f>
        <v>20118.45</v>
      </c>
      <c r="CM252">
        <f>Demand[[#This Row],[Load]]+Demand[[#This Row],[Load]]*0.38</f>
        <v>20265.3</v>
      </c>
      <c r="CN252">
        <f>Demand[[#This Row],[Load]]+Demand[[#This Row],[Load]]*0.39</f>
        <v>20412.150000000001</v>
      </c>
      <c r="CO252">
        <f>Demand[[#This Row],[Load]]+Demand[[#This Row],[Load]]*0.4</f>
        <v>20559</v>
      </c>
      <c r="CP252">
        <f>Demand[[#This Row],[Load]]+Demand[[#This Row],[Load]]*0.41</f>
        <v>20705.849999999999</v>
      </c>
      <c r="CQ252">
        <f>Demand[[#This Row],[Load]]+Demand[[#This Row],[Load]]*0.42</f>
        <v>20852.7</v>
      </c>
      <c r="CR252">
        <f>Demand[[#This Row],[Load]]+Demand[[#This Row],[Load]]*0.43</f>
        <v>20999.55</v>
      </c>
      <c r="CS252">
        <f>Demand[[#This Row],[Load]]+Demand[[#This Row],[Load]]*0.44</f>
        <v>21146.400000000001</v>
      </c>
      <c r="CT252">
        <f>Demand[[#This Row],[Load]]+Demand[[#This Row],[Load]]*0.45</f>
        <v>21293.25</v>
      </c>
      <c r="CU252">
        <f>Demand[[#This Row],[Load]]+Demand[[#This Row],[Load]]*0.46</f>
        <v>21440.1</v>
      </c>
      <c r="CV252">
        <f>Demand[[#This Row],[Load]]+Demand[[#This Row],[Load]]*47</f>
        <v>704880</v>
      </c>
      <c r="CW252">
        <f>Demand[[#This Row],[Load]]+Demand[[#This Row],[Load]]*0.48</f>
        <v>21733.8</v>
      </c>
      <c r="CX252">
        <f>Demand[[#This Row],[Load]]+Demand[[#This Row],[Load]]*0.49</f>
        <v>21880.65</v>
      </c>
      <c r="CY252">
        <f>Demand[[#This Row],[Load]]+Demand[[#This Row],[Load]]*0.5</f>
        <v>22027.5</v>
      </c>
    </row>
    <row r="253" spans="1:103">
      <c r="A253">
        <v>251</v>
      </c>
      <c r="B253">
        <v>15095</v>
      </c>
      <c r="C253">
        <f>Demand[[#This Row],[Load]]-Demand[[#This Row],[Load]]*0.5</f>
        <v>7547.5</v>
      </c>
      <c r="D253">
        <f>Demand[[#This Row],[Load]]-Demand[[#This Row],[Load]]*0.49</f>
        <v>7698.45</v>
      </c>
      <c r="E253">
        <f>Demand[[#This Row],[Load]]-Demand[[#This Row],[Load]]*0.48</f>
        <v>7849.4000000000005</v>
      </c>
      <c r="F253">
        <f>Demand[[#This Row],[Load]]-Demand[[#This Row],[Load]]*0.47</f>
        <v>8000.35</v>
      </c>
      <c r="G253">
        <f>Demand[[#This Row],[Load]]-Demand[[#This Row],[Load]]*0.46</f>
        <v>8151.2999999999993</v>
      </c>
      <c r="H253">
        <f>Demand[[#This Row],[Load]]-Demand[[#This Row],[Load]]*0.45</f>
        <v>8302.25</v>
      </c>
      <c r="I253">
        <f>Demand[[#This Row],[Load]]-Demand[[#This Row],[Load]]*0.44</f>
        <v>8453.2000000000007</v>
      </c>
      <c r="J253">
        <f>Demand[[#This Row],[Load]]-Demand[[#This Row],[Load]]*0.43</f>
        <v>8604.1500000000015</v>
      </c>
      <c r="K253">
        <f>Demand[[#This Row],[Load]]+Demand[[#This Row],[Load]]*$K$1</f>
        <v>8755.1</v>
      </c>
      <c r="L253">
        <f>Demand[[#This Row],[Load]]+Demand[[#This Row],[Load]]*-0.41</f>
        <v>8906.0499999999993</v>
      </c>
      <c r="M253">
        <f>Demand[[#This Row],[Load]]+Demand[[#This Row],[Load]]*-0.4</f>
        <v>9057</v>
      </c>
      <c r="N253">
        <f>Demand[[#This Row],[Load]]+Demand[[#This Row],[Load]]*-0.39</f>
        <v>9207.9500000000007</v>
      </c>
      <c r="O253">
        <f>Demand[[#This Row],[Load]]+Demand[[#This Row],[Load]]*-0.38</f>
        <v>9358.9</v>
      </c>
      <c r="P253">
        <f>Demand[[#This Row],[Load]]+Demand[[#This Row],[Load]]*-0.37</f>
        <v>9509.85</v>
      </c>
      <c r="Q253">
        <f>Demand[[#This Row],[Load]]+Demand[[#This Row],[Load]]*-0.36</f>
        <v>9660.7999999999993</v>
      </c>
      <c r="R253">
        <f>Demand[[#This Row],[Load]]+Demand[[#This Row],[Load]]*-0.35</f>
        <v>9811.75</v>
      </c>
      <c r="S253">
        <f>Demand[[#This Row],[Load]]+Demand[[#This Row],[Load]]*-0.34</f>
        <v>9962.7000000000007</v>
      </c>
      <c r="T253">
        <f>Demand[[#This Row],[Load]]+Demand[[#This Row],[Load]]*-0.33</f>
        <v>10113.65</v>
      </c>
      <c r="U253">
        <f>Demand[[#This Row],[Load]]+Demand[[#This Row],[Load]]*-0.32</f>
        <v>10264.599999999999</v>
      </c>
      <c r="V253">
        <f>Demand[[#This Row],[Load]]+Demand[[#This Row],[Load]]*-0.31</f>
        <v>10415.549999999999</v>
      </c>
      <c r="W253">
        <f>Demand[[#This Row],[Load]]+Demand[[#This Row],[Load]]*-0.3</f>
        <v>10566.5</v>
      </c>
      <c r="X253">
        <f>Demand[[#This Row],[Load]]+Demand[[#This Row],[Load]]*-0.29</f>
        <v>10717.45</v>
      </c>
      <c r="Y253">
        <f>Demand[[#This Row],[Load]]+Demand[[#This Row],[Load]]*-0.28</f>
        <v>10868.4</v>
      </c>
      <c r="Z253">
        <f>Demand[[#This Row],[Load]]+Demand[[#This Row],[Load]]*-0.27</f>
        <v>11019.35</v>
      </c>
      <c r="AA253">
        <f>Demand[[#This Row],[Load]]+Demand[[#This Row],[Load]]*-0.26</f>
        <v>11170.3</v>
      </c>
      <c r="AB253">
        <f>Demand[[#This Row],[Load]]+Demand[[#This Row],[Load]]*-0.25</f>
        <v>11321.25</v>
      </c>
      <c r="AC253">
        <f>Demand[[#This Row],[Load]]+Demand[[#This Row],[Load]]*-0.24</f>
        <v>11472.2</v>
      </c>
      <c r="AD253">
        <f>Demand[[#This Row],[Load]]+Demand[[#This Row],[Load]]*-0.23</f>
        <v>11623.15</v>
      </c>
      <c r="AE253">
        <f>Demand[[#This Row],[Load]]+Demand[[#This Row],[Load]]*-0.22</f>
        <v>11774.1</v>
      </c>
      <c r="AF253">
        <f>Demand[[#This Row],[Load]]+Demand[[#This Row],[Load]]*-0.21</f>
        <v>11925.05</v>
      </c>
      <c r="AG253">
        <f>Demand[[#This Row],[Load]]+Demand[[#This Row],[Load]]*-0.2</f>
        <v>12076</v>
      </c>
      <c r="AH253">
        <f>Demand[[#This Row],[Load]]+Demand[[#This Row],[Load]]*-0.19</f>
        <v>12226.95</v>
      </c>
      <c r="AI253">
        <f>Demand[[#This Row],[Load]]+Demand[[#This Row],[Load]]*-0.18</f>
        <v>12377.9</v>
      </c>
      <c r="AJ253">
        <f>Demand[[#This Row],[Load]]+Demand[[#This Row],[Load]]*-0.17</f>
        <v>12528.85</v>
      </c>
      <c r="AK253">
        <f>Demand[[#This Row],[Load]]+Demand[[#This Row],[Load]]*-0.16</f>
        <v>12679.8</v>
      </c>
      <c r="AL253">
        <f>Demand[[#This Row],[Load]]+Demand[[#This Row],[Load]]*-0.15</f>
        <v>12830.75</v>
      </c>
      <c r="AM253">
        <f>Demand[[#This Row],[Load]]+Demand[[#This Row],[Load]]*-0.14</f>
        <v>12981.7</v>
      </c>
      <c r="AN253">
        <f>Demand[[#This Row],[Load]]+Demand[[#This Row],[Load]]*-0.13</f>
        <v>13132.65</v>
      </c>
      <c r="AO253">
        <f>Demand[[#This Row],[Load]]+Demand[[#This Row],[Load]]*-0.12</f>
        <v>13283.6</v>
      </c>
      <c r="AP253">
        <f>Demand[[#This Row],[Load]]+Demand[[#This Row],[Load]]*-0.11</f>
        <v>13434.55</v>
      </c>
      <c r="AQ253">
        <f>Demand[[#This Row],[Load]]+Demand[[#This Row],[Load]]*-0.1</f>
        <v>13585.5</v>
      </c>
      <c r="AR253">
        <f>Demand[[#This Row],[Load]]+Demand[[#This Row],[Load]]*-0.09</f>
        <v>13736.45</v>
      </c>
      <c r="AS253">
        <f>Demand[[#This Row],[Load]]+Demand[[#This Row],[Load]]*-0.08</f>
        <v>13887.4</v>
      </c>
      <c r="AT253">
        <f>Demand[[#This Row],[Load]]+Demand[[#This Row],[Load]]*-0.07</f>
        <v>14038.35</v>
      </c>
      <c r="AU253">
        <f>Demand[[#This Row],[Load]]+Demand[[#This Row],[Load]]*-0.06</f>
        <v>14189.3</v>
      </c>
      <c r="AV253">
        <f>Demand[[#This Row],[Load]]+Demand[[#This Row],[Load]]*-0.05</f>
        <v>14340.25</v>
      </c>
      <c r="AW253">
        <f>Demand[[#This Row],[Load]]+Demand[[#This Row],[Load]]*-0.04</f>
        <v>14491.2</v>
      </c>
      <c r="AX253">
        <f>Demand[[#This Row],[Load]]+Demand[[#This Row],[Load]]*-0.03</f>
        <v>14642.15</v>
      </c>
      <c r="AY253">
        <f>Demand[[#This Row],[Load]]+Demand[[#This Row],[Load]]*-0.02</f>
        <v>14793.1</v>
      </c>
      <c r="AZ253">
        <f>Demand[[#This Row],[Load]]+Demand[[#This Row],[Load]]*-0.01</f>
        <v>14944.05</v>
      </c>
      <c r="BA253">
        <f>Demand[[#This Row],[Load]]+Demand[[#This Row],[Load]]*0</f>
        <v>15095</v>
      </c>
      <c r="BB253">
        <f>Demand[[#This Row],[Load]]+Demand[[#This Row],[Load]]*0.01</f>
        <v>15245.95</v>
      </c>
      <c r="BC253">
        <f>Demand[[#This Row],[Load]]+Demand[[#This Row],[Load]]*0.02</f>
        <v>15396.9</v>
      </c>
      <c r="BD253">
        <f>Demand[[#This Row],[Load]]+Demand[[#This Row],[Load]]*0.03</f>
        <v>15547.85</v>
      </c>
      <c r="BE253">
        <f>Demand[[#This Row],[Load]]+Demand[[#This Row],[Load]]*0.04</f>
        <v>15698.8</v>
      </c>
      <c r="BF253">
        <f>Demand[[#This Row],[Load]]+Demand[[#This Row],[Load]]*0.05</f>
        <v>15849.75</v>
      </c>
      <c r="BG253">
        <f>Demand[[#This Row],[Load]]+Demand[[#This Row],[Load]]*0.06</f>
        <v>16000.7</v>
      </c>
      <c r="BH253">
        <f>Demand[[#This Row],[Load]]+Demand[[#This Row],[Load]]*0.07</f>
        <v>16151.65</v>
      </c>
      <c r="BI253">
        <f>Demand[[#This Row],[Load]]+Demand[[#This Row],[Load]]*0.08</f>
        <v>16302.6</v>
      </c>
      <c r="BJ253">
        <f>Demand[[#This Row],[Load]]+Demand[[#This Row],[Load]]*0.09</f>
        <v>16453.55</v>
      </c>
      <c r="BK253">
        <f>Demand[[#This Row],[Load]]+Demand[[#This Row],[Load]]*0.1</f>
        <v>16604.5</v>
      </c>
      <c r="BL253">
        <f>Demand[[#This Row],[Load]]+Demand[[#This Row],[Load]]*0.11</f>
        <v>16755.45</v>
      </c>
      <c r="BM253">
        <f>Demand[[#This Row],[Load]]+Demand[[#This Row],[Load]]*0.12</f>
        <v>16906.400000000001</v>
      </c>
      <c r="BN253">
        <f>Demand[[#This Row],[Load]]+Demand[[#This Row],[Load]]*0.13</f>
        <v>17057.349999999999</v>
      </c>
      <c r="BO253">
        <f>Demand[[#This Row],[Load]]+Demand[[#This Row],[Load]]*0.14</f>
        <v>17208.3</v>
      </c>
      <c r="BP253">
        <f>Demand[[#This Row],[Load]]+Demand[[#This Row],[Load]]*0.15</f>
        <v>17359.25</v>
      </c>
      <c r="BQ253">
        <f>Demand[[#This Row],[Load]]+Demand[[#This Row],[Load]]*0.16</f>
        <v>17510.2</v>
      </c>
      <c r="BR253">
        <f>Demand[[#This Row],[Load]]+Demand[[#This Row],[Load]]*0.17</f>
        <v>17661.150000000001</v>
      </c>
      <c r="BS253">
        <f>Demand[[#This Row],[Load]]+Demand[[#This Row],[Load]]*0.18</f>
        <v>17812.099999999999</v>
      </c>
      <c r="BT253">
        <f>Demand[[#This Row],[Load]]+Demand[[#This Row],[Load]]*0.19</f>
        <v>17963.05</v>
      </c>
      <c r="BU253">
        <f>Demand[[#This Row],[Load]]+Demand[[#This Row],[Load]]*0.2</f>
        <v>18114</v>
      </c>
      <c r="BV253">
        <f>Demand[[#This Row],[Load]]+Demand[[#This Row],[Load]]*0.21</f>
        <v>18264.95</v>
      </c>
      <c r="BW253">
        <f>Demand[[#This Row],[Load]]+Demand[[#This Row],[Load]]*0.22</f>
        <v>18415.900000000001</v>
      </c>
      <c r="BX253">
        <f>Demand[[#This Row],[Load]]+Demand[[#This Row],[Load]]*0.23</f>
        <v>18566.849999999999</v>
      </c>
      <c r="BY253">
        <f>Demand[[#This Row],[Load]]+Demand[[#This Row],[Load]]*0.24</f>
        <v>18717.8</v>
      </c>
      <c r="BZ253">
        <f>Demand[[#This Row],[Load]]+Demand[[#This Row],[Load]]*0.25</f>
        <v>18868.75</v>
      </c>
      <c r="CA253">
        <f>Demand[[#This Row],[Load]]+Demand[[#This Row],[Load]]*0.26</f>
        <v>19019.7</v>
      </c>
      <c r="CB253">
        <f>Demand[[#This Row],[Load]]+Demand[[#This Row],[Load]]*0.27</f>
        <v>19170.650000000001</v>
      </c>
      <c r="CC253">
        <f>Demand[[#This Row],[Load]]+Demand[[#This Row],[Load]]*0.28</f>
        <v>19321.599999999999</v>
      </c>
      <c r="CD253">
        <f>Demand[[#This Row],[Load]]+Demand[[#This Row],[Load]]*0.29</f>
        <v>19472.55</v>
      </c>
      <c r="CE253">
        <f>Demand[[#This Row],[Load]]+Demand[[#This Row],[Load]]*0.3</f>
        <v>19623.5</v>
      </c>
      <c r="CF253">
        <f>Demand[[#This Row],[Load]]+Demand[[#This Row],[Load]]*0.31</f>
        <v>19774.45</v>
      </c>
      <c r="CG253">
        <f>Demand[[#This Row],[Load]]+Demand[[#This Row],[Load]]*0.32</f>
        <v>19925.400000000001</v>
      </c>
      <c r="CH253">
        <f>Demand[[#This Row],[Load]]+Demand[[#This Row],[Load]]*0.33</f>
        <v>20076.349999999999</v>
      </c>
      <c r="CI253">
        <f>Demand[[#This Row],[Load]]+Demand[[#This Row],[Load]]*0.34</f>
        <v>20227.3</v>
      </c>
      <c r="CJ253">
        <f>Demand[[#This Row],[Load]]+Demand[[#This Row],[Load]]*0.35</f>
        <v>20378.25</v>
      </c>
      <c r="CK253">
        <f>Demand[[#This Row],[Load]]+Demand[[#This Row],[Load]]*0.36</f>
        <v>20529.2</v>
      </c>
      <c r="CL253">
        <f>Demand[[#This Row],[Load]]+Demand[[#This Row],[Load]]*0.37</f>
        <v>20680.150000000001</v>
      </c>
      <c r="CM253">
        <f>Demand[[#This Row],[Load]]+Demand[[#This Row],[Load]]*0.38</f>
        <v>20831.099999999999</v>
      </c>
      <c r="CN253">
        <f>Demand[[#This Row],[Load]]+Demand[[#This Row],[Load]]*0.39</f>
        <v>20982.05</v>
      </c>
      <c r="CO253">
        <f>Demand[[#This Row],[Load]]+Demand[[#This Row],[Load]]*0.4</f>
        <v>21133</v>
      </c>
      <c r="CP253">
        <f>Demand[[#This Row],[Load]]+Demand[[#This Row],[Load]]*0.41</f>
        <v>21283.95</v>
      </c>
      <c r="CQ253">
        <f>Demand[[#This Row],[Load]]+Demand[[#This Row],[Load]]*0.42</f>
        <v>21434.9</v>
      </c>
      <c r="CR253">
        <f>Demand[[#This Row],[Load]]+Demand[[#This Row],[Load]]*0.43</f>
        <v>21585.85</v>
      </c>
      <c r="CS253">
        <f>Demand[[#This Row],[Load]]+Demand[[#This Row],[Load]]*0.44</f>
        <v>21736.799999999999</v>
      </c>
      <c r="CT253">
        <f>Demand[[#This Row],[Load]]+Demand[[#This Row],[Load]]*0.45</f>
        <v>21887.75</v>
      </c>
      <c r="CU253">
        <f>Demand[[#This Row],[Load]]+Demand[[#This Row],[Load]]*0.46</f>
        <v>22038.7</v>
      </c>
      <c r="CV253">
        <f>Demand[[#This Row],[Load]]+Demand[[#This Row],[Load]]*47</f>
        <v>724560</v>
      </c>
      <c r="CW253">
        <f>Demand[[#This Row],[Load]]+Demand[[#This Row],[Load]]*0.48</f>
        <v>22340.6</v>
      </c>
      <c r="CX253">
        <f>Demand[[#This Row],[Load]]+Demand[[#This Row],[Load]]*0.49</f>
        <v>22491.55</v>
      </c>
      <c r="CY253">
        <f>Demand[[#This Row],[Load]]+Demand[[#This Row],[Load]]*0.5</f>
        <v>22642.5</v>
      </c>
    </row>
    <row r="254" spans="1:103">
      <c r="A254">
        <v>252</v>
      </c>
      <c r="B254">
        <v>15434</v>
      </c>
      <c r="C254">
        <f>Demand[[#This Row],[Load]]-Demand[[#This Row],[Load]]*0.5</f>
        <v>7717</v>
      </c>
      <c r="D254">
        <f>Demand[[#This Row],[Load]]-Demand[[#This Row],[Load]]*0.49</f>
        <v>7871.34</v>
      </c>
      <c r="E254">
        <f>Demand[[#This Row],[Load]]-Demand[[#This Row],[Load]]*0.48</f>
        <v>8025.68</v>
      </c>
      <c r="F254">
        <f>Demand[[#This Row],[Load]]-Demand[[#This Row],[Load]]*0.47</f>
        <v>8180.02</v>
      </c>
      <c r="G254">
        <f>Demand[[#This Row],[Load]]-Demand[[#This Row],[Load]]*0.46</f>
        <v>8334.36</v>
      </c>
      <c r="H254">
        <f>Demand[[#This Row],[Load]]-Demand[[#This Row],[Load]]*0.45</f>
        <v>8488.7000000000007</v>
      </c>
      <c r="I254">
        <f>Demand[[#This Row],[Load]]-Demand[[#This Row],[Load]]*0.44</f>
        <v>8643.0400000000009</v>
      </c>
      <c r="J254">
        <f>Demand[[#This Row],[Load]]-Demand[[#This Row],[Load]]*0.43</f>
        <v>8797.380000000001</v>
      </c>
      <c r="K254">
        <f>Demand[[#This Row],[Load]]+Demand[[#This Row],[Load]]*$K$1</f>
        <v>8951.7200000000012</v>
      </c>
      <c r="L254">
        <f>Demand[[#This Row],[Load]]+Demand[[#This Row],[Load]]*-0.41</f>
        <v>9106.0600000000013</v>
      </c>
      <c r="M254">
        <f>Demand[[#This Row],[Load]]+Demand[[#This Row],[Load]]*-0.4</f>
        <v>9260.4</v>
      </c>
      <c r="N254">
        <f>Demand[[#This Row],[Load]]+Demand[[#This Row],[Load]]*-0.39</f>
        <v>9414.74</v>
      </c>
      <c r="O254">
        <f>Demand[[#This Row],[Load]]+Demand[[#This Row],[Load]]*-0.38</f>
        <v>9569.08</v>
      </c>
      <c r="P254">
        <f>Demand[[#This Row],[Load]]+Demand[[#This Row],[Load]]*-0.37</f>
        <v>9723.42</v>
      </c>
      <c r="Q254">
        <f>Demand[[#This Row],[Load]]+Demand[[#This Row],[Load]]*-0.36</f>
        <v>9877.76</v>
      </c>
      <c r="R254">
        <f>Demand[[#This Row],[Load]]+Demand[[#This Row],[Load]]*-0.35</f>
        <v>10032.1</v>
      </c>
      <c r="S254">
        <f>Demand[[#This Row],[Load]]+Demand[[#This Row],[Load]]*-0.34</f>
        <v>10186.439999999999</v>
      </c>
      <c r="T254">
        <f>Demand[[#This Row],[Load]]+Demand[[#This Row],[Load]]*-0.33</f>
        <v>10340.779999999999</v>
      </c>
      <c r="U254">
        <f>Demand[[#This Row],[Load]]+Demand[[#This Row],[Load]]*-0.32</f>
        <v>10495.119999999999</v>
      </c>
      <c r="V254">
        <f>Demand[[#This Row],[Load]]+Demand[[#This Row],[Load]]*-0.31</f>
        <v>10649.46</v>
      </c>
      <c r="W254">
        <f>Demand[[#This Row],[Load]]+Demand[[#This Row],[Load]]*-0.3</f>
        <v>10803.8</v>
      </c>
      <c r="X254">
        <f>Demand[[#This Row],[Load]]+Demand[[#This Row],[Load]]*-0.29</f>
        <v>10958.14</v>
      </c>
      <c r="Y254">
        <f>Demand[[#This Row],[Load]]+Demand[[#This Row],[Load]]*-0.28</f>
        <v>11112.48</v>
      </c>
      <c r="Z254">
        <f>Demand[[#This Row],[Load]]+Demand[[#This Row],[Load]]*-0.27</f>
        <v>11266.82</v>
      </c>
      <c r="AA254">
        <f>Demand[[#This Row],[Load]]+Demand[[#This Row],[Load]]*-0.26</f>
        <v>11421.16</v>
      </c>
      <c r="AB254">
        <f>Demand[[#This Row],[Load]]+Demand[[#This Row],[Load]]*-0.25</f>
        <v>11575.5</v>
      </c>
      <c r="AC254">
        <f>Demand[[#This Row],[Load]]+Demand[[#This Row],[Load]]*-0.24</f>
        <v>11729.84</v>
      </c>
      <c r="AD254">
        <f>Demand[[#This Row],[Load]]+Demand[[#This Row],[Load]]*-0.23</f>
        <v>11884.18</v>
      </c>
      <c r="AE254">
        <f>Demand[[#This Row],[Load]]+Demand[[#This Row],[Load]]*-0.22</f>
        <v>12038.52</v>
      </c>
      <c r="AF254">
        <f>Demand[[#This Row],[Load]]+Demand[[#This Row],[Load]]*-0.21</f>
        <v>12192.86</v>
      </c>
      <c r="AG254">
        <f>Demand[[#This Row],[Load]]+Demand[[#This Row],[Load]]*-0.2</f>
        <v>12347.2</v>
      </c>
      <c r="AH254">
        <f>Demand[[#This Row],[Load]]+Demand[[#This Row],[Load]]*-0.19</f>
        <v>12501.54</v>
      </c>
      <c r="AI254">
        <f>Demand[[#This Row],[Load]]+Demand[[#This Row],[Load]]*-0.18</f>
        <v>12655.880000000001</v>
      </c>
      <c r="AJ254">
        <f>Demand[[#This Row],[Load]]+Demand[[#This Row],[Load]]*-0.17</f>
        <v>12810.22</v>
      </c>
      <c r="AK254">
        <f>Demand[[#This Row],[Load]]+Demand[[#This Row],[Load]]*-0.16</f>
        <v>12964.56</v>
      </c>
      <c r="AL254">
        <f>Demand[[#This Row],[Load]]+Demand[[#This Row],[Load]]*-0.15</f>
        <v>13118.9</v>
      </c>
      <c r="AM254">
        <f>Demand[[#This Row],[Load]]+Demand[[#This Row],[Load]]*-0.14</f>
        <v>13273.24</v>
      </c>
      <c r="AN254">
        <f>Demand[[#This Row],[Load]]+Demand[[#This Row],[Load]]*-0.13</f>
        <v>13427.58</v>
      </c>
      <c r="AO254">
        <f>Demand[[#This Row],[Load]]+Demand[[#This Row],[Load]]*-0.12</f>
        <v>13581.92</v>
      </c>
      <c r="AP254">
        <f>Demand[[#This Row],[Load]]+Demand[[#This Row],[Load]]*-0.11</f>
        <v>13736.26</v>
      </c>
      <c r="AQ254">
        <f>Demand[[#This Row],[Load]]+Demand[[#This Row],[Load]]*-0.1</f>
        <v>13890.6</v>
      </c>
      <c r="AR254">
        <f>Demand[[#This Row],[Load]]+Demand[[#This Row],[Load]]*-0.09</f>
        <v>14044.94</v>
      </c>
      <c r="AS254">
        <f>Demand[[#This Row],[Load]]+Demand[[#This Row],[Load]]*-0.08</f>
        <v>14199.28</v>
      </c>
      <c r="AT254">
        <f>Demand[[#This Row],[Load]]+Demand[[#This Row],[Load]]*-0.07</f>
        <v>14353.619999999999</v>
      </c>
      <c r="AU254">
        <f>Demand[[#This Row],[Load]]+Demand[[#This Row],[Load]]*-0.06</f>
        <v>14507.96</v>
      </c>
      <c r="AV254">
        <f>Demand[[#This Row],[Load]]+Demand[[#This Row],[Load]]*-0.05</f>
        <v>14662.3</v>
      </c>
      <c r="AW254">
        <f>Demand[[#This Row],[Load]]+Demand[[#This Row],[Load]]*-0.04</f>
        <v>14816.64</v>
      </c>
      <c r="AX254">
        <f>Demand[[#This Row],[Load]]+Demand[[#This Row],[Load]]*-0.03</f>
        <v>14970.98</v>
      </c>
      <c r="AY254">
        <f>Demand[[#This Row],[Load]]+Demand[[#This Row],[Load]]*-0.02</f>
        <v>15125.32</v>
      </c>
      <c r="AZ254">
        <f>Demand[[#This Row],[Load]]+Demand[[#This Row],[Load]]*-0.01</f>
        <v>15279.66</v>
      </c>
      <c r="BA254">
        <f>Demand[[#This Row],[Load]]+Demand[[#This Row],[Load]]*0</f>
        <v>15434</v>
      </c>
      <c r="BB254">
        <f>Demand[[#This Row],[Load]]+Demand[[#This Row],[Load]]*0.01</f>
        <v>15588.34</v>
      </c>
      <c r="BC254">
        <f>Demand[[#This Row],[Load]]+Demand[[#This Row],[Load]]*0.02</f>
        <v>15742.68</v>
      </c>
      <c r="BD254">
        <f>Demand[[#This Row],[Load]]+Demand[[#This Row],[Load]]*0.03</f>
        <v>15897.02</v>
      </c>
      <c r="BE254">
        <f>Demand[[#This Row],[Load]]+Demand[[#This Row],[Load]]*0.04</f>
        <v>16051.36</v>
      </c>
      <c r="BF254">
        <f>Demand[[#This Row],[Load]]+Demand[[#This Row],[Load]]*0.05</f>
        <v>16205.7</v>
      </c>
      <c r="BG254">
        <f>Demand[[#This Row],[Load]]+Demand[[#This Row],[Load]]*0.06</f>
        <v>16360.04</v>
      </c>
      <c r="BH254">
        <f>Demand[[#This Row],[Load]]+Demand[[#This Row],[Load]]*0.07</f>
        <v>16514.38</v>
      </c>
      <c r="BI254">
        <f>Demand[[#This Row],[Load]]+Demand[[#This Row],[Load]]*0.08</f>
        <v>16668.72</v>
      </c>
      <c r="BJ254">
        <f>Demand[[#This Row],[Load]]+Demand[[#This Row],[Load]]*0.09</f>
        <v>16823.060000000001</v>
      </c>
      <c r="BK254">
        <f>Demand[[#This Row],[Load]]+Demand[[#This Row],[Load]]*0.1</f>
        <v>16977.400000000001</v>
      </c>
      <c r="BL254">
        <f>Demand[[#This Row],[Load]]+Demand[[#This Row],[Load]]*0.11</f>
        <v>17131.740000000002</v>
      </c>
      <c r="BM254">
        <f>Demand[[#This Row],[Load]]+Demand[[#This Row],[Load]]*0.12</f>
        <v>17286.080000000002</v>
      </c>
      <c r="BN254">
        <f>Demand[[#This Row],[Load]]+Demand[[#This Row],[Load]]*0.13</f>
        <v>17440.419999999998</v>
      </c>
      <c r="BO254">
        <f>Demand[[#This Row],[Load]]+Demand[[#This Row],[Load]]*0.14</f>
        <v>17594.760000000002</v>
      </c>
      <c r="BP254">
        <f>Demand[[#This Row],[Load]]+Demand[[#This Row],[Load]]*0.15</f>
        <v>17749.099999999999</v>
      </c>
      <c r="BQ254">
        <f>Demand[[#This Row],[Load]]+Demand[[#This Row],[Load]]*0.16</f>
        <v>17903.439999999999</v>
      </c>
      <c r="BR254">
        <f>Demand[[#This Row],[Load]]+Demand[[#This Row],[Load]]*0.17</f>
        <v>18057.78</v>
      </c>
      <c r="BS254">
        <f>Demand[[#This Row],[Load]]+Demand[[#This Row],[Load]]*0.18</f>
        <v>18212.12</v>
      </c>
      <c r="BT254">
        <f>Demand[[#This Row],[Load]]+Demand[[#This Row],[Load]]*0.19</f>
        <v>18366.46</v>
      </c>
      <c r="BU254">
        <f>Demand[[#This Row],[Load]]+Demand[[#This Row],[Load]]*0.2</f>
        <v>18520.8</v>
      </c>
      <c r="BV254">
        <f>Demand[[#This Row],[Load]]+Demand[[#This Row],[Load]]*0.21</f>
        <v>18675.14</v>
      </c>
      <c r="BW254">
        <f>Demand[[#This Row],[Load]]+Demand[[#This Row],[Load]]*0.22</f>
        <v>18829.48</v>
      </c>
      <c r="BX254">
        <f>Demand[[#This Row],[Load]]+Demand[[#This Row],[Load]]*0.23</f>
        <v>18983.82</v>
      </c>
      <c r="BY254">
        <f>Demand[[#This Row],[Load]]+Demand[[#This Row],[Load]]*0.24</f>
        <v>19138.16</v>
      </c>
      <c r="BZ254">
        <f>Demand[[#This Row],[Load]]+Demand[[#This Row],[Load]]*0.25</f>
        <v>19292.5</v>
      </c>
      <c r="CA254">
        <f>Demand[[#This Row],[Load]]+Demand[[#This Row],[Load]]*0.26</f>
        <v>19446.84</v>
      </c>
      <c r="CB254">
        <f>Demand[[#This Row],[Load]]+Demand[[#This Row],[Load]]*0.27</f>
        <v>19601.18</v>
      </c>
      <c r="CC254">
        <f>Demand[[#This Row],[Load]]+Demand[[#This Row],[Load]]*0.28</f>
        <v>19755.52</v>
      </c>
      <c r="CD254">
        <f>Demand[[#This Row],[Load]]+Demand[[#This Row],[Load]]*0.29</f>
        <v>19909.86</v>
      </c>
      <c r="CE254">
        <f>Demand[[#This Row],[Load]]+Demand[[#This Row],[Load]]*0.3</f>
        <v>20064.2</v>
      </c>
      <c r="CF254">
        <f>Demand[[#This Row],[Load]]+Demand[[#This Row],[Load]]*0.31</f>
        <v>20218.54</v>
      </c>
      <c r="CG254">
        <f>Demand[[#This Row],[Load]]+Demand[[#This Row],[Load]]*0.32</f>
        <v>20372.88</v>
      </c>
      <c r="CH254">
        <f>Demand[[#This Row],[Load]]+Demand[[#This Row],[Load]]*0.33</f>
        <v>20527.22</v>
      </c>
      <c r="CI254">
        <f>Demand[[#This Row],[Load]]+Demand[[#This Row],[Load]]*0.34</f>
        <v>20681.560000000001</v>
      </c>
      <c r="CJ254">
        <f>Demand[[#This Row],[Load]]+Demand[[#This Row],[Load]]*0.35</f>
        <v>20835.900000000001</v>
      </c>
      <c r="CK254">
        <f>Demand[[#This Row],[Load]]+Demand[[#This Row],[Load]]*0.36</f>
        <v>20990.239999999998</v>
      </c>
      <c r="CL254">
        <f>Demand[[#This Row],[Load]]+Demand[[#This Row],[Load]]*0.37</f>
        <v>21144.58</v>
      </c>
      <c r="CM254">
        <f>Demand[[#This Row],[Load]]+Demand[[#This Row],[Load]]*0.38</f>
        <v>21298.92</v>
      </c>
      <c r="CN254">
        <f>Demand[[#This Row],[Load]]+Demand[[#This Row],[Load]]*0.39</f>
        <v>21453.260000000002</v>
      </c>
      <c r="CO254">
        <f>Demand[[#This Row],[Load]]+Demand[[#This Row],[Load]]*0.4</f>
        <v>21607.599999999999</v>
      </c>
      <c r="CP254">
        <f>Demand[[#This Row],[Load]]+Demand[[#This Row],[Load]]*0.41</f>
        <v>21761.94</v>
      </c>
      <c r="CQ254">
        <f>Demand[[#This Row],[Load]]+Demand[[#This Row],[Load]]*0.42</f>
        <v>21916.28</v>
      </c>
      <c r="CR254">
        <f>Demand[[#This Row],[Load]]+Demand[[#This Row],[Load]]*0.43</f>
        <v>22070.62</v>
      </c>
      <c r="CS254">
        <f>Demand[[#This Row],[Load]]+Demand[[#This Row],[Load]]*0.44</f>
        <v>22224.959999999999</v>
      </c>
      <c r="CT254">
        <f>Demand[[#This Row],[Load]]+Demand[[#This Row],[Load]]*0.45</f>
        <v>22379.3</v>
      </c>
      <c r="CU254">
        <f>Demand[[#This Row],[Load]]+Demand[[#This Row],[Load]]*0.46</f>
        <v>22533.64</v>
      </c>
      <c r="CV254">
        <f>Demand[[#This Row],[Load]]+Demand[[#This Row],[Load]]*47</f>
        <v>740832</v>
      </c>
      <c r="CW254">
        <f>Demand[[#This Row],[Load]]+Demand[[#This Row],[Load]]*0.48</f>
        <v>22842.32</v>
      </c>
      <c r="CX254">
        <f>Demand[[#This Row],[Load]]+Demand[[#This Row],[Load]]*0.49</f>
        <v>22996.66</v>
      </c>
      <c r="CY254">
        <f>Demand[[#This Row],[Load]]+Demand[[#This Row],[Load]]*0.5</f>
        <v>23151</v>
      </c>
    </row>
    <row r="255" spans="1:103">
      <c r="A255">
        <v>253</v>
      </c>
      <c r="B255">
        <v>15558</v>
      </c>
      <c r="C255">
        <f>Demand[[#This Row],[Load]]-Demand[[#This Row],[Load]]*0.5</f>
        <v>7779</v>
      </c>
      <c r="D255">
        <f>Demand[[#This Row],[Load]]-Demand[[#This Row],[Load]]*0.49</f>
        <v>7934.58</v>
      </c>
      <c r="E255">
        <f>Demand[[#This Row],[Load]]-Demand[[#This Row],[Load]]*0.48</f>
        <v>8090.16</v>
      </c>
      <c r="F255">
        <f>Demand[[#This Row],[Load]]-Demand[[#This Row],[Load]]*0.47</f>
        <v>8245.7400000000016</v>
      </c>
      <c r="G255">
        <f>Demand[[#This Row],[Load]]-Demand[[#This Row],[Load]]*0.46</f>
        <v>8401.32</v>
      </c>
      <c r="H255">
        <f>Demand[[#This Row],[Load]]-Demand[[#This Row],[Load]]*0.45</f>
        <v>8556.9</v>
      </c>
      <c r="I255">
        <f>Demand[[#This Row],[Load]]-Demand[[#This Row],[Load]]*0.44</f>
        <v>8712.48</v>
      </c>
      <c r="J255">
        <f>Demand[[#This Row],[Load]]-Demand[[#This Row],[Load]]*0.43</f>
        <v>8868.0600000000013</v>
      </c>
      <c r="K255">
        <f>Demand[[#This Row],[Load]]+Demand[[#This Row],[Load]]*$K$1</f>
        <v>9023.64</v>
      </c>
      <c r="L255">
        <f>Demand[[#This Row],[Load]]+Demand[[#This Row],[Load]]*-0.41</f>
        <v>9179.2200000000012</v>
      </c>
      <c r="M255">
        <f>Demand[[#This Row],[Load]]+Demand[[#This Row],[Load]]*-0.4</f>
        <v>9334.7999999999993</v>
      </c>
      <c r="N255">
        <f>Demand[[#This Row],[Load]]+Demand[[#This Row],[Load]]*-0.39</f>
        <v>9490.380000000001</v>
      </c>
      <c r="O255">
        <f>Demand[[#This Row],[Load]]+Demand[[#This Row],[Load]]*-0.38</f>
        <v>9645.9599999999991</v>
      </c>
      <c r="P255">
        <f>Demand[[#This Row],[Load]]+Demand[[#This Row],[Load]]*-0.37</f>
        <v>9801.5400000000009</v>
      </c>
      <c r="Q255">
        <f>Demand[[#This Row],[Load]]+Demand[[#This Row],[Load]]*-0.36</f>
        <v>9957.119999999999</v>
      </c>
      <c r="R255">
        <f>Demand[[#This Row],[Load]]+Demand[[#This Row],[Load]]*-0.35</f>
        <v>10112.700000000001</v>
      </c>
      <c r="S255">
        <f>Demand[[#This Row],[Load]]+Demand[[#This Row],[Load]]*-0.34</f>
        <v>10268.279999999999</v>
      </c>
      <c r="T255">
        <f>Demand[[#This Row],[Load]]+Demand[[#This Row],[Load]]*-0.33</f>
        <v>10423.86</v>
      </c>
      <c r="U255">
        <f>Demand[[#This Row],[Load]]+Demand[[#This Row],[Load]]*-0.32</f>
        <v>10579.439999999999</v>
      </c>
      <c r="V255">
        <f>Demand[[#This Row],[Load]]+Demand[[#This Row],[Load]]*-0.31</f>
        <v>10735.02</v>
      </c>
      <c r="W255">
        <f>Demand[[#This Row],[Load]]+Demand[[#This Row],[Load]]*-0.3</f>
        <v>10890.6</v>
      </c>
      <c r="X255">
        <f>Demand[[#This Row],[Load]]+Demand[[#This Row],[Load]]*-0.29</f>
        <v>11046.18</v>
      </c>
      <c r="Y255">
        <f>Demand[[#This Row],[Load]]+Demand[[#This Row],[Load]]*-0.28</f>
        <v>11201.759999999998</v>
      </c>
      <c r="Z255">
        <f>Demand[[#This Row],[Load]]+Demand[[#This Row],[Load]]*-0.27</f>
        <v>11357.34</v>
      </c>
      <c r="AA255">
        <f>Demand[[#This Row],[Load]]+Demand[[#This Row],[Load]]*-0.26</f>
        <v>11512.92</v>
      </c>
      <c r="AB255">
        <f>Demand[[#This Row],[Load]]+Demand[[#This Row],[Load]]*-0.25</f>
        <v>11668.5</v>
      </c>
      <c r="AC255">
        <f>Demand[[#This Row],[Load]]+Demand[[#This Row],[Load]]*-0.24</f>
        <v>11824.08</v>
      </c>
      <c r="AD255">
        <f>Demand[[#This Row],[Load]]+Demand[[#This Row],[Load]]*-0.23</f>
        <v>11979.66</v>
      </c>
      <c r="AE255">
        <f>Demand[[#This Row],[Load]]+Demand[[#This Row],[Load]]*-0.22</f>
        <v>12135.24</v>
      </c>
      <c r="AF255">
        <f>Demand[[#This Row],[Load]]+Demand[[#This Row],[Load]]*-0.21</f>
        <v>12290.82</v>
      </c>
      <c r="AG255">
        <f>Demand[[#This Row],[Load]]+Demand[[#This Row],[Load]]*-0.2</f>
        <v>12446.4</v>
      </c>
      <c r="AH255">
        <f>Demand[[#This Row],[Load]]+Demand[[#This Row],[Load]]*-0.19</f>
        <v>12601.98</v>
      </c>
      <c r="AI255">
        <f>Demand[[#This Row],[Load]]+Demand[[#This Row],[Load]]*-0.18</f>
        <v>12757.56</v>
      </c>
      <c r="AJ255">
        <f>Demand[[#This Row],[Load]]+Demand[[#This Row],[Load]]*-0.17</f>
        <v>12913.14</v>
      </c>
      <c r="AK255">
        <f>Demand[[#This Row],[Load]]+Demand[[#This Row],[Load]]*-0.16</f>
        <v>13068.72</v>
      </c>
      <c r="AL255">
        <f>Demand[[#This Row],[Load]]+Demand[[#This Row],[Load]]*-0.15</f>
        <v>13224.3</v>
      </c>
      <c r="AM255">
        <f>Demand[[#This Row],[Load]]+Demand[[#This Row],[Load]]*-0.14</f>
        <v>13379.88</v>
      </c>
      <c r="AN255">
        <f>Demand[[#This Row],[Load]]+Demand[[#This Row],[Load]]*-0.13</f>
        <v>13535.46</v>
      </c>
      <c r="AO255">
        <f>Demand[[#This Row],[Load]]+Demand[[#This Row],[Load]]*-0.12</f>
        <v>13691.04</v>
      </c>
      <c r="AP255">
        <f>Demand[[#This Row],[Load]]+Demand[[#This Row],[Load]]*-0.11</f>
        <v>13846.619999999999</v>
      </c>
      <c r="AQ255">
        <f>Demand[[#This Row],[Load]]+Demand[[#This Row],[Load]]*-0.1</f>
        <v>14002.2</v>
      </c>
      <c r="AR255">
        <f>Demand[[#This Row],[Load]]+Demand[[#This Row],[Load]]*-0.09</f>
        <v>14157.78</v>
      </c>
      <c r="AS255">
        <f>Demand[[#This Row],[Load]]+Demand[[#This Row],[Load]]*-0.08</f>
        <v>14313.36</v>
      </c>
      <c r="AT255">
        <f>Demand[[#This Row],[Load]]+Demand[[#This Row],[Load]]*-0.07</f>
        <v>14468.94</v>
      </c>
      <c r="AU255">
        <f>Demand[[#This Row],[Load]]+Demand[[#This Row],[Load]]*-0.06</f>
        <v>14624.52</v>
      </c>
      <c r="AV255">
        <f>Demand[[#This Row],[Load]]+Demand[[#This Row],[Load]]*-0.05</f>
        <v>14780.1</v>
      </c>
      <c r="AW255">
        <f>Demand[[#This Row],[Load]]+Demand[[#This Row],[Load]]*-0.04</f>
        <v>14935.68</v>
      </c>
      <c r="AX255">
        <f>Demand[[#This Row],[Load]]+Demand[[#This Row],[Load]]*-0.03</f>
        <v>15091.26</v>
      </c>
      <c r="AY255">
        <f>Demand[[#This Row],[Load]]+Demand[[#This Row],[Load]]*-0.02</f>
        <v>15246.84</v>
      </c>
      <c r="AZ255">
        <f>Demand[[#This Row],[Load]]+Demand[[#This Row],[Load]]*-0.01</f>
        <v>15402.42</v>
      </c>
      <c r="BA255">
        <f>Demand[[#This Row],[Load]]+Demand[[#This Row],[Load]]*0</f>
        <v>15558</v>
      </c>
      <c r="BB255">
        <f>Demand[[#This Row],[Load]]+Demand[[#This Row],[Load]]*0.01</f>
        <v>15713.58</v>
      </c>
      <c r="BC255">
        <f>Demand[[#This Row],[Load]]+Demand[[#This Row],[Load]]*0.02</f>
        <v>15869.16</v>
      </c>
      <c r="BD255">
        <f>Demand[[#This Row],[Load]]+Demand[[#This Row],[Load]]*0.03</f>
        <v>16024.74</v>
      </c>
      <c r="BE255">
        <f>Demand[[#This Row],[Load]]+Demand[[#This Row],[Load]]*0.04</f>
        <v>16180.32</v>
      </c>
      <c r="BF255">
        <f>Demand[[#This Row],[Load]]+Demand[[#This Row],[Load]]*0.05</f>
        <v>16335.9</v>
      </c>
      <c r="BG255">
        <f>Demand[[#This Row],[Load]]+Demand[[#This Row],[Load]]*0.06</f>
        <v>16491.48</v>
      </c>
      <c r="BH255">
        <f>Demand[[#This Row],[Load]]+Demand[[#This Row],[Load]]*0.07</f>
        <v>16647.060000000001</v>
      </c>
      <c r="BI255">
        <f>Demand[[#This Row],[Load]]+Demand[[#This Row],[Load]]*0.08</f>
        <v>16802.64</v>
      </c>
      <c r="BJ255">
        <f>Demand[[#This Row],[Load]]+Demand[[#This Row],[Load]]*0.09</f>
        <v>16958.22</v>
      </c>
      <c r="BK255">
        <f>Demand[[#This Row],[Load]]+Demand[[#This Row],[Load]]*0.1</f>
        <v>17113.8</v>
      </c>
      <c r="BL255">
        <f>Demand[[#This Row],[Load]]+Demand[[#This Row],[Load]]*0.11</f>
        <v>17269.38</v>
      </c>
      <c r="BM255">
        <f>Demand[[#This Row],[Load]]+Demand[[#This Row],[Load]]*0.12</f>
        <v>17424.96</v>
      </c>
      <c r="BN255">
        <f>Demand[[#This Row],[Load]]+Demand[[#This Row],[Load]]*0.13</f>
        <v>17580.54</v>
      </c>
      <c r="BO255">
        <f>Demand[[#This Row],[Load]]+Demand[[#This Row],[Load]]*0.14</f>
        <v>17736.12</v>
      </c>
      <c r="BP255">
        <f>Demand[[#This Row],[Load]]+Demand[[#This Row],[Load]]*0.15</f>
        <v>17891.7</v>
      </c>
      <c r="BQ255">
        <f>Demand[[#This Row],[Load]]+Demand[[#This Row],[Load]]*0.16</f>
        <v>18047.28</v>
      </c>
      <c r="BR255">
        <f>Demand[[#This Row],[Load]]+Demand[[#This Row],[Load]]*0.17</f>
        <v>18202.86</v>
      </c>
      <c r="BS255">
        <f>Demand[[#This Row],[Load]]+Demand[[#This Row],[Load]]*0.18</f>
        <v>18358.439999999999</v>
      </c>
      <c r="BT255">
        <f>Demand[[#This Row],[Load]]+Demand[[#This Row],[Load]]*0.19</f>
        <v>18514.02</v>
      </c>
      <c r="BU255">
        <f>Demand[[#This Row],[Load]]+Demand[[#This Row],[Load]]*0.2</f>
        <v>18669.599999999999</v>
      </c>
      <c r="BV255">
        <f>Demand[[#This Row],[Load]]+Demand[[#This Row],[Load]]*0.21</f>
        <v>18825.18</v>
      </c>
      <c r="BW255">
        <f>Demand[[#This Row],[Load]]+Demand[[#This Row],[Load]]*0.22</f>
        <v>18980.760000000002</v>
      </c>
      <c r="BX255">
        <f>Demand[[#This Row],[Load]]+Demand[[#This Row],[Load]]*0.23</f>
        <v>19136.34</v>
      </c>
      <c r="BY255">
        <f>Demand[[#This Row],[Load]]+Demand[[#This Row],[Load]]*0.24</f>
        <v>19291.919999999998</v>
      </c>
      <c r="BZ255">
        <f>Demand[[#This Row],[Load]]+Demand[[#This Row],[Load]]*0.25</f>
        <v>19447.5</v>
      </c>
      <c r="CA255">
        <f>Demand[[#This Row],[Load]]+Demand[[#This Row],[Load]]*0.26</f>
        <v>19603.080000000002</v>
      </c>
      <c r="CB255">
        <f>Demand[[#This Row],[Load]]+Demand[[#This Row],[Load]]*0.27</f>
        <v>19758.66</v>
      </c>
      <c r="CC255">
        <f>Demand[[#This Row],[Load]]+Demand[[#This Row],[Load]]*0.28</f>
        <v>19914.240000000002</v>
      </c>
      <c r="CD255">
        <f>Demand[[#This Row],[Load]]+Demand[[#This Row],[Load]]*0.29</f>
        <v>20069.82</v>
      </c>
      <c r="CE255">
        <f>Demand[[#This Row],[Load]]+Demand[[#This Row],[Load]]*0.3</f>
        <v>20225.400000000001</v>
      </c>
      <c r="CF255">
        <f>Demand[[#This Row],[Load]]+Demand[[#This Row],[Load]]*0.31</f>
        <v>20380.98</v>
      </c>
      <c r="CG255">
        <f>Demand[[#This Row],[Load]]+Demand[[#This Row],[Load]]*0.32</f>
        <v>20536.560000000001</v>
      </c>
      <c r="CH255">
        <f>Demand[[#This Row],[Load]]+Demand[[#This Row],[Load]]*0.33</f>
        <v>20692.14</v>
      </c>
      <c r="CI255">
        <f>Demand[[#This Row],[Load]]+Demand[[#This Row],[Load]]*0.34</f>
        <v>20847.72</v>
      </c>
      <c r="CJ255">
        <f>Demand[[#This Row],[Load]]+Demand[[#This Row],[Load]]*0.35</f>
        <v>21003.3</v>
      </c>
      <c r="CK255">
        <f>Demand[[#This Row],[Load]]+Demand[[#This Row],[Load]]*0.36</f>
        <v>21158.880000000001</v>
      </c>
      <c r="CL255">
        <f>Demand[[#This Row],[Load]]+Demand[[#This Row],[Load]]*0.37</f>
        <v>21314.46</v>
      </c>
      <c r="CM255">
        <f>Demand[[#This Row],[Load]]+Demand[[#This Row],[Load]]*0.38</f>
        <v>21470.04</v>
      </c>
      <c r="CN255">
        <f>Demand[[#This Row],[Load]]+Demand[[#This Row],[Load]]*0.39</f>
        <v>21625.62</v>
      </c>
      <c r="CO255">
        <f>Demand[[#This Row],[Load]]+Demand[[#This Row],[Load]]*0.4</f>
        <v>21781.200000000001</v>
      </c>
      <c r="CP255">
        <f>Demand[[#This Row],[Load]]+Demand[[#This Row],[Load]]*0.41</f>
        <v>21936.78</v>
      </c>
      <c r="CQ255">
        <f>Demand[[#This Row],[Load]]+Demand[[#This Row],[Load]]*0.42</f>
        <v>22092.36</v>
      </c>
      <c r="CR255">
        <f>Demand[[#This Row],[Load]]+Demand[[#This Row],[Load]]*0.43</f>
        <v>22247.94</v>
      </c>
      <c r="CS255">
        <f>Demand[[#This Row],[Load]]+Demand[[#This Row],[Load]]*0.44</f>
        <v>22403.52</v>
      </c>
      <c r="CT255">
        <f>Demand[[#This Row],[Load]]+Demand[[#This Row],[Load]]*0.45</f>
        <v>22559.1</v>
      </c>
      <c r="CU255">
        <f>Demand[[#This Row],[Load]]+Demand[[#This Row],[Load]]*0.46</f>
        <v>22714.68</v>
      </c>
      <c r="CV255">
        <f>Demand[[#This Row],[Load]]+Demand[[#This Row],[Load]]*47</f>
        <v>746784</v>
      </c>
      <c r="CW255">
        <f>Demand[[#This Row],[Load]]+Demand[[#This Row],[Load]]*0.48</f>
        <v>23025.84</v>
      </c>
      <c r="CX255">
        <f>Demand[[#This Row],[Load]]+Demand[[#This Row],[Load]]*0.49</f>
        <v>23181.42</v>
      </c>
      <c r="CY255">
        <f>Demand[[#This Row],[Load]]+Demand[[#This Row],[Load]]*0.5</f>
        <v>23337</v>
      </c>
    </row>
    <row r="256" spans="1:103">
      <c r="A256">
        <v>254</v>
      </c>
      <c r="B256">
        <v>15520</v>
      </c>
      <c r="C256">
        <f>Demand[[#This Row],[Load]]-Demand[[#This Row],[Load]]*0.5</f>
        <v>7760</v>
      </c>
      <c r="D256">
        <f>Demand[[#This Row],[Load]]-Demand[[#This Row],[Load]]*0.49</f>
        <v>7915.2</v>
      </c>
      <c r="E256">
        <f>Demand[[#This Row],[Load]]-Demand[[#This Row],[Load]]*0.48</f>
        <v>8070.4000000000005</v>
      </c>
      <c r="F256">
        <f>Demand[[#This Row],[Load]]-Demand[[#This Row],[Load]]*0.47</f>
        <v>8225.6</v>
      </c>
      <c r="G256">
        <f>Demand[[#This Row],[Load]]-Demand[[#This Row],[Load]]*0.46</f>
        <v>8380.7999999999993</v>
      </c>
      <c r="H256">
        <f>Demand[[#This Row],[Load]]-Demand[[#This Row],[Load]]*0.45</f>
        <v>8536</v>
      </c>
      <c r="I256">
        <f>Demand[[#This Row],[Load]]-Demand[[#This Row],[Load]]*0.44</f>
        <v>8691.2000000000007</v>
      </c>
      <c r="J256">
        <f>Demand[[#This Row],[Load]]-Demand[[#This Row],[Load]]*0.43</f>
        <v>8846.4000000000015</v>
      </c>
      <c r="K256">
        <f>Demand[[#This Row],[Load]]+Demand[[#This Row],[Load]]*$K$1</f>
        <v>9001.6</v>
      </c>
      <c r="L256">
        <f>Demand[[#This Row],[Load]]+Demand[[#This Row],[Load]]*-0.41</f>
        <v>9156.7999999999993</v>
      </c>
      <c r="M256">
        <f>Demand[[#This Row],[Load]]+Demand[[#This Row],[Load]]*-0.4</f>
        <v>9312</v>
      </c>
      <c r="N256">
        <f>Demand[[#This Row],[Load]]+Demand[[#This Row],[Load]]*-0.39</f>
        <v>9467.2000000000007</v>
      </c>
      <c r="O256">
        <f>Demand[[#This Row],[Load]]+Demand[[#This Row],[Load]]*-0.38</f>
        <v>9622.4</v>
      </c>
      <c r="P256">
        <f>Demand[[#This Row],[Load]]+Demand[[#This Row],[Load]]*-0.37</f>
        <v>9777.6</v>
      </c>
      <c r="Q256">
        <f>Demand[[#This Row],[Load]]+Demand[[#This Row],[Load]]*-0.36</f>
        <v>9932.7999999999993</v>
      </c>
      <c r="R256">
        <f>Demand[[#This Row],[Load]]+Demand[[#This Row],[Load]]*-0.35</f>
        <v>10088</v>
      </c>
      <c r="S256">
        <f>Demand[[#This Row],[Load]]+Demand[[#This Row],[Load]]*-0.34</f>
        <v>10243.200000000001</v>
      </c>
      <c r="T256">
        <f>Demand[[#This Row],[Load]]+Demand[[#This Row],[Load]]*-0.33</f>
        <v>10398.4</v>
      </c>
      <c r="U256">
        <f>Demand[[#This Row],[Load]]+Demand[[#This Row],[Load]]*-0.32</f>
        <v>10553.599999999999</v>
      </c>
      <c r="V256">
        <f>Demand[[#This Row],[Load]]+Demand[[#This Row],[Load]]*-0.31</f>
        <v>10708.8</v>
      </c>
      <c r="W256">
        <f>Demand[[#This Row],[Load]]+Demand[[#This Row],[Load]]*-0.3</f>
        <v>10864</v>
      </c>
      <c r="X256">
        <f>Demand[[#This Row],[Load]]+Demand[[#This Row],[Load]]*-0.29</f>
        <v>11019.2</v>
      </c>
      <c r="Y256">
        <f>Demand[[#This Row],[Load]]+Demand[[#This Row],[Load]]*-0.28</f>
        <v>11174.4</v>
      </c>
      <c r="Z256">
        <f>Demand[[#This Row],[Load]]+Demand[[#This Row],[Load]]*-0.27</f>
        <v>11329.599999999999</v>
      </c>
      <c r="AA256">
        <f>Demand[[#This Row],[Load]]+Demand[[#This Row],[Load]]*-0.26</f>
        <v>11484.8</v>
      </c>
      <c r="AB256">
        <f>Demand[[#This Row],[Load]]+Demand[[#This Row],[Load]]*-0.25</f>
        <v>11640</v>
      </c>
      <c r="AC256">
        <f>Demand[[#This Row],[Load]]+Demand[[#This Row],[Load]]*-0.24</f>
        <v>11795.2</v>
      </c>
      <c r="AD256">
        <f>Demand[[#This Row],[Load]]+Demand[[#This Row],[Load]]*-0.23</f>
        <v>11950.4</v>
      </c>
      <c r="AE256">
        <f>Demand[[#This Row],[Load]]+Demand[[#This Row],[Load]]*-0.22</f>
        <v>12105.6</v>
      </c>
      <c r="AF256">
        <f>Demand[[#This Row],[Load]]+Demand[[#This Row],[Load]]*-0.21</f>
        <v>12260.8</v>
      </c>
      <c r="AG256">
        <f>Demand[[#This Row],[Load]]+Demand[[#This Row],[Load]]*-0.2</f>
        <v>12416</v>
      </c>
      <c r="AH256">
        <f>Demand[[#This Row],[Load]]+Demand[[#This Row],[Load]]*-0.19</f>
        <v>12571.2</v>
      </c>
      <c r="AI256">
        <f>Demand[[#This Row],[Load]]+Demand[[#This Row],[Load]]*-0.18</f>
        <v>12726.4</v>
      </c>
      <c r="AJ256">
        <f>Demand[[#This Row],[Load]]+Demand[[#This Row],[Load]]*-0.17</f>
        <v>12881.6</v>
      </c>
      <c r="AK256">
        <f>Demand[[#This Row],[Load]]+Demand[[#This Row],[Load]]*-0.16</f>
        <v>13036.8</v>
      </c>
      <c r="AL256">
        <f>Demand[[#This Row],[Load]]+Demand[[#This Row],[Load]]*-0.15</f>
        <v>13192</v>
      </c>
      <c r="AM256">
        <f>Demand[[#This Row],[Load]]+Demand[[#This Row],[Load]]*-0.14</f>
        <v>13347.2</v>
      </c>
      <c r="AN256">
        <f>Demand[[#This Row],[Load]]+Demand[[#This Row],[Load]]*-0.13</f>
        <v>13502.4</v>
      </c>
      <c r="AO256">
        <f>Demand[[#This Row],[Load]]+Demand[[#This Row],[Load]]*-0.12</f>
        <v>13657.6</v>
      </c>
      <c r="AP256">
        <f>Demand[[#This Row],[Load]]+Demand[[#This Row],[Load]]*-0.11</f>
        <v>13812.8</v>
      </c>
      <c r="AQ256">
        <f>Demand[[#This Row],[Load]]+Demand[[#This Row],[Load]]*-0.1</f>
        <v>13968</v>
      </c>
      <c r="AR256">
        <f>Demand[[#This Row],[Load]]+Demand[[#This Row],[Load]]*-0.09</f>
        <v>14123.2</v>
      </c>
      <c r="AS256">
        <f>Demand[[#This Row],[Load]]+Demand[[#This Row],[Load]]*-0.08</f>
        <v>14278.4</v>
      </c>
      <c r="AT256">
        <f>Demand[[#This Row],[Load]]+Demand[[#This Row],[Load]]*-0.07</f>
        <v>14433.6</v>
      </c>
      <c r="AU256">
        <f>Demand[[#This Row],[Load]]+Demand[[#This Row],[Load]]*-0.06</f>
        <v>14588.8</v>
      </c>
      <c r="AV256">
        <f>Demand[[#This Row],[Load]]+Demand[[#This Row],[Load]]*-0.05</f>
        <v>14744</v>
      </c>
      <c r="AW256">
        <f>Demand[[#This Row],[Load]]+Demand[[#This Row],[Load]]*-0.04</f>
        <v>14899.2</v>
      </c>
      <c r="AX256">
        <f>Demand[[#This Row],[Load]]+Demand[[#This Row],[Load]]*-0.03</f>
        <v>15054.4</v>
      </c>
      <c r="AY256">
        <f>Demand[[#This Row],[Load]]+Demand[[#This Row],[Load]]*-0.02</f>
        <v>15209.6</v>
      </c>
      <c r="AZ256">
        <f>Demand[[#This Row],[Load]]+Demand[[#This Row],[Load]]*-0.01</f>
        <v>15364.8</v>
      </c>
      <c r="BA256">
        <f>Demand[[#This Row],[Load]]+Demand[[#This Row],[Load]]*0</f>
        <v>15520</v>
      </c>
      <c r="BB256">
        <f>Demand[[#This Row],[Load]]+Demand[[#This Row],[Load]]*0.01</f>
        <v>15675.2</v>
      </c>
      <c r="BC256">
        <f>Demand[[#This Row],[Load]]+Demand[[#This Row],[Load]]*0.02</f>
        <v>15830.4</v>
      </c>
      <c r="BD256">
        <f>Demand[[#This Row],[Load]]+Demand[[#This Row],[Load]]*0.03</f>
        <v>15985.6</v>
      </c>
      <c r="BE256">
        <f>Demand[[#This Row],[Load]]+Demand[[#This Row],[Load]]*0.04</f>
        <v>16140.8</v>
      </c>
      <c r="BF256">
        <f>Demand[[#This Row],[Load]]+Demand[[#This Row],[Load]]*0.05</f>
        <v>16296</v>
      </c>
      <c r="BG256">
        <f>Demand[[#This Row],[Load]]+Demand[[#This Row],[Load]]*0.06</f>
        <v>16451.2</v>
      </c>
      <c r="BH256">
        <f>Demand[[#This Row],[Load]]+Demand[[#This Row],[Load]]*0.07</f>
        <v>16606.400000000001</v>
      </c>
      <c r="BI256">
        <f>Demand[[#This Row],[Load]]+Demand[[#This Row],[Load]]*0.08</f>
        <v>16761.599999999999</v>
      </c>
      <c r="BJ256">
        <f>Demand[[#This Row],[Load]]+Demand[[#This Row],[Load]]*0.09</f>
        <v>16916.8</v>
      </c>
      <c r="BK256">
        <f>Demand[[#This Row],[Load]]+Demand[[#This Row],[Load]]*0.1</f>
        <v>17072</v>
      </c>
      <c r="BL256">
        <f>Demand[[#This Row],[Load]]+Demand[[#This Row],[Load]]*0.11</f>
        <v>17227.2</v>
      </c>
      <c r="BM256">
        <f>Demand[[#This Row],[Load]]+Demand[[#This Row],[Load]]*0.12</f>
        <v>17382.400000000001</v>
      </c>
      <c r="BN256">
        <f>Demand[[#This Row],[Load]]+Demand[[#This Row],[Load]]*0.13</f>
        <v>17537.599999999999</v>
      </c>
      <c r="BO256">
        <f>Demand[[#This Row],[Load]]+Demand[[#This Row],[Load]]*0.14</f>
        <v>17692.8</v>
      </c>
      <c r="BP256">
        <f>Demand[[#This Row],[Load]]+Demand[[#This Row],[Load]]*0.15</f>
        <v>17848</v>
      </c>
      <c r="BQ256">
        <f>Demand[[#This Row],[Load]]+Demand[[#This Row],[Load]]*0.16</f>
        <v>18003.2</v>
      </c>
      <c r="BR256">
        <f>Demand[[#This Row],[Load]]+Demand[[#This Row],[Load]]*0.17</f>
        <v>18158.400000000001</v>
      </c>
      <c r="BS256">
        <f>Demand[[#This Row],[Load]]+Demand[[#This Row],[Load]]*0.18</f>
        <v>18313.599999999999</v>
      </c>
      <c r="BT256">
        <f>Demand[[#This Row],[Load]]+Demand[[#This Row],[Load]]*0.19</f>
        <v>18468.8</v>
      </c>
      <c r="BU256">
        <f>Demand[[#This Row],[Load]]+Demand[[#This Row],[Load]]*0.2</f>
        <v>18624</v>
      </c>
      <c r="BV256">
        <f>Demand[[#This Row],[Load]]+Demand[[#This Row],[Load]]*0.21</f>
        <v>18779.2</v>
      </c>
      <c r="BW256">
        <f>Demand[[#This Row],[Load]]+Demand[[#This Row],[Load]]*0.22</f>
        <v>18934.400000000001</v>
      </c>
      <c r="BX256">
        <f>Demand[[#This Row],[Load]]+Demand[[#This Row],[Load]]*0.23</f>
        <v>19089.599999999999</v>
      </c>
      <c r="BY256">
        <f>Demand[[#This Row],[Load]]+Demand[[#This Row],[Load]]*0.24</f>
        <v>19244.8</v>
      </c>
      <c r="BZ256">
        <f>Demand[[#This Row],[Load]]+Demand[[#This Row],[Load]]*0.25</f>
        <v>19400</v>
      </c>
      <c r="CA256">
        <f>Demand[[#This Row],[Load]]+Demand[[#This Row],[Load]]*0.26</f>
        <v>19555.2</v>
      </c>
      <c r="CB256">
        <f>Demand[[#This Row],[Load]]+Demand[[#This Row],[Load]]*0.27</f>
        <v>19710.400000000001</v>
      </c>
      <c r="CC256">
        <f>Demand[[#This Row],[Load]]+Demand[[#This Row],[Load]]*0.28</f>
        <v>19865.599999999999</v>
      </c>
      <c r="CD256">
        <f>Demand[[#This Row],[Load]]+Demand[[#This Row],[Load]]*0.29</f>
        <v>20020.8</v>
      </c>
      <c r="CE256">
        <f>Demand[[#This Row],[Load]]+Demand[[#This Row],[Load]]*0.3</f>
        <v>20176</v>
      </c>
      <c r="CF256">
        <f>Demand[[#This Row],[Load]]+Demand[[#This Row],[Load]]*0.31</f>
        <v>20331.2</v>
      </c>
      <c r="CG256">
        <f>Demand[[#This Row],[Load]]+Demand[[#This Row],[Load]]*0.32</f>
        <v>20486.400000000001</v>
      </c>
      <c r="CH256">
        <f>Demand[[#This Row],[Load]]+Demand[[#This Row],[Load]]*0.33</f>
        <v>20641.599999999999</v>
      </c>
      <c r="CI256">
        <f>Demand[[#This Row],[Load]]+Demand[[#This Row],[Load]]*0.34</f>
        <v>20796.8</v>
      </c>
      <c r="CJ256">
        <f>Demand[[#This Row],[Load]]+Demand[[#This Row],[Load]]*0.35</f>
        <v>20952</v>
      </c>
      <c r="CK256">
        <f>Demand[[#This Row],[Load]]+Demand[[#This Row],[Load]]*0.36</f>
        <v>21107.200000000001</v>
      </c>
      <c r="CL256">
        <f>Demand[[#This Row],[Load]]+Demand[[#This Row],[Load]]*0.37</f>
        <v>21262.400000000001</v>
      </c>
      <c r="CM256">
        <f>Demand[[#This Row],[Load]]+Demand[[#This Row],[Load]]*0.38</f>
        <v>21417.599999999999</v>
      </c>
      <c r="CN256">
        <f>Demand[[#This Row],[Load]]+Demand[[#This Row],[Load]]*0.39</f>
        <v>21572.799999999999</v>
      </c>
      <c r="CO256">
        <f>Demand[[#This Row],[Load]]+Demand[[#This Row],[Load]]*0.4</f>
        <v>21728</v>
      </c>
      <c r="CP256">
        <f>Demand[[#This Row],[Load]]+Demand[[#This Row],[Load]]*0.41</f>
        <v>21883.200000000001</v>
      </c>
      <c r="CQ256">
        <f>Demand[[#This Row],[Load]]+Demand[[#This Row],[Load]]*0.42</f>
        <v>22038.400000000001</v>
      </c>
      <c r="CR256">
        <f>Demand[[#This Row],[Load]]+Demand[[#This Row],[Load]]*0.43</f>
        <v>22193.599999999999</v>
      </c>
      <c r="CS256">
        <f>Demand[[#This Row],[Load]]+Demand[[#This Row],[Load]]*0.44</f>
        <v>22348.799999999999</v>
      </c>
      <c r="CT256">
        <f>Demand[[#This Row],[Load]]+Demand[[#This Row],[Load]]*0.45</f>
        <v>22504</v>
      </c>
      <c r="CU256">
        <f>Demand[[#This Row],[Load]]+Demand[[#This Row],[Load]]*0.46</f>
        <v>22659.200000000001</v>
      </c>
      <c r="CV256">
        <f>Demand[[#This Row],[Load]]+Demand[[#This Row],[Load]]*47</f>
        <v>744960</v>
      </c>
      <c r="CW256">
        <f>Demand[[#This Row],[Load]]+Demand[[#This Row],[Load]]*0.48</f>
        <v>22969.599999999999</v>
      </c>
      <c r="CX256">
        <f>Demand[[#This Row],[Load]]+Demand[[#This Row],[Load]]*0.49</f>
        <v>23124.799999999999</v>
      </c>
      <c r="CY256">
        <f>Demand[[#This Row],[Load]]+Demand[[#This Row],[Load]]*0.5</f>
        <v>23280</v>
      </c>
    </row>
    <row r="257" spans="1:103">
      <c r="A257">
        <v>255</v>
      </c>
      <c r="B257">
        <v>15467</v>
      </c>
      <c r="C257">
        <f>Demand[[#This Row],[Load]]-Demand[[#This Row],[Load]]*0.5</f>
        <v>7733.5</v>
      </c>
      <c r="D257">
        <f>Demand[[#This Row],[Load]]-Demand[[#This Row],[Load]]*0.49</f>
        <v>7888.17</v>
      </c>
      <c r="E257">
        <f>Demand[[#This Row],[Load]]-Demand[[#This Row],[Load]]*0.48</f>
        <v>8042.84</v>
      </c>
      <c r="F257">
        <f>Demand[[#This Row],[Load]]-Demand[[#This Row],[Load]]*0.47</f>
        <v>8197.51</v>
      </c>
      <c r="G257">
        <f>Demand[[#This Row],[Load]]-Demand[[#This Row],[Load]]*0.46</f>
        <v>8352.18</v>
      </c>
      <c r="H257">
        <f>Demand[[#This Row],[Load]]-Demand[[#This Row],[Load]]*0.45</f>
        <v>8506.8499999999985</v>
      </c>
      <c r="I257">
        <f>Demand[[#This Row],[Load]]-Demand[[#This Row],[Load]]*0.44</f>
        <v>8661.52</v>
      </c>
      <c r="J257">
        <f>Demand[[#This Row],[Load]]-Demand[[#This Row],[Load]]*0.43</f>
        <v>8816.19</v>
      </c>
      <c r="K257">
        <f>Demand[[#This Row],[Load]]+Demand[[#This Row],[Load]]*$K$1</f>
        <v>8970.86</v>
      </c>
      <c r="L257">
        <f>Demand[[#This Row],[Load]]+Demand[[#This Row],[Load]]*-0.41</f>
        <v>9125.5300000000007</v>
      </c>
      <c r="M257">
        <f>Demand[[#This Row],[Load]]+Demand[[#This Row],[Load]]*-0.4</f>
        <v>9280.2000000000007</v>
      </c>
      <c r="N257">
        <f>Demand[[#This Row],[Load]]+Demand[[#This Row],[Load]]*-0.39</f>
        <v>9434.869999999999</v>
      </c>
      <c r="O257">
        <f>Demand[[#This Row],[Load]]+Demand[[#This Row],[Load]]*-0.38</f>
        <v>9589.5400000000009</v>
      </c>
      <c r="P257">
        <f>Demand[[#This Row],[Load]]+Demand[[#This Row],[Load]]*-0.37</f>
        <v>9744.2099999999991</v>
      </c>
      <c r="Q257">
        <f>Demand[[#This Row],[Load]]+Demand[[#This Row],[Load]]*-0.36</f>
        <v>9898.880000000001</v>
      </c>
      <c r="R257">
        <f>Demand[[#This Row],[Load]]+Demand[[#This Row],[Load]]*-0.35</f>
        <v>10053.549999999999</v>
      </c>
      <c r="S257">
        <f>Demand[[#This Row],[Load]]+Demand[[#This Row],[Load]]*-0.34</f>
        <v>10208.219999999999</v>
      </c>
      <c r="T257">
        <f>Demand[[#This Row],[Load]]+Demand[[#This Row],[Load]]*-0.33</f>
        <v>10362.89</v>
      </c>
      <c r="U257">
        <f>Demand[[#This Row],[Load]]+Demand[[#This Row],[Load]]*-0.32</f>
        <v>10517.56</v>
      </c>
      <c r="V257">
        <f>Demand[[#This Row],[Load]]+Demand[[#This Row],[Load]]*-0.31</f>
        <v>10672.23</v>
      </c>
      <c r="W257">
        <f>Demand[[#This Row],[Load]]+Demand[[#This Row],[Load]]*-0.3</f>
        <v>10826.900000000001</v>
      </c>
      <c r="X257">
        <f>Demand[[#This Row],[Load]]+Demand[[#This Row],[Load]]*-0.29</f>
        <v>10981.57</v>
      </c>
      <c r="Y257">
        <f>Demand[[#This Row],[Load]]+Demand[[#This Row],[Load]]*-0.28</f>
        <v>11136.24</v>
      </c>
      <c r="Z257">
        <f>Demand[[#This Row],[Load]]+Demand[[#This Row],[Load]]*-0.27</f>
        <v>11290.91</v>
      </c>
      <c r="AA257">
        <f>Demand[[#This Row],[Load]]+Demand[[#This Row],[Load]]*-0.26</f>
        <v>11445.58</v>
      </c>
      <c r="AB257">
        <f>Demand[[#This Row],[Load]]+Demand[[#This Row],[Load]]*-0.25</f>
        <v>11600.25</v>
      </c>
      <c r="AC257">
        <f>Demand[[#This Row],[Load]]+Demand[[#This Row],[Load]]*-0.24</f>
        <v>11754.92</v>
      </c>
      <c r="AD257">
        <f>Demand[[#This Row],[Load]]+Demand[[#This Row],[Load]]*-0.23</f>
        <v>11909.59</v>
      </c>
      <c r="AE257">
        <f>Demand[[#This Row],[Load]]+Demand[[#This Row],[Load]]*-0.22</f>
        <v>12064.26</v>
      </c>
      <c r="AF257">
        <f>Demand[[#This Row],[Load]]+Demand[[#This Row],[Load]]*-0.21</f>
        <v>12218.93</v>
      </c>
      <c r="AG257">
        <f>Demand[[#This Row],[Load]]+Demand[[#This Row],[Load]]*-0.2</f>
        <v>12373.6</v>
      </c>
      <c r="AH257">
        <f>Demand[[#This Row],[Load]]+Demand[[#This Row],[Load]]*-0.19</f>
        <v>12528.27</v>
      </c>
      <c r="AI257">
        <f>Demand[[#This Row],[Load]]+Demand[[#This Row],[Load]]*-0.18</f>
        <v>12682.94</v>
      </c>
      <c r="AJ257">
        <f>Demand[[#This Row],[Load]]+Demand[[#This Row],[Load]]*-0.17</f>
        <v>12837.61</v>
      </c>
      <c r="AK257">
        <f>Demand[[#This Row],[Load]]+Demand[[#This Row],[Load]]*-0.16</f>
        <v>12992.279999999999</v>
      </c>
      <c r="AL257">
        <f>Demand[[#This Row],[Load]]+Demand[[#This Row],[Load]]*-0.15</f>
        <v>13146.95</v>
      </c>
      <c r="AM257">
        <f>Demand[[#This Row],[Load]]+Demand[[#This Row],[Load]]*-0.14</f>
        <v>13301.619999999999</v>
      </c>
      <c r="AN257">
        <f>Demand[[#This Row],[Load]]+Demand[[#This Row],[Load]]*-0.13</f>
        <v>13456.29</v>
      </c>
      <c r="AO257">
        <f>Demand[[#This Row],[Load]]+Demand[[#This Row],[Load]]*-0.12</f>
        <v>13610.96</v>
      </c>
      <c r="AP257">
        <f>Demand[[#This Row],[Load]]+Demand[[#This Row],[Load]]*-0.11</f>
        <v>13765.63</v>
      </c>
      <c r="AQ257">
        <f>Demand[[#This Row],[Load]]+Demand[[#This Row],[Load]]*-0.1</f>
        <v>13920.3</v>
      </c>
      <c r="AR257">
        <f>Demand[[#This Row],[Load]]+Demand[[#This Row],[Load]]*-0.09</f>
        <v>14074.97</v>
      </c>
      <c r="AS257">
        <f>Demand[[#This Row],[Load]]+Demand[[#This Row],[Load]]*-0.08</f>
        <v>14229.64</v>
      </c>
      <c r="AT257">
        <f>Demand[[#This Row],[Load]]+Demand[[#This Row],[Load]]*-0.07</f>
        <v>14384.31</v>
      </c>
      <c r="AU257">
        <f>Demand[[#This Row],[Load]]+Demand[[#This Row],[Load]]*-0.06</f>
        <v>14538.98</v>
      </c>
      <c r="AV257">
        <f>Demand[[#This Row],[Load]]+Demand[[#This Row],[Load]]*-0.05</f>
        <v>14693.65</v>
      </c>
      <c r="AW257">
        <f>Demand[[#This Row],[Load]]+Demand[[#This Row],[Load]]*-0.04</f>
        <v>14848.32</v>
      </c>
      <c r="AX257">
        <f>Demand[[#This Row],[Load]]+Demand[[#This Row],[Load]]*-0.03</f>
        <v>15002.99</v>
      </c>
      <c r="AY257">
        <f>Demand[[#This Row],[Load]]+Demand[[#This Row],[Load]]*-0.02</f>
        <v>15157.66</v>
      </c>
      <c r="AZ257">
        <f>Demand[[#This Row],[Load]]+Demand[[#This Row],[Load]]*-0.01</f>
        <v>15312.33</v>
      </c>
      <c r="BA257">
        <f>Demand[[#This Row],[Load]]+Demand[[#This Row],[Load]]*0</f>
        <v>15467</v>
      </c>
      <c r="BB257">
        <f>Demand[[#This Row],[Load]]+Demand[[#This Row],[Load]]*0.01</f>
        <v>15621.67</v>
      </c>
      <c r="BC257">
        <f>Demand[[#This Row],[Load]]+Demand[[#This Row],[Load]]*0.02</f>
        <v>15776.34</v>
      </c>
      <c r="BD257">
        <f>Demand[[#This Row],[Load]]+Demand[[#This Row],[Load]]*0.03</f>
        <v>15931.01</v>
      </c>
      <c r="BE257">
        <f>Demand[[#This Row],[Load]]+Demand[[#This Row],[Load]]*0.04</f>
        <v>16085.68</v>
      </c>
      <c r="BF257">
        <f>Demand[[#This Row],[Load]]+Demand[[#This Row],[Load]]*0.05</f>
        <v>16240.35</v>
      </c>
      <c r="BG257">
        <f>Demand[[#This Row],[Load]]+Demand[[#This Row],[Load]]*0.06</f>
        <v>16395.02</v>
      </c>
      <c r="BH257">
        <f>Demand[[#This Row],[Load]]+Demand[[#This Row],[Load]]*0.07</f>
        <v>16549.689999999999</v>
      </c>
      <c r="BI257">
        <f>Demand[[#This Row],[Load]]+Demand[[#This Row],[Load]]*0.08</f>
        <v>16704.36</v>
      </c>
      <c r="BJ257">
        <f>Demand[[#This Row],[Load]]+Demand[[#This Row],[Load]]*0.09</f>
        <v>16859.03</v>
      </c>
      <c r="BK257">
        <f>Demand[[#This Row],[Load]]+Demand[[#This Row],[Load]]*0.1</f>
        <v>17013.7</v>
      </c>
      <c r="BL257">
        <f>Demand[[#This Row],[Load]]+Demand[[#This Row],[Load]]*0.11</f>
        <v>17168.37</v>
      </c>
      <c r="BM257">
        <f>Demand[[#This Row],[Load]]+Demand[[#This Row],[Load]]*0.12</f>
        <v>17323.04</v>
      </c>
      <c r="BN257">
        <f>Demand[[#This Row],[Load]]+Demand[[#This Row],[Load]]*0.13</f>
        <v>17477.71</v>
      </c>
      <c r="BO257">
        <f>Demand[[#This Row],[Load]]+Demand[[#This Row],[Load]]*0.14</f>
        <v>17632.38</v>
      </c>
      <c r="BP257">
        <f>Demand[[#This Row],[Load]]+Demand[[#This Row],[Load]]*0.15</f>
        <v>17787.05</v>
      </c>
      <c r="BQ257">
        <f>Demand[[#This Row],[Load]]+Demand[[#This Row],[Load]]*0.16</f>
        <v>17941.72</v>
      </c>
      <c r="BR257">
        <f>Demand[[#This Row],[Load]]+Demand[[#This Row],[Load]]*0.17</f>
        <v>18096.39</v>
      </c>
      <c r="BS257">
        <f>Demand[[#This Row],[Load]]+Demand[[#This Row],[Load]]*0.18</f>
        <v>18251.060000000001</v>
      </c>
      <c r="BT257">
        <f>Demand[[#This Row],[Load]]+Demand[[#This Row],[Load]]*0.19</f>
        <v>18405.73</v>
      </c>
      <c r="BU257">
        <f>Demand[[#This Row],[Load]]+Demand[[#This Row],[Load]]*0.2</f>
        <v>18560.400000000001</v>
      </c>
      <c r="BV257">
        <f>Demand[[#This Row],[Load]]+Demand[[#This Row],[Load]]*0.21</f>
        <v>18715.07</v>
      </c>
      <c r="BW257">
        <f>Demand[[#This Row],[Load]]+Demand[[#This Row],[Load]]*0.22</f>
        <v>18869.740000000002</v>
      </c>
      <c r="BX257">
        <f>Demand[[#This Row],[Load]]+Demand[[#This Row],[Load]]*0.23</f>
        <v>19024.41</v>
      </c>
      <c r="BY257">
        <f>Demand[[#This Row],[Load]]+Demand[[#This Row],[Load]]*0.24</f>
        <v>19179.080000000002</v>
      </c>
      <c r="BZ257">
        <f>Demand[[#This Row],[Load]]+Demand[[#This Row],[Load]]*0.25</f>
        <v>19333.75</v>
      </c>
      <c r="CA257">
        <f>Demand[[#This Row],[Load]]+Demand[[#This Row],[Load]]*0.26</f>
        <v>19488.419999999998</v>
      </c>
      <c r="CB257">
        <f>Demand[[#This Row],[Load]]+Demand[[#This Row],[Load]]*0.27</f>
        <v>19643.09</v>
      </c>
      <c r="CC257">
        <f>Demand[[#This Row],[Load]]+Demand[[#This Row],[Load]]*0.28</f>
        <v>19797.760000000002</v>
      </c>
      <c r="CD257">
        <f>Demand[[#This Row],[Load]]+Demand[[#This Row],[Load]]*0.29</f>
        <v>19952.43</v>
      </c>
      <c r="CE257">
        <f>Demand[[#This Row],[Load]]+Demand[[#This Row],[Load]]*0.3</f>
        <v>20107.099999999999</v>
      </c>
      <c r="CF257">
        <f>Demand[[#This Row],[Load]]+Demand[[#This Row],[Load]]*0.31</f>
        <v>20261.77</v>
      </c>
      <c r="CG257">
        <f>Demand[[#This Row],[Load]]+Demand[[#This Row],[Load]]*0.32</f>
        <v>20416.440000000002</v>
      </c>
      <c r="CH257">
        <f>Demand[[#This Row],[Load]]+Demand[[#This Row],[Load]]*0.33</f>
        <v>20571.11</v>
      </c>
      <c r="CI257">
        <f>Demand[[#This Row],[Load]]+Demand[[#This Row],[Load]]*0.34</f>
        <v>20725.78</v>
      </c>
      <c r="CJ257">
        <f>Demand[[#This Row],[Load]]+Demand[[#This Row],[Load]]*0.35</f>
        <v>20880.45</v>
      </c>
      <c r="CK257">
        <f>Demand[[#This Row],[Load]]+Demand[[#This Row],[Load]]*0.36</f>
        <v>21035.119999999999</v>
      </c>
      <c r="CL257">
        <f>Demand[[#This Row],[Load]]+Demand[[#This Row],[Load]]*0.37</f>
        <v>21189.79</v>
      </c>
      <c r="CM257">
        <f>Demand[[#This Row],[Load]]+Demand[[#This Row],[Load]]*0.38</f>
        <v>21344.46</v>
      </c>
      <c r="CN257">
        <f>Demand[[#This Row],[Load]]+Demand[[#This Row],[Load]]*0.39</f>
        <v>21499.13</v>
      </c>
      <c r="CO257">
        <f>Demand[[#This Row],[Load]]+Demand[[#This Row],[Load]]*0.4</f>
        <v>21653.8</v>
      </c>
      <c r="CP257">
        <f>Demand[[#This Row],[Load]]+Demand[[#This Row],[Load]]*0.41</f>
        <v>21808.47</v>
      </c>
      <c r="CQ257">
        <f>Demand[[#This Row],[Load]]+Demand[[#This Row],[Load]]*0.42</f>
        <v>21963.14</v>
      </c>
      <c r="CR257">
        <f>Demand[[#This Row],[Load]]+Demand[[#This Row],[Load]]*0.43</f>
        <v>22117.809999999998</v>
      </c>
      <c r="CS257">
        <f>Demand[[#This Row],[Load]]+Demand[[#This Row],[Load]]*0.44</f>
        <v>22272.48</v>
      </c>
      <c r="CT257">
        <f>Demand[[#This Row],[Load]]+Demand[[#This Row],[Load]]*0.45</f>
        <v>22427.15</v>
      </c>
      <c r="CU257">
        <f>Demand[[#This Row],[Load]]+Demand[[#This Row],[Load]]*0.46</f>
        <v>22581.82</v>
      </c>
      <c r="CV257">
        <f>Demand[[#This Row],[Load]]+Demand[[#This Row],[Load]]*47</f>
        <v>742416</v>
      </c>
      <c r="CW257">
        <f>Demand[[#This Row],[Load]]+Demand[[#This Row],[Load]]*0.48</f>
        <v>22891.16</v>
      </c>
      <c r="CX257">
        <f>Demand[[#This Row],[Load]]+Demand[[#This Row],[Load]]*0.49</f>
        <v>23045.83</v>
      </c>
      <c r="CY257">
        <f>Demand[[#This Row],[Load]]+Demand[[#This Row],[Load]]*0.5</f>
        <v>23200.5</v>
      </c>
    </row>
    <row r="258" spans="1:103">
      <c r="A258">
        <v>256</v>
      </c>
      <c r="B258">
        <v>15298</v>
      </c>
      <c r="C258">
        <f>Demand[[#This Row],[Load]]-Demand[[#This Row],[Load]]*0.5</f>
        <v>7649</v>
      </c>
      <c r="D258">
        <f>Demand[[#This Row],[Load]]-Demand[[#This Row],[Load]]*0.49</f>
        <v>7801.9800000000005</v>
      </c>
      <c r="E258">
        <f>Demand[[#This Row],[Load]]-Demand[[#This Row],[Load]]*0.48</f>
        <v>7954.96</v>
      </c>
      <c r="F258">
        <f>Demand[[#This Row],[Load]]-Demand[[#This Row],[Load]]*0.47</f>
        <v>8107.9400000000005</v>
      </c>
      <c r="G258">
        <f>Demand[[#This Row],[Load]]-Demand[[#This Row],[Load]]*0.46</f>
        <v>8260.92</v>
      </c>
      <c r="H258">
        <f>Demand[[#This Row],[Load]]-Demand[[#This Row],[Load]]*0.45</f>
        <v>8413.9</v>
      </c>
      <c r="I258">
        <f>Demand[[#This Row],[Load]]-Demand[[#This Row],[Load]]*0.44</f>
        <v>8566.880000000001</v>
      </c>
      <c r="J258">
        <f>Demand[[#This Row],[Load]]-Demand[[#This Row],[Load]]*0.43</f>
        <v>8719.86</v>
      </c>
      <c r="K258">
        <f>Demand[[#This Row],[Load]]+Demand[[#This Row],[Load]]*$K$1</f>
        <v>8872.84</v>
      </c>
      <c r="L258">
        <f>Demand[[#This Row],[Load]]+Demand[[#This Row],[Load]]*-0.41</f>
        <v>9025.82</v>
      </c>
      <c r="M258">
        <f>Demand[[#This Row],[Load]]+Demand[[#This Row],[Load]]*-0.4</f>
        <v>9178.7999999999993</v>
      </c>
      <c r="N258">
        <f>Demand[[#This Row],[Load]]+Demand[[#This Row],[Load]]*-0.39</f>
        <v>9331.7799999999988</v>
      </c>
      <c r="O258">
        <f>Demand[[#This Row],[Load]]+Demand[[#This Row],[Load]]*-0.38</f>
        <v>9484.76</v>
      </c>
      <c r="P258">
        <f>Demand[[#This Row],[Load]]+Demand[[#This Row],[Load]]*-0.37</f>
        <v>9637.74</v>
      </c>
      <c r="Q258">
        <f>Demand[[#This Row],[Load]]+Demand[[#This Row],[Load]]*-0.36</f>
        <v>9790.7200000000012</v>
      </c>
      <c r="R258">
        <f>Demand[[#This Row],[Load]]+Demand[[#This Row],[Load]]*-0.35</f>
        <v>9943.7000000000007</v>
      </c>
      <c r="S258">
        <f>Demand[[#This Row],[Load]]+Demand[[#This Row],[Load]]*-0.34</f>
        <v>10096.68</v>
      </c>
      <c r="T258">
        <f>Demand[[#This Row],[Load]]+Demand[[#This Row],[Load]]*-0.33</f>
        <v>10249.66</v>
      </c>
      <c r="U258">
        <f>Demand[[#This Row],[Load]]+Demand[[#This Row],[Load]]*-0.32</f>
        <v>10402.64</v>
      </c>
      <c r="V258">
        <f>Demand[[#This Row],[Load]]+Demand[[#This Row],[Load]]*-0.31</f>
        <v>10555.619999999999</v>
      </c>
      <c r="W258">
        <f>Demand[[#This Row],[Load]]+Demand[[#This Row],[Load]]*-0.3</f>
        <v>10708.6</v>
      </c>
      <c r="X258">
        <f>Demand[[#This Row],[Load]]+Demand[[#This Row],[Load]]*-0.29</f>
        <v>10861.58</v>
      </c>
      <c r="Y258">
        <f>Demand[[#This Row],[Load]]+Demand[[#This Row],[Load]]*-0.28</f>
        <v>11014.56</v>
      </c>
      <c r="Z258">
        <f>Demand[[#This Row],[Load]]+Demand[[#This Row],[Load]]*-0.27</f>
        <v>11167.54</v>
      </c>
      <c r="AA258">
        <f>Demand[[#This Row],[Load]]+Demand[[#This Row],[Load]]*-0.26</f>
        <v>11320.52</v>
      </c>
      <c r="AB258">
        <f>Demand[[#This Row],[Load]]+Demand[[#This Row],[Load]]*-0.25</f>
        <v>11473.5</v>
      </c>
      <c r="AC258">
        <f>Demand[[#This Row],[Load]]+Demand[[#This Row],[Load]]*-0.24</f>
        <v>11626.48</v>
      </c>
      <c r="AD258">
        <f>Demand[[#This Row],[Load]]+Demand[[#This Row],[Load]]*-0.23</f>
        <v>11779.46</v>
      </c>
      <c r="AE258">
        <f>Demand[[#This Row],[Load]]+Demand[[#This Row],[Load]]*-0.22</f>
        <v>11932.44</v>
      </c>
      <c r="AF258">
        <f>Demand[[#This Row],[Load]]+Demand[[#This Row],[Load]]*-0.21</f>
        <v>12085.42</v>
      </c>
      <c r="AG258">
        <f>Demand[[#This Row],[Load]]+Demand[[#This Row],[Load]]*-0.2</f>
        <v>12238.4</v>
      </c>
      <c r="AH258">
        <f>Demand[[#This Row],[Load]]+Demand[[#This Row],[Load]]*-0.19</f>
        <v>12391.380000000001</v>
      </c>
      <c r="AI258">
        <f>Demand[[#This Row],[Load]]+Demand[[#This Row],[Load]]*-0.18</f>
        <v>12544.36</v>
      </c>
      <c r="AJ258">
        <f>Demand[[#This Row],[Load]]+Demand[[#This Row],[Load]]*-0.17</f>
        <v>12697.34</v>
      </c>
      <c r="AK258">
        <f>Demand[[#This Row],[Load]]+Demand[[#This Row],[Load]]*-0.16</f>
        <v>12850.32</v>
      </c>
      <c r="AL258">
        <f>Demand[[#This Row],[Load]]+Demand[[#This Row],[Load]]*-0.15</f>
        <v>13003.3</v>
      </c>
      <c r="AM258">
        <f>Demand[[#This Row],[Load]]+Demand[[#This Row],[Load]]*-0.14</f>
        <v>13156.279999999999</v>
      </c>
      <c r="AN258">
        <f>Demand[[#This Row],[Load]]+Demand[[#This Row],[Load]]*-0.13</f>
        <v>13309.26</v>
      </c>
      <c r="AO258">
        <f>Demand[[#This Row],[Load]]+Demand[[#This Row],[Load]]*-0.12</f>
        <v>13462.24</v>
      </c>
      <c r="AP258">
        <f>Demand[[#This Row],[Load]]+Demand[[#This Row],[Load]]*-0.11</f>
        <v>13615.22</v>
      </c>
      <c r="AQ258">
        <f>Demand[[#This Row],[Load]]+Demand[[#This Row],[Load]]*-0.1</f>
        <v>13768.2</v>
      </c>
      <c r="AR258">
        <f>Demand[[#This Row],[Load]]+Demand[[#This Row],[Load]]*-0.09</f>
        <v>13921.18</v>
      </c>
      <c r="AS258">
        <f>Demand[[#This Row],[Load]]+Demand[[#This Row],[Load]]*-0.08</f>
        <v>14074.16</v>
      </c>
      <c r="AT258">
        <f>Demand[[#This Row],[Load]]+Demand[[#This Row],[Load]]*-0.07</f>
        <v>14227.14</v>
      </c>
      <c r="AU258">
        <f>Demand[[#This Row],[Load]]+Demand[[#This Row],[Load]]*-0.06</f>
        <v>14380.12</v>
      </c>
      <c r="AV258">
        <f>Demand[[#This Row],[Load]]+Demand[[#This Row],[Load]]*-0.05</f>
        <v>14533.1</v>
      </c>
      <c r="AW258">
        <f>Demand[[#This Row],[Load]]+Demand[[#This Row],[Load]]*-0.04</f>
        <v>14686.08</v>
      </c>
      <c r="AX258">
        <f>Demand[[#This Row],[Load]]+Demand[[#This Row],[Load]]*-0.03</f>
        <v>14839.06</v>
      </c>
      <c r="AY258">
        <f>Demand[[#This Row],[Load]]+Demand[[#This Row],[Load]]*-0.02</f>
        <v>14992.04</v>
      </c>
      <c r="AZ258">
        <f>Demand[[#This Row],[Load]]+Demand[[#This Row],[Load]]*-0.01</f>
        <v>15145.02</v>
      </c>
      <c r="BA258">
        <f>Demand[[#This Row],[Load]]+Demand[[#This Row],[Load]]*0</f>
        <v>15298</v>
      </c>
      <c r="BB258">
        <f>Demand[[#This Row],[Load]]+Demand[[#This Row],[Load]]*0.01</f>
        <v>15450.98</v>
      </c>
      <c r="BC258">
        <f>Demand[[#This Row],[Load]]+Demand[[#This Row],[Load]]*0.02</f>
        <v>15603.96</v>
      </c>
      <c r="BD258">
        <f>Demand[[#This Row],[Load]]+Demand[[#This Row],[Load]]*0.03</f>
        <v>15756.94</v>
      </c>
      <c r="BE258">
        <f>Demand[[#This Row],[Load]]+Demand[[#This Row],[Load]]*0.04</f>
        <v>15909.92</v>
      </c>
      <c r="BF258">
        <f>Demand[[#This Row],[Load]]+Demand[[#This Row],[Load]]*0.05</f>
        <v>16062.9</v>
      </c>
      <c r="BG258">
        <f>Demand[[#This Row],[Load]]+Demand[[#This Row],[Load]]*0.06</f>
        <v>16215.88</v>
      </c>
      <c r="BH258">
        <f>Demand[[#This Row],[Load]]+Demand[[#This Row],[Load]]*0.07</f>
        <v>16368.86</v>
      </c>
      <c r="BI258">
        <f>Demand[[#This Row],[Load]]+Demand[[#This Row],[Load]]*0.08</f>
        <v>16521.84</v>
      </c>
      <c r="BJ258">
        <f>Demand[[#This Row],[Load]]+Demand[[#This Row],[Load]]*0.09</f>
        <v>16674.82</v>
      </c>
      <c r="BK258">
        <f>Demand[[#This Row],[Load]]+Demand[[#This Row],[Load]]*0.1</f>
        <v>16827.8</v>
      </c>
      <c r="BL258">
        <f>Demand[[#This Row],[Load]]+Demand[[#This Row],[Load]]*0.11</f>
        <v>16980.78</v>
      </c>
      <c r="BM258">
        <f>Demand[[#This Row],[Load]]+Demand[[#This Row],[Load]]*0.12</f>
        <v>17133.759999999998</v>
      </c>
      <c r="BN258">
        <f>Demand[[#This Row],[Load]]+Demand[[#This Row],[Load]]*0.13</f>
        <v>17286.740000000002</v>
      </c>
      <c r="BO258">
        <f>Demand[[#This Row],[Load]]+Demand[[#This Row],[Load]]*0.14</f>
        <v>17439.72</v>
      </c>
      <c r="BP258">
        <f>Demand[[#This Row],[Load]]+Demand[[#This Row],[Load]]*0.15</f>
        <v>17592.7</v>
      </c>
      <c r="BQ258">
        <f>Demand[[#This Row],[Load]]+Demand[[#This Row],[Load]]*0.16</f>
        <v>17745.68</v>
      </c>
      <c r="BR258">
        <f>Demand[[#This Row],[Load]]+Demand[[#This Row],[Load]]*0.17</f>
        <v>17898.66</v>
      </c>
      <c r="BS258">
        <f>Demand[[#This Row],[Load]]+Demand[[#This Row],[Load]]*0.18</f>
        <v>18051.64</v>
      </c>
      <c r="BT258">
        <f>Demand[[#This Row],[Load]]+Demand[[#This Row],[Load]]*0.19</f>
        <v>18204.62</v>
      </c>
      <c r="BU258">
        <f>Demand[[#This Row],[Load]]+Demand[[#This Row],[Load]]*0.2</f>
        <v>18357.599999999999</v>
      </c>
      <c r="BV258">
        <f>Demand[[#This Row],[Load]]+Demand[[#This Row],[Load]]*0.21</f>
        <v>18510.580000000002</v>
      </c>
      <c r="BW258">
        <f>Demand[[#This Row],[Load]]+Demand[[#This Row],[Load]]*0.22</f>
        <v>18663.560000000001</v>
      </c>
      <c r="BX258">
        <f>Demand[[#This Row],[Load]]+Demand[[#This Row],[Load]]*0.23</f>
        <v>18816.54</v>
      </c>
      <c r="BY258">
        <f>Demand[[#This Row],[Load]]+Demand[[#This Row],[Load]]*0.24</f>
        <v>18969.52</v>
      </c>
      <c r="BZ258">
        <f>Demand[[#This Row],[Load]]+Demand[[#This Row],[Load]]*0.25</f>
        <v>19122.5</v>
      </c>
      <c r="CA258">
        <f>Demand[[#This Row],[Load]]+Demand[[#This Row],[Load]]*0.26</f>
        <v>19275.48</v>
      </c>
      <c r="CB258">
        <f>Demand[[#This Row],[Load]]+Demand[[#This Row],[Load]]*0.27</f>
        <v>19428.46</v>
      </c>
      <c r="CC258">
        <f>Demand[[#This Row],[Load]]+Demand[[#This Row],[Load]]*0.28</f>
        <v>19581.440000000002</v>
      </c>
      <c r="CD258">
        <f>Demand[[#This Row],[Load]]+Demand[[#This Row],[Load]]*0.29</f>
        <v>19734.419999999998</v>
      </c>
      <c r="CE258">
        <f>Demand[[#This Row],[Load]]+Demand[[#This Row],[Load]]*0.3</f>
        <v>19887.400000000001</v>
      </c>
      <c r="CF258">
        <f>Demand[[#This Row],[Load]]+Demand[[#This Row],[Load]]*0.31</f>
        <v>20040.38</v>
      </c>
      <c r="CG258">
        <f>Demand[[#This Row],[Load]]+Demand[[#This Row],[Load]]*0.32</f>
        <v>20193.36</v>
      </c>
      <c r="CH258">
        <f>Demand[[#This Row],[Load]]+Demand[[#This Row],[Load]]*0.33</f>
        <v>20346.34</v>
      </c>
      <c r="CI258">
        <f>Demand[[#This Row],[Load]]+Demand[[#This Row],[Load]]*0.34</f>
        <v>20499.32</v>
      </c>
      <c r="CJ258">
        <f>Demand[[#This Row],[Load]]+Demand[[#This Row],[Load]]*0.35</f>
        <v>20652.3</v>
      </c>
      <c r="CK258">
        <f>Demand[[#This Row],[Load]]+Demand[[#This Row],[Load]]*0.36</f>
        <v>20805.28</v>
      </c>
      <c r="CL258">
        <f>Demand[[#This Row],[Load]]+Demand[[#This Row],[Load]]*0.37</f>
        <v>20958.260000000002</v>
      </c>
      <c r="CM258">
        <f>Demand[[#This Row],[Load]]+Demand[[#This Row],[Load]]*0.38</f>
        <v>21111.239999999998</v>
      </c>
      <c r="CN258">
        <f>Demand[[#This Row],[Load]]+Demand[[#This Row],[Load]]*0.39</f>
        <v>21264.22</v>
      </c>
      <c r="CO258">
        <f>Demand[[#This Row],[Load]]+Demand[[#This Row],[Load]]*0.4</f>
        <v>21417.200000000001</v>
      </c>
      <c r="CP258">
        <f>Demand[[#This Row],[Load]]+Demand[[#This Row],[Load]]*0.41</f>
        <v>21570.18</v>
      </c>
      <c r="CQ258">
        <f>Demand[[#This Row],[Load]]+Demand[[#This Row],[Load]]*0.42</f>
        <v>21723.16</v>
      </c>
      <c r="CR258">
        <f>Demand[[#This Row],[Load]]+Demand[[#This Row],[Load]]*0.43</f>
        <v>21876.14</v>
      </c>
      <c r="CS258">
        <f>Demand[[#This Row],[Load]]+Demand[[#This Row],[Load]]*0.44</f>
        <v>22029.119999999999</v>
      </c>
      <c r="CT258">
        <f>Demand[[#This Row],[Load]]+Demand[[#This Row],[Load]]*0.45</f>
        <v>22182.1</v>
      </c>
      <c r="CU258">
        <f>Demand[[#This Row],[Load]]+Demand[[#This Row],[Load]]*0.46</f>
        <v>22335.08</v>
      </c>
      <c r="CV258">
        <f>Demand[[#This Row],[Load]]+Demand[[#This Row],[Load]]*47</f>
        <v>734304</v>
      </c>
      <c r="CW258">
        <f>Demand[[#This Row],[Load]]+Demand[[#This Row],[Load]]*0.48</f>
        <v>22641.040000000001</v>
      </c>
      <c r="CX258">
        <f>Demand[[#This Row],[Load]]+Demand[[#This Row],[Load]]*0.49</f>
        <v>22794.02</v>
      </c>
      <c r="CY258">
        <f>Demand[[#This Row],[Load]]+Demand[[#This Row],[Load]]*0.5</f>
        <v>22947</v>
      </c>
    </row>
    <row r="259" spans="1:103">
      <c r="A259">
        <v>257</v>
      </c>
      <c r="B259">
        <v>15203</v>
      </c>
      <c r="C259">
        <f>Demand[[#This Row],[Load]]-Demand[[#This Row],[Load]]*0.5</f>
        <v>7601.5</v>
      </c>
      <c r="D259">
        <f>Demand[[#This Row],[Load]]-Demand[[#This Row],[Load]]*0.49</f>
        <v>7753.53</v>
      </c>
      <c r="E259">
        <f>Demand[[#This Row],[Load]]-Demand[[#This Row],[Load]]*0.48</f>
        <v>7905.56</v>
      </c>
      <c r="F259">
        <f>Demand[[#This Row],[Load]]-Demand[[#This Row],[Load]]*0.47</f>
        <v>8057.59</v>
      </c>
      <c r="G259">
        <f>Demand[[#This Row],[Load]]-Demand[[#This Row],[Load]]*0.46</f>
        <v>8209.619999999999</v>
      </c>
      <c r="H259">
        <f>Demand[[#This Row],[Load]]-Demand[[#This Row],[Load]]*0.45</f>
        <v>8361.65</v>
      </c>
      <c r="I259">
        <f>Demand[[#This Row],[Load]]-Demand[[#This Row],[Load]]*0.44</f>
        <v>8513.68</v>
      </c>
      <c r="J259">
        <f>Demand[[#This Row],[Load]]-Demand[[#This Row],[Load]]*0.43</f>
        <v>8665.7099999999991</v>
      </c>
      <c r="K259">
        <f>Demand[[#This Row],[Load]]+Demand[[#This Row],[Load]]*$K$1</f>
        <v>8817.74</v>
      </c>
      <c r="L259">
        <f>Demand[[#This Row],[Load]]+Demand[[#This Row],[Load]]*-0.41</f>
        <v>8969.77</v>
      </c>
      <c r="M259">
        <f>Demand[[#This Row],[Load]]+Demand[[#This Row],[Load]]*-0.4</f>
        <v>9121.7999999999993</v>
      </c>
      <c r="N259">
        <f>Demand[[#This Row],[Load]]+Demand[[#This Row],[Load]]*-0.39</f>
        <v>9273.83</v>
      </c>
      <c r="O259">
        <f>Demand[[#This Row],[Load]]+Demand[[#This Row],[Load]]*-0.38</f>
        <v>9425.86</v>
      </c>
      <c r="P259">
        <f>Demand[[#This Row],[Load]]+Demand[[#This Row],[Load]]*-0.37</f>
        <v>9577.89</v>
      </c>
      <c r="Q259">
        <f>Demand[[#This Row],[Load]]+Demand[[#This Row],[Load]]*-0.36</f>
        <v>9729.92</v>
      </c>
      <c r="R259">
        <f>Demand[[#This Row],[Load]]+Demand[[#This Row],[Load]]*-0.35</f>
        <v>9881.9500000000007</v>
      </c>
      <c r="S259">
        <f>Demand[[#This Row],[Load]]+Demand[[#This Row],[Load]]*-0.34</f>
        <v>10033.98</v>
      </c>
      <c r="T259">
        <f>Demand[[#This Row],[Load]]+Demand[[#This Row],[Load]]*-0.33</f>
        <v>10186.01</v>
      </c>
      <c r="U259">
        <f>Demand[[#This Row],[Load]]+Demand[[#This Row],[Load]]*-0.32</f>
        <v>10338.040000000001</v>
      </c>
      <c r="V259">
        <f>Demand[[#This Row],[Load]]+Demand[[#This Row],[Load]]*-0.31</f>
        <v>10490.07</v>
      </c>
      <c r="W259">
        <f>Demand[[#This Row],[Load]]+Demand[[#This Row],[Load]]*-0.3</f>
        <v>10642.1</v>
      </c>
      <c r="X259">
        <f>Demand[[#This Row],[Load]]+Demand[[#This Row],[Load]]*-0.29</f>
        <v>10794.130000000001</v>
      </c>
      <c r="Y259">
        <f>Demand[[#This Row],[Load]]+Demand[[#This Row],[Load]]*-0.28</f>
        <v>10946.16</v>
      </c>
      <c r="Z259">
        <f>Demand[[#This Row],[Load]]+Demand[[#This Row],[Load]]*-0.27</f>
        <v>11098.189999999999</v>
      </c>
      <c r="AA259">
        <f>Demand[[#This Row],[Load]]+Demand[[#This Row],[Load]]*-0.26</f>
        <v>11250.22</v>
      </c>
      <c r="AB259">
        <f>Demand[[#This Row],[Load]]+Demand[[#This Row],[Load]]*-0.25</f>
        <v>11402.25</v>
      </c>
      <c r="AC259">
        <f>Demand[[#This Row],[Load]]+Demand[[#This Row],[Load]]*-0.24</f>
        <v>11554.28</v>
      </c>
      <c r="AD259">
        <f>Demand[[#This Row],[Load]]+Demand[[#This Row],[Load]]*-0.23</f>
        <v>11706.31</v>
      </c>
      <c r="AE259">
        <f>Demand[[#This Row],[Load]]+Demand[[#This Row],[Load]]*-0.22</f>
        <v>11858.34</v>
      </c>
      <c r="AF259">
        <f>Demand[[#This Row],[Load]]+Demand[[#This Row],[Load]]*-0.21</f>
        <v>12010.369999999999</v>
      </c>
      <c r="AG259">
        <f>Demand[[#This Row],[Load]]+Demand[[#This Row],[Load]]*-0.2</f>
        <v>12162.4</v>
      </c>
      <c r="AH259">
        <f>Demand[[#This Row],[Load]]+Demand[[#This Row],[Load]]*-0.19</f>
        <v>12314.43</v>
      </c>
      <c r="AI259">
        <f>Demand[[#This Row],[Load]]+Demand[[#This Row],[Load]]*-0.18</f>
        <v>12466.46</v>
      </c>
      <c r="AJ259">
        <f>Demand[[#This Row],[Load]]+Demand[[#This Row],[Load]]*-0.17</f>
        <v>12618.49</v>
      </c>
      <c r="AK259">
        <f>Demand[[#This Row],[Load]]+Demand[[#This Row],[Load]]*-0.16</f>
        <v>12770.52</v>
      </c>
      <c r="AL259">
        <f>Demand[[#This Row],[Load]]+Demand[[#This Row],[Load]]*-0.15</f>
        <v>12922.55</v>
      </c>
      <c r="AM259">
        <f>Demand[[#This Row],[Load]]+Demand[[#This Row],[Load]]*-0.14</f>
        <v>13074.58</v>
      </c>
      <c r="AN259">
        <f>Demand[[#This Row],[Load]]+Demand[[#This Row],[Load]]*-0.13</f>
        <v>13226.61</v>
      </c>
      <c r="AO259">
        <f>Demand[[#This Row],[Load]]+Demand[[#This Row],[Load]]*-0.12</f>
        <v>13378.64</v>
      </c>
      <c r="AP259">
        <f>Demand[[#This Row],[Load]]+Demand[[#This Row],[Load]]*-0.11</f>
        <v>13530.67</v>
      </c>
      <c r="AQ259">
        <f>Demand[[#This Row],[Load]]+Demand[[#This Row],[Load]]*-0.1</f>
        <v>13682.7</v>
      </c>
      <c r="AR259">
        <f>Demand[[#This Row],[Load]]+Demand[[#This Row],[Load]]*-0.09</f>
        <v>13834.73</v>
      </c>
      <c r="AS259">
        <f>Demand[[#This Row],[Load]]+Demand[[#This Row],[Load]]*-0.08</f>
        <v>13986.76</v>
      </c>
      <c r="AT259">
        <f>Demand[[#This Row],[Load]]+Demand[[#This Row],[Load]]*-0.07</f>
        <v>14138.79</v>
      </c>
      <c r="AU259">
        <f>Demand[[#This Row],[Load]]+Demand[[#This Row],[Load]]*-0.06</f>
        <v>14290.82</v>
      </c>
      <c r="AV259">
        <f>Demand[[#This Row],[Load]]+Demand[[#This Row],[Load]]*-0.05</f>
        <v>14442.85</v>
      </c>
      <c r="AW259">
        <f>Demand[[#This Row],[Load]]+Demand[[#This Row],[Load]]*-0.04</f>
        <v>14594.88</v>
      </c>
      <c r="AX259">
        <f>Demand[[#This Row],[Load]]+Demand[[#This Row],[Load]]*-0.03</f>
        <v>14746.91</v>
      </c>
      <c r="AY259">
        <f>Demand[[#This Row],[Load]]+Demand[[#This Row],[Load]]*-0.02</f>
        <v>14898.94</v>
      </c>
      <c r="AZ259">
        <f>Demand[[#This Row],[Load]]+Demand[[#This Row],[Load]]*-0.01</f>
        <v>15050.97</v>
      </c>
      <c r="BA259">
        <f>Demand[[#This Row],[Load]]+Demand[[#This Row],[Load]]*0</f>
        <v>15203</v>
      </c>
      <c r="BB259">
        <f>Demand[[#This Row],[Load]]+Demand[[#This Row],[Load]]*0.01</f>
        <v>15355.03</v>
      </c>
      <c r="BC259">
        <f>Demand[[#This Row],[Load]]+Demand[[#This Row],[Load]]*0.02</f>
        <v>15507.06</v>
      </c>
      <c r="BD259">
        <f>Demand[[#This Row],[Load]]+Demand[[#This Row],[Load]]*0.03</f>
        <v>15659.09</v>
      </c>
      <c r="BE259">
        <f>Demand[[#This Row],[Load]]+Demand[[#This Row],[Load]]*0.04</f>
        <v>15811.12</v>
      </c>
      <c r="BF259">
        <f>Demand[[#This Row],[Load]]+Demand[[#This Row],[Load]]*0.05</f>
        <v>15963.15</v>
      </c>
      <c r="BG259">
        <f>Demand[[#This Row],[Load]]+Demand[[#This Row],[Load]]*0.06</f>
        <v>16115.18</v>
      </c>
      <c r="BH259">
        <f>Demand[[#This Row],[Load]]+Demand[[#This Row],[Load]]*0.07</f>
        <v>16267.21</v>
      </c>
      <c r="BI259">
        <f>Demand[[#This Row],[Load]]+Demand[[#This Row],[Load]]*0.08</f>
        <v>16419.240000000002</v>
      </c>
      <c r="BJ259">
        <f>Demand[[#This Row],[Load]]+Demand[[#This Row],[Load]]*0.09</f>
        <v>16571.27</v>
      </c>
      <c r="BK259">
        <f>Demand[[#This Row],[Load]]+Demand[[#This Row],[Load]]*0.1</f>
        <v>16723.3</v>
      </c>
      <c r="BL259">
        <f>Demand[[#This Row],[Load]]+Demand[[#This Row],[Load]]*0.11</f>
        <v>16875.330000000002</v>
      </c>
      <c r="BM259">
        <f>Demand[[#This Row],[Load]]+Demand[[#This Row],[Load]]*0.12</f>
        <v>17027.36</v>
      </c>
      <c r="BN259">
        <f>Demand[[#This Row],[Load]]+Demand[[#This Row],[Load]]*0.13</f>
        <v>17179.39</v>
      </c>
      <c r="BO259">
        <f>Demand[[#This Row],[Load]]+Demand[[#This Row],[Load]]*0.14</f>
        <v>17331.419999999998</v>
      </c>
      <c r="BP259">
        <f>Demand[[#This Row],[Load]]+Demand[[#This Row],[Load]]*0.15</f>
        <v>17483.45</v>
      </c>
      <c r="BQ259">
        <f>Demand[[#This Row],[Load]]+Demand[[#This Row],[Load]]*0.16</f>
        <v>17635.48</v>
      </c>
      <c r="BR259">
        <f>Demand[[#This Row],[Load]]+Demand[[#This Row],[Load]]*0.17</f>
        <v>17787.510000000002</v>
      </c>
      <c r="BS259">
        <f>Demand[[#This Row],[Load]]+Demand[[#This Row],[Load]]*0.18</f>
        <v>17939.54</v>
      </c>
      <c r="BT259">
        <f>Demand[[#This Row],[Load]]+Demand[[#This Row],[Load]]*0.19</f>
        <v>18091.57</v>
      </c>
      <c r="BU259">
        <f>Demand[[#This Row],[Load]]+Demand[[#This Row],[Load]]*0.2</f>
        <v>18243.599999999999</v>
      </c>
      <c r="BV259">
        <f>Demand[[#This Row],[Load]]+Demand[[#This Row],[Load]]*0.21</f>
        <v>18395.63</v>
      </c>
      <c r="BW259">
        <f>Demand[[#This Row],[Load]]+Demand[[#This Row],[Load]]*0.22</f>
        <v>18547.66</v>
      </c>
      <c r="BX259">
        <f>Demand[[#This Row],[Load]]+Demand[[#This Row],[Load]]*0.23</f>
        <v>18699.689999999999</v>
      </c>
      <c r="BY259">
        <f>Demand[[#This Row],[Load]]+Demand[[#This Row],[Load]]*0.24</f>
        <v>18851.72</v>
      </c>
      <c r="BZ259">
        <f>Demand[[#This Row],[Load]]+Demand[[#This Row],[Load]]*0.25</f>
        <v>19003.75</v>
      </c>
      <c r="CA259">
        <f>Demand[[#This Row],[Load]]+Demand[[#This Row],[Load]]*0.26</f>
        <v>19155.78</v>
      </c>
      <c r="CB259">
        <f>Demand[[#This Row],[Load]]+Demand[[#This Row],[Load]]*0.27</f>
        <v>19307.810000000001</v>
      </c>
      <c r="CC259">
        <f>Demand[[#This Row],[Load]]+Demand[[#This Row],[Load]]*0.28</f>
        <v>19459.84</v>
      </c>
      <c r="CD259">
        <f>Demand[[#This Row],[Load]]+Demand[[#This Row],[Load]]*0.29</f>
        <v>19611.87</v>
      </c>
      <c r="CE259">
        <f>Demand[[#This Row],[Load]]+Demand[[#This Row],[Load]]*0.3</f>
        <v>19763.900000000001</v>
      </c>
      <c r="CF259">
        <f>Demand[[#This Row],[Load]]+Demand[[#This Row],[Load]]*0.31</f>
        <v>19915.93</v>
      </c>
      <c r="CG259">
        <f>Demand[[#This Row],[Load]]+Demand[[#This Row],[Load]]*0.32</f>
        <v>20067.96</v>
      </c>
      <c r="CH259">
        <f>Demand[[#This Row],[Load]]+Demand[[#This Row],[Load]]*0.33</f>
        <v>20219.989999999998</v>
      </c>
      <c r="CI259">
        <f>Demand[[#This Row],[Load]]+Demand[[#This Row],[Load]]*0.34</f>
        <v>20372.02</v>
      </c>
      <c r="CJ259">
        <f>Demand[[#This Row],[Load]]+Demand[[#This Row],[Load]]*0.35</f>
        <v>20524.05</v>
      </c>
      <c r="CK259">
        <f>Demand[[#This Row],[Load]]+Demand[[#This Row],[Load]]*0.36</f>
        <v>20676.080000000002</v>
      </c>
      <c r="CL259">
        <f>Demand[[#This Row],[Load]]+Demand[[#This Row],[Load]]*0.37</f>
        <v>20828.11</v>
      </c>
      <c r="CM259">
        <f>Demand[[#This Row],[Load]]+Demand[[#This Row],[Load]]*0.38</f>
        <v>20980.14</v>
      </c>
      <c r="CN259">
        <f>Demand[[#This Row],[Load]]+Demand[[#This Row],[Load]]*0.39</f>
        <v>21132.17</v>
      </c>
      <c r="CO259">
        <f>Demand[[#This Row],[Load]]+Demand[[#This Row],[Load]]*0.4</f>
        <v>21284.2</v>
      </c>
      <c r="CP259">
        <f>Demand[[#This Row],[Load]]+Demand[[#This Row],[Load]]*0.41</f>
        <v>21436.23</v>
      </c>
      <c r="CQ259">
        <f>Demand[[#This Row],[Load]]+Demand[[#This Row],[Load]]*0.42</f>
        <v>21588.260000000002</v>
      </c>
      <c r="CR259">
        <f>Demand[[#This Row],[Load]]+Demand[[#This Row],[Load]]*0.43</f>
        <v>21740.29</v>
      </c>
      <c r="CS259">
        <f>Demand[[#This Row],[Load]]+Demand[[#This Row],[Load]]*0.44</f>
        <v>21892.32</v>
      </c>
      <c r="CT259">
        <f>Demand[[#This Row],[Load]]+Demand[[#This Row],[Load]]*0.45</f>
        <v>22044.35</v>
      </c>
      <c r="CU259">
        <f>Demand[[#This Row],[Load]]+Demand[[#This Row],[Load]]*0.46</f>
        <v>22196.38</v>
      </c>
      <c r="CV259">
        <f>Demand[[#This Row],[Load]]+Demand[[#This Row],[Load]]*47</f>
        <v>729744</v>
      </c>
      <c r="CW259">
        <f>Demand[[#This Row],[Load]]+Demand[[#This Row],[Load]]*0.48</f>
        <v>22500.44</v>
      </c>
      <c r="CX259">
        <f>Demand[[#This Row],[Load]]+Demand[[#This Row],[Load]]*0.49</f>
        <v>22652.47</v>
      </c>
      <c r="CY259">
        <f>Demand[[#This Row],[Load]]+Demand[[#This Row],[Load]]*0.5</f>
        <v>22804.5</v>
      </c>
    </row>
    <row r="260" spans="1:103">
      <c r="A260">
        <v>258</v>
      </c>
      <c r="B260">
        <v>15297</v>
      </c>
      <c r="C260">
        <f>Demand[[#This Row],[Load]]-Demand[[#This Row],[Load]]*0.5</f>
        <v>7648.5</v>
      </c>
      <c r="D260">
        <f>Demand[[#This Row],[Load]]-Demand[[#This Row],[Load]]*0.49</f>
        <v>7801.47</v>
      </c>
      <c r="E260">
        <f>Demand[[#This Row],[Load]]-Demand[[#This Row],[Load]]*0.48</f>
        <v>7954.4400000000005</v>
      </c>
      <c r="F260">
        <f>Demand[[#This Row],[Load]]-Demand[[#This Row],[Load]]*0.47</f>
        <v>8107.4100000000008</v>
      </c>
      <c r="G260">
        <f>Demand[[#This Row],[Load]]-Demand[[#This Row],[Load]]*0.46</f>
        <v>8260.380000000001</v>
      </c>
      <c r="H260">
        <f>Demand[[#This Row],[Load]]-Demand[[#This Row],[Load]]*0.45</f>
        <v>8413.3499999999985</v>
      </c>
      <c r="I260">
        <f>Demand[[#This Row],[Load]]-Demand[[#This Row],[Load]]*0.44</f>
        <v>8566.32</v>
      </c>
      <c r="J260">
        <f>Demand[[#This Row],[Load]]-Demand[[#This Row],[Load]]*0.43</f>
        <v>8719.2900000000009</v>
      </c>
      <c r="K260">
        <f>Demand[[#This Row],[Load]]+Demand[[#This Row],[Load]]*$K$1</f>
        <v>8872.26</v>
      </c>
      <c r="L260">
        <f>Demand[[#This Row],[Load]]+Demand[[#This Row],[Load]]*-0.41</f>
        <v>9025.23</v>
      </c>
      <c r="M260">
        <f>Demand[[#This Row],[Load]]+Demand[[#This Row],[Load]]*-0.4</f>
        <v>9178.2000000000007</v>
      </c>
      <c r="N260">
        <f>Demand[[#This Row],[Load]]+Demand[[#This Row],[Load]]*-0.39</f>
        <v>9331.17</v>
      </c>
      <c r="O260">
        <f>Demand[[#This Row],[Load]]+Demand[[#This Row],[Load]]*-0.38</f>
        <v>9484.14</v>
      </c>
      <c r="P260">
        <f>Demand[[#This Row],[Load]]+Demand[[#This Row],[Load]]*-0.37</f>
        <v>9637.11</v>
      </c>
      <c r="Q260">
        <f>Demand[[#This Row],[Load]]+Demand[[#This Row],[Load]]*-0.36</f>
        <v>9790.08</v>
      </c>
      <c r="R260">
        <f>Demand[[#This Row],[Load]]+Demand[[#This Row],[Load]]*-0.35</f>
        <v>9943.0499999999993</v>
      </c>
      <c r="S260">
        <f>Demand[[#This Row],[Load]]+Demand[[#This Row],[Load]]*-0.34</f>
        <v>10096.02</v>
      </c>
      <c r="T260">
        <f>Demand[[#This Row],[Load]]+Demand[[#This Row],[Load]]*-0.33</f>
        <v>10248.99</v>
      </c>
      <c r="U260">
        <f>Demand[[#This Row],[Load]]+Demand[[#This Row],[Load]]*-0.32</f>
        <v>10401.959999999999</v>
      </c>
      <c r="V260">
        <f>Demand[[#This Row],[Load]]+Demand[[#This Row],[Load]]*-0.31</f>
        <v>10554.93</v>
      </c>
      <c r="W260">
        <f>Demand[[#This Row],[Load]]+Demand[[#This Row],[Load]]*-0.3</f>
        <v>10707.900000000001</v>
      </c>
      <c r="X260">
        <f>Demand[[#This Row],[Load]]+Demand[[#This Row],[Load]]*-0.29</f>
        <v>10860.869999999999</v>
      </c>
      <c r="Y260">
        <f>Demand[[#This Row],[Load]]+Demand[[#This Row],[Load]]*-0.28</f>
        <v>11013.84</v>
      </c>
      <c r="Z260">
        <f>Demand[[#This Row],[Load]]+Demand[[#This Row],[Load]]*-0.27</f>
        <v>11166.81</v>
      </c>
      <c r="AA260">
        <f>Demand[[#This Row],[Load]]+Demand[[#This Row],[Load]]*-0.26</f>
        <v>11319.779999999999</v>
      </c>
      <c r="AB260">
        <f>Demand[[#This Row],[Load]]+Demand[[#This Row],[Load]]*-0.25</f>
        <v>11472.75</v>
      </c>
      <c r="AC260">
        <f>Demand[[#This Row],[Load]]+Demand[[#This Row],[Load]]*-0.24</f>
        <v>11625.720000000001</v>
      </c>
      <c r="AD260">
        <f>Demand[[#This Row],[Load]]+Demand[[#This Row],[Load]]*-0.23</f>
        <v>11778.69</v>
      </c>
      <c r="AE260">
        <f>Demand[[#This Row],[Load]]+Demand[[#This Row],[Load]]*-0.22</f>
        <v>11931.66</v>
      </c>
      <c r="AF260">
        <f>Demand[[#This Row],[Load]]+Demand[[#This Row],[Load]]*-0.21</f>
        <v>12084.630000000001</v>
      </c>
      <c r="AG260">
        <f>Demand[[#This Row],[Load]]+Demand[[#This Row],[Load]]*-0.2</f>
        <v>12237.6</v>
      </c>
      <c r="AH260">
        <f>Demand[[#This Row],[Load]]+Demand[[#This Row],[Load]]*-0.19</f>
        <v>12390.57</v>
      </c>
      <c r="AI260">
        <f>Demand[[#This Row],[Load]]+Demand[[#This Row],[Load]]*-0.18</f>
        <v>12543.54</v>
      </c>
      <c r="AJ260">
        <f>Demand[[#This Row],[Load]]+Demand[[#This Row],[Load]]*-0.17</f>
        <v>12696.51</v>
      </c>
      <c r="AK260">
        <f>Demand[[#This Row],[Load]]+Demand[[#This Row],[Load]]*-0.16</f>
        <v>12849.48</v>
      </c>
      <c r="AL260">
        <f>Demand[[#This Row],[Load]]+Demand[[#This Row],[Load]]*-0.15</f>
        <v>13002.45</v>
      </c>
      <c r="AM260">
        <f>Demand[[#This Row],[Load]]+Demand[[#This Row],[Load]]*-0.14</f>
        <v>13155.42</v>
      </c>
      <c r="AN260">
        <f>Demand[[#This Row],[Load]]+Demand[[#This Row],[Load]]*-0.13</f>
        <v>13308.39</v>
      </c>
      <c r="AO260">
        <f>Demand[[#This Row],[Load]]+Demand[[#This Row],[Load]]*-0.12</f>
        <v>13461.36</v>
      </c>
      <c r="AP260">
        <f>Demand[[#This Row],[Load]]+Demand[[#This Row],[Load]]*-0.11</f>
        <v>13614.33</v>
      </c>
      <c r="AQ260">
        <f>Demand[[#This Row],[Load]]+Demand[[#This Row],[Load]]*-0.1</f>
        <v>13767.3</v>
      </c>
      <c r="AR260">
        <f>Demand[[#This Row],[Load]]+Demand[[#This Row],[Load]]*-0.09</f>
        <v>13920.27</v>
      </c>
      <c r="AS260">
        <f>Demand[[#This Row],[Load]]+Demand[[#This Row],[Load]]*-0.08</f>
        <v>14073.24</v>
      </c>
      <c r="AT260">
        <f>Demand[[#This Row],[Load]]+Demand[[#This Row],[Load]]*-0.07</f>
        <v>14226.21</v>
      </c>
      <c r="AU260">
        <f>Demand[[#This Row],[Load]]+Demand[[#This Row],[Load]]*-0.06</f>
        <v>14379.18</v>
      </c>
      <c r="AV260">
        <f>Demand[[#This Row],[Load]]+Demand[[#This Row],[Load]]*-0.05</f>
        <v>14532.15</v>
      </c>
      <c r="AW260">
        <f>Demand[[#This Row],[Load]]+Demand[[#This Row],[Load]]*-0.04</f>
        <v>14685.12</v>
      </c>
      <c r="AX260">
        <f>Demand[[#This Row],[Load]]+Demand[[#This Row],[Load]]*-0.03</f>
        <v>14838.09</v>
      </c>
      <c r="AY260">
        <f>Demand[[#This Row],[Load]]+Demand[[#This Row],[Load]]*-0.02</f>
        <v>14991.06</v>
      </c>
      <c r="AZ260">
        <f>Demand[[#This Row],[Load]]+Demand[[#This Row],[Load]]*-0.01</f>
        <v>15144.03</v>
      </c>
      <c r="BA260">
        <f>Demand[[#This Row],[Load]]+Demand[[#This Row],[Load]]*0</f>
        <v>15297</v>
      </c>
      <c r="BB260">
        <f>Demand[[#This Row],[Load]]+Demand[[#This Row],[Load]]*0.01</f>
        <v>15449.97</v>
      </c>
      <c r="BC260">
        <f>Demand[[#This Row],[Load]]+Demand[[#This Row],[Load]]*0.02</f>
        <v>15602.94</v>
      </c>
      <c r="BD260">
        <f>Demand[[#This Row],[Load]]+Demand[[#This Row],[Load]]*0.03</f>
        <v>15755.91</v>
      </c>
      <c r="BE260">
        <f>Demand[[#This Row],[Load]]+Demand[[#This Row],[Load]]*0.04</f>
        <v>15908.88</v>
      </c>
      <c r="BF260">
        <f>Demand[[#This Row],[Load]]+Demand[[#This Row],[Load]]*0.05</f>
        <v>16061.85</v>
      </c>
      <c r="BG260">
        <f>Demand[[#This Row],[Load]]+Demand[[#This Row],[Load]]*0.06</f>
        <v>16214.82</v>
      </c>
      <c r="BH260">
        <f>Demand[[#This Row],[Load]]+Demand[[#This Row],[Load]]*0.07</f>
        <v>16367.79</v>
      </c>
      <c r="BI260">
        <f>Demand[[#This Row],[Load]]+Demand[[#This Row],[Load]]*0.08</f>
        <v>16520.759999999998</v>
      </c>
      <c r="BJ260">
        <f>Demand[[#This Row],[Load]]+Demand[[#This Row],[Load]]*0.09</f>
        <v>16673.73</v>
      </c>
      <c r="BK260">
        <f>Demand[[#This Row],[Load]]+Demand[[#This Row],[Load]]*0.1</f>
        <v>16826.7</v>
      </c>
      <c r="BL260">
        <f>Demand[[#This Row],[Load]]+Demand[[#This Row],[Load]]*0.11</f>
        <v>16979.669999999998</v>
      </c>
      <c r="BM260">
        <f>Demand[[#This Row],[Load]]+Demand[[#This Row],[Load]]*0.12</f>
        <v>17132.64</v>
      </c>
      <c r="BN260">
        <f>Demand[[#This Row],[Load]]+Demand[[#This Row],[Load]]*0.13</f>
        <v>17285.61</v>
      </c>
      <c r="BO260">
        <f>Demand[[#This Row],[Load]]+Demand[[#This Row],[Load]]*0.14</f>
        <v>17438.580000000002</v>
      </c>
      <c r="BP260">
        <f>Demand[[#This Row],[Load]]+Demand[[#This Row],[Load]]*0.15</f>
        <v>17591.55</v>
      </c>
      <c r="BQ260">
        <f>Demand[[#This Row],[Load]]+Demand[[#This Row],[Load]]*0.16</f>
        <v>17744.52</v>
      </c>
      <c r="BR260">
        <f>Demand[[#This Row],[Load]]+Demand[[#This Row],[Load]]*0.17</f>
        <v>17897.490000000002</v>
      </c>
      <c r="BS260">
        <f>Demand[[#This Row],[Load]]+Demand[[#This Row],[Load]]*0.18</f>
        <v>18050.46</v>
      </c>
      <c r="BT260">
        <f>Demand[[#This Row],[Load]]+Demand[[#This Row],[Load]]*0.19</f>
        <v>18203.43</v>
      </c>
      <c r="BU260">
        <f>Demand[[#This Row],[Load]]+Demand[[#This Row],[Load]]*0.2</f>
        <v>18356.400000000001</v>
      </c>
      <c r="BV260">
        <f>Demand[[#This Row],[Load]]+Demand[[#This Row],[Load]]*0.21</f>
        <v>18509.37</v>
      </c>
      <c r="BW260">
        <f>Demand[[#This Row],[Load]]+Demand[[#This Row],[Load]]*0.22</f>
        <v>18662.34</v>
      </c>
      <c r="BX260">
        <f>Demand[[#This Row],[Load]]+Demand[[#This Row],[Load]]*0.23</f>
        <v>18815.310000000001</v>
      </c>
      <c r="BY260">
        <f>Demand[[#This Row],[Load]]+Demand[[#This Row],[Load]]*0.24</f>
        <v>18968.28</v>
      </c>
      <c r="BZ260">
        <f>Demand[[#This Row],[Load]]+Demand[[#This Row],[Load]]*0.25</f>
        <v>19121.25</v>
      </c>
      <c r="CA260">
        <f>Demand[[#This Row],[Load]]+Demand[[#This Row],[Load]]*0.26</f>
        <v>19274.22</v>
      </c>
      <c r="CB260">
        <f>Demand[[#This Row],[Load]]+Demand[[#This Row],[Load]]*0.27</f>
        <v>19427.190000000002</v>
      </c>
      <c r="CC260">
        <f>Demand[[#This Row],[Load]]+Demand[[#This Row],[Load]]*0.28</f>
        <v>19580.16</v>
      </c>
      <c r="CD260">
        <f>Demand[[#This Row],[Load]]+Demand[[#This Row],[Load]]*0.29</f>
        <v>19733.13</v>
      </c>
      <c r="CE260">
        <f>Demand[[#This Row],[Load]]+Demand[[#This Row],[Load]]*0.3</f>
        <v>19886.099999999999</v>
      </c>
      <c r="CF260">
        <f>Demand[[#This Row],[Load]]+Demand[[#This Row],[Load]]*0.31</f>
        <v>20039.07</v>
      </c>
      <c r="CG260">
        <f>Demand[[#This Row],[Load]]+Demand[[#This Row],[Load]]*0.32</f>
        <v>20192.04</v>
      </c>
      <c r="CH260">
        <f>Demand[[#This Row],[Load]]+Demand[[#This Row],[Load]]*0.33</f>
        <v>20345.010000000002</v>
      </c>
      <c r="CI260">
        <f>Demand[[#This Row],[Load]]+Demand[[#This Row],[Load]]*0.34</f>
        <v>20497.98</v>
      </c>
      <c r="CJ260">
        <f>Demand[[#This Row],[Load]]+Demand[[#This Row],[Load]]*0.35</f>
        <v>20650.95</v>
      </c>
      <c r="CK260">
        <f>Demand[[#This Row],[Load]]+Demand[[#This Row],[Load]]*0.36</f>
        <v>20803.919999999998</v>
      </c>
      <c r="CL260">
        <f>Demand[[#This Row],[Load]]+Demand[[#This Row],[Load]]*0.37</f>
        <v>20956.89</v>
      </c>
      <c r="CM260">
        <f>Demand[[#This Row],[Load]]+Demand[[#This Row],[Load]]*0.38</f>
        <v>21109.86</v>
      </c>
      <c r="CN260">
        <f>Demand[[#This Row],[Load]]+Demand[[#This Row],[Load]]*0.39</f>
        <v>21262.83</v>
      </c>
      <c r="CO260">
        <f>Demand[[#This Row],[Load]]+Demand[[#This Row],[Load]]*0.4</f>
        <v>21415.8</v>
      </c>
      <c r="CP260">
        <f>Demand[[#This Row],[Load]]+Demand[[#This Row],[Load]]*0.41</f>
        <v>21568.77</v>
      </c>
      <c r="CQ260">
        <f>Demand[[#This Row],[Load]]+Demand[[#This Row],[Load]]*0.42</f>
        <v>21721.739999999998</v>
      </c>
      <c r="CR260">
        <f>Demand[[#This Row],[Load]]+Demand[[#This Row],[Load]]*0.43</f>
        <v>21874.71</v>
      </c>
      <c r="CS260">
        <f>Demand[[#This Row],[Load]]+Demand[[#This Row],[Load]]*0.44</f>
        <v>22027.68</v>
      </c>
      <c r="CT260">
        <f>Demand[[#This Row],[Load]]+Demand[[#This Row],[Load]]*0.45</f>
        <v>22180.65</v>
      </c>
      <c r="CU260">
        <f>Demand[[#This Row],[Load]]+Demand[[#This Row],[Load]]*0.46</f>
        <v>22333.62</v>
      </c>
      <c r="CV260">
        <f>Demand[[#This Row],[Load]]+Demand[[#This Row],[Load]]*47</f>
        <v>734256</v>
      </c>
      <c r="CW260">
        <f>Demand[[#This Row],[Load]]+Demand[[#This Row],[Load]]*0.48</f>
        <v>22639.559999999998</v>
      </c>
      <c r="CX260">
        <f>Demand[[#This Row],[Load]]+Demand[[#This Row],[Load]]*0.49</f>
        <v>22792.53</v>
      </c>
      <c r="CY260">
        <f>Demand[[#This Row],[Load]]+Demand[[#This Row],[Load]]*0.5</f>
        <v>22945.5</v>
      </c>
    </row>
    <row r="261" spans="1:103">
      <c r="A261">
        <v>259</v>
      </c>
      <c r="B261">
        <v>15445</v>
      </c>
      <c r="C261">
        <f>Demand[[#This Row],[Load]]-Demand[[#This Row],[Load]]*0.5</f>
        <v>7722.5</v>
      </c>
      <c r="D261">
        <f>Demand[[#This Row],[Load]]-Demand[[#This Row],[Load]]*0.49</f>
        <v>7876.95</v>
      </c>
      <c r="E261">
        <f>Demand[[#This Row],[Load]]-Demand[[#This Row],[Load]]*0.48</f>
        <v>8031.4000000000005</v>
      </c>
      <c r="F261">
        <f>Demand[[#This Row],[Load]]-Demand[[#This Row],[Load]]*0.47</f>
        <v>8185.85</v>
      </c>
      <c r="G261">
        <f>Demand[[#This Row],[Load]]-Demand[[#This Row],[Load]]*0.46</f>
        <v>8340.2999999999993</v>
      </c>
      <c r="H261">
        <f>Demand[[#This Row],[Load]]-Demand[[#This Row],[Load]]*0.45</f>
        <v>8494.75</v>
      </c>
      <c r="I261">
        <f>Demand[[#This Row],[Load]]-Demand[[#This Row],[Load]]*0.44</f>
        <v>8649.2000000000007</v>
      </c>
      <c r="J261">
        <f>Demand[[#This Row],[Load]]-Demand[[#This Row],[Load]]*0.43</f>
        <v>8803.6500000000015</v>
      </c>
      <c r="K261">
        <f>Demand[[#This Row],[Load]]+Demand[[#This Row],[Load]]*$K$1</f>
        <v>8958.1</v>
      </c>
      <c r="L261">
        <f>Demand[[#This Row],[Load]]+Demand[[#This Row],[Load]]*-0.41</f>
        <v>9112.5499999999993</v>
      </c>
      <c r="M261">
        <f>Demand[[#This Row],[Load]]+Demand[[#This Row],[Load]]*-0.4</f>
        <v>9267</v>
      </c>
      <c r="N261">
        <f>Demand[[#This Row],[Load]]+Demand[[#This Row],[Load]]*-0.39</f>
        <v>9421.4500000000007</v>
      </c>
      <c r="O261">
        <f>Demand[[#This Row],[Load]]+Demand[[#This Row],[Load]]*-0.38</f>
        <v>9575.9</v>
      </c>
      <c r="P261">
        <f>Demand[[#This Row],[Load]]+Demand[[#This Row],[Load]]*-0.37</f>
        <v>9730.35</v>
      </c>
      <c r="Q261">
        <f>Demand[[#This Row],[Load]]+Demand[[#This Row],[Load]]*-0.36</f>
        <v>9884.7999999999993</v>
      </c>
      <c r="R261">
        <f>Demand[[#This Row],[Load]]+Demand[[#This Row],[Load]]*-0.35</f>
        <v>10039.25</v>
      </c>
      <c r="S261">
        <f>Demand[[#This Row],[Load]]+Demand[[#This Row],[Load]]*-0.34</f>
        <v>10193.700000000001</v>
      </c>
      <c r="T261">
        <f>Demand[[#This Row],[Load]]+Demand[[#This Row],[Load]]*-0.33</f>
        <v>10348.15</v>
      </c>
      <c r="U261">
        <f>Demand[[#This Row],[Load]]+Demand[[#This Row],[Load]]*-0.32</f>
        <v>10502.599999999999</v>
      </c>
      <c r="V261">
        <f>Demand[[#This Row],[Load]]+Demand[[#This Row],[Load]]*-0.31</f>
        <v>10657.05</v>
      </c>
      <c r="W261">
        <f>Demand[[#This Row],[Load]]+Demand[[#This Row],[Load]]*-0.3</f>
        <v>10811.5</v>
      </c>
      <c r="X261">
        <f>Demand[[#This Row],[Load]]+Demand[[#This Row],[Load]]*-0.29</f>
        <v>10965.95</v>
      </c>
      <c r="Y261">
        <f>Demand[[#This Row],[Load]]+Demand[[#This Row],[Load]]*-0.28</f>
        <v>11120.4</v>
      </c>
      <c r="Z261">
        <f>Demand[[#This Row],[Load]]+Demand[[#This Row],[Load]]*-0.27</f>
        <v>11274.849999999999</v>
      </c>
      <c r="AA261">
        <f>Demand[[#This Row],[Load]]+Demand[[#This Row],[Load]]*-0.26</f>
        <v>11429.3</v>
      </c>
      <c r="AB261">
        <f>Demand[[#This Row],[Load]]+Demand[[#This Row],[Load]]*-0.25</f>
        <v>11583.75</v>
      </c>
      <c r="AC261">
        <f>Demand[[#This Row],[Load]]+Demand[[#This Row],[Load]]*-0.24</f>
        <v>11738.2</v>
      </c>
      <c r="AD261">
        <f>Demand[[#This Row],[Load]]+Demand[[#This Row],[Load]]*-0.23</f>
        <v>11892.65</v>
      </c>
      <c r="AE261">
        <f>Demand[[#This Row],[Load]]+Demand[[#This Row],[Load]]*-0.22</f>
        <v>12047.1</v>
      </c>
      <c r="AF261">
        <f>Demand[[#This Row],[Load]]+Demand[[#This Row],[Load]]*-0.21</f>
        <v>12201.55</v>
      </c>
      <c r="AG261">
        <f>Demand[[#This Row],[Load]]+Demand[[#This Row],[Load]]*-0.2</f>
        <v>12356</v>
      </c>
      <c r="AH261">
        <f>Demand[[#This Row],[Load]]+Demand[[#This Row],[Load]]*-0.19</f>
        <v>12510.45</v>
      </c>
      <c r="AI261">
        <f>Demand[[#This Row],[Load]]+Demand[[#This Row],[Load]]*-0.18</f>
        <v>12664.9</v>
      </c>
      <c r="AJ261">
        <f>Demand[[#This Row],[Load]]+Demand[[#This Row],[Load]]*-0.17</f>
        <v>12819.35</v>
      </c>
      <c r="AK261">
        <f>Demand[[#This Row],[Load]]+Demand[[#This Row],[Load]]*-0.16</f>
        <v>12973.8</v>
      </c>
      <c r="AL261">
        <f>Demand[[#This Row],[Load]]+Demand[[#This Row],[Load]]*-0.15</f>
        <v>13128.25</v>
      </c>
      <c r="AM261">
        <f>Demand[[#This Row],[Load]]+Demand[[#This Row],[Load]]*-0.14</f>
        <v>13282.7</v>
      </c>
      <c r="AN261">
        <f>Demand[[#This Row],[Load]]+Demand[[#This Row],[Load]]*-0.13</f>
        <v>13437.15</v>
      </c>
      <c r="AO261">
        <f>Demand[[#This Row],[Load]]+Demand[[#This Row],[Load]]*-0.12</f>
        <v>13591.6</v>
      </c>
      <c r="AP261">
        <f>Demand[[#This Row],[Load]]+Demand[[#This Row],[Load]]*-0.11</f>
        <v>13746.05</v>
      </c>
      <c r="AQ261">
        <f>Demand[[#This Row],[Load]]+Demand[[#This Row],[Load]]*-0.1</f>
        <v>13900.5</v>
      </c>
      <c r="AR261">
        <f>Demand[[#This Row],[Load]]+Demand[[#This Row],[Load]]*-0.09</f>
        <v>14054.95</v>
      </c>
      <c r="AS261">
        <f>Demand[[#This Row],[Load]]+Demand[[#This Row],[Load]]*-0.08</f>
        <v>14209.4</v>
      </c>
      <c r="AT261">
        <f>Demand[[#This Row],[Load]]+Demand[[#This Row],[Load]]*-0.07</f>
        <v>14363.85</v>
      </c>
      <c r="AU261">
        <f>Demand[[#This Row],[Load]]+Demand[[#This Row],[Load]]*-0.06</f>
        <v>14518.3</v>
      </c>
      <c r="AV261">
        <f>Demand[[#This Row],[Load]]+Demand[[#This Row],[Load]]*-0.05</f>
        <v>14672.75</v>
      </c>
      <c r="AW261">
        <f>Demand[[#This Row],[Load]]+Demand[[#This Row],[Load]]*-0.04</f>
        <v>14827.2</v>
      </c>
      <c r="AX261">
        <f>Demand[[#This Row],[Load]]+Demand[[#This Row],[Load]]*-0.03</f>
        <v>14981.65</v>
      </c>
      <c r="AY261">
        <f>Demand[[#This Row],[Load]]+Demand[[#This Row],[Load]]*-0.02</f>
        <v>15136.1</v>
      </c>
      <c r="AZ261">
        <f>Demand[[#This Row],[Load]]+Demand[[#This Row],[Load]]*-0.01</f>
        <v>15290.55</v>
      </c>
      <c r="BA261">
        <f>Demand[[#This Row],[Load]]+Demand[[#This Row],[Load]]*0</f>
        <v>15445</v>
      </c>
      <c r="BB261">
        <f>Demand[[#This Row],[Load]]+Demand[[#This Row],[Load]]*0.01</f>
        <v>15599.45</v>
      </c>
      <c r="BC261">
        <f>Demand[[#This Row],[Load]]+Demand[[#This Row],[Load]]*0.02</f>
        <v>15753.9</v>
      </c>
      <c r="BD261">
        <f>Demand[[#This Row],[Load]]+Demand[[#This Row],[Load]]*0.03</f>
        <v>15908.35</v>
      </c>
      <c r="BE261">
        <f>Demand[[#This Row],[Load]]+Demand[[#This Row],[Load]]*0.04</f>
        <v>16062.8</v>
      </c>
      <c r="BF261">
        <f>Demand[[#This Row],[Load]]+Demand[[#This Row],[Load]]*0.05</f>
        <v>16217.25</v>
      </c>
      <c r="BG261">
        <f>Demand[[#This Row],[Load]]+Demand[[#This Row],[Load]]*0.06</f>
        <v>16371.7</v>
      </c>
      <c r="BH261">
        <f>Demand[[#This Row],[Load]]+Demand[[#This Row],[Load]]*0.07</f>
        <v>16526.150000000001</v>
      </c>
      <c r="BI261">
        <f>Demand[[#This Row],[Load]]+Demand[[#This Row],[Load]]*0.08</f>
        <v>16680.599999999999</v>
      </c>
      <c r="BJ261">
        <f>Demand[[#This Row],[Load]]+Demand[[#This Row],[Load]]*0.09</f>
        <v>16835.05</v>
      </c>
      <c r="BK261">
        <f>Demand[[#This Row],[Load]]+Demand[[#This Row],[Load]]*0.1</f>
        <v>16989.5</v>
      </c>
      <c r="BL261">
        <f>Demand[[#This Row],[Load]]+Demand[[#This Row],[Load]]*0.11</f>
        <v>17143.95</v>
      </c>
      <c r="BM261">
        <f>Demand[[#This Row],[Load]]+Demand[[#This Row],[Load]]*0.12</f>
        <v>17298.400000000001</v>
      </c>
      <c r="BN261">
        <f>Demand[[#This Row],[Load]]+Demand[[#This Row],[Load]]*0.13</f>
        <v>17452.849999999999</v>
      </c>
      <c r="BO261">
        <f>Demand[[#This Row],[Load]]+Demand[[#This Row],[Load]]*0.14</f>
        <v>17607.3</v>
      </c>
      <c r="BP261">
        <f>Demand[[#This Row],[Load]]+Demand[[#This Row],[Load]]*0.15</f>
        <v>17761.75</v>
      </c>
      <c r="BQ261">
        <f>Demand[[#This Row],[Load]]+Demand[[#This Row],[Load]]*0.16</f>
        <v>17916.2</v>
      </c>
      <c r="BR261">
        <f>Demand[[#This Row],[Load]]+Demand[[#This Row],[Load]]*0.17</f>
        <v>18070.650000000001</v>
      </c>
      <c r="BS261">
        <f>Demand[[#This Row],[Load]]+Demand[[#This Row],[Load]]*0.18</f>
        <v>18225.099999999999</v>
      </c>
      <c r="BT261">
        <f>Demand[[#This Row],[Load]]+Demand[[#This Row],[Load]]*0.19</f>
        <v>18379.55</v>
      </c>
      <c r="BU261">
        <f>Demand[[#This Row],[Load]]+Demand[[#This Row],[Load]]*0.2</f>
        <v>18534</v>
      </c>
      <c r="BV261">
        <f>Demand[[#This Row],[Load]]+Demand[[#This Row],[Load]]*0.21</f>
        <v>18688.45</v>
      </c>
      <c r="BW261">
        <f>Demand[[#This Row],[Load]]+Demand[[#This Row],[Load]]*0.22</f>
        <v>18842.900000000001</v>
      </c>
      <c r="BX261">
        <f>Demand[[#This Row],[Load]]+Demand[[#This Row],[Load]]*0.23</f>
        <v>18997.349999999999</v>
      </c>
      <c r="BY261">
        <f>Demand[[#This Row],[Load]]+Demand[[#This Row],[Load]]*0.24</f>
        <v>19151.8</v>
      </c>
      <c r="BZ261">
        <f>Demand[[#This Row],[Load]]+Demand[[#This Row],[Load]]*0.25</f>
        <v>19306.25</v>
      </c>
      <c r="CA261">
        <f>Demand[[#This Row],[Load]]+Demand[[#This Row],[Load]]*0.26</f>
        <v>19460.7</v>
      </c>
      <c r="CB261">
        <f>Demand[[#This Row],[Load]]+Demand[[#This Row],[Load]]*0.27</f>
        <v>19615.150000000001</v>
      </c>
      <c r="CC261">
        <f>Demand[[#This Row],[Load]]+Demand[[#This Row],[Load]]*0.28</f>
        <v>19769.599999999999</v>
      </c>
      <c r="CD261">
        <f>Demand[[#This Row],[Load]]+Demand[[#This Row],[Load]]*0.29</f>
        <v>19924.05</v>
      </c>
      <c r="CE261">
        <f>Demand[[#This Row],[Load]]+Demand[[#This Row],[Load]]*0.3</f>
        <v>20078.5</v>
      </c>
      <c r="CF261">
        <f>Demand[[#This Row],[Load]]+Demand[[#This Row],[Load]]*0.31</f>
        <v>20232.95</v>
      </c>
      <c r="CG261">
        <f>Demand[[#This Row],[Load]]+Demand[[#This Row],[Load]]*0.32</f>
        <v>20387.400000000001</v>
      </c>
      <c r="CH261">
        <f>Demand[[#This Row],[Load]]+Demand[[#This Row],[Load]]*0.33</f>
        <v>20541.849999999999</v>
      </c>
      <c r="CI261">
        <f>Demand[[#This Row],[Load]]+Demand[[#This Row],[Load]]*0.34</f>
        <v>20696.3</v>
      </c>
      <c r="CJ261">
        <f>Demand[[#This Row],[Load]]+Demand[[#This Row],[Load]]*0.35</f>
        <v>20850.75</v>
      </c>
      <c r="CK261">
        <f>Demand[[#This Row],[Load]]+Demand[[#This Row],[Load]]*0.36</f>
        <v>21005.200000000001</v>
      </c>
      <c r="CL261">
        <f>Demand[[#This Row],[Load]]+Demand[[#This Row],[Load]]*0.37</f>
        <v>21159.65</v>
      </c>
      <c r="CM261">
        <f>Demand[[#This Row],[Load]]+Demand[[#This Row],[Load]]*0.38</f>
        <v>21314.1</v>
      </c>
      <c r="CN261">
        <f>Demand[[#This Row],[Load]]+Demand[[#This Row],[Load]]*0.39</f>
        <v>21468.55</v>
      </c>
      <c r="CO261">
        <f>Demand[[#This Row],[Load]]+Demand[[#This Row],[Load]]*0.4</f>
        <v>21623</v>
      </c>
      <c r="CP261">
        <f>Demand[[#This Row],[Load]]+Demand[[#This Row],[Load]]*0.41</f>
        <v>21777.45</v>
      </c>
      <c r="CQ261">
        <f>Demand[[#This Row],[Load]]+Demand[[#This Row],[Load]]*0.42</f>
        <v>21931.9</v>
      </c>
      <c r="CR261">
        <f>Demand[[#This Row],[Load]]+Demand[[#This Row],[Load]]*0.43</f>
        <v>22086.35</v>
      </c>
      <c r="CS261">
        <f>Demand[[#This Row],[Load]]+Demand[[#This Row],[Load]]*0.44</f>
        <v>22240.799999999999</v>
      </c>
      <c r="CT261">
        <f>Demand[[#This Row],[Load]]+Demand[[#This Row],[Load]]*0.45</f>
        <v>22395.25</v>
      </c>
      <c r="CU261">
        <f>Demand[[#This Row],[Load]]+Demand[[#This Row],[Load]]*0.46</f>
        <v>22549.7</v>
      </c>
      <c r="CV261">
        <f>Demand[[#This Row],[Load]]+Demand[[#This Row],[Load]]*47</f>
        <v>741360</v>
      </c>
      <c r="CW261">
        <f>Demand[[#This Row],[Load]]+Demand[[#This Row],[Load]]*0.48</f>
        <v>22858.6</v>
      </c>
      <c r="CX261">
        <f>Demand[[#This Row],[Load]]+Demand[[#This Row],[Load]]*0.49</f>
        <v>23013.05</v>
      </c>
      <c r="CY261">
        <f>Demand[[#This Row],[Load]]+Demand[[#This Row],[Load]]*0.5</f>
        <v>23167.5</v>
      </c>
    </row>
    <row r="262" spans="1:103">
      <c r="A262">
        <v>260</v>
      </c>
      <c r="B262">
        <v>15318</v>
      </c>
      <c r="C262">
        <f>Demand[[#This Row],[Load]]-Demand[[#This Row],[Load]]*0.5</f>
        <v>7659</v>
      </c>
      <c r="D262">
        <f>Demand[[#This Row],[Load]]-Demand[[#This Row],[Load]]*0.49</f>
        <v>7812.18</v>
      </c>
      <c r="E262">
        <f>Demand[[#This Row],[Load]]-Demand[[#This Row],[Load]]*0.48</f>
        <v>7965.3600000000006</v>
      </c>
      <c r="F262">
        <f>Demand[[#This Row],[Load]]-Demand[[#This Row],[Load]]*0.47</f>
        <v>8118.54</v>
      </c>
      <c r="G262">
        <f>Demand[[#This Row],[Load]]-Demand[[#This Row],[Load]]*0.46</f>
        <v>8271.7199999999993</v>
      </c>
      <c r="H262">
        <f>Demand[[#This Row],[Load]]-Demand[[#This Row],[Load]]*0.45</f>
        <v>8424.9</v>
      </c>
      <c r="I262">
        <f>Demand[[#This Row],[Load]]-Demand[[#This Row],[Load]]*0.44</f>
        <v>8578.08</v>
      </c>
      <c r="J262">
        <f>Demand[[#This Row],[Load]]-Demand[[#This Row],[Load]]*0.43</f>
        <v>8731.26</v>
      </c>
      <c r="K262">
        <f>Demand[[#This Row],[Load]]+Demand[[#This Row],[Load]]*$K$1</f>
        <v>8884.44</v>
      </c>
      <c r="L262">
        <f>Demand[[#This Row],[Load]]+Demand[[#This Row],[Load]]*-0.41</f>
        <v>9037.6200000000008</v>
      </c>
      <c r="M262">
        <f>Demand[[#This Row],[Load]]+Demand[[#This Row],[Load]]*-0.4</f>
        <v>9190.7999999999993</v>
      </c>
      <c r="N262">
        <f>Demand[[#This Row],[Load]]+Demand[[#This Row],[Load]]*-0.39</f>
        <v>9343.98</v>
      </c>
      <c r="O262">
        <f>Demand[[#This Row],[Load]]+Demand[[#This Row],[Load]]*-0.38</f>
        <v>9497.16</v>
      </c>
      <c r="P262">
        <f>Demand[[#This Row],[Load]]+Demand[[#This Row],[Load]]*-0.37</f>
        <v>9650.34</v>
      </c>
      <c r="Q262">
        <f>Demand[[#This Row],[Load]]+Demand[[#This Row],[Load]]*-0.36</f>
        <v>9803.52</v>
      </c>
      <c r="R262">
        <f>Demand[[#This Row],[Load]]+Demand[[#This Row],[Load]]*-0.35</f>
        <v>9956.7000000000007</v>
      </c>
      <c r="S262">
        <f>Demand[[#This Row],[Load]]+Demand[[#This Row],[Load]]*-0.34</f>
        <v>10109.879999999999</v>
      </c>
      <c r="T262">
        <f>Demand[[#This Row],[Load]]+Demand[[#This Row],[Load]]*-0.33</f>
        <v>10263.06</v>
      </c>
      <c r="U262">
        <f>Demand[[#This Row],[Load]]+Demand[[#This Row],[Load]]*-0.32</f>
        <v>10416.24</v>
      </c>
      <c r="V262">
        <f>Demand[[#This Row],[Load]]+Demand[[#This Row],[Load]]*-0.31</f>
        <v>10569.42</v>
      </c>
      <c r="W262">
        <f>Demand[[#This Row],[Load]]+Demand[[#This Row],[Load]]*-0.3</f>
        <v>10722.6</v>
      </c>
      <c r="X262">
        <f>Demand[[#This Row],[Load]]+Demand[[#This Row],[Load]]*-0.29</f>
        <v>10875.78</v>
      </c>
      <c r="Y262">
        <f>Demand[[#This Row],[Load]]+Demand[[#This Row],[Load]]*-0.28</f>
        <v>11028.96</v>
      </c>
      <c r="Z262">
        <f>Demand[[#This Row],[Load]]+Demand[[#This Row],[Load]]*-0.27</f>
        <v>11182.14</v>
      </c>
      <c r="AA262">
        <f>Demand[[#This Row],[Load]]+Demand[[#This Row],[Load]]*-0.26</f>
        <v>11335.32</v>
      </c>
      <c r="AB262">
        <f>Demand[[#This Row],[Load]]+Demand[[#This Row],[Load]]*-0.25</f>
        <v>11488.5</v>
      </c>
      <c r="AC262">
        <f>Demand[[#This Row],[Load]]+Demand[[#This Row],[Load]]*-0.24</f>
        <v>11641.68</v>
      </c>
      <c r="AD262">
        <f>Demand[[#This Row],[Load]]+Demand[[#This Row],[Load]]*-0.23</f>
        <v>11794.86</v>
      </c>
      <c r="AE262">
        <f>Demand[[#This Row],[Load]]+Demand[[#This Row],[Load]]*-0.22</f>
        <v>11948.04</v>
      </c>
      <c r="AF262">
        <f>Demand[[#This Row],[Load]]+Demand[[#This Row],[Load]]*-0.21</f>
        <v>12101.220000000001</v>
      </c>
      <c r="AG262">
        <f>Demand[[#This Row],[Load]]+Demand[[#This Row],[Load]]*-0.2</f>
        <v>12254.4</v>
      </c>
      <c r="AH262">
        <f>Demand[[#This Row],[Load]]+Demand[[#This Row],[Load]]*-0.19</f>
        <v>12407.58</v>
      </c>
      <c r="AI262">
        <f>Demand[[#This Row],[Load]]+Demand[[#This Row],[Load]]*-0.18</f>
        <v>12560.76</v>
      </c>
      <c r="AJ262">
        <f>Demand[[#This Row],[Load]]+Demand[[#This Row],[Load]]*-0.17</f>
        <v>12713.939999999999</v>
      </c>
      <c r="AK262">
        <f>Demand[[#This Row],[Load]]+Demand[[#This Row],[Load]]*-0.16</f>
        <v>12867.119999999999</v>
      </c>
      <c r="AL262">
        <f>Demand[[#This Row],[Load]]+Demand[[#This Row],[Load]]*-0.15</f>
        <v>13020.3</v>
      </c>
      <c r="AM262">
        <f>Demand[[#This Row],[Load]]+Demand[[#This Row],[Load]]*-0.14</f>
        <v>13173.48</v>
      </c>
      <c r="AN262">
        <f>Demand[[#This Row],[Load]]+Demand[[#This Row],[Load]]*-0.13</f>
        <v>13326.66</v>
      </c>
      <c r="AO262">
        <f>Demand[[#This Row],[Load]]+Demand[[#This Row],[Load]]*-0.12</f>
        <v>13479.84</v>
      </c>
      <c r="AP262">
        <f>Demand[[#This Row],[Load]]+Demand[[#This Row],[Load]]*-0.11</f>
        <v>13633.02</v>
      </c>
      <c r="AQ262">
        <f>Demand[[#This Row],[Load]]+Demand[[#This Row],[Load]]*-0.1</f>
        <v>13786.2</v>
      </c>
      <c r="AR262">
        <f>Demand[[#This Row],[Load]]+Demand[[#This Row],[Load]]*-0.09</f>
        <v>13939.380000000001</v>
      </c>
      <c r="AS262">
        <f>Demand[[#This Row],[Load]]+Demand[[#This Row],[Load]]*-0.08</f>
        <v>14092.56</v>
      </c>
      <c r="AT262">
        <f>Demand[[#This Row],[Load]]+Demand[[#This Row],[Load]]*-0.07</f>
        <v>14245.74</v>
      </c>
      <c r="AU262">
        <f>Demand[[#This Row],[Load]]+Demand[[#This Row],[Load]]*-0.06</f>
        <v>14398.92</v>
      </c>
      <c r="AV262">
        <f>Demand[[#This Row],[Load]]+Demand[[#This Row],[Load]]*-0.05</f>
        <v>14552.1</v>
      </c>
      <c r="AW262">
        <f>Demand[[#This Row],[Load]]+Demand[[#This Row],[Load]]*-0.04</f>
        <v>14705.28</v>
      </c>
      <c r="AX262">
        <f>Demand[[#This Row],[Load]]+Demand[[#This Row],[Load]]*-0.03</f>
        <v>14858.46</v>
      </c>
      <c r="AY262">
        <f>Demand[[#This Row],[Load]]+Demand[[#This Row],[Load]]*-0.02</f>
        <v>15011.64</v>
      </c>
      <c r="AZ262">
        <f>Demand[[#This Row],[Load]]+Demand[[#This Row],[Load]]*-0.01</f>
        <v>15164.82</v>
      </c>
      <c r="BA262">
        <f>Demand[[#This Row],[Load]]+Demand[[#This Row],[Load]]*0</f>
        <v>15318</v>
      </c>
      <c r="BB262">
        <f>Demand[[#This Row],[Load]]+Demand[[#This Row],[Load]]*0.01</f>
        <v>15471.18</v>
      </c>
      <c r="BC262">
        <f>Demand[[#This Row],[Load]]+Demand[[#This Row],[Load]]*0.02</f>
        <v>15624.36</v>
      </c>
      <c r="BD262">
        <f>Demand[[#This Row],[Load]]+Demand[[#This Row],[Load]]*0.03</f>
        <v>15777.54</v>
      </c>
      <c r="BE262">
        <f>Demand[[#This Row],[Load]]+Demand[[#This Row],[Load]]*0.04</f>
        <v>15930.72</v>
      </c>
      <c r="BF262">
        <f>Demand[[#This Row],[Load]]+Demand[[#This Row],[Load]]*0.05</f>
        <v>16083.9</v>
      </c>
      <c r="BG262">
        <f>Demand[[#This Row],[Load]]+Demand[[#This Row],[Load]]*0.06</f>
        <v>16237.08</v>
      </c>
      <c r="BH262">
        <f>Demand[[#This Row],[Load]]+Demand[[#This Row],[Load]]*0.07</f>
        <v>16390.259999999998</v>
      </c>
      <c r="BI262">
        <f>Demand[[#This Row],[Load]]+Demand[[#This Row],[Load]]*0.08</f>
        <v>16543.439999999999</v>
      </c>
      <c r="BJ262">
        <f>Demand[[#This Row],[Load]]+Demand[[#This Row],[Load]]*0.09</f>
        <v>16696.62</v>
      </c>
      <c r="BK262">
        <f>Demand[[#This Row],[Load]]+Demand[[#This Row],[Load]]*0.1</f>
        <v>16849.8</v>
      </c>
      <c r="BL262">
        <f>Demand[[#This Row],[Load]]+Demand[[#This Row],[Load]]*0.11</f>
        <v>17002.98</v>
      </c>
      <c r="BM262">
        <f>Demand[[#This Row],[Load]]+Demand[[#This Row],[Load]]*0.12</f>
        <v>17156.16</v>
      </c>
      <c r="BN262">
        <f>Demand[[#This Row],[Load]]+Demand[[#This Row],[Load]]*0.13</f>
        <v>17309.34</v>
      </c>
      <c r="BO262">
        <f>Demand[[#This Row],[Load]]+Demand[[#This Row],[Load]]*0.14</f>
        <v>17462.52</v>
      </c>
      <c r="BP262">
        <f>Demand[[#This Row],[Load]]+Demand[[#This Row],[Load]]*0.15</f>
        <v>17615.7</v>
      </c>
      <c r="BQ262">
        <f>Demand[[#This Row],[Load]]+Demand[[#This Row],[Load]]*0.16</f>
        <v>17768.88</v>
      </c>
      <c r="BR262">
        <f>Demand[[#This Row],[Load]]+Demand[[#This Row],[Load]]*0.17</f>
        <v>17922.060000000001</v>
      </c>
      <c r="BS262">
        <f>Demand[[#This Row],[Load]]+Demand[[#This Row],[Load]]*0.18</f>
        <v>18075.239999999998</v>
      </c>
      <c r="BT262">
        <f>Demand[[#This Row],[Load]]+Demand[[#This Row],[Load]]*0.19</f>
        <v>18228.419999999998</v>
      </c>
      <c r="BU262">
        <f>Demand[[#This Row],[Load]]+Demand[[#This Row],[Load]]*0.2</f>
        <v>18381.599999999999</v>
      </c>
      <c r="BV262">
        <f>Demand[[#This Row],[Load]]+Demand[[#This Row],[Load]]*0.21</f>
        <v>18534.78</v>
      </c>
      <c r="BW262">
        <f>Demand[[#This Row],[Load]]+Demand[[#This Row],[Load]]*0.22</f>
        <v>18687.96</v>
      </c>
      <c r="BX262">
        <f>Demand[[#This Row],[Load]]+Demand[[#This Row],[Load]]*0.23</f>
        <v>18841.14</v>
      </c>
      <c r="BY262">
        <f>Demand[[#This Row],[Load]]+Demand[[#This Row],[Load]]*0.24</f>
        <v>18994.32</v>
      </c>
      <c r="BZ262">
        <f>Demand[[#This Row],[Load]]+Demand[[#This Row],[Load]]*0.25</f>
        <v>19147.5</v>
      </c>
      <c r="CA262">
        <f>Demand[[#This Row],[Load]]+Demand[[#This Row],[Load]]*0.26</f>
        <v>19300.68</v>
      </c>
      <c r="CB262">
        <f>Demand[[#This Row],[Load]]+Demand[[#This Row],[Load]]*0.27</f>
        <v>19453.86</v>
      </c>
      <c r="CC262">
        <f>Demand[[#This Row],[Load]]+Demand[[#This Row],[Load]]*0.28</f>
        <v>19607.04</v>
      </c>
      <c r="CD262">
        <f>Demand[[#This Row],[Load]]+Demand[[#This Row],[Load]]*0.29</f>
        <v>19760.22</v>
      </c>
      <c r="CE262">
        <f>Demand[[#This Row],[Load]]+Demand[[#This Row],[Load]]*0.3</f>
        <v>19913.400000000001</v>
      </c>
      <c r="CF262">
        <f>Demand[[#This Row],[Load]]+Demand[[#This Row],[Load]]*0.31</f>
        <v>20066.580000000002</v>
      </c>
      <c r="CG262">
        <f>Demand[[#This Row],[Load]]+Demand[[#This Row],[Load]]*0.32</f>
        <v>20219.760000000002</v>
      </c>
      <c r="CH262">
        <f>Demand[[#This Row],[Load]]+Demand[[#This Row],[Load]]*0.33</f>
        <v>20372.940000000002</v>
      </c>
      <c r="CI262">
        <f>Demand[[#This Row],[Load]]+Demand[[#This Row],[Load]]*0.34</f>
        <v>20526.120000000003</v>
      </c>
      <c r="CJ262">
        <f>Demand[[#This Row],[Load]]+Demand[[#This Row],[Load]]*0.35</f>
        <v>20679.3</v>
      </c>
      <c r="CK262">
        <f>Demand[[#This Row],[Load]]+Demand[[#This Row],[Load]]*0.36</f>
        <v>20832.48</v>
      </c>
      <c r="CL262">
        <f>Demand[[#This Row],[Load]]+Demand[[#This Row],[Load]]*0.37</f>
        <v>20985.66</v>
      </c>
      <c r="CM262">
        <f>Demand[[#This Row],[Load]]+Demand[[#This Row],[Load]]*0.38</f>
        <v>21138.84</v>
      </c>
      <c r="CN262">
        <f>Demand[[#This Row],[Load]]+Demand[[#This Row],[Load]]*0.39</f>
        <v>21292.02</v>
      </c>
      <c r="CO262">
        <f>Demand[[#This Row],[Load]]+Demand[[#This Row],[Load]]*0.4</f>
        <v>21445.200000000001</v>
      </c>
      <c r="CP262">
        <f>Demand[[#This Row],[Load]]+Demand[[#This Row],[Load]]*0.41</f>
        <v>21598.379999999997</v>
      </c>
      <c r="CQ262">
        <f>Demand[[#This Row],[Load]]+Demand[[#This Row],[Load]]*0.42</f>
        <v>21751.559999999998</v>
      </c>
      <c r="CR262">
        <f>Demand[[#This Row],[Load]]+Demand[[#This Row],[Load]]*0.43</f>
        <v>21904.739999999998</v>
      </c>
      <c r="CS262">
        <f>Demand[[#This Row],[Load]]+Demand[[#This Row],[Load]]*0.44</f>
        <v>22057.919999999998</v>
      </c>
      <c r="CT262">
        <f>Demand[[#This Row],[Load]]+Demand[[#This Row],[Load]]*0.45</f>
        <v>22211.1</v>
      </c>
      <c r="CU262">
        <f>Demand[[#This Row],[Load]]+Demand[[#This Row],[Load]]*0.46</f>
        <v>22364.28</v>
      </c>
      <c r="CV262">
        <f>Demand[[#This Row],[Load]]+Demand[[#This Row],[Load]]*47</f>
        <v>735264</v>
      </c>
      <c r="CW262">
        <f>Demand[[#This Row],[Load]]+Demand[[#This Row],[Load]]*0.48</f>
        <v>22670.639999999999</v>
      </c>
      <c r="CX262">
        <f>Demand[[#This Row],[Load]]+Demand[[#This Row],[Load]]*0.49</f>
        <v>22823.82</v>
      </c>
      <c r="CY262">
        <f>Demand[[#This Row],[Load]]+Demand[[#This Row],[Load]]*0.5</f>
        <v>22977</v>
      </c>
    </row>
    <row r="263" spans="1:103">
      <c r="A263">
        <v>261</v>
      </c>
      <c r="B263">
        <v>15153</v>
      </c>
      <c r="C263">
        <f>Demand[[#This Row],[Load]]-Demand[[#This Row],[Load]]*0.5</f>
        <v>7576.5</v>
      </c>
      <c r="D263">
        <f>Demand[[#This Row],[Load]]-Demand[[#This Row],[Load]]*0.49</f>
        <v>7728.03</v>
      </c>
      <c r="E263">
        <f>Demand[[#This Row],[Load]]-Demand[[#This Row],[Load]]*0.48</f>
        <v>7879.56</v>
      </c>
      <c r="F263">
        <f>Demand[[#This Row],[Load]]-Demand[[#This Row],[Load]]*0.47</f>
        <v>8031.09</v>
      </c>
      <c r="G263">
        <f>Demand[[#This Row],[Load]]-Demand[[#This Row],[Load]]*0.46</f>
        <v>8182.62</v>
      </c>
      <c r="H263">
        <f>Demand[[#This Row],[Load]]-Demand[[#This Row],[Load]]*0.45</f>
        <v>8334.15</v>
      </c>
      <c r="I263">
        <f>Demand[[#This Row],[Load]]-Demand[[#This Row],[Load]]*0.44</f>
        <v>8485.68</v>
      </c>
      <c r="J263">
        <f>Demand[[#This Row],[Load]]-Demand[[#This Row],[Load]]*0.43</f>
        <v>8637.2099999999991</v>
      </c>
      <c r="K263">
        <f>Demand[[#This Row],[Load]]+Demand[[#This Row],[Load]]*$K$1</f>
        <v>8788.74</v>
      </c>
      <c r="L263">
        <f>Demand[[#This Row],[Load]]+Demand[[#This Row],[Load]]*-0.41</f>
        <v>8940.27</v>
      </c>
      <c r="M263">
        <f>Demand[[#This Row],[Load]]+Demand[[#This Row],[Load]]*-0.4</f>
        <v>9091.7999999999993</v>
      </c>
      <c r="N263">
        <f>Demand[[#This Row],[Load]]+Demand[[#This Row],[Load]]*-0.39</f>
        <v>9243.33</v>
      </c>
      <c r="O263">
        <f>Demand[[#This Row],[Load]]+Demand[[#This Row],[Load]]*-0.38</f>
        <v>9394.86</v>
      </c>
      <c r="P263">
        <f>Demand[[#This Row],[Load]]+Demand[[#This Row],[Load]]*-0.37</f>
        <v>9546.39</v>
      </c>
      <c r="Q263">
        <f>Demand[[#This Row],[Load]]+Demand[[#This Row],[Load]]*-0.36</f>
        <v>9697.92</v>
      </c>
      <c r="R263">
        <f>Demand[[#This Row],[Load]]+Demand[[#This Row],[Load]]*-0.35</f>
        <v>9849.4500000000007</v>
      </c>
      <c r="S263">
        <f>Demand[[#This Row],[Load]]+Demand[[#This Row],[Load]]*-0.34</f>
        <v>10000.98</v>
      </c>
      <c r="T263">
        <f>Demand[[#This Row],[Load]]+Demand[[#This Row],[Load]]*-0.33</f>
        <v>10152.51</v>
      </c>
      <c r="U263">
        <f>Demand[[#This Row],[Load]]+Demand[[#This Row],[Load]]*-0.32</f>
        <v>10304.040000000001</v>
      </c>
      <c r="V263">
        <f>Demand[[#This Row],[Load]]+Demand[[#This Row],[Load]]*-0.31</f>
        <v>10455.57</v>
      </c>
      <c r="W263">
        <f>Demand[[#This Row],[Load]]+Demand[[#This Row],[Load]]*-0.3</f>
        <v>10607.1</v>
      </c>
      <c r="X263">
        <f>Demand[[#This Row],[Load]]+Demand[[#This Row],[Load]]*-0.29</f>
        <v>10758.630000000001</v>
      </c>
      <c r="Y263">
        <f>Demand[[#This Row],[Load]]+Demand[[#This Row],[Load]]*-0.28</f>
        <v>10910.16</v>
      </c>
      <c r="Z263">
        <f>Demand[[#This Row],[Load]]+Demand[[#This Row],[Load]]*-0.27</f>
        <v>11061.689999999999</v>
      </c>
      <c r="AA263">
        <f>Demand[[#This Row],[Load]]+Demand[[#This Row],[Load]]*-0.26</f>
        <v>11213.22</v>
      </c>
      <c r="AB263">
        <f>Demand[[#This Row],[Load]]+Demand[[#This Row],[Load]]*-0.25</f>
        <v>11364.75</v>
      </c>
      <c r="AC263">
        <f>Demand[[#This Row],[Load]]+Demand[[#This Row],[Load]]*-0.24</f>
        <v>11516.28</v>
      </c>
      <c r="AD263">
        <f>Demand[[#This Row],[Load]]+Demand[[#This Row],[Load]]*-0.23</f>
        <v>11667.81</v>
      </c>
      <c r="AE263">
        <f>Demand[[#This Row],[Load]]+Demand[[#This Row],[Load]]*-0.22</f>
        <v>11819.34</v>
      </c>
      <c r="AF263">
        <f>Demand[[#This Row],[Load]]+Demand[[#This Row],[Load]]*-0.21</f>
        <v>11970.869999999999</v>
      </c>
      <c r="AG263">
        <f>Demand[[#This Row],[Load]]+Demand[[#This Row],[Load]]*-0.2</f>
        <v>12122.4</v>
      </c>
      <c r="AH263">
        <f>Demand[[#This Row],[Load]]+Demand[[#This Row],[Load]]*-0.19</f>
        <v>12273.93</v>
      </c>
      <c r="AI263">
        <f>Demand[[#This Row],[Load]]+Demand[[#This Row],[Load]]*-0.18</f>
        <v>12425.46</v>
      </c>
      <c r="AJ263">
        <f>Demand[[#This Row],[Load]]+Demand[[#This Row],[Load]]*-0.17</f>
        <v>12576.99</v>
      </c>
      <c r="AK263">
        <f>Demand[[#This Row],[Load]]+Demand[[#This Row],[Load]]*-0.16</f>
        <v>12728.52</v>
      </c>
      <c r="AL263">
        <f>Demand[[#This Row],[Load]]+Demand[[#This Row],[Load]]*-0.15</f>
        <v>12880.05</v>
      </c>
      <c r="AM263">
        <f>Demand[[#This Row],[Load]]+Demand[[#This Row],[Load]]*-0.14</f>
        <v>13031.58</v>
      </c>
      <c r="AN263">
        <f>Demand[[#This Row],[Load]]+Demand[[#This Row],[Load]]*-0.13</f>
        <v>13183.11</v>
      </c>
      <c r="AO263">
        <f>Demand[[#This Row],[Load]]+Demand[[#This Row],[Load]]*-0.12</f>
        <v>13334.64</v>
      </c>
      <c r="AP263">
        <f>Demand[[#This Row],[Load]]+Demand[[#This Row],[Load]]*-0.11</f>
        <v>13486.17</v>
      </c>
      <c r="AQ263">
        <f>Demand[[#This Row],[Load]]+Demand[[#This Row],[Load]]*-0.1</f>
        <v>13637.7</v>
      </c>
      <c r="AR263">
        <f>Demand[[#This Row],[Load]]+Demand[[#This Row],[Load]]*-0.09</f>
        <v>13789.23</v>
      </c>
      <c r="AS263">
        <f>Demand[[#This Row],[Load]]+Demand[[#This Row],[Load]]*-0.08</f>
        <v>13940.76</v>
      </c>
      <c r="AT263">
        <f>Demand[[#This Row],[Load]]+Demand[[#This Row],[Load]]*-0.07</f>
        <v>14092.29</v>
      </c>
      <c r="AU263">
        <f>Demand[[#This Row],[Load]]+Demand[[#This Row],[Load]]*-0.06</f>
        <v>14243.82</v>
      </c>
      <c r="AV263">
        <f>Demand[[#This Row],[Load]]+Demand[[#This Row],[Load]]*-0.05</f>
        <v>14395.35</v>
      </c>
      <c r="AW263">
        <f>Demand[[#This Row],[Load]]+Demand[[#This Row],[Load]]*-0.04</f>
        <v>14546.88</v>
      </c>
      <c r="AX263">
        <f>Demand[[#This Row],[Load]]+Demand[[#This Row],[Load]]*-0.03</f>
        <v>14698.41</v>
      </c>
      <c r="AY263">
        <f>Demand[[#This Row],[Load]]+Demand[[#This Row],[Load]]*-0.02</f>
        <v>14849.94</v>
      </c>
      <c r="AZ263">
        <f>Demand[[#This Row],[Load]]+Demand[[#This Row],[Load]]*-0.01</f>
        <v>15001.47</v>
      </c>
      <c r="BA263">
        <f>Demand[[#This Row],[Load]]+Demand[[#This Row],[Load]]*0</f>
        <v>15153</v>
      </c>
      <c r="BB263">
        <f>Demand[[#This Row],[Load]]+Demand[[#This Row],[Load]]*0.01</f>
        <v>15304.53</v>
      </c>
      <c r="BC263">
        <f>Demand[[#This Row],[Load]]+Demand[[#This Row],[Load]]*0.02</f>
        <v>15456.06</v>
      </c>
      <c r="BD263">
        <f>Demand[[#This Row],[Load]]+Demand[[#This Row],[Load]]*0.03</f>
        <v>15607.59</v>
      </c>
      <c r="BE263">
        <f>Demand[[#This Row],[Load]]+Demand[[#This Row],[Load]]*0.04</f>
        <v>15759.12</v>
      </c>
      <c r="BF263">
        <f>Demand[[#This Row],[Load]]+Demand[[#This Row],[Load]]*0.05</f>
        <v>15910.65</v>
      </c>
      <c r="BG263">
        <f>Demand[[#This Row],[Load]]+Demand[[#This Row],[Load]]*0.06</f>
        <v>16062.18</v>
      </c>
      <c r="BH263">
        <f>Demand[[#This Row],[Load]]+Demand[[#This Row],[Load]]*0.07</f>
        <v>16213.71</v>
      </c>
      <c r="BI263">
        <f>Demand[[#This Row],[Load]]+Demand[[#This Row],[Load]]*0.08</f>
        <v>16365.24</v>
      </c>
      <c r="BJ263">
        <f>Demand[[#This Row],[Load]]+Demand[[#This Row],[Load]]*0.09</f>
        <v>16516.77</v>
      </c>
      <c r="BK263">
        <f>Demand[[#This Row],[Load]]+Demand[[#This Row],[Load]]*0.1</f>
        <v>16668.3</v>
      </c>
      <c r="BL263">
        <f>Demand[[#This Row],[Load]]+Demand[[#This Row],[Load]]*0.11</f>
        <v>16819.830000000002</v>
      </c>
      <c r="BM263">
        <f>Demand[[#This Row],[Load]]+Demand[[#This Row],[Load]]*0.12</f>
        <v>16971.36</v>
      </c>
      <c r="BN263">
        <f>Demand[[#This Row],[Load]]+Demand[[#This Row],[Load]]*0.13</f>
        <v>17122.89</v>
      </c>
      <c r="BO263">
        <f>Demand[[#This Row],[Load]]+Demand[[#This Row],[Load]]*0.14</f>
        <v>17274.419999999998</v>
      </c>
      <c r="BP263">
        <f>Demand[[#This Row],[Load]]+Demand[[#This Row],[Load]]*0.15</f>
        <v>17425.95</v>
      </c>
      <c r="BQ263">
        <f>Demand[[#This Row],[Load]]+Demand[[#This Row],[Load]]*0.16</f>
        <v>17577.48</v>
      </c>
      <c r="BR263">
        <f>Demand[[#This Row],[Load]]+Demand[[#This Row],[Load]]*0.17</f>
        <v>17729.010000000002</v>
      </c>
      <c r="BS263">
        <f>Demand[[#This Row],[Load]]+Demand[[#This Row],[Load]]*0.18</f>
        <v>17880.54</v>
      </c>
      <c r="BT263">
        <f>Demand[[#This Row],[Load]]+Demand[[#This Row],[Load]]*0.19</f>
        <v>18032.07</v>
      </c>
      <c r="BU263">
        <f>Demand[[#This Row],[Load]]+Demand[[#This Row],[Load]]*0.2</f>
        <v>18183.599999999999</v>
      </c>
      <c r="BV263">
        <f>Demand[[#This Row],[Load]]+Demand[[#This Row],[Load]]*0.21</f>
        <v>18335.13</v>
      </c>
      <c r="BW263">
        <f>Demand[[#This Row],[Load]]+Demand[[#This Row],[Load]]*0.22</f>
        <v>18486.66</v>
      </c>
      <c r="BX263">
        <f>Demand[[#This Row],[Load]]+Demand[[#This Row],[Load]]*0.23</f>
        <v>18638.189999999999</v>
      </c>
      <c r="BY263">
        <f>Demand[[#This Row],[Load]]+Demand[[#This Row],[Load]]*0.24</f>
        <v>18789.72</v>
      </c>
      <c r="BZ263">
        <f>Demand[[#This Row],[Load]]+Demand[[#This Row],[Load]]*0.25</f>
        <v>18941.25</v>
      </c>
      <c r="CA263">
        <f>Demand[[#This Row],[Load]]+Demand[[#This Row],[Load]]*0.26</f>
        <v>19092.78</v>
      </c>
      <c r="CB263">
        <f>Demand[[#This Row],[Load]]+Demand[[#This Row],[Load]]*0.27</f>
        <v>19244.310000000001</v>
      </c>
      <c r="CC263">
        <f>Demand[[#This Row],[Load]]+Demand[[#This Row],[Load]]*0.28</f>
        <v>19395.84</v>
      </c>
      <c r="CD263">
        <f>Demand[[#This Row],[Load]]+Demand[[#This Row],[Load]]*0.29</f>
        <v>19547.37</v>
      </c>
      <c r="CE263">
        <f>Demand[[#This Row],[Load]]+Demand[[#This Row],[Load]]*0.3</f>
        <v>19698.900000000001</v>
      </c>
      <c r="CF263">
        <f>Demand[[#This Row],[Load]]+Demand[[#This Row],[Load]]*0.31</f>
        <v>19850.43</v>
      </c>
      <c r="CG263">
        <f>Demand[[#This Row],[Load]]+Demand[[#This Row],[Load]]*0.32</f>
        <v>20001.96</v>
      </c>
      <c r="CH263">
        <f>Demand[[#This Row],[Load]]+Demand[[#This Row],[Load]]*0.33</f>
        <v>20153.489999999998</v>
      </c>
      <c r="CI263">
        <f>Demand[[#This Row],[Load]]+Demand[[#This Row],[Load]]*0.34</f>
        <v>20305.02</v>
      </c>
      <c r="CJ263">
        <f>Demand[[#This Row],[Load]]+Demand[[#This Row],[Load]]*0.35</f>
        <v>20456.55</v>
      </c>
      <c r="CK263">
        <f>Demand[[#This Row],[Load]]+Demand[[#This Row],[Load]]*0.36</f>
        <v>20608.080000000002</v>
      </c>
      <c r="CL263">
        <f>Demand[[#This Row],[Load]]+Demand[[#This Row],[Load]]*0.37</f>
        <v>20759.61</v>
      </c>
      <c r="CM263">
        <f>Demand[[#This Row],[Load]]+Demand[[#This Row],[Load]]*0.38</f>
        <v>20911.14</v>
      </c>
      <c r="CN263">
        <f>Demand[[#This Row],[Load]]+Demand[[#This Row],[Load]]*0.39</f>
        <v>21062.67</v>
      </c>
      <c r="CO263">
        <f>Demand[[#This Row],[Load]]+Demand[[#This Row],[Load]]*0.4</f>
        <v>21214.2</v>
      </c>
      <c r="CP263">
        <f>Demand[[#This Row],[Load]]+Demand[[#This Row],[Load]]*0.41</f>
        <v>21365.73</v>
      </c>
      <c r="CQ263">
        <f>Demand[[#This Row],[Load]]+Demand[[#This Row],[Load]]*0.42</f>
        <v>21517.260000000002</v>
      </c>
      <c r="CR263">
        <f>Demand[[#This Row],[Load]]+Demand[[#This Row],[Load]]*0.43</f>
        <v>21668.79</v>
      </c>
      <c r="CS263">
        <f>Demand[[#This Row],[Load]]+Demand[[#This Row],[Load]]*0.44</f>
        <v>21820.32</v>
      </c>
      <c r="CT263">
        <f>Demand[[#This Row],[Load]]+Demand[[#This Row],[Load]]*0.45</f>
        <v>21971.85</v>
      </c>
      <c r="CU263">
        <f>Demand[[#This Row],[Load]]+Demand[[#This Row],[Load]]*0.46</f>
        <v>22123.38</v>
      </c>
      <c r="CV263">
        <f>Demand[[#This Row],[Load]]+Demand[[#This Row],[Load]]*47</f>
        <v>727344</v>
      </c>
      <c r="CW263">
        <f>Demand[[#This Row],[Load]]+Demand[[#This Row],[Load]]*0.48</f>
        <v>22426.44</v>
      </c>
      <c r="CX263">
        <f>Demand[[#This Row],[Load]]+Demand[[#This Row],[Load]]*0.49</f>
        <v>22577.97</v>
      </c>
      <c r="CY263">
        <f>Demand[[#This Row],[Load]]+Demand[[#This Row],[Load]]*0.5</f>
        <v>22729.5</v>
      </c>
    </row>
    <row r="264" spans="1:103">
      <c r="A264">
        <v>262</v>
      </c>
      <c r="B264">
        <v>15185</v>
      </c>
      <c r="C264">
        <f>Demand[[#This Row],[Load]]-Demand[[#This Row],[Load]]*0.5</f>
        <v>7592.5</v>
      </c>
      <c r="D264">
        <f>Demand[[#This Row],[Load]]-Demand[[#This Row],[Load]]*0.49</f>
        <v>7744.35</v>
      </c>
      <c r="E264">
        <f>Demand[[#This Row],[Load]]-Demand[[#This Row],[Load]]*0.48</f>
        <v>7896.2</v>
      </c>
      <c r="F264">
        <f>Demand[[#This Row],[Load]]-Demand[[#This Row],[Load]]*0.47</f>
        <v>8048.05</v>
      </c>
      <c r="G264">
        <f>Demand[[#This Row],[Load]]-Demand[[#This Row],[Load]]*0.46</f>
        <v>8199.9</v>
      </c>
      <c r="H264">
        <f>Demand[[#This Row],[Load]]-Demand[[#This Row],[Load]]*0.45</f>
        <v>8351.75</v>
      </c>
      <c r="I264">
        <f>Demand[[#This Row],[Load]]-Demand[[#This Row],[Load]]*0.44</f>
        <v>8503.6</v>
      </c>
      <c r="J264">
        <f>Demand[[#This Row],[Load]]-Demand[[#This Row],[Load]]*0.43</f>
        <v>8655.4500000000007</v>
      </c>
      <c r="K264">
        <f>Demand[[#This Row],[Load]]+Demand[[#This Row],[Load]]*$K$1</f>
        <v>8807.2999999999993</v>
      </c>
      <c r="L264">
        <f>Demand[[#This Row],[Load]]+Demand[[#This Row],[Load]]*-0.41</f>
        <v>8959.1500000000015</v>
      </c>
      <c r="M264">
        <f>Demand[[#This Row],[Load]]+Demand[[#This Row],[Load]]*-0.4</f>
        <v>9111</v>
      </c>
      <c r="N264">
        <f>Demand[[#This Row],[Load]]+Demand[[#This Row],[Load]]*-0.39</f>
        <v>9262.8499999999985</v>
      </c>
      <c r="O264">
        <f>Demand[[#This Row],[Load]]+Demand[[#This Row],[Load]]*-0.38</f>
        <v>9414.7000000000007</v>
      </c>
      <c r="P264">
        <f>Demand[[#This Row],[Load]]+Demand[[#This Row],[Load]]*-0.37</f>
        <v>9566.5499999999993</v>
      </c>
      <c r="Q264">
        <f>Demand[[#This Row],[Load]]+Demand[[#This Row],[Load]]*-0.36</f>
        <v>9718.4000000000015</v>
      </c>
      <c r="R264">
        <f>Demand[[#This Row],[Load]]+Demand[[#This Row],[Load]]*-0.35</f>
        <v>9870.25</v>
      </c>
      <c r="S264">
        <f>Demand[[#This Row],[Load]]+Demand[[#This Row],[Load]]*-0.34</f>
        <v>10022.099999999999</v>
      </c>
      <c r="T264">
        <f>Demand[[#This Row],[Load]]+Demand[[#This Row],[Load]]*-0.33</f>
        <v>10173.950000000001</v>
      </c>
      <c r="U264">
        <f>Demand[[#This Row],[Load]]+Demand[[#This Row],[Load]]*-0.32</f>
        <v>10325.799999999999</v>
      </c>
      <c r="V264">
        <f>Demand[[#This Row],[Load]]+Demand[[#This Row],[Load]]*-0.31</f>
        <v>10477.65</v>
      </c>
      <c r="W264">
        <f>Demand[[#This Row],[Load]]+Demand[[#This Row],[Load]]*-0.3</f>
        <v>10629.5</v>
      </c>
      <c r="X264">
        <f>Demand[[#This Row],[Load]]+Demand[[#This Row],[Load]]*-0.29</f>
        <v>10781.35</v>
      </c>
      <c r="Y264">
        <f>Demand[[#This Row],[Load]]+Demand[[#This Row],[Load]]*-0.28</f>
        <v>10933.2</v>
      </c>
      <c r="Z264">
        <f>Demand[[#This Row],[Load]]+Demand[[#This Row],[Load]]*-0.27</f>
        <v>11085.05</v>
      </c>
      <c r="AA264">
        <f>Demand[[#This Row],[Load]]+Demand[[#This Row],[Load]]*-0.26</f>
        <v>11236.9</v>
      </c>
      <c r="AB264">
        <f>Demand[[#This Row],[Load]]+Demand[[#This Row],[Load]]*-0.25</f>
        <v>11388.75</v>
      </c>
      <c r="AC264">
        <f>Demand[[#This Row],[Load]]+Demand[[#This Row],[Load]]*-0.24</f>
        <v>11540.6</v>
      </c>
      <c r="AD264">
        <f>Demand[[#This Row],[Load]]+Demand[[#This Row],[Load]]*-0.23</f>
        <v>11692.45</v>
      </c>
      <c r="AE264">
        <f>Demand[[#This Row],[Load]]+Demand[[#This Row],[Load]]*-0.22</f>
        <v>11844.3</v>
      </c>
      <c r="AF264">
        <f>Demand[[#This Row],[Load]]+Demand[[#This Row],[Load]]*-0.21</f>
        <v>11996.15</v>
      </c>
      <c r="AG264">
        <f>Demand[[#This Row],[Load]]+Demand[[#This Row],[Load]]*-0.2</f>
        <v>12148</v>
      </c>
      <c r="AH264">
        <f>Demand[[#This Row],[Load]]+Demand[[#This Row],[Load]]*-0.19</f>
        <v>12299.85</v>
      </c>
      <c r="AI264">
        <f>Demand[[#This Row],[Load]]+Demand[[#This Row],[Load]]*-0.18</f>
        <v>12451.7</v>
      </c>
      <c r="AJ264">
        <f>Demand[[#This Row],[Load]]+Demand[[#This Row],[Load]]*-0.17</f>
        <v>12603.55</v>
      </c>
      <c r="AK264">
        <f>Demand[[#This Row],[Load]]+Demand[[#This Row],[Load]]*-0.16</f>
        <v>12755.4</v>
      </c>
      <c r="AL264">
        <f>Demand[[#This Row],[Load]]+Demand[[#This Row],[Load]]*-0.15</f>
        <v>12907.25</v>
      </c>
      <c r="AM264">
        <f>Demand[[#This Row],[Load]]+Demand[[#This Row],[Load]]*-0.14</f>
        <v>13059.1</v>
      </c>
      <c r="AN264">
        <f>Demand[[#This Row],[Load]]+Demand[[#This Row],[Load]]*-0.13</f>
        <v>13210.95</v>
      </c>
      <c r="AO264">
        <f>Demand[[#This Row],[Load]]+Demand[[#This Row],[Load]]*-0.12</f>
        <v>13362.8</v>
      </c>
      <c r="AP264">
        <f>Demand[[#This Row],[Load]]+Demand[[#This Row],[Load]]*-0.11</f>
        <v>13514.65</v>
      </c>
      <c r="AQ264">
        <f>Demand[[#This Row],[Load]]+Demand[[#This Row],[Load]]*-0.1</f>
        <v>13666.5</v>
      </c>
      <c r="AR264">
        <f>Demand[[#This Row],[Load]]+Demand[[#This Row],[Load]]*-0.09</f>
        <v>13818.35</v>
      </c>
      <c r="AS264">
        <f>Demand[[#This Row],[Load]]+Demand[[#This Row],[Load]]*-0.08</f>
        <v>13970.2</v>
      </c>
      <c r="AT264">
        <f>Demand[[#This Row],[Load]]+Demand[[#This Row],[Load]]*-0.07</f>
        <v>14122.05</v>
      </c>
      <c r="AU264">
        <f>Demand[[#This Row],[Load]]+Demand[[#This Row],[Load]]*-0.06</f>
        <v>14273.9</v>
      </c>
      <c r="AV264">
        <f>Demand[[#This Row],[Load]]+Demand[[#This Row],[Load]]*-0.05</f>
        <v>14425.75</v>
      </c>
      <c r="AW264">
        <f>Demand[[#This Row],[Load]]+Demand[[#This Row],[Load]]*-0.04</f>
        <v>14577.6</v>
      </c>
      <c r="AX264">
        <f>Demand[[#This Row],[Load]]+Demand[[#This Row],[Load]]*-0.03</f>
        <v>14729.45</v>
      </c>
      <c r="AY264">
        <f>Demand[[#This Row],[Load]]+Demand[[#This Row],[Load]]*-0.02</f>
        <v>14881.3</v>
      </c>
      <c r="AZ264">
        <f>Demand[[#This Row],[Load]]+Demand[[#This Row],[Load]]*-0.01</f>
        <v>15033.15</v>
      </c>
      <c r="BA264">
        <f>Demand[[#This Row],[Load]]+Demand[[#This Row],[Load]]*0</f>
        <v>15185</v>
      </c>
      <c r="BB264">
        <f>Demand[[#This Row],[Load]]+Demand[[#This Row],[Load]]*0.01</f>
        <v>15336.85</v>
      </c>
      <c r="BC264">
        <f>Demand[[#This Row],[Load]]+Demand[[#This Row],[Load]]*0.02</f>
        <v>15488.7</v>
      </c>
      <c r="BD264">
        <f>Demand[[#This Row],[Load]]+Demand[[#This Row],[Load]]*0.03</f>
        <v>15640.55</v>
      </c>
      <c r="BE264">
        <f>Demand[[#This Row],[Load]]+Demand[[#This Row],[Load]]*0.04</f>
        <v>15792.4</v>
      </c>
      <c r="BF264">
        <f>Demand[[#This Row],[Load]]+Demand[[#This Row],[Load]]*0.05</f>
        <v>15944.25</v>
      </c>
      <c r="BG264">
        <f>Demand[[#This Row],[Load]]+Demand[[#This Row],[Load]]*0.06</f>
        <v>16096.1</v>
      </c>
      <c r="BH264">
        <f>Demand[[#This Row],[Load]]+Demand[[#This Row],[Load]]*0.07</f>
        <v>16247.95</v>
      </c>
      <c r="BI264">
        <f>Demand[[#This Row],[Load]]+Demand[[#This Row],[Load]]*0.08</f>
        <v>16399.8</v>
      </c>
      <c r="BJ264">
        <f>Demand[[#This Row],[Load]]+Demand[[#This Row],[Load]]*0.09</f>
        <v>16551.650000000001</v>
      </c>
      <c r="BK264">
        <f>Demand[[#This Row],[Load]]+Demand[[#This Row],[Load]]*0.1</f>
        <v>16703.5</v>
      </c>
      <c r="BL264">
        <f>Demand[[#This Row],[Load]]+Demand[[#This Row],[Load]]*0.11</f>
        <v>16855.349999999999</v>
      </c>
      <c r="BM264">
        <f>Demand[[#This Row],[Load]]+Demand[[#This Row],[Load]]*0.12</f>
        <v>17007.2</v>
      </c>
      <c r="BN264">
        <f>Demand[[#This Row],[Load]]+Demand[[#This Row],[Load]]*0.13</f>
        <v>17159.05</v>
      </c>
      <c r="BO264">
        <f>Demand[[#This Row],[Load]]+Demand[[#This Row],[Load]]*0.14</f>
        <v>17310.900000000001</v>
      </c>
      <c r="BP264">
        <f>Demand[[#This Row],[Load]]+Demand[[#This Row],[Load]]*0.15</f>
        <v>17462.75</v>
      </c>
      <c r="BQ264">
        <f>Demand[[#This Row],[Load]]+Demand[[#This Row],[Load]]*0.16</f>
        <v>17614.599999999999</v>
      </c>
      <c r="BR264">
        <f>Demand[[#This Row],[Load]]+Demand[[#This Row],[Load]]*0.17</f>
        <v>17766.45</v>
      </c>
      <c r="BS264">
        <f>Demand[[#This Row],[Load]]+Demand[[#This Row],[Load]]*0.18</f>
        <v>17918.3</v>
      </c>
      <c r="BT264">
        <f>Demand[[#This Row],[Load]]+Demand[[#This Row],[Load]]*0.19</f>
        <v>18070.150000000001</v>
      </c>
      <c r="BU264">
        <f>Demand[[#This Row],[Load]]+Demand[[#This Row],[Load]]*0.2</f>
        <v>18222</v>
      </c>
      <c r="BV264">
        <f>Demand[[#This Row],[Load]]+Demand[[#This Row],[Load]]*0.21</f>
        <v>18373.849999999999</v>
      </c>
      <c r="BW264">
        <f>Demand[[#This Row],[Load]]+Demand[[#This Row],[Load]]*0.22</f>
        <v>18525.7</v>
      </c>
      <c r="BX264">
        <f>Demand[[#This Row],[Load]]+Demand[[#This Row],[Load]]*0.23</f>
        <v>18677.55</v>
      </c>
      <c r="BY264">
        <f>Demand[[#This Row],[Load]]+Demand[[#This Row],[Load]]*0.24</f>
        <v>18829.400000000001</v>
      </c>
      <c r="BZ264">
        <f>Demand[[#This Row],[Load]]+Demand[[#This Row],[Load]]*0.25</f>
        <v>18981.25</v>
      </c>
      <c r="CA264">
        <f>Demand[[#This Row],[Load]]+Demand[[#This Row],[Load]]*0.26</f>
        <v>19133.099999999999</v>
      </c>
      <c r="CB264">
        <f>Demand[[#This Row],[Load]]+Demand[[#This Row],[Load]]*0.27</f>
        <v>19284.95</v>
      </c>
      <c r="CC264">
        <f>Demand[[#This Row],[Load]]+Demand[[#This Row],[Load]]*0.28</f>
        <v>19436.8</v>
      </c>
      <c r="CD264">
        <f>Demand[[#This Row],[Load]]+Demand[[#This Row],[Load]]*0.29</f>
        <v>19588.650000000001</v>
      </c>
      <c r="CE264">
        <f>Demand[[#This Row],[Load]]+Demand[[#This Row],[Load]]*0.3</f>
        <v>19740.5</v>
      </c>
      <c r="CF264">
        <f>Demand[[#This Row],[Load]]+Demand[[#This Row],[Load]]*0.31</f>
        <v>19892.349999999999</v>
      </c>
      <c r="CG264">
        <f>Demand[[#This Row],[Load]]+Demand[[#This Row],[Load]]*0.32</f>
        <v>20044.2</v>
      </c>
      <c r="CH264">
        <f>Demand[[#This Row],[Load]]+Demand[[#This Row],[Load]]*0.33</f>
        <v>20196.05</v>
      </c>
      <c r="CI264">
        <f>Demand[[#This Row],[Load]]+Demand[[#This Row],[Load]]*0.34</f>
        <v>20347.900000000001</v>
      </c>
      <c r="CJ264">
        <f>Demand[[#This Row],[Load]]+Demand[[#This Row],[Load]]*0.35</f>
        <v>20499.75</v>
      </c>
      <c r="CK264">
        <f>Demand[[#This Row],[Load]]+Demand[[#This Row],[Load]]*0.36</f>
        <v>20651.599999999999</v>
      </c>
      <c r="CL264">
        <f>Demand[[#This Row],[Load]]+Demand[[#This Row],[Load]]*0.37</f>
        <v>20803.45</v>
      </c>
      <c r="CM264">
        <f>Demand[[#This Row],[Load]]+Demand[[#This Row],[Load]]*0.38</f>
        <v>20955.3</v>
      </c>
      <c r="CN264">
        <f>Demand[[#This Row],[Load]]+Demand[[#This Row],[Load]]*0.39</f>
        <v>21107.15</v>
      </c>
      <c r="CO264">
        <f>Demand[[#This Row],[Load]]+Demand[[#This Row],[Load]]*0.4</f>
        <v>21259</v>
      </c>
      <c r="CP264">
        <f>Demand[[#This Row],[Load]]+Demand[[#This Row],[Load]]*0.41</f>
        <v>21410.85</v>
      </c>
      <c r="CQ264">
        <f>Demand[[#This Row],[Load]]+Demand[[#This Row],[Load]]*0.42</f>
        <v>21562.7</v>
      </c>
      <c r="CR264">
        <f>Demand[[#This Row],[Load]]+Demand[[#This Row],[Load]]*0.43</f>
        <v>21714.55</v>
      </c>
      <c r="CS264">
        <f>Demand[[#This Row],[Load]]+Demand[[#This Row],[Load]]*0.44</f>
        <v>21866.400000000001</v>
      </c>
      <c r="CT264">
        <f>Demand[[#This Row],[Load]]+Demand[[#This Row],[Load]]*0.45</f>
        <v>22018.25</v>
      </c>
      <c r="CU264">
        <f>Demand[[#This Row],[Load]]+Demand[[#This Row],[Load]]*0.46</f>
        <v>22170.1</v>
      </c>
      <c r="CV264">
        <f>Demand[[#This Row],[Load]]+Demand[[#This Row],[Load]]*47</f>
        <v>728880</v>
      </c>
      <c r="CW264">
        <f>Demand[[#This Row],[Load]]+Demand[[#This Row],[Load]]*0.48</f>
        <v>22473.8</v>
      </c>
      <c r="CX264">
        <f>Demand[[#This Row],[Load]]+Demand[[#This Row],[Load]]*0.49</f>
        <v>22625.65</v>
      </c>
      <c r="CY264">
        <f>Demand[[#This Row],[Load]]+Demand[[#This Row],[Load]]*0.5</f>
        <v>22777.5</v>
      </c>
    </row>
    <row r="265" spans="1:103">
      <c r="A265">
        <v>263</v>
      </c>
      <c r="B265">
        <v>14413</v>
      </c>
      <c r="C265">
        <f>Demand[[#This Row],[Load]]-Demand[[#This Row],[Load]]*0.5</f>
        <v>7206.5</v>
      </c>
      <c r="D265">
        <f>Demand[[#This Row],[Load]]-Demand[[#This Row],[Load]]*0.49</f>
        <v>7350.63</v>
      </c>
      <c r="E265">
        <f>Demand[[#This Row],[Load]]-Demand[[#This Row],[Load]]*0.48</f>
        <v>7494.76</v>
      </c>
      <c r="F265">
        <f>Demand[[#This Row],[Load]]-Demand[[#This Row],[Load]]*0.47</f>
        <v>7638.89</v>
      </c>
      <c r="G265">
        <f>Demand[[#This Row],[Load]]-Demand[[#This Row],[Load]]*0.46</f>
        <v>7783.0199999999995</v>
      </c>
      <c r="H265">
        <f>Demand[[#This Row],[Load]]-Demand[[#This Row],[Load]]*0.45</f>
        <v>7927.15</v>
      </c>
      <c r="I265">
        <f>Demand[[#This Row],[Load]]-Demand[[#This Row],[Load]]*0.44</f>
        <v>8071.28</v>
      </c>
      <c r="J265">
        <f>Demand[[#This Row],[Load]]-Demand[[#This Row],[Load]]*0.43</f>
        <v>8215.41</v>
      </c>
      <c r="K265">
        <f>Demand[[#This Row],[Load]]+Demand[[#This Row],[Load]]*$K$1</f>
        <v>8359.5400000000009</v>
      </c>
      <c r="L265">
        <f>Demand[[#This Row],[Load]]+Demand[[#This Row],[Load]]*-0.41</f>
        <v>8503.67</v>
      </c>
      <c r="M265">
        <f>Demand[[#This Row],[Load]]+Demand[[#This Row],[Load]]*-0.4</f>
        <v>8647.7999999999993</v>
      </c>
      <c r="N265">
        <f>Demand[[#This Row],[Load]]+Demand[[#This Row],[Load]]*-0.39</f>
        <v>8791.93</v>
      </c>
      <c r="O265">
        <f>Demand[[#This Row],[Load]]+Demand[[#This Row],[Load]]*-0.38</f>
        <v>8936.06</v>
      </c>
      <c r="P265">
        <f>Demand[[#This Row],[Load]]+Demand[[#This Row],[Load]]*-0.37</f>
        <v>9080.19</v>
      </c>
      <c r="Q265">
        <f>Demand[[#This Row],[Load]]+Demand[[#This Row],[Load]]*-0.36</f>
        <v>9224.32</v>
      </c>
      <c r="R265">
        <f>Demand[[#This Row],[Load]]+Demand[[#This Row],[Load]]*-0.35</f>
        <v>9368.4500000000007</v>
      </c>
      <c r="S265">
        <f>Demand[[#This Row],[Load]]+Demand[[#This Row],[Load]]*-0.34</f>
        <v>9512.58</v>
      </c>
      <c r="T265">
        <f>Demand[[#This Row],[Load]]+Demand[[#This Row],[Load]]*-0.33</f>
        <v>9656.7099999999991</v>
      </c>
      <c r="U265">
        <f>Demand[[#This Row],[Load]]+Demand[[#This Row],[Load]]*-0.32</f>
        <v>9800.84</v>
      </c>
      <c r="V265">
        <f>Demand[[#This Row],[Load]]+Demand[[#This Row],[Load]]*-0.31</f>
        <v>9944.9700000000012</v>
      </c>
      <c r="W265">
        <f>Demand[[#This Row],[Load]]+Demand[[#This Row],[Load]]*-0.3</f>
        <v>10089.1</v>
      </c>
      <c r="X265">
        <f>Demand[[#This Row],[Load]]+Demand[[#This Row],[Load]]*-0.29</f>
        <v>10233.23</v>
      </c>
      <c r="Y265">
        <f>Demand[[#This Row],[Load]]+Demand[[#This Row],[Load]]*-0.28</f>
        <v>10377.36</v>
      </c>
      <c r="Z265">
        <f>Demand[[#This Row],[Load]]+Demand[[#This Row],[Load]]*-0.27</f>
        <v>10521.49</v>
      </c>
      <c r="AA265">
        <f>Demand[[#This Row],[Load]]+Demand[[#This Row],[Load]]*-0.26</f>
        <v>10665.619999999999</v>
      </c>
      <c r="AB265">
        <f>Demand[[#This Row],[Load]]+Demand[[#This Row],[Load]]*-0.25</f>
        <v>10809.75</v>
      </c>
      <c r="AC265">
        <f>Demand[[#This Row],[Load]]+Demand[[#This Row],[Load]]*-0.24</f>
        <v>10953.880000000001</v>
      </c>
      <c r="AD265">
        <f>Demand[[#This Row],[Load]]+Demand[[#This Row],[Load]]*-0.23</f>
        <v>11098.01</v>
      </c>
      <c r="AE265">
        <f>Demand[[#This Row],[Load]]+Demand[[#This Row],[Load]]*-0.22</f>
        <v>11242.14</v>
      </c>
      <c r="AF265">
        <f>Demand[[#This Row],[Load]]+Demand[[#This Row],[Load]]*-0.21</f>
        <v>11386.27</v>
      </c>
      <c r="AG265">
        <f>Demand[[#This Row],[Load]]+Demand[[#This Row],[Load]]*-0.2</f>
        <v>11530.4</v>
      </c>
      <c r="AH265">
        <f>Demand[[#This Row],[Load]]+Demand[[#This Row],[Load]]*-0.19</f>
        <v>11674.529999999999</v>
      </c>
      <c r="AI265">
        <f>Demand[[#This Row],[Load]]+Demand[[#This Row],[Load]]*-0.18</f>
        <v>11818.66</v>
      </c>
      <c r="AJ265">
        <f>Demand[[#This Row],[Load]]+Demand[[#This Row],[Load]]*-0.17</f>
        <v>11962.79</v>
      </c>
      <c r="AK265">
        <f>Demand[[#This Row],[Load]]+Demand[[#This Row],[Load]]*-0.16</f>
        <v>12106.92</v>
      </c>
      <c r="AL265">
        <f>Demand[[#This Row],[Load]]+Demand[[#This Row],[Load]]*-0.15</f>
        <v>12251.05</v>
      </c>
      <c r="AM265">
        <f>Demand[[#This Row],[Load]]+Demand[[#This Row],[Load]]*-0.14</f>
        <v>12395.18</v>
      </c>
      <c r="AN265">
        <f>Demand[[#This Row],[Load]]+Demand[[#This Row],[Load]]*-0.13</f>
        <v>12539.31</v>
      </c>
      <c r="AO265">
        <f>Demand[[#This Row],[Load]]+Demand[[#This Row],[Load]]*-0.12</f>
        <v>12683.44</v>
      </c>
      <c r="AP265">
        <f>Demand[[#This Row],[Load]]+Demand[[#This Row],[Load]]*-0.11</f>
        <v>12827.57</v>
      </c>
      <c r="AQ265">
        <f>Demand[[#This Row],[Load]]+Demand[[#This Row],[Load]]*-0.1</f>
        <v>12971.7</v>
      </c>
      <c r="AR265">
        <f>Demand[[#This Row],[Load]]+Demand[[#This Row],[Load]]*-0.09</f>
        <v>13115.83</v>
      </c>
      <c r="AS265">
        <f>Demand[[#This Row],[Load]]+Demand[[#This Row],[Load]]*-0.08</f>
        <v>13259.96</v>
      </c>
      <c r="AT265">
        <f>Demand[[#This Row],[Load]]+Demand[[#This Row],[Load]]*-0.07</f>
        <v>13404.09</v>
      </c>
      <c r="AU265">
        <f>Demand[[#This Row],[Load]]+Demand[[#This Row],[Load]]*-0.06</f>
        <v>13548.22</v>
      </c>
      <c r="AV265">
        <f>Demand[[#This Row],[Load]]+Demand[[#This Row],[Load]]*-0.05</f>
        <v>13692.35</v>
      </c>
      <c r="AW265">
        <f>Demand[[#This Row],[Load]]+Demand[[#This Row],[Load]]*-0.04</f>
        <v>13836.48</v>
      </c>
      <c r="AX265">
        <f>Demand[[#This Row],[Load]]+Demand[[#This Row],[Load]]*-0.03</f>
        <v>13980.61</v>
      </c>
      <c r="AY265">
        <f>Demand[[#This Row],[Load]]+Demand[[#This Row],[Load]]*-0.02</f>
        <v>14124.74</v>
      </c>
      <c r="AZ265">
        <f>Demand[[#This Row],[Load]]+Demand[[#This Row],[Load]]*-0.01</f>
        <v>14268.87</v>
      </c>
      <c r="BA265">
        <f>Demand[[#This Row],[Load]]+Demand[[#This Row],[Load]]*0</f>
        <v>14413</v>
      </c>
      <c r="BB265">
        <f>Demand[[#This Row],[Load]]+Demand[[#This Row],[Load]]*0.01</f>
        <v>14557.13</v>
      </c>
      <c r="BC265">
        <f>Demand[[#This Row],[Load]]+Demand[[#This Row],[Load]]*0.02</f>
        <v>14701.26</v>
      </c>
      <c r="BD265">
        <f>Demand[[#This Row],[Load]]+Demand[[#This Row],[Load]]*0.03</f>
        <v>14845.39</v>
      </c>
      <c r="BE265">
        <f>Demand[[#This Row],[Load]]+Demand[[#This Row],[Load]]*0.04</f>
        <v>14989.52</v>
      </c>
      <c r="BF265">
        <f>Demand[[#This Row],[Load]]+Demand[[#This Row],[Load]]*0.05</f>
        <v>15133.65</v>
      </c>
      <c r="BG265">
        <f>Demand[[#This Row],[Load]]+Demand[[#This Row],[Load]]*0.06</f>
        <v>15277.78</v>
      </c>
      <c r="BH265">
        <f>Demand[[#This Row],[Load]]+Demand[[#This Row],[Load]]*0.07</f>
        <v>15421.91</v>
      </c>
      <c r="BI265">
        <f>Demand[[#This Row],[Load]]+Demand[[#This Row],[Load]]*0.08</f>
        <v>15566.04</v>
      </c>
      <c r="BJ265">
        <f>Demand[[#This Row],[Load]]+Demand[[#This Row],[Load]]*0.09</f>
        <v>15710.17</v>
      </c>
      <c r="BK265">
        <f>Demand[[#This Row],[Load]]+Demand[[#This Row],[Load]]*0.1</f>
        <v>15854.3</v>
      </c>
      <c r="BL265">
        <f>Demand[[#This Row],[Load]]+Demand[[#This Row],[Load]]*0.11</f>
        <v>15998.43</v>
      </c>
      <c r="BM265">
        <f>Demand[[#This Row],[Load]]+Demand[[#This Row],[Load]]*0.12</f>
        <v>16142.56</v>
      </c>
      <c r="BN265">
        <f>Demand[[#This Row],[Load]]+Demand[[#This Row],[Load]]*0.13</f>
        <v>16286.69</v>
      </c>
      <c r="BO265">
        <f>Demand[[#This Row],[Load]]+Demand[[#This Row],[Load]]*0.14</f>
        <v>16430.82</v>
      </c>
      <c r="BP265">
        <f>Demand[[#This Row],[Load]]+Demand[[#This Row],[Load]]*0.15</f>
        <v>16574.95</v>
      </c>
      <c r="BQ265">
        <f>Demand[[#This Row],[Load]]+Demand[[#This Row],[Load]]*0.16</f>
        <v>16719.080000000002</v>
      </c>
      <c r="BR265">
        <f>Demand[[#This Row],[Load]]+Demand[[#This Row],[Load]]*0.17</f>
        <v>16863.21</v>
      </c>
      <c r="BS265">
        <f>Demand[[#This Row],[Load]]+Demand[[#This Row],[Load]]*0.18</f>
        <v>17007.34</v>
      </c>
      <c r="BT265">
        <f>Demand[[#This Row],[Load]]+Demand[[#This Row],[Load]]*0.19</f>
        <v>17151.47</v>
      </c>
      <c r="BU265">
        <f>Demand[[#This Row],[Load]]+Demand[[#This Row],[Load]]*0.2</f>
        <v>17295.599999999999</v>
      </c>
      <c r="BV265">
        <f>Demand[[#This Row],[Load]]+Demand[[#This Row],[Load]]*0.21</f>
        <v>17439.73</v>
      </c>
      <c r="BW265">
        <f>Demand[[#This Row],[Load]]+Demand[[#This Row],[Load]]*0.22</f>
        <v>17583.86</v>
      </c>
      <c r="BX265">
        <f>Demand[[#This Row],[Load]]+Demand[[#This Row],[Load]]*0.23</f>
        <v>17727.990000000002</v>
      </c>
      <c r="BY265">
        <f>Demand[[#This Row],[Load]]+Demand[[#This Row],[Load]]*0.24</f>
        <v>17872.12</v>
      </c>
      <c r="BZ265">
        <f>Demand[[#This Row],[Load]]+Demand[[#This Row],[Load]]*0.25</f>
        <v>18016.25</v>
      </c>
      <c r="CA265">
        <f>Demand[[#This Row],[Load]]+Demand[[#This Row],[Load]]*0.26</f>
        <v>18160.38</v>
      </c>
      <c r="CB265">
        <f>Demand[[#This Row],[Load]]+Demand[[#This Row],[Load]]*0.27</f>
        <v>18304.510000000002</v>
      </c>
      <c r="CC265">
        <f>Demand[[#This Row],[Load]]+Demand[[#This Row],[Load]]*0.28</f>
        <v>18448.64</v>
      </c>
      <c r="CD265">
        <f>Demand[[#This Row],[Load]]+Demand[[#This Row],[Load]]*0.29</f>
        <v>18592.77</v>
      </c>
      <c r="CE265">
        <f>Demand[[#This Row],[Load]]+Demand[[#This Row],[Load]]*0.3</f>
        <v>18736.900000000001</v>
      </c>
      <c r="CF265">
        <f>Demand[[#This Row],[Load]]+Demand[[#This Row],[Load]]*0.31</f>
        <v>18881.03</v>
      </c>
      <c r="CG265">
        <f>Demand[[#This Row],[Load]]+Demand[[#This Row],[Load]]*0.32</f>
        <v>19025.16</v>
      </c>
      <c r="CH265">
        <f>Demand[[#This Row],[Load]]+Demand[[#This Row],[Load]]*0.33</f>
        <v>19169.29</v>
      </c>
      <c r="CI265">
        <f>Demand[[#This Row],[Load]]+Demand[[#This Row],[Load]]*0.34</f>
        <v>19313.419999999998</v>
      </c>
      <c r="CJ265">
        <f>Demand[[#This Row],[Load]]+Demand[[#This Row],[Load]]*0.35</f>
        <v>19457.55</v>
      </c>
      <c r="CK265">
        <f>Demand[[#This Row],[Load]]+Demand[[#This Row],[Load]]*0.36</f>
        <v>19601.68</v>
      </c>
      <c r="CL265">
        <f>Demand[[#This Row],[Load]]+Demand[[#This Row],[Load]]*0.37</f>
        <v>19745.809999999998</v>
      </c>
      <c r="CM265">
        <f>Demand[[#This Row],[Load]]+Demand[[#This Row],[Load]]*0.38</f>
        <v>19889.940000000002</v>
      </c>
      <c r="CN265">
        <f>Demand[[#This Row],[Load]]+Demand[[#This Row],[Load]]*0.39</f>
        <v>20034.07</v>
      </c>
      <c r="CO265">
        <f>Demand[[#This Row],[Load]]+Demand[[#This Row],[Load]]*0.4</f>
        <v>20178.2</v>
      </c>
      <c r="CP265">
        <f>Demand[[#This Row],[Load]]+Demand[[#This Row],[Load]]*0.41</f>
        <v>20322.330000000002</v>
      </c>
      <c r="CQ265">
        <f>Demand[[#This Row],[Load]]+Demand[[#This Row],[Load]]*0.42</f>
        <v>20466.46</v>
      </c>
      <c r="CR265">
        <f>Demand[[#This Row],[Load]]+Demand[[#This Row],[Load]]*0.43</f>
        <v>20610.59</v>
      </c>
      <c r="CS265">
        <f>Demand[[#This Row],[Load]]+Demand[[#This Row],[Load]]*0.44</f>
        <v>20754.72</v>
      </c>
      <c r="CT265">
        <f>Demand[[#This Row],[Load]]+Demand[[#This Row],[Load]]*0.45</f>
        <v>20898.849999999999</v>
      </c>
      <c r="CU265">
        <f>Demand[[#This Row],[Load]]+Demand[[#This Row],[Load]]*0.46</f>
        <v>21042.98</v>
      </c>
      <c r="CV265">
        <f>Demand[[#This Row],[Load]]+Demand[[#This Row],[Load]]*47</f>
        <v>691824</v>
      </c>
      <c r="CW265">
        <f>Demand[[#This Row],[Load]]+Demand[[#This Row],[Load]]*0.48</f>
        <v>21331.239999999998</v>
      </c>
      <c r="CX265">
        <f>Demand[[#This Row],[Load]]+Demand[[#This Row],[Load]]*0.49</f>
        <v>21475.37</v>
      </c>
      <c r="CY265">
        <f>Demand[[#This Row],[Load]]+Demand[[#This Row],[Load]]*0.5</f>
        <v>21619.5</v>
      </c>
    </row>
    <row r="266" spans="1:103">
      <c r="A266">
        <v>264</v>
      </c>
      <c r="B266">
        <v>12949</v>
      </c>
      <c r="C266">
        <f>Demand[[#This Row],[Load]]-Demand[[#This Row],[Load]]*0.5</f>
        <v>6474.5</v>
      </c>
      <c r="D266">
        <f>Demand[[#This Row],[Load]]-Demand[[#This Row],[Load]]*0.49</f>
        <v>6603.99</v>
      </c>
      <c r="E266">
        <f>Demand[[#This Row],[Load]]-Demand[[#This Row],[Load]]*0.48</f>
        <v>6733.4800000000005</v>
      </c>
      <c r="F266">
        <f>Demand[[#This Row],[Load]]-Demand[[#This Row],[Load]]*0.47</f>
        <v>6862.97</v>
      </c>
      <c r="G266">
        <f>Demand[[#This Row],[Load]]-Demand[[#This Row],[Load]]*0.46</f>
        <v>6992.46</v>
      </c>
      <c r="H266">
        <f>Demand[[#This Row],[Load]]-Demand[[#This Row],[Load]]*0.45</f>
        <v>7121.95</v>
      </c>
      <c r="I266">
        <f>Demand[[#This Row],[Load]]-Demand[[#This Row],[Load]]*0.44</f>
        <v>7251.44</v>
      </c>
      <c r="J266">
        <f>Demand[[#This Row],[Load]]-Demand[[#This Row],[Load]]*0.43</f>
        <v>7380.93</v>
      </c>
      <c r="K266">
        <f>Demand[[#This Row],[Load]]+Demand[[#This Row],[Load]]*$K$1</f>
        <v>7510.42</v>
      </c>
      <c r="L266">
        <f>Demand[[#This Row],[Load]]+Demand[[#This Row],[Load]]*-0.41</f>
        <v>7639.9100000000008</v>
      </c>
      <c r="M266">
        <f>Demand[[#This Row],[Load]]+Demand[[#This Row],[Load]]*-0.4</f>
        <v>7769.4</v>
      </c>
      <c r="N266">
        <f>Demand[[#This Row],[Load]]+Demand[[#This Row],[Load]]*-0.39</f>
        <v>7898.8899999999994</v>
      </c>
      <c r="O266">
        <f>Demand[[#This Row],[Load]]+Demand[[#This Row],[Load]]*-0.38</f>
        <v>8028.38</v>
      </c>
      <c r="P266">
        <f>Demand[[#This Row],[Load]]+Demand[[#This Row],[Load]]*-0.37</f>
        <v>8157.87</v>
      </c>
      <c r="Q266">
        <f>Demand[[#This Row],[Load]]+Demand[[#This Row],[Load]]*-0.36</f>
        <v>8287.36</v>
      </c>
      <c r="R266">
        <f>Demand[[#This Row],[Load]]+Demand[[#This Row],[Load]]*-0.35</f>
        <v>8416.85</v>
      </c>
      <c r="S266">
        <f>Demand[[#This Row],[Load]]+Demand[[#This Row],[Load]]*-0.34</f>
        <v>8546.34</v>
      </c>
      <c r="T266">
        <f>Demand[[#This Row],[Load]]+Demand[[#This Row],[Load]]*-0.33</f>
        <v>8675.83</v>
      </c>
      <c r="U266">
        <f>Demand[[#This Row],[Load]]+Demand[[#This Row],[Load]]*-0.32</f>
        <v>8805.32</v>
      </c>
      <c r="V266">
        <f>Demand[[#This Row],[Load]]+Demand[[#This Row],[Load]]*-0.31</f>
        <v>8934.81</v>
      </c>
      <c r="W266">
        <f>Demand[[#This Row],[Load]]+Demand[[#This Row],[Load]]*-0.3</f>
        <v>9064.2999999999993</v>
      </c>
      <c r="X266">
        <f>Demand[[#This Row],[Load]]+Demand[[#This Row],[Load]]*-0.29</f>
        <v>9193.7900000000009</v>
      </c>
      <c r="Y266">
        <f>Demand[[#This Row],[Load]]+Demand[[#This Row],[Load]]*-0.28</f>
        <v>9323.2799999999988</v>
      </c>
      <c r="Z266">
        <f>Demand[[#This Row],[Load]]+Demand[[#This Row],[Load]]*-0.27</f>
        <v>9452.77</v>
      </c>
      <c r="AA266">
        <f>Demand[[#This Row],[Load]]+Demand[[#This Row],[Load]]*-0.26</f>
        <v>9582.26</v>
      </c>
      <c r="AB266">
        <f>Demand[[#This Row],[Load]]+Demand[[#This Row],[Load]]*-0.25</f>
        <v>9711.75</v>
      </c>
      <c r="AC266">
        <f>Demand[[#This Row],[Load]]+Demand[[#This Row],[Load]]*-0.24</f>
        <v>9841.24</v>
      </c>
      <c r="AD266">
        <f>Demand[[#This Row],[Load]]+Demand[[#This Row],[Load]]*-0.23</f>
        <v>9970.73</v>
      </c>
      <c r="AE266">
        <f>Demand[[#This Row],[Load]]+Demand[[#This Row],[Load]]*-0.22</f>
        <v>10100.219999999999</v>
      </c>
      <c r="AF266">
        <f>Demand[[#This Row],[Load]]+Demand[[#This Row],[Load]]*-0.21</f>
        <v>10229.709999999999</v>
      </c>
      <c r="AG266">
        <f>Demand[[#This Row],[Load]]+Demand[[#This Row],[Load]]*-0.2</f>
        <v>10359.200000000001</v>
      </c>
      <c r="AH266">
        <f>Demand[[#This Row],[Load]]+Demand[[#This Row],[Load]]*-0.19</f>
        <v>10488.69</v>
      </c>
      <c r="AI266">
        <f>Demand[[#This Row],[Load]]+Demand[[#This Row],[Load]]*-0.18</f>
        <v>10618.18</v>
      </c>
      <c r="AJ266">
        <f>Demand[[#This Row],[Load]]+Demand[[#This Row],[Load]]*-0.17</f>
        <v>10747.67</v>
      </c>
      <c r="AK266">
        <f>Demand[[#This Row],[Load]]+Demand[[#This Row],[Load]]*-0.16</f>
        <v>10877.16</v>
      </c>
      <c r="AL266">
        <f>Demand[[#This Row],[Load]]+Demand[[#This Row],[Load]]*-0.15</f>
        <v>11006.65</v>
      </c>
      <c r="AM266">
        <f>Demand[[#This Row],[Load]]+Demand[[#This Row],[Load]]*-0.14</f>
        <v>11136.14</v>
      </c>
      <c r="AN266">
        <f>Demand[[#This Row],[Load]]+Demand[[#This Row],[Load]]*-0.13</f>
        <v>11265.63</v>
      </c>
      <c r="AO266">
        <f>Demand[[#This Row],[Load]]+Demand[[#This Row],[Load]]*-0.12</f>
        <v>11395.12</v>
      </c>
      <c r="AP266">
        <f>Demand[[#This Row],[Load]]+Demand[[#This Row],[Load]]*-0.11</f>
        <v>11524.61</v>
      </c>
      <c r="AQ266">
        <f>Demand[[#This Row],[Load]]+Demand[[#This Row],[Load]]*-0.1</f>
        <v>11654.1</v>
      </c>
      <c r="AR266">
        <f>Demand[[#This Row],[Load]]+Demand[[#This Row],[Load]]*-0.09</f>
        <v>11783.59</v>
      </c>
      <c r="AS266">
        <f>Demand[[#This Row],[Load]]+Demand[[#This Row],[Load]]*-0.08</f>
        <v>11913.08</v>
      </c>
      <c r="AT266">
        <f>Demand[[#This Row],[Load]]+Demand[[#This Row],[Load]]*-0.07</f>
        <v>12042.57</v>
      </c>
      <c r="AU266">
        <f>Demand[[#This Row],[Load]]+Demand[[#This Row],[Load]]*-0.06</f>
        <v>12172.06</v>
      </c>
      <c r="AV266">
        <f>Demand[[#This Row],[Load]]+Demand[[#This Row],[Load]]*-0.05</f>
        <v>12301.55</v>
      </c>
      <c r="AW266">
        <f>Demand[[#This Row],[Load]]+Demand[[#This Row],[Load]]*-0.04</f>
        <v>12431.04</v>
      </c>
      <c r="AX266">
        <f>Demand[[#This Row],[Load]]+Demand[[#This Row],[Load]]*-0.03</f>
        <v>12560.53</v>
      </c>
      <c r="AY266">
        <f>Demand[[#This Row],[Load]]+Demand[[#This Row],[Load]]*-0.02</f>
        <v>12690.02</v>
      </c>
      <c r="AZ266">
        <f>Demand[[#This Row],[Load]]+Demand[[#This Row],[Load]]*-0.01</f>
        <v>12819.51</v>
      </c>
      <c r="BA266">
        <f>Demand[[#This Row],[Load]]+Demand[[#This Row],[Load]]*0</f>
        <v>12949</v>
      </c>
      <c r="BB266">
        <f>Demand[[#This Row],[Load]]+Demand[[#This Row],[Load]]*0.01</f>
        <v>13078.49</v>
      </c>
      <c r="BC266">
        <f>Demand[[#This Row],[Load]]+Demand[[#This Row],[Load]]*0.02</f>
        <v>13207.98</v>
      </c>
      <c r="BD266">
        <f>Demand[[#This Row],[Load]]+Demand[[#This Row],[Load]]*0.03</f>
        <v>13337.47</v>
      </c>
      <c r="BE266">
        <f>Demand[[#This Row],[Load]]+Demand[[#This Row],[Load]]*0.04</f>
        <v>13466.96</v>
      </c>
      <c r="BF266">
        <f>Demand[[#This Row],[Load]]+Demand[[#This Row],[Load]]*0.05</f>
        <v>13596.45</v>
      </c>
      <c r="BG266">
        <f>Demand[[#This Row],[Load]]+Demand[[#This Row],[Load]]*0.06</f>
        <v>13725.94</v>
      </c>
      <c r="BH266">
        <f>Demand[[#This Row],[Load]]+Demand[[#This Row],[Load]]*0.07</f>
        <v>13855.43</v>
      </c>
      <c r="BI266">
        <f>Demand[[#This Row],[Load]]+Demand[[#This Row],[Load]]*0.08</f>
        <v>13984.92</v>
      </c>
      <c r="BJ266">
        <f>Demand[[#This Row],[Load]]+Demand[[#This Row],[Load]]*0.09</f>
        <v>14114.41</v>
      </c>
      <c r="BK266">
        <f>Demand[[#This Row],[Load]]+Demand[[#This Row],[Load]]*0.1</f>
        <v>14243.9</v>
      </c>
      <c r="BL266">
        <f>Demand[[#This Row],[Load]]+Demand[[#This Row],[Load]]*0.11</f>
        <v>14373.39</v>
      </c>
      <c r="BM266">
        <f>Demand[[#This Row],[Load]]+Demand[[#This Row],[Load]]*0.12</f>
        <v>14502.88</v>
      </c>
      <c r="BN266">
        <f>Demand[[#This Row],[Load]]+Demand[[#This Row],[Load]]*0.13</f>
        <v>14632.37</v>
      </c>
      <c r="BO266">
        <f>Demand[[#This Row],[Load]]+Demand[[#This Row],[Load]]*0.14</f>
        <v>14761.86</v>
      </c>
      <c r="BP266">
        <f>Demand[[#This Row],[Load]]+Demand[[#This Row],[Load]]*0.15</f>
        <v>14891.35</v>
      </c>
      <c r="BQ266">
        <f>Demand[[#This Row],[Load]]+Demand[[#This Row],[Load]]*0.16</f>
        <v>15020.84</v>
      </c>
      <c r="BR266">
        <f>Demand[[#This Row],[Load]]+Demand[[#This Row],[Load]]*0.17</f>
        <v>15150.33</v>
      </c>
      <c r="BS266">
        <f>Demand[[#This Row],[Load]]+Demand[[#This Row],[Load]]*0.18</f>
        <v>15279.82</v>
      </c>
      <c r="BT266">
        <f>Demand[[#This Row],[Load]]+Demand[[#This Row],[Load]]*0.19</f>
        <v>15409.31</v>
      </c>
      <c r="BU266">
        <f>Demand[[#This Row],[Load]]+Demand[[#This Row],[Load]]*0.2</f>
        <v>15538.8</v>
      </c>
      <c r="BV266">
        <f>Demand[[#This Row],[Load]]+Demand[[#This Row],[Load]]*0.21</f>
        <v>15668.29</v>
      </c>
      <c r="BW266">
        <f>Demand[[#This Row],[Load]]+Demand[[#This Row],[Load]]*0.22</f>
        <v>15797.78</v>
      </c>
      <c r="BX266">
        <f>Demand[[#This Row],[Load]]+Demand[[#This Row],[Load]]*0.23</f>
        <v>15927.27</v>
      </c>
      <c r="BY266">
        <f>Demand[[#This Row],[Load]]+Demand[[#This Row],[Load]]*0.24</f>
        <v>16056.76</v>
      </c>
      <c r="BZ266">
        <f>Demand[[#This Row],[Load]]+Demand[[#This Row],[Load]]*0.25</f>
        <v>16186.25</v>
      </c>
      <c r="CA266">
        <f>Demand[[#This Row],[Load]]+Demand[[#This Row],[Load]]*0.26</f>
        <v>16315.74</v>
      </c>
      <c r="CB266">
        <f>Demand[[#This Row],[Load]]+Demand[[#This Row],[Load]]*0.27</f>
        <v>16445.23</v>
      </c>
      <c r="CC266">
        <f>Demand[[#This Row],[Load]]+Demand[[#This Row],[Load]]*0.28</f>
        <v>16574.72</v>
      </c>
      <c r="CD266">
        <f>Demand[[#This Row],[Load]]+Demand[[#This Row],[Load]]*0.29</f>
        <v>16704.21</v>
      </c>
      <c r="CE266">
        <f>Demand[[#This Row],[Load]]+Demand[[#This Row],[Load]]*0.3</f>
        <v>16833.7</v>
      </c>
      <c r="CF266">
        <f>Demand[[#This Row],[Load]]+Demand[[#This Row],[Load]]*0.31</f>
        <v>16963.189999999999</v>
      </c>
      <c r="CG266">
        <f>Demand[[#This Row],[Load]]+Demand[[#This Row],[Load]]*0.32</f>
        <v>17092.68</v>
      </c>
      <c r="CH266">
        <f>Demand[[#This Row],[Load]]+Demand[[#This Row],[Load]]*0.33</f>
        <v>17222.169999999998</v>
      </c>
      <c r="CI266">
        <f>Demand[[#This Row],[Load]]+Demand[[#This Row],[Load]]*0.34</f>
        <v>17351.66</v>
      </c>
      <c r="CJ266">
        <f>Demand[[#This Row],[Load]]+Demand[[#This Row],[Load]]*0.35</f>
        <v>17481.150000000001</v>
      </c>
      <c r="CK266">
        <f>Demand[[#This Row],[Load]]+Demand[[#This Row],[Load]]*0.36</f>
        <v>17610.64</v>
      </c>
      <c r="CL266">
        <f>Demand[[#This Row],[Load]]+Demand[[#This Row],[Load]]*0.37</f>
        <v>17740.13</v>
      </c>
      <c r="CM266">
        <f>Demand[[#This Row],[Load]]+Demand[[#This Row],[Load]]*0.38</f>
        <v>17869.62</v>
      </c>
      <c r="CN266">
        <f>Demand[[#This Row],[Load]]+Demand[[#This Row],[Load]]*0.39</f>
        <v>17999.11</v>
      </c>
      <c r="CO266">
        <f>Demand[[#This Row],[Load]]+Demand[[#This Row],[Load]]*0.4</f>
        <v>18128.599999999999</v>
      </c>
      <c r="CP266">
        <f>Demand[[#This Row],[Load]]+Demand[[#This Row],[Load]]*0.41</f>
        <v>18258.09</v>
      </c>
      <c r="CQ266">
        <f>Demand[[#This Row],[Load]]+Demand[[#This Row],[Load]]*0.42</f>
        <v>18387.580000000002</v>
      </c>
      <c r="CR266">
        <f>Demand[[#This Row],[Load]]+Demand[[#This Row],[Load]]*0.43</f>
        <v>18517.07</v>
      </c>
      <c r="CS266">
        <f>Demand[[#This Row],[Load]]+Demand[[#This Row],[Load]]*0.44</f>
        <v>18646.560000000001</v>
      </c>
      <c r="CT266">
        <f>Demand[[#This Row],[Load]]+Demand[[#This Row],[Load]]*0.45</f>
        <v>18776.05</v>
      </c>
      <c r="CU266">
        <f>Demand[[#This Row],[Load]]+Demand[[#This Row],[Load]]*0.46</f>
        <v>18905.54</v>
      </c>
      <c r="CV266">
        <f>Demand[[#This Row],[Load]]+Demand[[#This Row],[Load]]*47</f>
        <v>621552</v>
      </c>
      <c r="CW266">
        <f>Demand[[#This Row],[Load]]+Demand[[#This Row],[Load]]*0.48</f>
        <v>19164.52</v>
      </c>
      <c r="CX266">
        <f>Demand[[#This Row],[Load]]+Demand[[#This Row],[Load]]*0.49</f>
        <v>19294.010000000002</v>
      </c>
      <c r="CY266">
        <f>Demand[[#This Row],[Load]]+Demand[[#This Row],[Load]]*0.5</f>
        <v>19423.5</v>
      </c>
    </row>
    <row r="267" spans="1:103">
      <c r="A267">
        <v>265</v>
      </c>
      <c r="B267">
        <v>11578</v>
      </c>
      <c r="C267">
        <f>Demand[[#This Row],[Load]]-Demand[[#This Row],[Load]]*0.5</f>
        <v>5789</v>
      </c>
      <c r="D267">
        <f>Demand[[#This Row],[Load]]-Demand[[#This Row],[Load]]*0.49</f>
        <v>5904.78</v>
      </c>
      <c r="E267">
        <f>Demand[[#This Row],[Load]]-Demand[[#This Row],[Load]]*0.48</f>
        <v>6020.56</v>
      </c>
      <c r="F267">
        <f>Demand[[#This Row],[Load]]-Demand[[#This Row],[Load]]*0.47</f>
        <v>6136.34</v>
      </c>
      <c r="G267">
        <f>Demand[[#This Row],[Load]]-Demand[[#This Row],[Load]]*0.46</f>
        <v>6252.12</v>
      </c>
      <c r="H267">
        <f>Demand[[#This Row],[Load]]-Demand[[#This Row],[Load]]*0.45</f>
        <v>6367.9</v>
      </c>
      <c r="I267">
        <f>Demand[[#This Row],[Load]]-Demand[[#This Row],[Load]]*0.44</f>
        <v>6483.68</v>
      </c>
      <c r="J267">
        <f>Demand[[#This Row],[Load]]-Demand[[#This Row],[Load]]*0.43</f>
        <v>6599.46</v>
      </c>
      <c r="K267">
        <f>Demand[[#This Row],[Load]]+Demand[[#This Row],[Load]]*$K$1</f>
        <v>6715.24</v>
      </c>
      <c r="L267">
        <f>Demand[[#This Row],[Load]]+Demand[[#This Row],[Load]]*-0.41</f>
        <v>6831.02</v>
      </c>
      <c r="M267">
        <f>Demand[[#This Row],[Load]]+Demand[[#This Row],[Load]]*-0.4</f>
        <v>6946.8</v>
      </c>
      <c r="N267">
        <f>Demand[[#This Row],[Load]]+Demand[[#This Row],[Load]]*-0.39</f>
        <v>7062.58</v>
      </c>
      <c r="O267">
        <f>Demand[[#This Row],[Load]]+Demand[[#This Row],[Load]]*-0.38</f>
        <v>7178.36</v>
      </c>
      <c r="P267">
        <f>Demand[[#This Row],[Load]]+Demand[[#This Row],[Load]]*-0.37</f>
        <v>7294.14</v>
      </c>
      <c r="Q267">
        <f>Demand[[#This Row],[Load]]+Demand[[#This Row],[Load]]*-0.36</f>
        <v>7409.92</v>
      </c>
      <c r="R267">
        <f>Demand[[#This Row],[Load]]+Demand[[#This Row],[Load]]*-0.35</f>
        <v>7525.7000000000007</v>
      </c>
      <c r="S267">
        <f>Demand[[#This Row],[Load]]+Demand[[#This Row],[Load]]*-0.34</f>
        <v>7641.48</v>
      </c>
      <c r="T267">
        <f>Demand[[#This Row],[Load]]+Demand[[#This Row],[Load]]*-0.33</f>
        <v>7757.26</v>
      </c>
      <c r="U267">
        <f>Demand[[#This Row],[Load]]+Demand[[#This Row],[Load]]*-0.32</f>
        <v>7873.04</v>
      </c>
      <c r="V267">
        <f>Demand[[#This Row],[Load]]+Demand[[#This Row],[Load]]*-0.31</f>
        <v>7988.82</v>
      </c>
      <c r="W267">
        <f>Demand[[#This Row],[Load]]+Demand[[#This Row],[Load]]*-0.3</f>
        <v>8104.6</v>
      </c>
      <c r="X267">
        <f>Demand[[#This Row],[Load]]+Demand[[#This Row],[Load]]*-0.29</f>
        <v>8220.380000000001</v>
      </c>
      <c r="Y267">
        <f>Demand[[#This Row],[Load]]+Demand[[#This Row],[Load]]*-0.28</f>
        <v>8336.16</v>
      </c>
      <c r="Z267">
        <f>Demand[[#This Row],[Load]]+Demand[[#This Row],[Load]]*-0.27</f>
        <v>8451.9399999999987</v>
      </c>
      <c r="AA267">
        <f>Demand[[#This Row],[Load]]+Demand[[#This Row],[Load]]*-0.26</f>
        <v>8567.7199999999993</v>
      </c>
      <c r="AB267">
        <f>Demand[[#This Row],[Load]]+Demand[[#This Row],[Load]]*-0.25</f>
        <v>8683.5</v>
      </c>
      <c r="AC267">
        <f>Demand[[#This Row],[Load]]+Demand[[#This Row],[Load]]*-0.24</f>
        <v>8799.2800000000007</v>
      </c>
      <c r="AD267">
        <f>Demand[[#This Row],[Load]]+Demand[[#This Row],[Load]]*-0.23</f>
        <v>8915.06</v>
      </c>
      <c r="AE267">
        <f>Demand[[#This Row],[Load]]+Demand[[#This Row],[Load]]*-0.22</f>
        <v>9030.84</v>
      </c>
      <c r="AF267">
        <f>Demand[[#This Row],[Load]]+Demand[[#This Row],[Load]]*-0.21</f>
        <v>9146.619999999999</v>
      </c>
      <c r="AG267">
        <f>Demand[[#This Row],[Load]]+Demand[[#This Row],[Load]]*-0.2</f>
        <v>9262.4</v>
      </c>
      <c r="AH267">
        <f>Demand[[#This Row],[Load]]+Demand[[#This Row],[Load]]*-0.19</f>
        <v>9378.18</v>
      </c>
      <c r="AI267">
        <f>Demand[[#This Row],[Load]]+Demand[[#This Row],[Load]]*-0.18</f>
        <v>9493.9599999999991</v>
      </c>
      <c r="AJ267">
        <f>Demand[[#This Row],[Load]]+Demand[[#This Row],[Load]]*-0.17</f>
        <v>9609.74</v>
      </c>
      <c r="AK267">
        <f>Demand[[#This Row],[Load]]+Demand[[#This Row],[Load]]*-0.16</f>
        <v>9725.52</v>
      </c>
      <c r="AL267">
        <f>Demand[[#This Row],[Load]]+Demand[[#This Row],[Load]]*-0.15</f>
        <v>9841.2999999999993</v>
      </c>
      <c r="AM267">
        <f>Demand[[#This Row],[Load]]+Demand[[#This Row],[Load]]*-0.14</f>
        <v>9957.08</v>
      </c>
      <c r="AN267">
        <f>Demand[[#This Row],[Load]]+Demand[[#This Row],[Load]]*-0.13</f>
        <v>10072.86</v>
      </c>
      <c r="AO267">
        <f>Demand[[#This Row],[Load]]+Demand[[#This Row],[Load]]*-0.12</f>
        <v>10188.64</v>
      </c>
      <c r="AP267">
        <f>Demand[[#This Row],[Load]]+Demand[[#This Row],[Load]]*-0.11</f>
        <v>10304.42</v>
      </c>
      <c r="AQ267">
        <f>Demand[[#This Row],[Load]]+Demand[[#This Row],[Load]]*-0.1</f>
        <v>10420.200000000001</v>
      </c>
      <c r="AR267">
        <f>Demand[[#This Row],[Load]]+Demand[[#This Row],[Load]]*-0.09</f>
        <v>10535.98</v>
      </c>
      <c r="AS267">
        <f>Demand[[#This Row],[Load]]+Demand[[#This Row],[Load]]*-0.08</f>
        <v>10651.76</v>
      </c>
      <c r="AT267">
        <f>Demand[[#This Row],[Load]]+Demand[[#This Row],[Load]]*-0.07</f>
        <v>10767.54</v>
      </c>
      <c r="AU267">
        <f>Demand[[#This Row],[Load]]+Demand[[#This Row],[Load]]*-0.06</f>
        <v>10883.32</v>
      </c>
      <c r="AV267">
        <f>Demand[[#This Row],[Load]]+Demand[[#This Row],[Load]]*-0.05</f>
        <v>10999.1</v>
      </c>
      <c r="AW267">
        <f>Demand[[#This Row],[Load]]+Demand[[#This Row],[Load]]*-0.04</f>
        <v>11114.88</v>
      </c>
      <c r="AX267">
        <f>Demand[[#This Row],[Load]]+Demand[[#This Row],[Load]]*-0.03</f>
        <v>11230.66</v>
      </c>
      <c r="AY267">
        <f>Demand[[#This Row],[Load]]+Demand[[#This Row],[Load]]*-0.02</f>
        <v>11346.44</v>
      </c>
      <c r="AZ267">
        <f>Demand[[#This Row],[Load]]+Demand[[#This Row],[Load]]*-0.01</f>
        <v>11462.22</v>
      </c>
      <c r="BA267">
        <f>Demand[[#This Row],[Load]]+Demand[[#This Row],[Load]]*0</f>
        <v>11578</v>
      </c>
      <c r="BB267">
        <f>Demand[[#This Row],[Load]]+Demand[[#This Row],[Load]]*0.01</f>
        <v>11693.78</v>
      </c>
      <c r="BC267">
        <f>Demand[[#This Row],[Load]]+Demand[[#This Row],[Load]]*0.02</f>
        <v>11809.56</v>
      </c>
      <c r="BD267">
        <f>Demand[[#This Row],[Load]]+Demand[[#This Row],[Load]]*0.03</f>
        <v>11925.34</v>
      </c>
      <c r="BE267">
        <f>Demand[[#This Row],[Load]]+Demand[[#This Row],[Load]]*0.04</f>
        <v>12041.12</v>
      </c>
      <c r="BF267">
        <f>Demand[[#This Row],[Load]]+Demand[[#This Row],[Load]]*0.05</f>
        <v>12156.9</v>
      </c>
      <c r="BG267">
        <f>Demand[[#This Row],[Load]]+Demand[[#This Row],[Load]]*0.06</f>
        <v>12272.68</v>
      </c>
      <c r="BH267">
        <f>Demand[[#This Row],[Load]]+Demand[[#This Row],[Load]]*0.07</f>
        <v>12388.46</v>
      </c>
      <c r="BI267">
        <f>Demand[[#This Row],[Load]]+Demand[[#This Row],[Load]]*0.08</f>
        <v>12504.24</v>
      </c>
      <c r="BJ267">
        <f>Demand[[#This Row],[Load]]+Demand[[#This Row],[Load]]*0.09</f>
        <v>12620.02</v>
      </c>
      <c r="BK267">
        <f>Demand[[#This Row],[Load]]+Demand[[#This Row],[Load]]*0.1</f>
        <v>12735.8</v>
      </c>
      <c r="BL267">
        <f>Demand[[#This Row],[Load]]+Demand[[#This Row],[Load]]*0.11</f>
        <v>12851.58</v>
      </c>
      <c r="BM267">
        <f>Demand[[#This Row],[Load]]+Demand[[#This Row],[Load]]*0.12</f>
        <v>12967.36</v>
      </c>
      <c r="BN267">
        <f>Demand[[#This Row],[Load]]+Demand[[#This Row],[Load]]*0.13</f>
        <v>13083.14</v>
      </c>
      <c r="BO267">
        <f>Demand[[#This Row],[Load]]+Demand[[#This Row],[Load]]*0.14</f>
        <v>13198.92</v>
      </c>
      <c r="BP267">
        <f>Demand[[#This Row],[Load]]+Demand[[#This Row],[Load]]*0.15</f>
        <v>13314.7</v>
      </c>
      <c r="BQ267">
        <f>Demand[[#This Row],[Load]]+Demand[[#This Row],[Load]]*0.16</f>
        <v>13430.48</v>
      </c>
      <c r="BR267">
        <f>Demand[[#This Row],[Load]]+Demand[[#This Row],[Load]]*0.17</f>
        <v>13546.26</v>
      </c>
      <c r="BS267">
        <f>Demand[[#This Row],[Load]]+Demand[[#This Row],[Load]]*0.18</f>
        <v>13662.04</v>
      </c>
      <c r="BT267">
        <f>Demand[[#This Row],[Load]]+Demand[[#This Row],[Load]]*0.19</f>
        <v>13777.82</v>
      </c>
      <c r="BU267">
        <f>Demand[[#This Row],[Load]]+Demand[[#This Row],[Load]]*0.2</f>
        <v>13893.6</v>
      </c>
      <c r="BV267">
        <f>Demand[[#This Row],[Load]]+Demand[[#This Row],[Load]]*0.21</f>
        <v>14009.380000000001</v>
      </c>
      <c r="BW267">
        <f>Demand[[#This Row],[Load]]+Demand[[#This Row],[Load]]*0.22</f>
        <v>14125.16</v>
      </c>
      <c r="BX267">
        <f>Demand[[#This Row],[Load]]+Demand[[#This Row],[Load]]*0.23</f>
        <v>14240.94</v>
      </c>
      <c r="BY267">
        <f>Demand[[#This Row],[Load]]+Demand[[#This Row],[Load]]*0.24</f>
        <v>14356.72</v>
      </c>
      <c r="BZ267">
        <f>Demand[[#This Row],[Load]]+Demand[[#This Row],[Load]]*0.25</f>
        <v>14472.5</v>
      </c>
      <c r="CA267">
        <f>Demand[[#This Row],[Load]]+Demand[[#This Row],[Load]]*0.26</f>
        <v>14588.28</v>
      </c>
      <c r="CB267">
        <f>Demand[[#This Row],[Load]]+Demand[[#This Row],[Load]]*0.27</f>
        <v>14704.060000000001</v>
      </c>
      <c r="CC267">
        <f>Demand[[#This Row],[Load]]+Demand[[#This Row],[Load]]*0.28</f>
        <v>14819.84</v>
      </c>
      <c r="CD267">
        <f>Demand[[#This Row],[Load]]+Demand[[#This Row],[Load]]*0.29</f>
        <v>14935.619999999999</v>
      </c>
      <c r="CE267">
        <f>Demand[[#This Row],[Load]]+Demand[[#This Row],[Load]]*0.3</f>
        <v>15051.4</v>
      </c>
      <c r="CF267">
        <f>Demand[[#This Row],[Load]]+Demand[[#This Row],[Load]]*0.31</f>
        <v>15167.18</v>
      </c>
      <c r="CG267">
        <f>Demand[[#This Row],[Load]]+Demand[[#This Row],[Load]]*0.32</f>
        <v>15282.96</v>
      </c>
      <c r="CH267">
        <f>Demand[[#This Row],[Load]]+Demand[[#This Row],[Load]]*0.33</f>
        <v>15398.74</v>
      </c>
      <c r="CI267">
        <f>Demand[[#This Row],[Load]]+Demand[[#This Row],[Load]]*0.34</f>
        <v>15514.52</v>
      </c>
      <c r="CJ267">
        <f>Demand[[#This Row],[Load]]+Demand[[#This Row],[Load]]*0.35</f>
        <v>15630.3</v>
      </c>
      <c r="CK267">
        <f>Demand[[#This Row],[Load]]+Demand[[#This Row],[Load]]*0.36</f>
        <v>15746.08</v>
      </c>
      <c r="CL267">
        <f>Demand[[#This Row],[Load]]+Demand[[#This Row],[Load]]*0.37</f>
        <v>15861.86</v>
      </c>
      <c r="CM267">
        <f>Demand[[#This Row],[Load]]+Demand[[#This Row],[Load]]*0.38</f>
        <v>15977.64</v>
      </c>
      <c r="CN267">
        <f>Demand[[#This Row],[Load]]+Demand[[#This Row],[Load]]*0.39</f>
        <v>16093.42</v>
      </c>
      <c r="CO267">
        <f>Demand[[#This Row],[Load]]+Demand[[#This Row],[Load]]*0.4</f>
        <v>16209.2</v>
      </c>
      <c r="CP267">
        <f>Demand[[#This Row],[Load]]+Demand[[#This Row],[Load]]*0.41</f>
        <v>16324.98</v>
      </c>
      <c r="CQ267">
        <f>Demand[[#This Row],[Load]]+Demand[[#This Row],[Load]]*0.42</f>
        <v>16440.760000000002</v>
      </c>
      <c r="CR267">
        <f>Demand[[#This Row],[Load]]+Demand[[#This Row],[Load]]*0.43</f>
        <v>16556.54</v>
      </c>
      <c r="CS267">
        <f>Demand[[#This Row],[Load]]+Demand[[#This Row],[Load]]*0.44</f>
        <v>16672.32</v>
      </c>
      <c r="CT267">
        <f>Demand[[#This Row],[Load]]+Demand[[#This Row],[Load]]*0.45</f>
        <v>16788.099999999999</v>
      </c>
      <c r="CU267">
        <f>Demand[[#This Row],[Load]]+Demand[[#This Row],[Load]]*0.46</f>
        <v>16903.88</v>
      </c>
      <c r="CV267">
        <f>Demand[[#This Row],[Load]]+Demand[[#This Row],[Load]]*47</f>
        <v>555744</v>
      </c>
      <c r="CW267">
        <f>Demand[[#This Row],[Load]]+Demand[[#This Row],[Load]]*0.48</f>
        <v>17135.439999999999</v>
      </c>
      <c r="CX267">
        <f>Demand[[#This Row],[Load]]+Demand[[#This Row],[Load]]*0.49</f>
        <v>17251.22</v>
      </c>
      <c r="CY267">
        <f>Demand[[#This Row],[Load]]+Demand[[#This Row],[Load]]*0.5</f>
        <v>17367</v>
      </c>
    </row>
    <row r="268" spans="1:103">
      <c r="A268">
        <v>266</v>
      </c>
      <c r="B268">
        <v>10675</v>
      </c>
      <c r="C268">
        <f>Demand[[#This Row],[Load]]-Demand[[#This Row],[Load]]*0.5</f>
        <v>5337.5</v>
      </c>
      <c r="D268">
        <f>Demand[[#This Row],[Load]]-Demand[[#This Row],[Load]]*0.49</f>
        <v>5444.25</v>
      </c>
      <c r="E268">
        <f>Demand[[#This Row],[Load]]-Demand[[#This Row],[Load]]*0.48</f>
        <v>5551</v>
      </c>
      <c r="F268">
        <f>Demand[[#This Row],[Load]]-Demand[[#This Row],[Load]]*0.47</f>
        <v>5657.75</v>
      </c>
      <c r="G268">
        <f>Demand[[#This Row],[Load]]-Demand[[#This Row],[Load]]*0.46</f>
        <v>5764.5</v>
      </c>
      <c r="H268">
        <f>Demand[[#This Row],[Load]]-Demand[[#This Row],[Load]]*0.45</f>
        <v>5871.25</v>
      </c>
      <c r="I268">
        <f>Demand[[#This Row],[Load]]-Demand[[#This Row],[Load]]*0.44</f>
        <v>5978</v>
      </c>
      <c r="J268">
        <f>Demand[[#This Row],[Load]]-Demand[[#This Row],[Load]]*0.43</f>
        <v>6084.75</v>
      </c>
      <c r="K268">
        <f>Demand[[#This Row],[Load]]+Demand[[#This Row],[Load]]*$K$1</f>
        <v>6191.5</v>
      </c>
      <c r="L268">
        <f>Demand[[#This Row],[Load]]+Demand[[#This Row],[Load]]*-0.41</f>
        <v>6298.25</v>
      </c>
      <c r="M268">
        <f>Demand[[#This Row],[Load]]+Demand[[#This Row],[Load]]*-0.4</f>
        <v>6405</v>
      </c>
      <c r="N268">
        <f>Demand[[#This Row],[Load]]+Demand[[#This Row],[Load]]*-0.39</f>
        <v>6511.75</v>
      </c>
      <c r="O268">
        <f>Demand[[#This Row],[Load]]+Demand[[#This Row],[Load]]*-0.38</f>
        <v>6618.5</v>
      </c>
      <c r="P268">
        <f>Demand[[#This Row],[Load]]+Demand[[#This Row],[Load]]*-0.37</f>
        <v>6725.25</v>
      </c>
      <c r="Q268">
        <f>Demand[[#This Row],[Load]]+Demand[[#This Row],[Load]]*-0.36</f>
        <v>6832</v>
      </c>
      <c r="R268">
        <f>Demand[[#This Row],[Load]]+Demand[[#This Row],[Load]]*-0.35</f>
        <v>6938.75</v>
      </c>
      <c r="S268">
        <f>Demand[[#This Row],[Load]]+Demand[[#This Row],[Load]]*-0.34</f>
        <v>7045.5</v>
      </c>
      <c r="T268">
        <f>Demand[[#This Row],[Load]]+Demand[[#This Row],[Load]]*-0.33</f>
        <v>7152.25</v>
      </c>
      <c r="U268">
        <f>Demand[[#This Row],[Load]]+Demand[[#This Row],[Load]]*-0.32</f>
        <v>7259</v>
      </c>
      <c r="V268">
        <f>Demand[[#This Row],[Load]]+Demand[[#This Row],[Load]]*-0.31</f>
        <v>7365.75</v>
      </c>
      <c r="W268">
        <f>Demand[[#This Row],[Load]]+Demand[[#This Row],[Load]]*-0.3</f>
        <v>7472.5</v>
      </c>
      <c r="X268">
        <f>Demand[[#This Row],[Load]]+Demand[[#This Row],[Load]]*-0.29</f>
        <v>7579.25</v>
      </c>
      <c r="Y268">
        <f>Demand[[#This Row],[Load]]+Demand[[#This Row],[Load]]*-0.28</f>
        <v>7686</v>
      </c>
      <c r="Z268">
        <f>Demand[[#This Row],[Load]]+Demand[[#This Row],[Load]]*-0.27</f>
        <v>7792.75</v>
      </c>
      <c r="AA268">
        <f>Demand[[#This Row],[Load]]+Demand[[#This Row],[Load]]*-0.26</f>
        <v>7899.5</v>
      </c>
      <c r="AB268">
        <f>Demand[[#This Row],[Load]]+Demand[[#This Row],[Load]]*-0.25</f>
        <v>8006.25</v>
      </c>
      <c r="AC268">
        <f>Demand[[#This Row],[Load]]+Demand[[#This Row],[Load]]*-0.24</f>
        <v>8113</v>
      </c>
      <c r="AD268">
        <f>Demand[[#This Row],[Load]]+Demand[[#This Row],[Load]]*-0.23</f>
        <v>8219.75</v>
      </c>
      <c r="AE268">
        <f>Demand[[#This Row],[Load]]+Demand[[#This Row],[Load]]*-0.22</f>
        <v>8326.5</v>
      </c>
      <c r="AF268">
        <f>Demand[[#This Row],[Load]]+Demand[[#This Row],[Load]]*-0.21</f>
        <v>8433.25</v>
      </c>
      <c r="AG268">
        <f>Demand[[#This Row],[Load]]+Demand[[#This Row],[Load]]*-0.2</f>
        <v>8540</v>
      </c>
      <c r="AH268">
        <f>Demand[[#This Row],[Load]]+Demand[[#This Row],[Load]]*-0.19</f>
        <v>8646.75</v>
      </c>
      <c r="AI268">
        <f>Demand[[#This Row],[Load]]+Demand[[#This Row],[Load]]*-0.18</f>
        <v>8753.5</v>
      </c>
      <c r="AJ268">
        <f>Demand[[#This Row],[Load]]+Demand[[#This Row],[Load]]*-0.17</f>
        <v>8860.25</v>
      </c>
      <c r="AK268">
        <f>Demand[[#This Row],[Load]]+Demand[[#This Row],[Load]]*-0.16</f>
        <v>8967</v>
      </c>
      <c r="AL268">
        <f>Demand[[#This Row],[Load]]+Demand[[#This Row],[Load]]*-0.15</f>
        <v>9073.75</v>
      </c>
      <c r="AM268">
        <f>Demand[[#This Row],[Load]]+Demand[[#This Row],[Load]]*-0.14</f>
        <v>9180.5</v>
      </c>
      <c r="AN268">
        <f>Demand[[#This Row],[Load]]+Demand[[#This Row],[Load]]*-0.13</f>
        <v>9287.25</v>
      </c>
      <c r="AO268">
        <f>Demand[[#This Row],[Load]]+Demand[[#This Row],[Load]]*-0.12</f>
        <v>9394</v>
      </c>
      <c r="AP268">
        <f>Demand[[#This Row],[Load]]+Demand[[#This Row],[Load]]*-0.11</f>
        <v>9500.75</v>
      </c>
      <c r="AQ268">
        <f>Demand[[#This Row],[Load]]+Demand[[#This Row],[Load]]*-0.1</f>
        <v>9607.5</v>
      </c>
      <c r="AR268">
        <f>Demand[[#This Row],[Load]]+Demand[[#This Row],[Load]]*-0.09</f>
        <v>9714.25</v>
      </c>
      <c r="AS268">
        <f>Demand[[#This Row],[Load]]+Demand[[#This Row],[Load]]*-0.08</f>
        <v>9821</v>
      </c>
      <c r="AT268">
        <f>Demand[[#This Row],[Load]]+Demand[[#This Row],[Load]]*-0.07</f>
        <v>9927.75</v>
      </c>
      <c r="AU268">
        <f>Demand[[#This Row],[Load]]+Demand[[#This Row],[Load]]*-0.06</f>
        <v>10034.5</v>
      </c>
      <c r="AV268">
        <f>Demand[[#This Row],[Load]]+Demand[[#This Row],[Load]]*-0.05</f>
        <v>10141.25</v>
      </c>
      <c r="AW268">
        <f>Demand[[#This Row],[Load]]+Demand[[#This Row],[Load]]*-0.04</f>
        <v>10248</v>
      </c>
      <c r="AX268">
        <f>Demand[[#This Row],[Load]]+Demand[[#This Row],[Load]]*-0.03</f>
        <v>10354.75</v>
      </c>
      <c r="AY268">
        <f>Demand[[#This Row],[Load]]+Demand[[#This Row],[Load]]*-0.02</f>
        <v>10461.5</v>
      </c>
      <c r="AZ268">
        <f>Demand[[#This Row],[Load]]+Demand[[#This Row],[Load]]*-0.01</f>
        <v>10568.25</v>
      </c>
      <c r="BA268">
        <f>Demand[[#This Row],[Load]]+Demand[[#This Row],[Load]]*0</f>
        <v>10675</v>
      </c>
      <c r="BB268">
        <f>Demand[[#This Row],[Load]]+Demand[[#This Row],[Load]]*0.01</f>
        <v>10781.75</v>
      </c>
      <c r="BC268">
        <f>Demand[[#This Row],[Load]]+Demand[[#This Row],[Load]]*0.02</f>
        <v>10888.5</v>
      </c>
      <c r="BD268">
        <f>Demand[[#This Row],[Load]]+Demand[[#This Row],[Load]]*0.03</f>
        <v>10995.25</v>
      </c>
      <c r="BE268">
        <f>Demand[[#This Row],[Load]]+Demand[[#This Row],[Load]]*0.04</f>
        <v>11102</v>
      </c>
      <c r="BF268">
        <f>Demand[[#This Row],[Load]]+Demand[[#This Row],[Load]]*0.05</f>
        <v>11208.75</v>
      </c>
      <c r="BG268">
        <f>Demand[[#This Row],[Load]]+Demand[[#This Row],[Load]]*0.06</f>
        <v>11315.5</v>
      </c>
      <c r="BH268">
        <f>Demand[[#This Row],[Load]]+Demand[[#This Row],[Load]]*0.07</f>
        <v>11422.25</v>
      </c>
      <c r="BI268">
        <f>Demand[[#This Row],[Load]]+Demand[[#This Row],[Load]]*0.08</f>
        <v>11529</v>
      </c>
      <c r="BJ268">
        <f>Demand[[#This Row],[Load]]+Demand[[#This Row],[Load]]*0.09</f>
        <v>11635.75</v>
      </c>
      <c r="BK268">
        <f>Demand[[#This Row],[Load]]+Demand[[#This Row],[Load]]*0.1</f>
        <v>11742.5</v>
      </c>
      <c r="BL268">
        <f>Demand[[#This Row],[Load]]+Demand[[#This Row],[Load]]*0.11</f>
        <v>11849.25</v>
      </c>
      <c r="BM268">
        <f>Demand[[#This Row],[Load]]+Demand[[#This Row],[Load]]*0.12</f>
        <v>11956</v>
      </c>
      <c r="BN268">
        <f>Demand[[#This Row],[Load]]+Demand[[#This Row],[Load]]*0.13</f>
        <v>12062.75</v>
      </c>
      <c r="BO268">
        <f>Demand[[#This Row],[Load]]+Demand[[#This Row],[Load]]*0.14</f>
        <v>12169.5</v>
      </c>
      <c r="BP268">
        <f>Demand[[#This Row],[Load]]+Demand[[#This Row],[Load]]*0.15</f>
        <v>12276.25</v>
      </c>
      <c r="BQ268">
        <f>Demand[[#This Row],[Load]]+Demand[[#This Row],[Load]]*0.16</f>
        <v>12383</v>
      </c>
      <c r="BR268">
        <f>Demand[[#This Row],[Load]]+Demand[[#This Row],[Load]]*0.17</f>
        <v>12489.75</v>
      </c>
      <c r="BS268">
        <f>Demand[[#This Row],[Load]]+Demand[[#This Row],[Load]]*0.18</f>
        <v>12596.5</v>
      </c>
      <c r="BT268">
        <f>Demand[[#This Row],[Load]]+Demand[[#This Row],[Load]]*0.19</f>
        <v>12703.25</v>
      </c>
      <c r="BU268">
        <f>Demand[[#This Row],[Load]]+Demand[[#This Row],[Load]]*0.2</f>
        <v>12810</v>
      </c>
      <c r="BV268">
        <f>Demand[[#This Row],[Load]]+Demand[[#This Row],[Load]]*0.21</f>
        <v>12916.75</v>
      </c>
      <c r="BW268">
        <f>Demand[[#This Row],[Load]]+Demand[[#This Row],[Load]]*0.22</f>
        <v>13023.5</v>
      </c>
      <c r="BX268">
        <f>Demand[[#This Row],[Load]]+Demand[[#This Row],[Load]]*0.23</f>
        <v>13130.25</v>
      </c>
      <c r="BY268">
        <f>Demand[[#This Row],[Load]]+Demand[[#This Row],[Load]]*0.24</f>
        <v>13237</v>
      </c>
      <c r="BZ268">
        <f>Demand[[#This Row],[Load]]+Demand[[#This Row],[Load]]*0.25</f>
        <v>13343.75</v>
      </c>
      <c r="CA268">
        <f>Demand[[#This Row],[Load]]+Demand[[#This Row],[Load]]*0.26</f>
        <v>13450.5</v>
      </c>
      <c r="CB268">
        <f>Demand[[#This Row],[Load]]+Demand[[#This Row],[Load]]*0.27</f>
        <v>13557.25</v>
      </c>
      <c r="CC268">
        <f>Demand[[#This Row],[Load]]+Demand[[#This Row],[Load]]*0.28</f>
        <v>13664</v>
      </c>
      <c r="CD268">
        <f>Demand[[#This Row],[Load]]+Demand[[#This Row],[Load]]*0.29</f>
        <v>13770.75</v>
      </c>
      <c r="CE268">
        <f>Demand[[#This Row],[Load]]+Demand[[#This Row],[Load]]*0.3</f>
        <v>13877.5</v>
      </c>
      <c r="CF268">
        <f>Demand[[#This Row],[Load]]+Demand[[#This Row],[Load]]*0.31</f>
        <v>13984.25</v>
      </c>
      <c r="CG268">
        <f>Demand[[#This Row],[Load]]+Demand[[#This Row],[Load]]*0.32</f>
        <v>14091</v>
      </c>
      <c r="CH268">
        <f>Demand[[#This Row],[Load]]+Demand[[#This Row],[Load]]*0.33</f>
        <v>14197.75</v>
      </c>
      <c r="CI268">
        <f>Demand[[#This Row],[Load]]+Demand[[#This Row],[Load]]*0.34</f>
        <v>14304.5</v>
      </c>
      <c r="CJ268">
        <f>Demand[[#This Row],[Load]]+Demand[[#This Row],[Load]]*0.35</f>
        <v>14411.25</v>
      </c>
      <c r="CK268">
        <f>Demand[[#This Row],[Load]]+Demand[[#This Row],[Load]]*0.36</f>
        <v>14518</v>
      </c>
      <c r="CL268">
        <f>Demand[[#This Row],[Load]]+Demand[[#This Row],[Load]]*0.37</f>
        <v>14624.75</v>
      </c>
      <c r="CM268">
        <f>Demand[[#This Row],[Load]]+Demand[[#This Row],[Load]]*0.38</f>
        <v>14731.5</v>
      </c>
      <c r="CN268">
        <f>Demand[[#This Row],[Load]]+Demand[[#This Row],[Load]]*0.39</f>
        <v>14838.25</v>
      </c>
      <c r="CO268">
        <f>Demand[[#This Row],[Load]]+Demand[[#This Row],[Load]]*0.4</f>
        <v>14945</v>
      </c>
      <c r="CP268">
        <f>Demand[[#This Row],[Load]]+Demand[[#This Row],[Load]]*0.41</f>
        <v>15051.75</v>
      </c>
      <c r="CQ268">
        <f>Demand[[#This Row],[Load]]+Demand[[#This Row],[Load]]*0.42</f>
        <v>15158.5</v>
      </c>
      <c r="CR268">
        <f>Demand[[#This Row],[Load]]+Demand[[#This Row],[Load]]*0.43</f>
        <v>15265.25</v>
      </c>
      <c r="CS268">
        <f>Demand[[#This Row],[Load]]+Demand[[#This Row],[Load]]*0.44</f>
        <v>15372</v>
      </c>
      <c r="CT268">
        <f>Demand[[#This Row],[Load]]+Demand[[#This Row],[Load]]*0.45</f>
        <v>15478.75</v>
      </c>
      <c r="CU268">
        <f>Demand[[#This Row],[Load]]+Demand[[#This Row],[Load]]*0.46</f>
        <v>15585.5</v>
      </c>
      <c r="CV268">
        <f>Demand[[#This Row],[Load]]+Demand[[#This Row],[Load]]*47</f>
        <v>512400</v>
      </c>
      <c r="CW268">
        <f>Demand[[#This Row],[Load]]+Demand[[#This Row],[Load]]*0.48</f>
        <v>15799</v>
      </c>
      <c r="CX268">
        <f>Demand[[#This Row],[Load]]+Demand[[#This Row],[Load]]*0.49</f>
        <v>15905.75</v>
      </c>
      <c r="CY268">
        <f>Demand[[#This Row],[Load]]+Demand[[#This Row],[Load]]*0.5</f>
        <v>16012.5</v>
      </c>
    </row>
    <row r="269" spans="1:103">
      <c r="A269">
        <v>267</v>
      </c>
      <c r="B269">
        <v>10207</v>
      </c>
      <c r="C269">
        <f>Demand[[#This Row],[Load]]-Demand[[#This Row],[Load]]*0.5</f>
        <v>5103.5</v>
      </c>
      <c r="D269">
        <f>Demand[[#This Row],[Load]]-Demand[[#This Row],[Load]]*0.49</f>
        <v>5205.57</v>
      </c>
      <c r="E269">
        <f>Demand[[#This Row],[Load]]-Demand[[#This Row],[Load]]*0.48</f>
        <v>5307.64</v>
      </c>
      <c r="F269">
        <f>Demand[[#This Row],[Load]]-Demand[[#This Row],[Load]]*0.47</f>
        <v>5409.71</v>
      </c>
      <c r="G269">
        <f>Demand[[#This Row],[Load]]-Demand[[#This Row],[Load]]*0.46</f>
        <v>5511.78</v>
      </c>
      <c r="H269">
        <f>Demand[[#This Row],[Load]]-Demand[[#This Row],[Load]]*0.45</f>
        <v>5613.8499999999995</v>
      </c>
      <c r="I269">
        <f>Demand[[#This Row],[Load]]-Demand[[#This Row],[Load]]*0.44</f>
        <v>5715.92</v>
      </c>
      <c r="J269">
        <f>Demand[[#This Row],[Load]]-Demand[[#This Row],[Load]]*0.43</f>
        <v>5817.99</v>
      </c>
      <c r="K269">
        <f>Demand[[#This Row],[Load]]+Demand[[#This Row],[Load]]*$K$1</f>
        <v>5920.06</v>
      </c>
      <c r="L269">
        <f>Demand[[#This Row],[Load]]+Demand[[#This Row],[Load]]*-0.41</f>
        <v>6022.13</v>
      </c>
      <c r="M269">
        <f>Demand[[#This Row],[Load]]+Demand[[#This Row],[Load]]*-0.4</f>
        <v>6124.2</v>
      </c>
      <c r="N269">
        <f>Demand[[#This Row],[Load]]+Demand[[#This Row],[Load]]*-0.39</f>
        <v>6226.27</v>
      </c>
      <c r="O269">
        <f>Demand[[#This Row],[Load]]+Demand[[#This Row],[Load]]*-0.38</f>
        <v>6328.34</v>
      </c>
      <c r="P269">
        <f>Demand[[#This Row],[Load]]+Demand[[#This Row],[Load]]*-0.37</f>
        <v>6430.41</v>
      </c>
      <c r="Q269">
        <f>Demand[[#This Row],[Load]]+Demand[[#This Row],[Load]]*-0.36</f>
        <v>6532.48</v>
      </c>
      <c r="R269">
        <f>Demand[[#This Row],[Load]]+Demand[[#This Row],[Load]]*-0.35</f>
        <v>6634.55</v>
      </c>
      <c r="S269">
        <f>Demand[[#This Row],[Load]]+Demand[[#This Row],[Load]]*-0.34</f>
        <v>6736.62</v>
      </c>
      <c r="T269">
        <f>Demand[[#This Row],[Load]]+Demand[[#This Row],[Load]]*-0.33</f>
        <v>6838.6900000000005</v>
      </c>
      <c r="U269">
        <f>Demand[[#This Row],[Load]]+Demand[[#This Row],[Load]]*-0.32</f>
        <v>6940.76</v>
      </c>
      <c r="V269">
        <f>Demand[[#This Row],[Load]]+Demand[[#This Row],[Load]]*-0.31</f>
        <v>7042.83</v>
      </c>
      <c r="W269">
        <f>Demand[[#This Row],[Load]]+Demand[[#This Row],[Load]]*-0.3</f>
        <v>7144.9</v>
      </c>
      <c r="X269">
        <f>Demand[[#This Row],[Load]]+Demand[[#This Row],[Load]]*-0.29</f>
        <v>7246.97</v>
      </c>
      <c r="Y269">
        <f>Demand[[#This Row],[Load]]+Demand[[#This Row],[Load]]*-0.28</f>
        <v>7349.0399999999991</v>
      </c>
      <c r="Z269">
        <f>Demand[[#This Row],[Load]]+Demand[[#This Row],[Load]]*-0.27</f>
        <v>7451.11</v>
      </c>
      <c r="AA269">
        <f>Demand[[#This Row],[Load]]+Demand[[#This Row],[Load]]*-0.26</f>
        <v>7553.18</v>
      </c>
      <c r="AB269">
        <f>Demand[[#This Row],[Load]]+Demand[[#This Row],[Load]]*-0.25</f>
        <v>7655.25</v>
      </c>
      <c r="AC269">
        <f>Demand[[#This Row],[Load]]+Demand[[#This Row],[Load]]*-0.24</f>
        <v>7757.32</v>
      </c>
      <c r="AD269">
        <f>Demand[[#This Row],[Load]]+Demand[[#This Row],[Load]]*-0.23</f>
        <v>7859.3899999999994</v>
      </c>
      <c r="AE269">
        <f>Demand[[#This Row],[Load]]+Demand[[#This Row],[Load]]*-0.22</f>
        <v>7961.46</v>
      </c>
      <c r="AF269">
        <f>Demand[[#This Row],[Load]]+Demand[[#This Row],[Load]]*-0.21</f>
        <v>8063.5300000000007</v>
      </c>
      <c r="AG269">
        <f>Demand[[#This Row],[Load]]+Demand[[#This Row],[Load]]*-0.2</f>
        <v>8165.6</v>
      </c>
      <c r="AH269">
        <f>Demand[[#This Row],[Load]]+Demand[[#This Row],[Load]]*-0.19</f>
        <v>8267.67</v>
      </c>
      <c r="AI269">
        <f>Demand[[#This Row],[Load]]+Demand[[#This Row],[Load]]*-0.18</f>
        <v>8369.74</v>
      </c>
      <c r="AJ269">
        <f>Demand[[#This Row],[Load]]+Demand[[#This Row],[Load]]*-0.17</f>
        <v>8471.81</v>
      </c>
      <c r="AK269">
        <f>Demand[[#This Row],[Load]]+Demand[[#This Row],[Load]]*-0.16</f>
        <v>8573.8799999999992</v>
      </c>
      <c r="AL269">
        <f>Demand[[#This Row],[Load]]+Demand[[#This Row],[Load]]*-0.15</f>
        <v>8675.9500000000007</v>
      </c>
      <c r="AM269">
        <f>Demand[[#This Row],[Load]]+Demand[[#This Row],[Load]]*-0.14</f>
        <v>8778.02</v>
      </c>
      <c r="AN269">
        <f>Demand[[#This Row],[Load]]+Demand[[#This Row],[Load]]*-0.13</f>
        <v>8880.09</v>
      </c>
      <c r="AO269">
        <f>Demand[[#This Row],[Load]]+Demand[[#This Row],[Load]]*-0.12</f>
        <v>8982.16</v>
      </c>
      <c r="AP269">
        <f>Demand[[#This Row],[Load]]+Demand[[#This Row],[Load]]*-0.11</f>
        <v>9084.23</v>
      </c>
      <c r="AQ269">
        <f>Demand[[#This Row],[Load]]+Demand[[#This Row],[Load]]*-0.1</f>
        <v>9186.2999999999993</v>
      </c>
      <c r="AR269">
        <f>Demand[[#This Row],[Load]]+Demand[[#This Row],[Load]]*-0.09</f>
        <v>9288.3700000000008</v>
      </c>
      <c r="AS269">
        <f>Demand[[#This Row],[Load]]+Demand[[#This Row],[Load]]*-0.08</f>
        <v>9390.44</v>
      </c>
      <c r="AT269">
        <f>Demand[[#This Row],[Load]]+Demand[[#This Row],[Load]]*-0.07</f>
        <v>9492.51</v>
      </c>
      <c r="AU269">
        <f>Demand[[#This Row],[Load]]+Demand[[#This Row],[Load]]*-0.06</f>
        <v>9594.58</v>
      </c>
      <c r="AV269">
        <f>Demand[[#This Row],[Load]]+Demand[[#This Row],[Load]]*-0.05</f>
        <v>9696.65</v>
      </c>
      <c r="AW269">
        <f>Demand[[#This Row],[Load]]+Demand[[#This Row],[Load]]*-0.04</f>
        <v>9798.7199999999993</v>
      </c>
      <c r="AX269">
        <f>Demand[[#This Row],[Load]]+Demand[[#This Row],[Load]]*-0.03</f>
        <v>9900.7900000000009</v>
      </c>
      <c r="AY269">
        <f>Demand[[#This Row],[Load]]+Demand[[#This Row],[Load]]*-0.02</f>
        <v>10002.86</v>
      </c>
      <c r="AZ269">
        <f>Demand[[#This Row],[Load]]+Demand[[#This Row],[Load]]*-0.01</f>
        <v>10104.93</v>
      </c>
      <c r="BA269">
        <f>Demand[[#This Row],[Load]]+Demand[[#This Row],[Load]]*0</f>
        <v>10207</v>
      </c>
      <c r="BB269">
        <f>Demand[[#This Row],[Load]]+Demand[[#This Row],[Load]]*0.01</f>
        <v>10309.07</v>
      </c>
      <c r="BC269">
        <f>Demand[[#This Row],[Load]]+Demand[[#This Row],[Load]]*0.02</f>
        <v>10411.14</v>
      </c>
      <c r="BD269">
        <f>Demand[[#This Row],[Load]]+Demand[[#This Row],[Load]]*0.03</f>
        <v>10513.21</v>
      </c>
      <c r="BE269">
        <f>Demand[[#This Row],[Load]]+Demand[[#This Row],[Load]]*0.04</f>
        <v>10615.28</v>
      </c>
      <c r="BF269">
        <f>Demand[[#This Row],[Load]]+Demand[[#This Row],[Load]]*0.05</f>
        <v>10717.35</v>
      </c>
      <c r="BG269">
        <f>Demand[[#This Row],[Load]]+Demand[[#This Row],[Load]]*0.06</f>
        <v>10819.42</v>
      </c>
      <c r="BH269">
        <f>Demand[[#This Row],[Load]]+Demand[[#This Row],[Load]]*0.07</f>
        <v>10921.49</v>
      </c>
      <c r="BI269">
        <f>Demand[[#This Row],[Load]]+Demand[[#This Row],[Load]]*0.08</f>
        <v>11023.56</v>
      </c>
      <c r="BJ269">
        <f>Demand[[#This Row],[Load]]+Demand[[#This Row],[Load]]*0.09</f>
        <v>11125.63</v>
      </c>
      <c r="BK269">
        <f>Demand[[#This Row],[Load]]+Demand[[#This Row],[Load]]*0.1</f>
        <v>11227.7</v>
      </c>
      <c r="BL269">
        <f>Demand[[#This Row],[Load]]+Demand[[#This Row],[Load]]*0.11</f>
        <v>11329.77</v>
      </c>
      <c r="BM269">
        <f>Demand[[#This Row],[Load]]+Demand[[#This Row],[Load]]*0.12</f>
        <v>11431.84</v>
      </c>
      <c r="BN269">
        <f>Demand[[#This Row],[Load]]+Demand[[#This Row],[Load]]*0.13</f>
        <v>11533.91</v>
      </c>
      <c r="BO269">
        <f>Demand[[#This Row],[Load]]+Demand[[#This Row],[Load]]*0.14</f>
        <v>11635.98</v>
      </c>
      <c r="BP269">
        <f>Demand[[#This Row],[Load]]+Demand[[#This Row],[Load]]*0.15</f>
        <v>11738.05</v>
      </c>
      <c r="BQ269">
        <f>Demand[[#This Row],[Load]]+Demand[[#This Row],[Load]]*0.16</f>
        <v>11840.12</v>
      </c>
      <c r="BR269">
        <f>Demand[[#This Row],[Load]]+Demand[[#This Row],[Load]]*0.17</f>
        <v>11942.19</v>
      </c>
      <c r="BS269">
        <f>Demand[[#This Row],[Load]]+Demand[[#This Row],[Load]]*0.18</f>
        <v>12044.26</v>
      </c>
      <c r="BT269">
        <f>Demand[[#This Row],[Load]]+Demand[[#This Row],[Load]]*0.19</f>
        <v>12146.33</v>
      </c>
      <c r="BU269">
        <f>Demand[[#This Row],[Load]]+Demand[[#This Row],[Load]]*0.2</f>
        <v>12248.4</v>
      </c>
      <c r="BV269">
        <f>Demand[[#This Row],[Load]]+Demand[[#This Row],[Load]]*0.21</f>
        <v>12350.47</v>
      </c>
      <c r="BW269">
        <f>Demand[[#This Row],[Load]]+Demand[[#This Row],[Load]]*0.22</f>
        <v>12452.54</v>
      </c>
      <c r="BX269">
        <f>Demand[[#This Row],[Load]]+Demand[[#This Row],[Load]]*0.23</f>
        <v>12554.61</v>
      </c>
      <c r="BY269">
        <f>Demand[[#This Row],[Load]]+Demand[[#This Row],[Load]]*0.24</f>
        <v>12656.68</v>
      </c>
      <c r="BZ269">
        <f>Demand[[#This Row],[Load]]+Demand[[#This Row],[Load]]*0.25</f>
        <v>12758.75</v>
      </c>
      <c r="CA269">
        <f>Demand[[#This Row],[Load]]+Demand[[#This Row],[Load]]*0.26</f>
        <v>12860.82</v>
      </c>
      <c r="CB269">
        <f>Demand[[#This Row],[Load]]+Demand[[#This Row],[Load]]*0.27</f>
        <v>12962.89</v>
      </c>
      <c r="CC269">
        <f>Demand[[#This Row],[Load]]+Demand[[#This Row],[Load]]*0.28</f>
        <v>13064.960000000001</v>
      </c>
      <c r="CD269">
        <f>Demand[[#This Row],[Load]]+Demand[[#This Row],[Load]]*0.29</f>
        <v>13167.029999999999</v>
      </c>
      <c r="CE269">
        <f>Demand[[#This Row],[Load]]+Demand[[#This Row],[Load]]*0.3</f>
        <v>13269.1</v>
      </c>
      <c r="CF269">
        <f>Demand[[#This Row],[Load]]+Demand[[#This Row],[Load]]*0.31</f>
        <v>13371.17</v>
      </c>
      <c r="CG269">
        <f>Demand[[#This Row],[Load]]+Demand[[#This Row],[Load]]*0.32</f>
        <v>13473.24</v>
      </c>
      <c r="CH269">
        <f>Demand[[#This Row],[Load]]+Demand[[#This Row],[Load]]*0.33</f>
        <v>13575.31</v>
      </c>
      <c r="CI269">
        <f>Demand[[#This Row],[Load]]+Demand[[#This Row],[Load]]*0.34</f>
        <v>13677.380000000001</v>
      </c>
      <c r="CJ269">
        <f>Demand[[#This Row],[Load]]+Demand[[#This Row],[Load]]*0.35</f>
        <v>13779.45</v>
      </c>
      <c r="CK269">
        <f>Demand[[#This Row],[Load]]+Demand[[#This Row],[Load]]*0.36</f>
        <v>13881.52</v>
      </c>
      <c r="CL269">
        <f>Demand[[#This Row],[Load]]+Demand[[#This Row],[Load]]*0.37</f>
        <v>13983.59</v>
      </c>
      <c r="CM269">
        <f>Demand[[#This Row],[Load]]+Demand[[#This Row],[Load]]*0.38</f>
        <v>14085.66</v>
      </c>
      <c r="CN269">
        <f>Demand[[#This Row],[Load]]+Demand[[#This Row],[Load]]*0.39</f>
        <v>14187.73</v>
      </c>
      <c r="CO269">
        <f>Demand[[#This Row],[Load]]+Demand[[#This Row],[Load]]*0.4</f>
        <v>14289.8</v>
      </c>
      <c r="CP269">
        <f>Demand[[#This Row],[Load]]+Demand[[#This Row],[Load]]*0.41</f>
        <v>14391.869999999999</v>
      </c>
      <c r="CQ269">
        <f>Demand[[#This Row],[Load]]+Demand[[#This Row],[Load]]*0.42</f>
        <v>14493.939999999999</v>
      </c>
      <c r="CR269">
        <f>Demand[[#This Row],[Load]]+Demand[[#This Row],[Load]]*0.43</f>
        <v>14596.01</v>
      </c>
      <c r="CS269">
        <f>Demand[[#This Row],[Load]]+Demand[[#This Row],[Load]]*0.44</f>
        <v>14698.08</v>
      </c>
      <c r="CT269">
        <f>Demand[[#This Row],[Load]]+Demand[[#This Row],[Load]]*0.45</f>
        <v>14800.150000000001</v>
      </c>
      <c r="CU269">
        <f>Demand[[#This Row],[Load]]+Demand[[#This Row],[Load]]*0.46</f>
        <v>14902.220000000001</v>
      </c>
      <c r="CV269">
        <f>Demand[[#This Row],[Load]]+Demand[[#This Row],[Load]]*47</f>
        <v>489936</v>
      </c>
      <c r="CW269">
        <f>Demand[[#This Row],[Load]]+Demand[[#This Row],[Load]]*0.48</f>
        <v>15106.36</v>
      </c>
      <c r="CX269">
        <f>Demand[[#This Row],[Load]]+Demand[[#This Row],[Load]]*0.49</f>
        <v>15208.43</v>
      </c>
      <c r="CY269">
        <f>Demand[[#This Row],[Load]]+Demand[[#This Row],[Load]]*0.5</f>
        <v>15310.5</v>
      </c>
    </row>
    <row r="270" spans="1:103">
      <c r="A270">
        <v>268</v>
      </c>
      <c r="B270">
        <v>9962</v>
      </c>
      <c r="C270">
        <f>Demand[[#This Row],[Load]]-Demand[[#This Row],[Load]]*0.5</f>
        <v>4981</v>
      </c>
      <c r="D270">
        <f>Demand[[#This Row],[Load]]-Demand[[#This Row],[Load]]*0.49</f>
        <v>5080.62</v>
      </c>
      <c r="E270">
        <f>Demand[[#This Row],[Load]]-Demand[[#This Row],[Load]]*0.48</f>
        <v>5180.24</v>
      </c>
      <c r="F270">
        <f>Demand[[#This Row],[Load]]-Demand[[#This Row],[Load]]*0.47</f>
        <v>5279.8600000000006</v>
      </c>
      <c r="G270">
        <f>Demand[[#This Row],[Load]]-Demand[[#This Row],[Load]]*0.46</f>
        <v>5379.48</v>
      </c>
      <c r="H270">
        <f>Demand[[#This Row],[Load]]-Demand[[#This Row],[Load]]*0.45</f>
        <v>5479.0999999999995</v>
      </c>
      <c r="I270">
        <f>Demand[[#This Row],[Load]]-Demand[[#This Row],[Load]]*0.44</f>
        <v>5578.72</v>
      </c>
      <c r="J270">
        <f>Demand[[#This Row],[Load]]-Demand[[#This Row],[Load]]*0.43</f>
        <v>5678.34</v>
      </c>
      <c r="K270">
        <f>Demand[[#This Row],[Load]]+Demand[[#This Row],[Load]]*$K$1</f>
        <v>5777.96</v>
      </c>
      <c r="L270">
        <f>Demand[[#This Row],[Load]]+Demand[[#This Row],[Load]]*-0.41</f>
        <v>5877.58</v>
      </c>
      <c r="M270">
        <f>Demand[[#This Row],[Load]]+Demand[[#This Row],[Load]]*-0.4</f>
        <v>5977.2</v>
      </c>
      <c r="N270">
        <f>Demand[[#This Row],[Load]]+Demand[[#This Row],[Load]]*-0.39</f>
        <v>6076.82</v>
      </c>
      <c r="O270">
        <f>Demand[[#This Row],[Load]]+Demand[[#This Row],[Load]]*-0.38</f>
        <v>6176.4400000000005</v>
      </c>
      <c r="P270">
        <f>Demand[[#This Row],[Load]]+Demand[[#This Row],[Load]]*-0.37</f>
        <v>6276.0599999999995</v>
      </c>
      <c r="Q270">
        <f>Demand[[#This Row],[Load]]+Demand[[#This Row],[Load]]*-0.36</f>
        <v>6375.68</v>
      </c>
      <c r="R270">
        <f>Demand[[#This Row],[Load]]+Demand[[#This Row],[Load]]*-0.35</f>
        <v>6475.3</v>
      </c>
      <c r="S270">
        <f>Demand[[#This Row],[Load]]+Demand[[#This Row],[Load]]*-0.34</f>
        <v>6574.92</v>
      </c>
      <c r="T270">
        <f>Demand[[#This Row],[Load]]+Demand[[#This Row],[Load]]*-0.33</f>
        <v>6674.54</v>
      </c>
      <c r="U270">
        <f>Demand[[#This Row],[Load]]+Demand[[#This Row],[Load]]*-0.32</f>
        <v>6774.16</v>
      </c>
      <c r="V270">
        <f>Demand[[#This Row],[Load]]+Demand[[#This Row],[Load]]*-0.31</f>
        <v>6873.7800000000007</v>
      </c>
      <c r="W270">
        <f>Demand[[#This Row],[Load]]+Demand[[#This Row],[Load]]*-0.3</f>
        <v>6973.4</v>
      </c>
      <c r="X270">
        <f>Demand[[#This Row],[Load]]+Demand[[#This Row],[Load]]*-0.29</f>
        <v>7073.02</v>
      </c>
      <c r="Y270">
        <f>Demand[[#This Row],[Load]]+Demand[[#This Row],[Load]]*-0.28</f>
        <v>7172.6399999999994</v>
      </c>
      <c r="Z270">
        <f>Demand[[#This Row],[Load]]+Demand[[#This Row],[Load]]*-0.27</f>
        <v>7272.26</v>
      </c>
      <c r="AA270">
        <f>Demand[[#This Row],[Load]]+Demand[[#This Row],[Load]]*-0.26</f>
        <v>7371.88</v>
      </c>
      <c r="AB270">
        <f>Demand[[#This Row],[Load]]+Demand[[#This Row],[Load]]*-0.25</f>
        <v>7471.5</v>
      </c>
      <c r="AC270">
        <f>Demand[[#This Row],[Load]]+Demand[[#This Row],[Load]]*-0.24</f>
        <v>7571.12</v>
      </c>
      <c r="AD270">
        <f>Demand[[#This Row],[Load]]+Demand[[#This Row],[Load]]*-0.23</f>
        <v>7670.74</v>
      </c>
      <c r="AE270">
        <f>Demand[[#This Row],[Load]]+Demand[[#This Row],[Load]]*-0.22</f>
        <v>7770.3600000000006</v>
      </c>
      <c r="AF270">
        <f>Demand[[#This Row],[Load]]+Demand[[#This Row],[Load]]*-0.21</f>
        <v>7869.98</v>
      </c>
      <c r="AG270">
        <f>Demand[[#This Row],[Load]]+Demand[[#This Row],[Load]]*-0.2</f>
        <v>7969.6</v>
      </c>
      <c r="AH270">
        <f>Demand[[#This Row],[Load]]+Demand[[#This Row],[Load]]*-0.19</f>
        <v>8069.22</v>
      </c>
      <c r="AI270">
        <f>Demand[[#This Row],[Load]]+Demand[[#This Row],[Load]]*-0.18</f>
        <v>8168.84</v>
      </c>
      <c r="AJ270">
        <f>Demand[[#This Row],[Load]]+Demand[[#This Row],[Load]]*-0.17</f>
        <v>8268.4599999999991</v>
      </c>
      <c r="AK270">
        <f>Demand[[#This Row],[Load]]+Demand[[#This Row],[Load]]*-0.16</f>
        <v>8368.08</v>
      </c>
      <c r="AL270">
        <f>Demand[[#This Row],[Load]]+Demand[[#This Row],[Load]]*-0.15</f>
        <v>8467.7000000000007</v>
      </c>
      <c r="AM270">
        <f>Demand[[#This Row],[Load]]+Demand[[#This Row],[Load]]*-0.14</f>
        <v>8567.32</v>
      </c>
      <c r="AN270">
        <f>Demand[[#This Row],[Load]]+Demand[[#This Row],[Load]]*-0.13</f>
        <v>8666.94</v>
      </c>
      <c r="AO270">
        <f>Demand[[#This Row],[Load]]+Demand[[#This Row],[Load]]*-0.12</f>
        <v>8766.56</v>
      </c>
      <c r="AP270">
        <f>Demand[[#This Row],[Load]]+Demand[[#This Row],[Load]]*-0.11</f>
        <v>8866.18</v>
      </c>
      <c r="AQ270">
        <f>Demand[[#This Row],[Load]]+Demand[[#This Row],[Load]]*-0.1</f>
        <v>8965.7999999999993</v>
      </c>
      <c r="AR270">
        <f>Demand[[#This Row],[Load]]+Demand[[#This Row],[Load]]*-0.09</f>
        <v>9065.42</v>
      </c>
      <c r="AS270">
        <f>Demand[[#This Row],[Load]]+Demand[[#This Row],[Load]]*-0.08</f>
        <v>9165.0400000000009</v>
      </c>
      <c r="AT270">
        <f>Demand[[#This Row],[Load]]+Demand[[#This Row],[Load]]*-0.07</f>
        <v>9264.66</v>
      </c>
      <c r="AU270">
        <f>Demand[[#This Row],[Load]]+Demand[[#This Row],[Load]]*-0.06</f>
        <v>9364.2800000000007</v>
      </c>
      <c r="AV270">
        <f>Demand[[#This Row],[Load]]+Demand[[#This Row],[Load]]*-0.05</f>
        <v>9463.9</v>
      </c>
      <c r="AW270">
        <f>Demand[[#This Row],[Load]]+Demand[[#This Row],[Load]]*-0.04</f>
        <v>9563.52</v>
      </c>
      <c r="AX270">
        <f>Demand[[#This Row],[Load]]+Demand[[#This Row],[Load]]*-0.03</f>
        <v>9663.14</v>
      </c>
      <c r="AY270">
        <f>Demand[[#This Row],[Load]]+Demand[[#This Row],[Load]]*-0.02</f>
        <v>9762.76</v>
      </c>
      <c r="AZ270">
        <f>Demand[[#This Row],[Load]]+Demand[[#This Row],[Load]]*-0.01</f>
        <v>9862.3799999999992</v>
      </c>
      <c r="BA270">
        <f>Demand[[#This Row],[Load]]+Demand[[#This Row],[Load]]*0</f>
        <v>9962</v>
      </c>
      <c r="BB270">
        <f>Demand[[#This Row],[Load]]+Demand[[#This Row],[Load]]*0.01</f>
        <v>10061.620000000001</v>
      </c>
      <c r="BC270">
        <f>Demand[[#This Row],[Load]]+Demand[[#This Row],[Load]]*0.02</f>
        <v>10161.24</v>
      </c>
      <c r="BD270">
        <f>Demand[[#This Row],[Load]]+Demand[[#This Row],[Load]]*0.03</f>
        <v>10260.86</v>
      </c>
      <c r="BE270">
        <f>Demand[[#This Row],[Load]]+Demand[[#This Row],[Load]]*0.04</f>
        <v>10360.48</v>
      </c>
      <c r="BF270">
        <f>Demand[[#This Row],[Load]]+Demand[[#This Row],[Load]]*0.05</f>
        <v>10460.1</v>
      </c>
      <c r="BG270">
        <f>Demand[[#This Row],[Load]]+Demand[[#This Row],[Load]]*0.06</f>
        <v>10559.72</v>
      </c>
      <c r="BH270">
        <f>Demand[[#This Row],[Load]]+Demand[[#This Row],[Load]]*0.07</f>
        <v>10659.34</v>
      </c>
      <c r="BI270">
        <f>Demand[[#This Row],[Load]]+Demand[[#This Row],[Load]]*0.08</f>
        <v>10758.96</v>
      </c>
      <c r="BJ270">
        <f>Demand[[#This Row],[Load]]+Demand[[#This Row],[Load]]*0.09</f>
        <v>10858.58</v>
      </c>
      <c r="BK270">
        <f>Demand[[#This Row],[Load]]+Demand[[#This Row],[Load]]*0.1</f>
        <v>10958.2</v>
      </c>
      <c r="BL270">
        <f>Demand[[#This Row],[Load]]+Demand[[#This Row],[Load]]*0.11</f>
        <v>11057.82</v>
      </c>
      <c r="BM270">
        <f>Demand[[#This Row],[Load]]+Demand[[#This Row],[Load]]*0.12</f>
        <v>11157.44</v>
      </c>
      <c r="BN270">
        <f>Demand[[#This Row],[Load]]+Demand[[#This Row],[Load]]*0.13</f>
        <v>11257.06</v>
      </c>
      <c r="BO270">
        <f>Demand[[#This Row],[Load]]+Demand[[#This Row],[Load]]*0.14</f>
        <v>11356.68</v>
      </c>
      <c r="BP270">
        <f>Demand[[#This Row],[Load]]+Demand[[#This Row],[Load]]*0.15</f>
        <v>11456.3</v>
      </c>
      <c r="BQ270">
        <f>Demand[[#This Row],[Load]]+Demand[[#This Row],[Load]]*0.16</f>
        <v>11555.92</v>
      </c>
      <c r="BR270">
        <f>Demand[[#This Row],[Load]]+Demand[[#This Row],[Load]]*0.17</f>
        <v>11655.54</v>
      </c>
      <c r="BS270">
        <f>Demand[[#This Row],[Load]]+Demand[[#This Row],[Load]]*0.18</f>
        <v>11755.16</v>
      </c>
      <c r="BT270">
        <f>Demand[[#This Row],[Load]]+Demand[[#This Row],[Load]]*0.19</f>
        <v>11854.78</v>
      </c>
      <c r="BU270">
        <f>Demand[[#This Row],[Load]]+Demand[[#This Row],[Load]]*0.2</f>
        <v>11954.4</v>
      </c>
      <c r="BV270">
        <f>Demand[[#This Row],[Load]]+Demand[[#This Row],[Load]]*0.21</f>
        <v>12054.02</v>
      </c>
      <c r="BW270">
        <f>Demand[[#This Row],[Load]]+Demand[[#This Row],[Load]]*0.22</f>
        <v>12153.64</v>
      </c>
      <c r="BX270">
        <f>Demand[[#This Row],[Load]]+Demand[[#This Row],[Load]]*0.23</f>
        <v>12253.26</v>
      </c>
      <c r="BY270">
        <f>Demand[[#This Row],[Load]]+Demand[[#This Row],[Load]]*0.24</f>
        <v>12352.880000000001</v>
      </c>
      <c r="BZ270">
        <f>Demand[[#This Row],[Load]]+Demand[[#This Row],[Load]]*0.25</f>
        <v>12452.5</v>
      </c>
      <c r="CA270">
        <f>Demand[[#This Row],[Load]]+Demand[[#This Row],[Load]]*0.26</f>
        <v>12552.119999999999</v>
      </c>
      <c r="CB270">
        <f>Demand[[#This Row],[Load]]+Demand[[#This Row],[Load]]*0.27</f>
        <v>12651.74</v>
      </c>
      <c r="CC270">
        <f>Demand[[#This Row],[Load]]+Demand[[#This Row],[Load]]*0.28</f>
        <v>12751.36</v>
      </c>
      <c r="CD270">
        <f>Demand[[#This Row],[Load]]+Demand[[#This Row],[Load]]*0.29</f>
        <v>12850.98</v>
      </c>
      <c r="CE270">
        <f>Demand[[#This Row],[Load]]+Demand[[#This Row],[Load]]*0.3</f>
        <v>12950.6</v>
      </c>
      <c r="CF270">
        <f>Demand[[#This Row],[Load]]+Demand[[#This Row],[Load]]*0.31</f>
        <v>13050.22</v>
      </c>
      <c r="CG270">
        <f>Demand[[#This Row],[Load]]+Demand[[#This Row],[Load]]*0.32</f>
        <v>13149.84</v>
      </c>
      <c r="CH270">
        <f>Demand[[#This Row],[Load]]+Demand[[#This Row],[Load]]*0.33</f>
        <v>13249.46</v>
      </c>
      <c r="CI270">
        <f>Demand[[#This Row],[Load]]+Demand[[#This Row],[Load]]*0.34</f>
        <v>13349.08</v>
      </c>
      <c r="CJ270">
        <f>Demand[[#This Row],[Load]]+Demand[[#This Row],[Load]]*0.35</f>
        <v>13448.7</v>
      </c>
      <c r="CK270">
        <f>Demand[[#This Row],[Load]]+Demand[[#This Row],[Load]]*0.36</f>
        <v>13548.32</v>
      </c>
      <c r="CL270">
        <f>Demand[[#This Row],[Load]]+Demand[[#This Row],[Load]]*0.37</f>
        <v>13647.94</v>
      </c>
      <c r="CM270">
        <f>Demand[[#This Row],[Load]]+Demand[[#This Row],[Load]]*0.38</f>
        <v>13747.56</v>
      </c>
      <c r="CN270">
        <f>Demand[[#This Row],[Load]]+Demand[[#This Row],[Load]]*0.39</f>
        <v>13847.18</v>
      </c>
      <c r="CO270">
        <f>Demand[[#This Row],[Load]]+Demand[[#This Row],[Load]]*0.4</f>
        <v>13946.8</v>
      </c>
      <c r="CP270">
        <f>Demand[[#This Row],[Load]]+Demand[[#This Row],[Load]]*0.41</f>
        <v>14046.42</v>
      </c>
      <c r="CQ270">
        <f>Demand[[#This Row],[Load]]+Demand[[#This Row],[Load]]*0.42</f>
        <v>14146.04</v>
      </c>
      <c r="CR270">
        <f>Demand[[#This Row],[Load]]+Demand[[#This Row],[Load]]*0.43</f>
        <v>14245.66</v>
      </c>
      <c r="CS270">
        <f>Demand[[#This Row],[Load]]+Demand[[#This Row],[Load]]*0.44</f>
        <v>14345.279999999999</v>
      </c>
      <c r="CT270">
        <f>Demand[[#This Row],[Load]]+Demand[[#This Row],[Load]]*0.45</f>
        <v>14444.900000000001</v>
      </c>
      <c r="CU270">
        <f>Demand[[#This Row],[Load]]+Demand[[#This Row],[Load]]*0.46</f>
        <v>14544.52</v>
      </c>
      <c r="CV270">
        <f>Demand[[#This Row],[Load]]+Demand[[#This Row],[Load]]*47</f>
        <v>478176</v>
      </c>
      <c r="CW270">
        <f>Demand[[#This Row],[Load]]+Demand[[#This Row],[Load]]*0.48</f>
        <v>14743.76</v>
      </c>
      <c r="CX270">
        <f>Demand[[#This Row],[Load]]+Demand[[#This Row],[Load]]*0.49</f>
        <v>14843.380000000001</v>
      </c>
      <c r="CY270">
        <f>Demand[[#This Row],[Load]]+Demand[[#This Row],[Load]]*0.5</f>
        <v>14943</v>
      </c>
    </row>
    <row r="271" spans="1:103">
      <c r="A271">
        <v>269</v>
      </c>
      <c r="B271">
        <v>9895</v>
      </c>
      <c r="C271">
        <f>Demand[[#This Row],[Load]]-Demand[[#This Row],[Load]]*0.5</f>
        <v>4947.5</v>
      </c>
      <c r="D271">
        <f>Demand[[#This Row],[Load]]-Demand[[#This Row],[Load]]*0.49</f>
        <v>5046.45</v>
      </c>
      <c r="E271">
        <f>Demand[[#This Row],[Load]]-Demand[[#This Row],[Load]]*0.48</f>
        <v>5145.4000000000005</v>
      </c>
      <c r="F271">
        <f>Demand[[#This Row],[Load]]-Demand[[#This Row],[Load]]*0.47</f>
        <v>5244.35</v>
      </c>
      <c r="G271">
        <f>Demand[[#This Row],[Load]]-Demand[[#This Row],[Load]]*0.46</f>
        <v>5343.3</v>
      </c>
      <c r="H271">
        <f>Demand[[#This Row],[Load]]-Demand[[#This Row],[Load]]*0.45</f>
        <v>5442.25</v>
      </c>
      <c r="I271">
        <f>Demand[[#This Row],[Load]]-Demand[[#This Row],[Load]]*0.44</f>
        <v>5541.2</v>
      </c>
      <c r="J271">
        <f>Demand[[#This Row],[Load]]-Demand[[#This Row],[Load]]*0.43</f>
        <v>5640.15</v>
      </c>
      <c r="K271">
        <f>Demand[[#This Row],[Load]]+Demand[[#This Row],[Load]]*$K$1</f>
        <v>5739.1</v>
      </c>
      <c r="L271">
        <f>Demand[[#This Row],[Load]]+Demand[[#This Row],[Load]]*-0.41</f>
        <v>5838.05</v>
      </c>
      <c r="M271">
        <f>Demand[[#This Row],[Load]]+Demand[[#This Row],[Load]]*-0.4</f>
        <v>5937</v>
      </c>
      <c r="N271">
        <f>Demand[[#This Row],[Load]]+Demand[[#This Row],[Load]]*-0.39</f>
        <v>6035.95</v>
      </c>
      <c r="O271">
        <f>Demand[[#This Row],[Load]]+Demand[[#This Row],[Load]]*-0.38</f>
        <v>6134.9</v>
      </c>
      <c r="P271">
        <f>Demand[[#This Row],[Load]]+Demand[[#This Row],[Load]]*-0.37</f>
        <v>6233.85</v>
      </c>
      <c r="Q271">
        <f>Demand[[#This Row],[Load]]+Demand[[#This Row],[Load]]*-0.36</f>
        <v>6332.8</v>
      </c>
      <c r="R271">
        <f>Demand[[#This Row],[Load]]+Demand[[#This Row],[Load]]*-0.35</f>
        <v>6431.75</v>
      </c>
      <c r="S271">
        <f>Demand[[#This Row],[Load]]+Demand[[#This Row],[Load]]*-0.34</f>
        <v>6530.7</v>
      </c>
      <c r="T271">
        <f>Demand[[#This Row],[Load]]+Demand[[#This Row],[Load]]*-0.33</f>
        <v>6629.65</v>
      </c>
      <c r="U271">
        <f>Demand[[#This Row],[Load]]+Demand[[#This Row],[Load]]*-0.32</f>
        <v>6728.6</v>
      </c>
      <c r="V271">
        <f>Demand[[#This Row],[Load]]+Demand[[#This Row],[Load]]*-0.31</f>
        <v>6827.55</v>
      </c>
      <c r="W271">
        <f>Demand[[#This Row],[Load]]+Demand[[#This Row],[Load]]*-0.3</f>
        <v>6926.5</v>
      </c>
      <c r="X271">
        <f>Demand[[#This Row],[Load]]+Demand[[#This Row],[Load]]*-0.29</f>
        <v>7025.4500000000007</v>
      </c>
      <c r="Y271">
        <f>Demand[[#This Row],[Load]]+Demand[[#This Row],[Load]]*-0.28</f>
        <v>7124.4</v>
      </c>
      <c r="Z271">
        <f>Demand[[#This Row],[Load]]+Demand[[#This Row],[Load]]*-0.27</f>
        <v>7223.35</v>
      </c>
      <c r="AA271">
        <f>Demand[[#This Row],[Load]]+Demand[[#This Row],[Load]]*-0.26</f>
        <v>7322.2999999999993</v>
      </c>
      <c r="AB271">
        <f>Demand[[#This Row],[Load]]+Demand[[#This Row],[Load]]*-0.25</f>
        <v>7421.25</v>
      </c>
      <c r="AC271">
        <f>Demand[[#This Row],[Load]]+Demand[[#This Row],[Load]]*-0.24</f>
        <v>7520.2000000000007</v>
      </c>
      <c r="AD271">
        <f>Demand[[#This Row],[Load]]+Demand[[#This Row],[Load]]*-0.23</f>
        <v>7619.15</v>
      </c>
      <c r="AE271">
        <f>Demand[[#This Row],[Load]]+Demand[[#This Row],[Load]]*-0.22</f>
        <v>7718.1</v>
      </c>
      <c r="AF271">
        <f>Demand[[#This Row],[Load]]+Demand[[#This Row],[Load]]*-0.21</f>
        <v>7817.05</v>
      </c>
      <c r="AG271">
        <f>Demand[[#This Row],[Load]]+Demand[[#This Row],[Load]]*-0.2</f>
        <v>7916</v>
      </c>
      <c r="AH271">
        <f>Demand[[#This Row],[Load]]+Demand[[#This Row],[Load]]*-0.19</f>
        <v>8014.95</v>
      </c>
      <c r="AI271">
        <f>Demand[[#This Row],[Load]]+Demand[[#This Row],[Load]]*-0.18</f>
        <v>8113.9</v>
      </c>
      <c r="AJ271">
        <f>Demand[[#This Row],[Load]]+Demand[[#This Row],[Load]]*-0.17</f>
        <v>8212.85</v>
      </c>
      <c r="AK271">
        <f>Demand[[#This Row],[Load]]+Demand[[#This Row],[Load]]*-0.16</f>
        <v>8311.7999999999993</v>
      </c>
      <c r="AL271">
        <f>Demand[[#This Row],[Load]]+Demand[[#This Row],[Load]]*-0.15</f>
        <v>8410.75</v>
      </c>
      <c r="AM271">
        <f>Demand[[#This Row],[Load]]+Demand[[#This Row],[Load]]*-0.14</f>
        <v>8509.7000000000007</v>
      </c>
      <c r="AN271">
        <f>Demand[[#This Row],[Load]]+Demand[[#This Row],[Load]]*-0.13</f>
        <v>8608.65</v>
      </c>
      <c r="AO271">
        <f>Demand[[#This Row],[Load]]+Demand[[#This Row],[Load]]*-0.12</f>
        <v>8707.6</v>
      </c>
      <c r="AP271">
        <f>Demand[[#This Row],[Load]]+Demand[[#This Row],[Load]]*-0.11</f>
        <v>8806.5499999999993</v>
      </c>
      <c r="AQ271">
        <f>Demand[[#This Row],[Load]]+Demand[[#This Row],[Load]]*-0.1</f>
        <v>8905.5</v>
      </c>
      <c r="AR271">
        <f>Demand[[#This Row],[Load]]+Demand[[#This Row],[Load]]*-0.09</f>
        <v>9004.4500000000007</v>
      </c>
      <c r="AS271">
        <f>Demand[[#This Row],[Load]]+Demand[[#This Row],[Load]]*-0.08</f>
        <v>9103.4</v>
      </c>
      <c r="AT271">
        <f>Demand[[#This Row],[Load]]+Demand[[#This Row],[Load]]*-0.07</f>
        <v>9202.35</v>
      </c>
      <c r="AU271">
        <f>Demand[[#This Row],[Load]]+Demand[[#This Row],[Load]]*-0.06</f>
        <v>9301.2999999999993</v>
      </c>
      <c r="AV271">
        <f>Demand[[#This Row],[Load]]+Demand[[#This Row],[Load]]*-0.05</f>
        <v>9400.25</v>
      </c>
      <c r="AW271">
        <f>Demand[[#This Row],[Load]]+Demand[[#This Row],[Load]]*-0.04</f>
        <v>9499.2000000000007</v>
      </c>
      <c r="AX271">
        <f>Demand[[#This Row],[Load]]+Demand[[#This Row],[Load]]*-0.03</f>
        <v>9598.15</v>
      </c>
      <c r="AY271">
        <f>Demand[[#This Row],[Load]]+Demand[[#This Row],[Load]]*-0.02</f>
        <v>9697.1</v>
      </c>
      <c r="AZ271">
        <f>Demand[[#This Row],[Load]]+Demand[[#This Row],[Load]]*-0.01</f>
        <v>9796.0499999999993</v>
      </c>
      <c r="BA271">
        <f>Demand[[#This Row],[Load]]+Demand[[#This Row],[Load]]*0</f>
        <v>9895</v>
      </c>
      <c r="BB271">
        <f>Demand[[#This Row],[Load]]+Demand[[#This Row],[Load]]*0.01</f>
        <v>9993.9500000000007</v>
      </c>
      <c r="BC271">
        <f>Demand[[#This Row],[Load]]+Demand[[#This Row],[Load]]*0.02</f>
        <v>10092.9</v>
      </c>
      <c r="BD271">
        <f>Demand[[#This Row],[Load]]+Demand[[#This Row],[Load]]*0.03</f>
        <v>10191.85</v>
      </c>
      <c r="BE271">
        <f>Demand[[#This Row],[Load]]+Demand[[#This Row],[Load]]*0.04</f>
        <v>10290.799999999999</v>
      </c>
      <c r="BF271">
        <f>Demand[[#This Row],[Load]]+Demand[[#This Row],[Load]]*0.05</f>
        <v>10389.75</v>
      </c>
      <c r="BG271">
        <f>Demand[[#This Row],[Load]]+Demand[[#This Row],[Load]]*0.06</f>
        <v>10488.7</v>
      </c>
      <c r="BH271">
        <f>Demand[[#This Row],[Load]]+Demand[[#This Row],[Load]]*0.07</f>
        <v>10587.65</v>
      </c>
      <c r="BI271">
        <f>Demand[[#This Row],[Load]]+Demand[[#This Row],[Load]]*0.08</f>
        <v>10686.6</v>
      </c>
      <c r="BJ271">
        <f>Demand[[#This Row],[Load]]+Demand[[#This Row],[Load]]*0.09</f>
        <v>10785.55</v>
      </c>
      <c r="BK271">
        <f>Demand[[#This Row],[Load]]+Demand[[#This Row],[Load]]*0.1</f>
        <v>10884.5</v>
      </c>
      <c r="BL271">
        <f>Demand[[#This Row],[Load]]+Demand[[#This Row],[Load]]*0.11</f>
        <v>10983.45</v>
      </c>
      <c r="BM271">
        <f>Demand[[#This Row],[Load]]+Demand[[#This Row],[Load]]*0.12</f>
        <v>11082.4</v>
      </c>
      <c r="BN271">
        <f>Demand[[#This Row],[Load]]+Demand[[#This Row],[Load]]*0.13</f>
        <v>11181.35</v>
      </c>
      <c r="BO271">
        <f>Demand[[#This Row],[Load]]+Demand[[#This Row],[Load]]*0.14</f>
        <v>11280.3</v>
      </c>
      <c r="BP271">
        <f>Demand[[#This Row],[Load]]+Demand[[#This Row],[Load]]*0.15</f>
        <v>11379.25</v>
      </c>
      <c r="BQ271">
        <f>Demand[[#This Row],[Load]]+Demand[[#This Row],[Load]]*0.16</f>
        <v>11478.2</v>
      </c>
      <c r="BR271">
        <f>Demand[[#This Row],[Load]]+Demand[[#This Row],[Load]]*0.17</f>
        <v>11577.15</v>
      </c>
      <c r="BS271">
        <f>Demand[[#This Row],[Load]]+Demand[[#This Row],[Load]]*0.18</f>
        <v>11676.1</v>
      </c>
      <c r="BT271">
        <f>Demand[[#This Row],[Load]]+Demand[[#This Row],[Load]]*0.19</f>
        <v>11775.05</v>
      </c>
      <c r="BU271">
        <f>Demand[[#This Row],[Load]]+Demand[[#This Row],[Load]]*0.2</f>
        <v>11874</v>
      </c>
      <c r="BV271">
        <f>Demand[[#This Row],[Load]]+Demand[[#This Row],[Load]]*0.21</f>
        <v>11972.95</v>
      </c>
      <c r="BW271">
        <f>Demand[[#This Row],[Load]]+Demand[[#This Row],[Load]]*0.22</f>
        <v>12071.9</v>
      </c>
      <c r="BX271">
        <f>Demand[[#This Row],[Load]]+Demand[[#This Row],[Load]]*0.23</f>
        <v>12170.85</v>
      </c>
      <c r="BY271">
        <f>Demand[[#This Row],[Load]]+Demand[[#This Row],[Load]]*0.24</f>
        <v>12269.8</v>
      </c>
      <c r="BZ271">
        <f>Demand[[#This Row],[Load]]+Demand[[#This Row],[Load]]*0.25</f>
        <v>12368.75</v>
      </c>
      <c r="CA271">
        <f>Demand[[#This Row],[Load]]+Demand[[#This Row],[Load]]*0.26</f>
        <v>12467.7</v>
      </c>
      <c r="CB271">
        <f>Demand[[#This Row],[Load]]+Demand[[#This Row],[Load]]*0.27</f>
        <v>12566.65</v>
      </c>
      <c r="CC271">
        <f>Demand[[#This Row],[Load]]+Demand[[#This Row],[Load]]*0.28</f>
        <v>12665.6</v>
      </c>
      <c r="CD271">
        <f>Demand[[#This Row],[Load]]+Demand[[#This Row],[Load]]*0.29</f>
        <v>12764.55</v>
      </c>
      <c r="CE271">
        <f>Demand[[#This Row],[Load]]+Demand[[#This Row],[Load]]*0.3</f>
        <v>12863.5</v>
      </c>
      <c r="CF271">
        <f>Demand[[#This Row],[Load]]+Demand[[#This Row],[Load]]*0.31</f>
        <v>12962.45</v>
      </c>
      <c r="CG271">
        <f>Demand[[#This Row],[Load]]+Demand[[#This Row],[Load]]*0.32</f>
        <v>13061.4</v>
      </c>
      <c r="CH271">
        <f>Demand[[#This Row],[Load]]+Demand[[#This Row],[Load]]*0.33</f>
        <v>13160.35</v>
      </c>
      <c r="CI271">
        <f>Demand[[#This Row],[Load]]+Demand[[#This Row],[Load]]*0.34</f>
        <v>13259.3</v>
      </c>
      <c r="CJ271">
        <f>Demand[[#This Row],[Load]]+Demand[[#This Row],[Load]]*0.35</f>
        <v>13358.25</v>
      </c>
      <c r="CK271">
        <f>Demand[[#This Row],[Load]]+Demand[[#This Row],[Load]]*0.36</f>
        <v>13457.2</v>
      </c>
      <c r="CL271">
        <f>Demand[[#This Row],[Load]]+Demand[[#This Row],[Load]]*0.37</f>
        <v>13556.15</v>
      </c>
      <c r="CM271">
        <f>Demand[[#This Row],[Load]]+Demand[[#This Row],[Load]]*0.38</f>
        <v>13655.1</v>
      </c>
      <c r="CN271">
        <f>Demand[[#This Row],[Load]]+Demand[[#This Row],[Load]]*0.39</f>
        <v>13754.05</v>
      </c>
      <c r="CO271">
        <f>Demand[[#This Row],[Load]]+Demand[[#This Row],[Load]]*0.4</f>
        <v>13853</v>
      </c>
      <c r="CP271">
        <f>Demand[[#This Row],[Load]]+Demand[[#This Row],[Load]]*0.41</f>
        <v>13951.95</v>
      </c>
      <c r="CQ271">
        <f>Demand[[#This Row],[Load]]+Demand[[#This Row],[Load]]*0.42</f>
        <v>14050.9</v>
      </c>
      <c r="CR271">
        <f>Demand[[#This Row],[Load]]+Demand[[#This Row],[Load]]*0.43</f>
        <v>14149.85</v>
      </c>
      <c r="CS271">
        <f>Demand[[#This Row],[Load]]+Demand[[#This Row],[Load]]*0.44</f>
        <v>14248.8</v>
      </c>
      <c r="CT271">
        <f>Demand[[#This Row],[Load]]+Demand[[#This Row],[Load]]*0.45</f>
        <v>14347.75</v>
      </c>
      <c r="CU271">
        <f>Demand[[#This Row],[Load]]+Demand[[#This Row],[Load]]*0.46</f>
        <v>14446.7</v>
      </c>
      <c r="CV271">
        <f>Demand[[#This Row],[Load]]+Demand[[#This Row],[Load]]*47</f>
        <v>474960</v>
      </c>
      <c r="CW271">
        <f>Demand[[#This Row],[Load]]+Demand[[#This Row],[Load]]*0.48</f>
        <v>14644.599999999999</v>
      </c>
      <c r="CX271">
        <f>Demand[[#This Row],[Load]]+Demand[[#This Row],[Load]]*0.49</f>
        <v>14743.55</v>
      </c>
      <c r="CY271">
        <f>Demand[[#This Row],[Load]]+Demand[[#This Row],[Load]]*0.5</f>
        <v>14842.5</v>
      </c>
    </row>
    <row r="272" spans="1:103">
      <c r="A272">
        <v>270</v>
      </c>
      <c r="B272">
        <v>10128</v>
      </c>
      <c r="C272">
        <f>Demand[[#This Row],[Load]]-Demand[[#This Row],[Load]]*0.5</f>
        <v>5064</v>
      </c>
      <c r="D272">
        <f>Demand[[#This Row],[Load]]-Demand[[#This Row],[Load]]*0.49</f>
        <v>5165.28</v>
      </c>
      <c r="E272">
        <f>Demand[[#This Row],[Load]]-Demand[[#This Row],[Load]]*0.48</f>
        <v>5266.56</v>
      </c>
      <c r="F272">
        <f>Demand[[#This Row],[Load]]-Demand[[#This Row],[Load]]*0.47</f>
        <v>5367.84</v>
      </c>
      <c r="G272">
        <f>Demand[[#This Row],[Load]]-Demand[[#This Row],[Load]]*0.46</f>
        <v>5469.12</v>
      </c>
      <c r="H272">
        <f>Demand[[#This Row],[Load]]-Demand[[#This Row],[Load]]*0.45</f>
        <v>5570.4</v>
      </c>
      <c r="I272">
        <f>Demand[[#This Row],[Load]]-Demand[[#This Row],[Load]]*0.44</f>
        <v>5671.68</v>
      </c>
      <c r="J272">
        <f>Demand[[#This Row],[Load]]-Demand[[#This Row],[Load]]*0.43</f>
        <v>5772.96</v>
      </c>
      <c r="K272">
        <f>Demand[[#This Row],[Load]]+Demand[[#This Row],[Load]]*$K$1</f>
        <v>5874.24</v>
      </c>
      <c r="L272">
        <f>Demand[[#This Row],[Load]]+Demand[[#This Row],[Load]]*-0.41</f>
        <v>5975.52</v>
      </c>
      <c r="M272">
        <f>Demand[[#This Row],[Load]]+Demand[[#This Row],[Load]]*-0.4</f>
        <v>6076.7999999999993</v>
      </c>
      <c r="N272">
        <f>Demand[[#This Row],[Load]]+Demand[[#This Row],[Load]]*-0.39</f>
        <v>6178.08</v>
      </c>
      <c r="O272">
        <f>Demand[[#This Row],[Load]]+Demand[[#This Row],[Load]]*-0.38</f>
        <v>6279.3600000000006</v>
      </c>
      <c r="P272">
        <f>Demand[[#This Row],[Load]]+Demand[[#This Row],[Load]]*-0.37</f>
        <v>6380.6399999999994</v>
      </c>
      <c r="Q272">
        <f>Demand[[#This Row],[Load]]+Demand[[#This Row],[Load]]*-0.36</f>
        <v>6481.92</v>
      </c>
      <c r="R272">
        <f>Demand[[#This Row],[Load]]+Demand[[#This Row],[Load]]*-0.35</f>
        <v>6583.2000000000007</v>
      </c>
      <c r="S272">
        <f>Demand[[#This Row],[Load]]+Demand[[#This Row],[Load]]*-0.34</f>
        <v>6684.48</v>
      </c>
      <c r="T272">
        <f>Demand[[#This Row],[Load]]+Demand[[#This Row],[Load]]*-0.33</f>
        <v>6785.76</v>
      </c>
      <c r="U272">
        <f>Demand[[#This Row],[Load]]+Demand[[#This Row],[Load]]*-0.32</f>
        <v>6887.04</v>
      </c>
      <c r="V272">
        <f>Demand[[#This Row],[Load]]+Demand[[#This Row],[Load]]*-0.31</f>
        <v>6988.32</v>
      </c>
      <c r="W272">
        <f>Demand[[#This Row],[Load]]+Demand[[#This Row],[Load]]*-0.3</f>
        <v>7089.6</v>
      </c>
      <c r="X272">
        <f>Demand[[#This Row],[Load]]+Demand[[#This Row],[Load]]*-0.29</f>
        <v>7190.88</v>
      </c>
      <c r="Y272">
        <f>Demand[[#This Row],[Load]]+Demand[[#This Row],[Load]]*-0.28</f>
        <v>7292.16</v>
      </c>
      <c r="Z272">
        <f>Demand[[#This Row],[Load]]+Demand[[#This Row],[Load]]*-0.27</f>
        <v>7393.44</v>
      </c>
      <c r="AA272">
        <f>Demand[[#This Row],[Load]]+Demand[[#This Row],[Load]]*-0.26</f>
        <v>7494.7199999999993</v>
      </c>
      <c r="AB272">
        <f>Demand[[#This Row],[Load]]+Demand[[#This Row],[Load]]*-0.25</f>
        <v>7596</v>
      </c>
      <c r="AC272">
        <f>Demand[[#This Row],[Load]]+Demand[[#This Row],[Load]]*-0.24</f>
        <v>7697.2800000000007</v>
      </c>
      <c r="AD272">
        <f>Demand[[#This Row],[Load]]+Demand[[#This Row],[Load]]*-0.23</f>
        <v>7798.5599999999995</v>
      </c>
      <c r="AE272">
        <f>Demand[[#This Row],[Load]]+Demand[[#This Row],[Load]]*-0.22</f>
        <v>7899.84</v>
      </c>
      <c r="AF272">
        <f>Demand[[#This Row],[Load]]+Demand[[#This Row],[Load]]*-0.21</f>
        <v>8001.12</v>
      </c>
      <c r="AG272">
        <f>Demand[[#This Row],[Load]]+Demand[[#This Row],[Load]]*-0.2</f>
        <v>8102.4</v>
      </c>
      <c r="AH272">
        <f>Demand[[#This Row],[Load]]+Demand[[#This Row],[Load]]*-0.19</f>
        <v>8203.68</v>
      </c>
      <c r="AI272">
        <f>Demand[[#This Row],[Load]]+Demand[[#This Row],[Load]]*-0.18</f>
        <v>8304.9599999999991</v>
      </c>
      <c r="AJ272">
        <f>Demand[[#This Row],[Load]]+Demand[[#This Row],[Load]]*-0.17</f>
        <v>8406.24</v>
      </c>
      <c r="AK272">
        <f>Demand[[#This Row],[Load]]+Demand[[#This Row],[Load]]*-0.16</f>
        <v>8507.52</v>
      </c>
      <c r="AL272">
        <f>Demand[[#This Row],[Load]]+Demand[[#This Row],[Load]]*-0.15</f>
        <v>8608.7999999999993</v>
      </c>
      <c r="AM272">
        <f>Demand[[#This Row],[Load]]+Demand[[#This Row],[Load]]*-0.14</f>
        <v>8710.08</v>
      </c>
      <c r="AN272">
        <f>Demand[[#This Row],[Load]]+Demand[[#This Row],[Load]]*-0.13</f>
        <v>8811.36</v>
      </c>
      <c r="AO272">
        <f>Demand[[#This Row],[Load]]+Demand[[#This Row],[Load]]*-0.12</f>
        <v>8912.64</v>
      </c>
      <c r="AP272">
        <f>Demand[[#This Row],[Load]]+Demand[[#This Row],[Load]]*-0.11</f>
        <v>9013.92</v>
      </c>
      <c r="AQ272">
        <f>Demand[[#This Row],[Load]]+Demand[[#This Row],[Load]]*-0.1</f>
        <v>9115.2000000000007</v>
      </c>
      <c r="AR272">
        <f>Demand[[#This Row],[Load]]+Demand[[#This Row],[Load]]*-0.09</f>
        <v>9216.48</v>
      </c>
      <c r="AS272">
        <f>Demand[[#This Row],[Load]]+Demand[[#This Row],[Load]]*-0.08</f>
        <v>9317.76</v>
      </c>
      <c r="AT272">
        <f>Demand[[#This Row],[Load]]+Demand[[#This Row],[Load]]*-0.07</f>
        <v>9419.0400000000009</v>
      </c>
      <c r="AU272">
        <f>Demand[[#This Row],[Load]]+Demand[[#This Row],[Load]]*-0.06</f>
        <v>9520.32</v>
      </c>
      <c r="AV272">
        <f>Demand[[#This Row],[Load]]+Demand[[#This Row],[Load]]*-0.05</f>
        <v>9621.6</v>
      </c>
      <c r="AW272">
        <f>Demand[[#This Row],[Load]]+Demand[[#This Row],[Load]]*-0.04</f>
        <v>9722.8799999999992</v>
      </c>
      <c r="AX272">
        <f>Demand[[#This Row],[Load]]+Demand[[#This Row],[Load]]*-0.03</f>
        <v>9824.16</v>
      </c>
      <c r="AY272">
        <f>Demand[[#This Row],[Load]]+Demand[[#This Row],[Load]]*-0.02</f>
        <v>9925.44</v>
      </c>
      <c r="AZ272">
        <f>Demand[[#This Row],[Load]]+Demand[[#This Row],[Load]]*-0.01</f>
        <v>10026.719999999999</v>
      </c>
      <c r="BA272">
        <f>Demand[[#This Row],[Load]]+Demand[[#This Row],[Load]]*0</f>
        <v>10128</v>
      </c>
      <c r="BB272">
        <f>Demand[[#This Row],[Load]]+Demand[[#This Row],[Load]]*0.01</f>
        <v>10229.280000000001</v>
      </c>
      <c r="BC272">
        <f>Demand[[#This Row],[Load]]+Demand[[#This Row],[Load]]*0.02</f>
        <v>10330.56</v>
      </c>
      <c r="BD272">
        <f>Demand[[#This Row],[Load]]+Demand[[#This Row],[Load]]*0.03</f>
        <v>10431.84</v>
      </c>
      <c r="BE272">
        <f>Demand[[#This Row],[Load]]+Demand[[#This Row],[Load]]*0.04</f>
        <v>10533.12</v>
      </c>
      <c r="BF272">
        <f>Demand[[#This Row],[Load]]+Demand[[#This Row],[Load]]*0.05</f>
        <v>10634.4</v>
      </c>
      <c r="BG272">
        <f>Demand[[#This Row],[Load]]+Demand[[#This Row],[Load]]*0.06</f>
        <v>10735.68</v>
      </c>
      <c r="BH272">
        <f>Demand[[#This Row],[Load]]+Demand[[#This Row],[Load]]*0.07</f>
        <v>10836.96</v>
      </c>
      <c r="BI272">
        <f>Demand[[#This Row],[Load]]+Demand[[#This Row],[Load]]*0.08</f>
        <v>10938.24</v>
      </c>
      <c r="BJ272">
        <f>Demand[[#This Row],[Load]]+Demand[[#This Row],[Load]]*0.09</f>
        <v>11039.52</v>
      </c>
      <c r="BK272">
        <f>Demand[[#This Row],[Load]]+Demand[[#This Row],[Load]]*0.1</f>
        <v>11140.8</v>
      </c>
      <c r="BL272">
        <f>Demand[[#This Row],[Load]]+Demand[[#This Row],[Load]]*0.11</f>
        <v>11242.08</v>
      </c>
      <c r="BM272">
        <f>Demand[[#This Row],[Load]]+Demand[[#This Row],[Load]]*0.12</f>
        <v>11343.36</v>
      </c>
      <c r="BN272">
        <f>Demand[[#This Row],[Load]]+Demand[[#This Row],[Load]]*0.13</f>
        <v>11444.64</v>
      </c>
      <c r="BO272">
        <f>Demand[[#This Row],[Load]]+Demand[[#This Row],[Load]]*0.14</f>
        <v>11545.92</v>
      </c>
      <c r="BP272">
        <f>Demand[[#This Row],[Load]]+Demand[[#This Row],[Load]]*0.15</f>
        <v>11647.2</v>
      </c>
      <c r="BQ272">
        <f>Demand[[#This Row],[Load]]+Demand[[#This Row],[Load]]*0.16</f>
        <v>11748.48</v>
      </c>
      <c r="BR272">
        <f>Demand[[#This Row],[Load]]+Demand[[#This Row],[Load]]*0.17</f>
        <v>11849.76</v>
      </c>
      <c r="BS272">
        <f>Demand[[#This Row],[Load]]+Demand[[#This Row],[Load]]*0.18</f>
        <v>11951.04</v>
      </c>
      <c r="BT272">
        <f>Demand[[#This Row],[Load]]+Demand[[#This Row],[Load]]*0.19</f>
        <v>12052.32</v>
      </c>
      <c r="BU272">
        <f>Demand[[#This Row],[Load]]+Demand[[#This Row],[Load]]*0.2</f>
        <v>12153.6</v>
      </c>
      <c r="BV272">
        <f>Demand[[#This Row],[Load]]+Demand[[#This Row],[Load]]*0.21</f>
        <v>12254.880000000001</v>
      </c>
      <c r="BW272">
        <f>Demand[[#This Row],[Load]]+Demand[[#This Row],[Load]]*0.22</f>
        <v>12356.16</v>
      </c>
      <c r="BX272">
        <f>Demand[[#This Row],[Load]]+Demand[[#This Row],[Load]]*0.23</f>
        <v>12457.44</v>
      </c>
      <c r="BY272">
        <f>Demand[[#This Row],[Load]]+Demand[[#This Row],[Load]]*0.24</f>
        <v>12558.72</v>
      </c>
      <c r="BZ272">
        <f>Demand[[#This Row],[Load]]+Demand[[#This Row],[Load]]*0.25</f>
        <v>12660</v>
      </c>
      <c r="CA272">
        <f>Demand[[#This Row],[Load]]+Demand[[#This Row],[Load]]*0.26</f>
        <v>12761.28</v>
      </c>
      <c r="CB272">
        <f>Demand[[#This Row],[Load]]+Demand[[#This Row],[Load]]*0.27</f>
        <v>12862.560000000001</v>
      </c>
      <c r="CC272">
        <f>Demand[[#This Row],[Load]]+Demand[[#This Row],[Load]]*0.28</f>
        <v>12963.84</v>
      </c>
      <c r="CD272">
        <f>Demand[[#This Row],[Load]]+Demand[[#This Row],[Load]]*0.29</f>
        <v>13065.119999999999</v>
      </c>
      <c r="CE272">
        <f>Demand[[#This Row],[Load]]+Demand[[#This Row],[Load]]*0.3</f>
        <v>13166.4</v>
      </c>
      <c r="CF272">
        <f>Demand[[#This Row],[Load]]+Demand[[#This Row],[Load]]*0.31</f>
        <v>13267.68</v>
      </c>
      <c r="CG272">
        <f>Demand[[#This Row],[Load]]+Demand[[#This Row],[Load]]*0.32</f>
        <v>13368.96</v>
      </c>
      <c r="CH272">
        <f>Demand[[#This Row],[Load]]+Demand[[#This Row],[Load]]*0.33</f>
        <v>13470.24</v>
      </c>
      <c r="CI272">
        <f>Demand[[#This Row],[Load]]+Demand[[#This Row],[Load]]*0.34</f>
        <v>13571.52</v>
      </c>
      <c r="CJ272">
        <f>Demand[[#This Row],[Load]]+Demand[[#This Row],[Load]]*0.35</f>
        <v>13672.8</v>
      </c>
      <c r="CK272">
        <f>Demand[[#This Row],[Load]]+Demand[[#This Row],[Load]]*0.36</f>
        <v>13774.08</v>
      </c>
      <c r="CL272">
        <f>Demand[[#This Row],[Load]]+Demand[[#This Row],[Load]]*0.37</f>
        <v>13875.36</v>
      </c>
      <c r="CM272">
        <f>Demand[[#This Row],[Load]]+Demand[[#This Row],[Load]]*0.38</f>
        <v>13976.64</v>
      </c>
      <c r="CN272">
        <f>Demand[[#This Row],[Load]]+Demand[[#This Row],[Load]]*0.39</f>
        <v>14077.92</v>
      </c>
      <c r="CO272">
        <f>Demand[[#This Row],[Load]]+Demand[[#This Row],[Load]]*0.4</f>
        <v>14179.2</v>
      </c>
      <c r="CP272">
        <f>Demand[[#This Row],[Load]]+Demand[[#This Row],[Load]]*0.41</f>
        <v>14280.48</v>
      </c>
      <c r="CQ272">
        <f>Demand[[#This Row],[Load]]+Demand[[#This Row],[Load]]*0.42</f>
        <v>14381.76</v>
      </c>
      <c r="CR272">
        <f>Demand[[#This Row],[Load]]+Demand[[#This Row],[Load]]*0.43</f>
        <v>14483.04</v>
      </c>
      <c r="CS272">
        <f>Demand[[#This Row],[Load]]+Demand[[#This Row],[Load]]*0.44</f>
        <v>14584.32</v>
      </c>
      <c r="CT272">
        <f>Demand[[#This Row],[Load]]+Demand[[#This Row],[Load]]*0.45</f>
        <v>14685.6</v>
      </c>
      <c r="CU272">
        <f>Demand[[#This Row],[Load]]+Demand[[#This Row],[Load]]*0.46</f>
        <v>14786.880000000001</v>
      </c>
      <c r="CV272">
        <f>Demand[[#This Row],[Load]]+Demand[[#This Row],[Load]]*47</f>
        <v>486144</v>
      </c>
      <c r="CW272">
        <f>Demand[[#This Row],[Load]]+Demand[[#This Row],[Load]]*0.48</f>
        <v>14989.439999999999</v>
      </c>
      <c r="CX272">
        <f>Demand[[#This Row],[Load]]+Demand[[#This Row],[Load]]*0.49</f>
        <v>15090.720000000001</v>
      </c>
      <c r="CY272">
        <f>Demand[[#This Row],[Load]]+Demand[[#This Row],[Load]]*0.5</f>
        <v>15192</v>
      </c>
    </row>
    <row r="273" spans="1:103">
      <c r="A273">
        <v>271</v>
      </c>
      <c r="B273">
        <v>10913</v>
      </c>
      <c r="C273">
        <f>Demand[[#This Row],[Load]]-Demand[[#This Row],[Load]]*0.5</f>
        <v>5456.5</v>
      </c>
      <c r="D273">
        <f>Demand[[#This Row],[Load]]-Demand[[#This Row],[Load]]*0.49</f>
        <v>5565.63</v>
      </c>
      <c r="E273">
        <f>Demand[[#This Row],[Load]]-Demand[[#This Row],[Load]]*0.48</f>
        <v>5674.76</v>
      </c>
      <c r="F273">
        <f>Demand[[#This Row],[Load]]-Demand[[#This Row],[Load]]*0.47</f>
        <v>5783.89</v>
      </c>
      <c r="G273">
        <f>Demand[[#This Row],[Load]]-Demand[[#This Row],[Load]]*0.46</f>
        <v>5893.0199999999995</v>
      </c>
      <c r="H273">
        <f>Demand[[#This Row],[Load]]-Demand[[#This Row],[Load]]*0.45</f>
        <v>6002.15</v>
      </c>
      <c r="I273">
        <f>Demand[[#This Row],[Load]]-Demand[[#This Row],[Load]]*0.44</f>
        <v>6111.28</v>
      </c>
      <c r="J273">
        <f>Demand[[#This Row],[Load]]-Demand[[#This Row],[Load]]*0.43</f>
        <v>6220.41</v>
      </c>
      <c r="K273">
        <f>Demand[[#This Row],[Load]]+Demand[[#This Row],[Load]]*$K$1</f>
        <v>6329.54</v>
      </c>
      <c r="L273">
        <f>Demand[[#This Row],[Load]]+Demand[[#This Row],[Load]]*-0.41</f>
        <v>6438.67</v>
      </c>
      <c r="M273">
        <f>Demand[[#This Row],[Load]]+Demand[[#This Row],[Load]]*-0.4</f>
        <v>6547.8</v>
      </c>
      <c r="N273">
        <f>Demand[[#This Row],[Load]]+Demand[[#This Row],[Load]]*-0.39</f>
        <v>6656.93</v>
      </c>
      <c r="O273">
        <f>Demand[[#This Row],[Load]]+Demand[[#This Row],[Load]]*-0.38</f>
        <v>6766.06</v>
      </c>
      <c r="P273">
        <f>Demand[[#This Row],[Load]]+Demand[[#This Row],[Load]]*-0.37</f>
        <v>6875.1900000000005</v>
      </c>
      <c r="Q273">
        <f>Demand[[#This Row],[Load]]+Demand[[#This Row],[Load]]*-0.36</f>
        <v>6984.32</v>
      </c>
      <c r="R273">
        <f>Demand[[#This Row],[Load]]+Demand[[#This Row],[Load]]*-0.35</f>
        <v>7093.4500000000007</v>
      </c>
      <c r="S273">
        <f>Demand[[#This Row],[Load]]+Demand[[#This Row],[Load]]*-0.34</f>
        <v>7202.58</v>
      </c>
      <c r="T273">
        <f>Demand[[#This Row],[Load]]+Demand[[#This Row],[Load]]*-0.33</f>
        <v>7311.71</v>
      </c>
      <c r="U273">
        <f>Demand[[#This Row],[Load]]+Demand[[#This Row],[Load]]*-0.32</f>
        <v>7420.84</v>
      </c>
      <c r="V273">
        <f>Demand[[#This Row],[Load]]+Demand[[#This Row],[Load]]*-0.31</f>
        <v>7529.9699999999993</v>
      </c>
      <c r="W273">
        <f>Demand[[#This Row],[Load]]+Demand[[#This Row],[Load]]*-0.3</f>
        <v>7639.1</v>
      </c>
      <c r="X273">
        <f>Demand[[#This Row],[Load]]+Demand[[#This Row],[Load]]*-0.29</f>
        <v>7748.23</v>
      </c>
      <c r="Y273">
        <f>Demand[[#This Row],[Load]]+Demand[[#This Row],[Load]]*-0.28</f>
        <v>7857.36</v>
      </c>
      <c r="Z273">
        <f>Demand[[#This Row],[Load]]+Demand[[#This Row],[Load]]*-0.27</f>
        <v>7966.49</v>
      </c>
      <c r="AA273">
        <f>Demand[[#This Row],[Load]]+Demand[[#This Row],[Load]]*-0.26</f>
        <v>8075.62</v>
      </c>
      <c r="AB273">
        <f>Demand[[#This Row],[Load]]+Demand[[#This Row],[Load]]*-0.25</f>
        <v>8184.75</v>
      </c>
      <c r="AC273">
        <f>Demand[[#This Row],[Load]]+Demand[[#This Row],[Load]]*-0.24</f>
        <v>8293.880000000001</v>
      </c>
      <c r="AD273">
        <f>Demand[[#This Row],[Load]]+Demand[[#This Row],[Load]]*-0.23</f>
        <v>8403.01</v>
      </c>
      <c r="AE273">
        <f>Demand[[#This Row],[Load]]+Demand[[#This Row],[Load]]*-0.22</f>
        <v>8512.14</v>
      </c>
      <c r="AF273">
        <f>Demand[[#This Row],[Load]]+Demand[[#This Row],[Load]]*-0.21</f>
        <v>8621.27</v>
      </c>
      <c r="AG273">
        <f>Demand[[#This Row],[Load]]+Demand[[#This Row],[Load]]*-0.2</f>
        <v>8730.4</v>
      </c>
      <c r="AH273">
        <f>Demand[[#This Row],[Load]]+Demand[[#This Row],[Load]]*-0.19</f>
        <v>8839.5300000000007</v>
      </c>
      <c r="AI273">
        <f>Demand[[#This Row],[Load]]+Demand[[#This Row],[Load]]*-0.18</f>
        <v>8948.66</v>
      </c>
      <c r="AJ273">
        <f>Demand[[#This Row],[Load]]+Demand[[#This Row],[Load]]*-0.17</f>
        <v>9057.7900000000009</v>
      </c>
      <c r="AK273">
        <f>Demand[[#This Row],[Load]]+Demand[[#This Row],[Load]]*-0.16</f>
        <v>9166.92</v>
      </c>
      <c r="AL273">
        <f>Demand[[#This Row],[Load]]+Demand[[#This Row],[Load]]*-0.15</f>
        <v>9276.0499999999993</v>
      </c>
      <c r="AM273">
        <f>Demand[[#This Row],[Load]]+Demand[[#This Row],[Load]]*-0.14</f>
        <v>9385.18</v>
      </c>
      <c r="AN273">
        <f>Demand[[#This Row],[Load]]+Demand[[#This Row],[Load]]*-0.13</f>
        <v>9494.31</v>
      </c>
      <c r="AO273">
        <f>Demand[[#This Row],[Load]]+Demand[[#This Row],[Load]]*-0.12</f>
        <v>9603.44</v>
      </c>
      <c r="AP273">
        <f>Demand[[#This Row],[Load]]+Demand[[#This Row],[Load]]*-0.11</f>
        <v>9712.57</v>
      </c>
      <c r="AQ273">
        <f>Demand[[#This Row],[Load]]+Demand[[#This Row],[Load]]*-0.1</f>
        <v>9821.7000000000007</v>
      </c>
      <c r="AR273">
        <f>Demand[[#This Row],[Load]]+Demand[[#This Row],[Load]]*-0.09</f>
        <v>9930.83</v>
      </c>
      <c r="AS273">
        <f>Demand[[#This Row],[Load]]+Demand[[#This Row],[Load]]*-0.08</f>
        <v>10039.959999999999</v>
      </c>
      <c r="AT273">
        <f>Demand[[#This Row],[Load]]+Demand[[#This Row],[Load]]*-0.07</f>
        <v>10149.09</v>
      </c>
      <c r="AU273">
        <f>Demand[[#This Row],[Load]]+Demand[[#This Row],[Load]]*-0.06</f>
        <v>10258.219999999999</v>
      </c>
      <c r="AV273">
        <f>Demand[[#This Row],[Load]]+Demand[[#This Row],[Load]]*-0.05</f>
        <v>10367.35</v>
      </c>
      <c r="AW273">
        <f>Demand[[#This Row],[Load]]+Demand[[#This Row],[Load]]*-0.04</f>
        <v>10476.48</v>
      </c>
      <c r="AX273">
        <f>Demand[[#This Row],[Load]]+Demand[[#This Row],[Load]]*-0.03</f>
        <v>10585.61</v>
      </c>
      <c r="AY273">
        <f>Demand[[#This Row],[Load]]+Demand[[#This Row],[Load]]*-0.02</f>
        <v>10694.74</v>
      </c>
      <c r="AZ273">
        <f>Demand[[#This Row],[Load]]+Demand[[#This Row],[Load]]*-0.01</f>
        <v>10803.87</v>
      </c>
      <c r="BA273">
        <f>Demand[[#This Row],[Load]]+Demand[[#This Row],[Load]]*0</f>
        <v>10913</v>
      </c>
      <c r="BB273">
        <f>Demand[[#This Row],[Load]]+Demand[[#This Row],[Load]]*0.01</f>
        <v>11022.13</v>
      </c>
      <c r="BC273">
        <f>Demand[[#This Row],[Load]]+Demand[[#This Row],[Load]]*0.02</f>
        <v>11131.26</v>
      </c>
      <c r="BD273">
        <f>Demand[[#This Row],[Load]]+Demand[[#This Row],[Load]]*0.03</f>
        <v>11240.39</v>
      </c>
      <c r="BE273">
        <f>Demand[[#This Row],[Load]]+Demand[[#This Row],[Load]]*0.04</f>
        <v>11349.52</v>
      </c>
      <c r="BF273">
        <f>Demand[[#This Row],[Load]]+Demand[[#This Row],[Load]]*0.05</f>
        <v>11458.65</v>
      </c>
      <c r="BG273">
        <f>Demand[[#This Row],[Load]]+Demand[[#This Row],[Load]]*0.06</f>
        <v>11567.78</v>
      </c>
      <c r="BH273">
        <f>Demand[[#This Row],[Load]]+Demand[[#This Row],[Load]]*0.07</f>
        <v>11676.91</v>
      </c>
      <c r="BI273">
        <f>Demand[[#This Row],[Load]]+Demand[[#This Row],[Load]]*0.08</f>
        <v>11786.04</v>
      </c>
      <c r="BJ273">
        <f>Demand[[#This Row],[Load]]+Demand[[#This Row],[Load]]*0.09</f>
        <v>11895.17</v>
      </c>
      <c r="BK273">
        <f>Demand[[#This Row],[Load]]+Demand[[#This Row],[Load]]*0.1</f>
        <v>12004.3</v>
      </c>
      <c r="BL273">
        <f>Demand[[#This Row],[Load]]+Demand[[#This Row],[Load]]*0.11</f>
        <v>12113.43</v>
      </c>
      <c r="BM273">
        <f>Demand[[#This Row],[Load]]+Demand[[#This Row],[Load]]*0.12</f>
        <v>12222.56</v>
      </c>
      <c r="BN273">
        <f>Demand[[#This Row],[Load]]+Demand[[#This Row],[Load]]*0.13</f>
        <v>12331.69</v>
      </c>
      <c r="BO273">
        <f>Demand[[#This Row],[Load]]+Demand[[#This Row],[Load]]*0.14</f>
        <v>12440.82</v>
      </c>
      <c r="BP273">
        <f>Demand[[#This Row],[Load]]+Demand[[#This Row],[Load]]*0.15</f>
        <v>12549.95</v>
      </c>
      <c r="BQ273">
        <f>Demand[[#This Row],[Load]]+Demand[[#This Row],[Load]]*0.16</f>
        <v>12659.08</v>
      </c>
      <c r="BR273">
        <f>Demand[[#This Row],[Load]]+Demand[[#This Row],[Load]]*0.17</f>
        <v>12768.21</v>
      </c>
      <c r="BS273">
        <f>Demand[[#This Row],[Load]]+Demand[[#This Row],[Load]]*0.18</f>
        <v>12877.34</v>
      </c>
      <c r="BT273">
        <f>Demand[[#This Row],[Load]]+Demand[[#This Row],[Load]]*0.19</f>
        <v>12986.47</v>
      </c>
      <c r="BU273">
        <f>Demand[[#This Row],[Load]]+Demand[[#This Row],[Load]]*0.2</f>
        <v>13095.6</v>
      </c>
      <c r="BV273">
        <f>Demand[[#This Row],[Load]]+Demand[[#This Row],[Load]]*0.21</f>
        <v>13204.73</v>
      </c>
      <c r="BW273">
        <f>Demand[[#This Row],[Load]]+Demand[[#This Row],[Load]]*0.22</f>
        <v>13313.86</v>
      </c>
      <c r="BX273">
        <f>Demand[[#This Row],[Load]]+Demand[[#This Row],[Load]]*0.23</f>
        <v>13422.99</v>
      </c>
      <c r="BY273">
        <f>Demand[[#This Row],[Load]]+Demand[[#This Row],[Load]]*0.24</f>
        <v>13532.119999999999</v>
      </c>
      <c r="BZ273">
        <f>Demand[[#This Row],[Load]]+Demand[[#This Row],[Load]]*0.25</f>
        <v>13641.25</v>
      </c>
      <c r="CA273">
        <f>Demand[[#This Row],[Load]]+Demand[[#This Row],[Load]]*0.26</f>
        <v>13750.380000000001</v>
      </c>
      <c r="CB273">
        <f>Demand[[#This Row],[Load]]+Demand[[#This Row],[Load]]*0.27</f>
        <v>13859.51</v>
      </c>
      <c r="CC273">
        <f>Demand[[#This Row],[Load]]+Demand[[#This Row],[Load]]*0.28</f>
        <v>13968.64</v>
      </c>
      <c r="CD273">
        <f>Demand[[#This Row],[Load]]+Demand[[#This Row],[Load]]*0.29</f>
        <v>14077.77</v>
      </c>
      <c r="CE273">
        <f>Demand[[#This Row],[Load]]+Demand[[#This Row],[Load]]*0.3</f>
        <v>14186.9</v>
      </c>
      <c r="CF273">
        <f>Demand[[#This Row],[Load]]+Demand[[#This Row],[Load]]*0.31</f>
        <v>14296.03</v>
      </c>
      <c r="CG273">
        <f>Demand[[#This Row],[Load]]+Demand[[#This Row],[Load]]*0.32</f>
        <v>14405.16</v>
      </c>
      <c r="CH273">
        <f>Demand[[#This Row],[Load]]+Demand[[#This Row],[Load]]*0.33</f>
        <v>14514.29</v>
      </c>
      <c r="CI273">
        <f>Demand[[#This Row],[Load]]+Demand[[#This Row],[Load]]*0.34</f>
        <v>14623.42</v>
      </c>
      <c r="CJ273">
        <f>Demand[[#This Row],[Load]]+Demand[[#This Row],[Load]]*0.35</f>
        <v>14732.55</v>
      </c>
      <c r="CK273">
        <f>Demand[[#This Row],[Load]]+Demand[[#This Row],[Load]]*0.36</f>
        <v>14841.68</v>
      </c>
      <c r="CL273">
        <f>Demand[[#This Row],[Load]]+Demand[[#This Row],[Load]]*0.37</f>
        <v>14950.81</v>
      </c>
      <c r="CM273">
        <f>Demand[[#This Row],[Load]]+Demand[[#This Row],[Load]]*0.38</f>
        <v>15059.939999999999</v>
      </c>
      <c r="CN273">
        <f>Demand[[#This Row],[Load]]+Demand[[#This Row],[Load]]*0.39</f>
        <v>15169.07</v>
      </c>
      <c r="CO273">
        <f>Demand[[#This Row],[Load]]+Demand[[#This Row],[Load]]*0.4</f>
        <v>15278.2</v>
      </c>
      <c r="CP273">
        <f>Demand[[#This Row],[Load]]+Demand[[#This Row],[Load]]*0.41</f>
        <v>15387.33</v>
      </c>
      <c r="CQ273">
        <f>Demand[[#This Row],[Load]]+Demand[[#This Row],[Load]]*0.42</f>
        <v>15496.46</v>
      </c>
      <c r="CR273">
        <f>Demand[[#This Row],[Load]]+Demand[[#This Row],[Load]]*0.43</f>
        <v>15605.59</v>
      </c>
      <c r="CS273">
        <f>Demand[[#This Row],[Load]]+Demand[[#This Row],[Load]]*0.44</f>
        <v>15714.720000000001</v>
      </c>
      <c r="CT273">
        <f>Demand[[#This Row],[Load]]+Demand[[#This Row],[Load]]*0.45</f>
        <v>15823.85</v>
      </c>
      <c r="CU273">
        <f>Demand[[#This Row],[Load]]+Demand[[#This Row],[Load]]*0.46</f>
        <v>15932.98</v>
      </c>
      <c r="CV273">
        <f>Demand[[#This Row],[Load]]+Demand[[#This Row],[Load]]*47</f>
        <v>523824</v>
      </c>
      <c r="CW273">
        <f>Demand[[#This Row],[Load]]+Demand[[#This Row],[Load]]*0.48</f>
        <v>16151.24</v>
      </c>
      <c r="CX273">
        <f>Demand[[#This Row],[Load]]+Demand[[#This Row],[Load]]*0.49</f>
        <v>16260.369999999999</v>
      </c>
      <c r="CY273">
        <f>Demand[[#This Row],[Load]]+Demand[[#This Row],[Load]]*0.5</f>
        <v>16369.5</v>
      </c>
    </row>
    <row r="274" spans="1:103">
      <c r="A274">
        <v>272</v>
      </c>
      <c r="B274">
        <v>12658</v>
      </c>
      <c r="C274">
        <f>Demand[[#This Row],[Load]]-Demand[[#This Row],[Load]]*0.5</f>
        <v>6329</v>
      </c>
      <c r="D274">
        <f>Demand[[#This Row],[Load]]-Demand[[#This Row],[Load]]*0.49</f>
        <v>6455.58</v>
      </c>
      <c r="E274">
        <f>Demand[[#This Row],[Load]]-Demand[[#This Row],[Load]]*0.48</f>
        <v>6582.16</v>
      </c>
      <c r="F274">
        <f>Demand[[#This Row],[Load]]-Demand[[#This Row],[Load]]*0.47</f>
        <v>6708.7400000000007</v>
      </c>
      <c r="G274">
        <f>Demand[[#This Row],[Load]]-Demand[[#This Row],[Load]]*0.46</f>
        <v>6835.32</v>
      </c>
      <c r="H274">
        <f>Demand[[#This Row],[Load]]-Demand[[#This Row],[Load]]*0.45</f>
        <v>6961.9</v>
      </c>
      <c r="I274">
        <f>Demand[[#This Row],[Load]]-Demand[[#This Row],[Load]]*0.44</f>
        <v>7088.48</v>
      </c>
      <c r="J274">
        <f>Demand[[#This Row],[Load]]-Demand[[#This Row],[Load]]*0.43</f>
        <v>7215.06</v>
      </c>
      <c r="K274">
        <f>Demand[[#This Row],[Load]]+Demand[[#This Row],[Load]]*$K$1</f>
        <v>7341.64</v>
      </c>
      <c r="L274">
        <f>Demand[[#This Row],[Load]]+Demand[[#This Row],[Load]]*-0.41</f>
        <v>7468.22</v>
      </c>
      <c r="M274">
        <f>Demand[[#This Row],[Load]]+Demand[[#This Row],[Load]]*-0.4</f>
        <v>7594.7999999999993</v>
      </c>
      <c r="N274">
        <f>Demand[[#This Row],[Load]]+Demand[[#This Row],[Load]]*-0.39</f>
        <v>7721.38</v>
      </c>
      <c r="O274">
        <f>Demand[[#This Row],[Load]]+Demand[[#This Row],[Load]]*-0.38</f>
        <v>7847.96</v>
      </c>
      <c r="P274">
        <f>Demand[[#This Row],[Load]]+Demand[[#This Row],[Load]]*-0.37</f>
        <v>7974.54</v>
      </c>
      <c r="Q274">
        <f>Demand[[#This Row],[Load]]+Demand[[#This Row],[Load]]*-0.36</f>
        <v>8101.12</v>
      </c>
      <c r="R274">
        <f>Demand[[#This Row],[Load]]+Demand[[#This Row],[Load]]*-0.35</f>
        <v>8227.7000000000007</v>
      </c>
      <c r="S274">
        <f>Demand[[#This Row],[Load]]+Demand[[#This Row],[Load]]*-0.34</f>
        <v>8354.2799999999988</v>
      </c>
      <c r="T274">
        <f>Demand[[#This Row],[Load]]+Demand[[#This Row],[Load]]*-0.33</f>
        <v>8480.86</v>
      </c>
      <c r="U274">
        <f>Demand[[#This Row],[Load]]+Demand[[#This Row],[Load]]*-0.32</f>
        <v>8607.44</v>
      </c>
      <c r="V274">
        <f>Demand[[#This Row],[Load]]+Demand[[#This Row],[Load]]*-0.31</f>
        <v>8734.02</v>
      </c>
      <c r="W274">
        <f>Demand[[#This Row],[Load]]+Demand[[#This Row],[Load]]*-0.3</f>
        <v>8860.6</v>
      </c>
      <c r="X274">
        <f>Demand[[#This Row],[Load]]+Demand[[#This Row],[Load]]*-0.29</f>
        <v>8987.18</v>
      </c>
      <c r="Y274">
        <f>Demand[[#This Row],[Load]]+Demand[[#This Row],[Load]]*-0.28</f>
        <v>9113.76</v>
      </c>
      <c r="Z274">
        <f>Demand[[#This Row],[Load]]+Demand[[#This Row],[Load]]*-0.27</f>
        <v>9240.34</v>
      </c>
      <c r="AA274">
        <f>Demand[[#This Row],[Load]]+Demand[[#This Row],[Load]]*-0.26</f>
        <v>9366.92</v>
      </c>
      <c r="AB274">
        <f>Demand[[#This Row],[Load]]+Demand[[#This Row],[Load]]*-0.25</f>
        <v>9493.5</v>
      </c>
      <c r="AC274">
        <f>Demand[[#This Row],[Load]]+Demand[[#This Row],[Load]]*-0.24</f>
        <v>9620.08</v>
      </c>
      <c r="AD274">
        <f>Demand[[#This Row],[Load]]+Demand[[#This Row],[Load]]*-0.23</f>
        <v>9746.66</v>
      </c>
      <c r="AE274">
        <f>Demand[[#This Row],[Load]]+Demand[[#This Row],[Load]]*-0.22</f>
        <v>9873.24</v>
      </c>
      <c r="AF274">
        <f>Demand[[#This Row],[Load]]+Demand[[#This Row],[Load]]*-0.21</f>
        <v>9999.82</v>
      </c>
      <c r="AG274">
        <f>Demand[[#This Row],[Load]]+Demand[[#This Row],[Load]]*-0.2</f>
        <v>10126.4</v>
      </c>
      <c r="AH274">
        <f>Demand[[#This Row],[Load]]+Demand[[#This Row],[Load]]*-0.19</f>
        <v>10252.98</v>
      </c>
      <c r="AI274">
        <f>Demand[[#This Row],[Load]]+Demand[[#This Row],[Load]]*-0.18</f>
        <v>10379.56</v>
      </c>
      <c r="AJ274">
        <f>Demand[[#This Row],[Load]]+Demand[[#This Row],[Load]]*-0.17</f>
        <v>10506.14</v>
      </c>
      <c r="AK274">
        <f>Demand[[#This Row],[Load]]+Demand[[#This Row],[Load]]*-0.16</f>
        <v>10632.72</v>
      </c>
      <c r="AL274">
        <f>Demand[[#This Row],[Load]]+Demand[[#This Row],[Load]]*-0.15</f>
        <v>10759.3</v>
      </c>
      <c r="AM274">
        <f>Demand[[#This Row],[Load]]+Demand[[#This Row],[Load]]*-0.14</f>
        <v>10885.88</v>
      </c>
      <c r="AN274">
        <f>Demand[[#This Row],[Load]]+Demand[[#This Row],[Load]]*-0.13</f>
        <v>11012.46</v>
      </c>
      <c r="AO274">
        <f>Demand[[#This Row],[Load]]+Demand[[#This Row],[Load]]*-0.12</f>
        <v>11139.04</v>
      </c>
      <c r="AP274">
        <f>Demand[[#This Row],[Load]]+Demand[[#This Row],[Load]]*-0.11</f>
        <v>11265.619999999999</v>
      </c>
      <c r="AQ274">
        <f>Demand[[#This Row],[Load]]+Demand[[#This Row],[Load]]*-0.1</f>
        <v>11392.2</v>
      </c>
      <c r="AR274">
        <f>Demand[[#This Row],[Load]]+Demand[[#This Row],[Load]]*-0.09</f>
        <v>11518.78</v>
      </c>
      <c r="AS274">
        <f>Demand[[#This Row],[Load]]+Demand[[#This Row],[Load]]*-0.08</f>
        <v>11645.36</v>
      </c>
      <c r="AT274">
        <f>Demand[[#This Row],[Load]]+Demand[[#This Row],[Load]]*-0.07</f>
        <v>11771.94</v>
      </c>
      <c r="AU274">
        <f>Demand[[#This Row],[Load]]+Demand[[#This Row],[Load]]*-0.06</f>
        <v>11898.52</v>
      </c>
      <c r="AV274">
        <f>Demand[[#This Row],[Load]]+Demand[[#This Row],[Load]]*-0.05</f>
        <v>12025.1</v>
      </c>
      <c r="AW274">
        <f>Demand[[#This Row],[Load]]+Demand[[#This Row],[Load]]*-0.04</f>
        <v>12151.68</v>
      </c>
      <c r="AX274">
        <f>Demand[[#This Row],[Load]]+Demand[[#This Row],[Load]]*-0.03</f>
        <v>12278.26</v>
      </c>
      <c r="AY274">
        <f>Demand[[#This Row],[Load]]+Demand[[#This Row],[Load]]*-0.02</f>
        <v>12404.84</v>
      </c>
      <c r="AZ274">
        <f>Demand[[#This Row],[Load]]+Demand[[#This Row],[Load]]*-0.01</f>
        <v>12531.42</v>
      </c>
      <c r="BA274">
        <f>Demand[[#This Row],[Load]]+Demand[[#This Row],[Load]]*0</f>
        <v>12658</v>
      </c>
      <c r="BB274">
        <f>Demand[[#This Row],[Load]]+Demand[[#This Row],[Load]]*0.01</f>
        <v>12784.58</v>
      </c>
      <c r="BC274">
        <f>Demand[[#This Row],[Load]]+Demand[[#This Row],[Load]]*0.02</f>
        <v>12911.16</v>
      </c>
      <c r="BD274">
        <f>Demand[[#This Row],[Load]]+Demand[[#This Row],[Load]]*0.03</f>
        <v>13037.74</v>
      </c>
      <c r="BE274">
        <f>Demand[[#This Row],[Load]]+Demand[[#This Row],[Load]]*0.04</f>
        <v>13164.32</v>
      </c>
      <c r="BF274">
        <f>Demand[[#This Row],[Load]]+Demand[[#This Row],[Load]]*0.05</f>
        <v>13290.9</v>
      </c>
      <c r="BG274">
        <f>Demand[[#This Row],[Load]]+Demand[[#This Row],[Load]]*0.06</f>
        <v>13417.48</v>
      </c>
      <c r="BH274">
        <f>Demand[[#This Row],[Load]]+Demand[[#This Row],[Load]]*0.07</f>
        <v>13544.06</v>
      </c>
      <c r="BI274">
        <f>Demand[[#This Row],[Load]]+Demand[[#This Row],[Load]]*0.08</f>
        <v>13670.64</v>
      </c>
      <c r="BJ274">
        <f>Demand[[#This Row],[Load]]+Demand[[#This Row],[Load]]*0.09</f>
        <v>13797.22</v>
      </c>
      <c r="BK274">
        <f>Demand[[#This Row],[Load]]+Demand[[#This Row],[Load]]*0.1</f>
        <v>13923.8</v>
      </c>
      <c r="BL274">
        <f>Demand[[#This Row],[Load]]+Demand[[#This Row],[Load]]*0.11</f>
        <v>14050.380000000001</v>
      </c>
      <c r="BM274">
        <f>Demand[[#This Row],[Load]]+Demand[[#This Row],[Load]]*0.12</f>
        <v>14176.96</v>
      </c>
      <c r="BN274">
        <f>Demand[[#This Row],[Load]]+Demand[[#This Row],[Load]]*0.13</f>
        <v>14303.54</v>
      </c>
      <c r="BO274">
        <f>Demand[[#This Row],[Load]]+Demand[[#This Row],[Load]]*0.14</f>
        <v>14430.12</v>
      </c>
      <c r="BP274">
        <f>Demand[[#This Row],[Load]]+Demand[[#This Row],[Load]]*0.15</f>
        <v>14556.7</v>
      </c>
      <c r="BQ274">
        <f>Demand[[#This Row],[Load]]+Demand[[#This Row],[Load]]*0.16</f>
        <v>14683.28</v>
      </c>
      <c r="BR274">
        <f>Demand[[#This Row],[Load]]+Demand[[#This Row],[Load]]*0.17</f>
        <v>14809.86</v>
      </c>
      <c r="BS274">
        <f>Demand[[#This Row],[Load]]+Demand[[#This Row],[Load]]*0.18</f>
        <v>14936.44</v>
      </c>
      <c r="BT274">
        <f>Demand[[#This Row],[Load]]+Demand[[#This Row],[Load]]*0.19</f>
        <v>15063.02</v>
      </c>
      <c r="BU274">
        <f>Demand[[#This Row],[Load]]+Demand[[#This Row],[Load]]*0.2</f>
        <v>15189.6</v>
      </c>
      <c r="BV274">
        <f>Demand[[#This Row],[Load]]+Demand[[#This Row],[Load]]*0.21</f>
        <v>15316.18</v>
      </c>
      <c r="BW274">
        <f>Demand[[#This Row],[Load]]+Demand[[#This Row],[Load]]*0.22</f>
        <v>15442.76</v>
      </c>
      <c r="BX274">
        <f>Demand[[#This Row],[Load]]+Demand[[#This Row],[Load]]*0.23</f>
        <v>15569.34</v>
      </c>
      <c r="BY274">
        <f>Demand[[#This Row],[Load]]+Demand[[#This Row],[Load]]*0.24</f>
        <v>15695.92</v>
      </c>
      <c r="BZ274">
        <f>Demand[[#This Row],[Load]]+Demand[[#This Row],[Load]]*0.25</f>
        <v>15822.5</v>
      </c>
      <c r="CA274">
        <f>Demand[[#This Row],[Load]]+Demand[[#This Row],[Load]]*0.26</f>
        <v>15949.08</v>
      </c>
      <c r="CB274">
        <f>Demand[[#This Row],[Load]]+Demand[[#This Row],[Load]]*0.27</f>
        <v>16075.66</v>
      </c>
      <c r="CC274">
        <f>Demand[[#This Row],[Load]]+Demand[[#This Row],[Load]]*0.28</f>
        <v>16202.24</v>
      </c>
      <c r="CD274">
        <f>Demand[[#This Row],[Load]]+Demand[[#This Row],[Load]]*0.29</f>
        <v>16328.82</v>
      </c>
      <c r="CE274">
        <f>Demand[[#This Row],[Load]]+Demand[[#This Row],[Load]]*0.3</f>
        <v>16455.400000000001</v>
      </c>
      <c r="CF274">
        <f>Demand[[#This Row],[Load]]+Demand[[#This Row],[Load]]*0.31</f>
        <v>16581.98</v>
      </c>
      <c r="CG274">
        <f>Demand[[#This Row],[Load]]+Demand[[#This Row],[Load]]*0.32</f>
        <v>16708.560000000001</v>
      </c>
      <c r="CH274">
        <f>Demand[[#This Row],[Load]]+Demand[[#This Row],[Load]]*0.33</f>
        <v>16835.14</v>
      </c>
      <c r="CI274">
        <f>Demand[[#This Row],[Load]]+Demand[[#This Row],[Load]]*0.34</f>
        <v>16961.72</v>
      </c>
      <c r="CJ274">
        <f>Demand[[#This Row],[Load]]+Demand[[#This Row],[Load]]*0.35</f>
        <v>17088.3</v>
      </c>
      <c r="CK274">
        <f>Demand[[#This Row],[Load]]+Demand[[#This Row],[Load]]*0.36</f>
        <v>17214.88</v>
      </c>
      <c r="CL274">
        <f>Demand[[#This Row],[Load]]+Demand[[#This Row],[Load]]*0.37</f>
        <v>17341.46</v>
      </c>
      <c r="CM274">
        <f>Demand[[#This Row],[Load]]+Demand[[#This Row],[Load]]*0.38</f>
        <v>17468.04</v>
      </c>
      <c r="CN274">
        <f>Demand[[#This Row],[Load]]+Demand[[#This Row],[Load]]*0.39</f>
        <v>17594.62</v>
      </c>
      <c r="CO274">
        <f>Demand[[#This Row],[Load]]+Demand[[#This Row],[Load]]*0.4</f>
        <v>17721.2</v>
      </c>
      <c r="CP274">
        <f>Demand[[#This Row],[Load]]+Demand[[#This Row],[Load]]*0.41</f>
        <v>17847.78</v>
      </c>
      <c r="CQ274">
        <f>Demand[[#This Row],[Load]]+Demand[[#This Row],[Load]]*0.42</f>
        <v>17974.36</v>
      </c>
      <c r="CR274">
        <f>Demand[[#This Row],[Load]]+Demand[[#This Row],[Load]]*0.43</f>
        <v>18100.939999999999</v>
      </c>
      <c r="CS274">
        <f>Demand[[#This Row],[Load]]+Demand[[#This Row],[Load]]*0.44</f>
        <v>18227.52</v>
      </c>
      <c r="CT274">
        <f>Demand[[#This Row],[Load]]+Demand[[#This Row],[Load]]*0.45</f>
        <v>18354.099999999999</v>
      </c>
      <c r="CU274">
        <f>Demand[[#This Row],[Load]]+Demand[[#This Row],[Load]]*0.46</f>
        <v>18480.68</v>
      </c>
      <c r="CV274">
        <f>Demand[[#This Row],[Load]]+Demand[[#This Row],[Load]]*47</f>
        <v>607584</v>
      </c>
      <c r="CW274">
        <f>Demand[[#This Row],[Load]]+Demand[[#This Row],[Load]]*0.48</f>
        <v>18733.84</v>
      </c>
      <c r="CX274">
        <f>Demand[[#This Row],[Load]]+Demand[[#This Row],[Load]]*0.49</f>
        <v>18860.419999999998</v>
      </c>
      <c r="CY274">
        <f>Demand[[#This Row],[Load]]+Demand[[#This Row],[Load]]*0.5</f>
        <v>18987</v>
      </c>
    </row>
    <row r="275" spans="1:103">
      <c r="A275">
        <v>273</v>
      </c>
      <c r="B275">
        <v>14124</v>
      </c>
      <c r="C275">
        <f>Demand[[#This Row],[Load]]-Demand[[#This Row],[Load]]*0.5</f>
        <v>7062</v>
      </c>
      <c r="D275">
        <f>Demand[[#This Row],[Load]]-Demand[[#This Row],[Load]]*0.49</f>
        <v>7203.24</v>
      </c>
      <c r="E275">
        <f>Demand[[#This Row],[Load]]-Demand[[#This Row],[Load]]*0.48</f>
        <v>7344.4800000000005</v>
      </c>
      <c r="F275">
        <f>Demand[[#This Row],[Load]]-Demand[[#This Row],[Load]]*0.47</f>
        <v>7485.72</v>
      </c>
      <c r="G275">
        <f>Demand[[#This Row],[Load]]-Demand[[#This Row],[Load]]*0.46</f>
        <v>7626.96</v>
      </c>
      <c r="H275">
        <f>Demand[[#This Row],[Load]]-Demand[[#This Row],[Load]]*0.45</f>
        <v>7768.2</v>
      </c>
      <c r="I275">
        <f>Demand[[#This Row],[Load]]-Demand[[#This Row],[Load]]*0.44</f>
        <v>7909.44</v>
      </c>
      <c r="J275">
        <f>Demand[[#This Row],[Load]]-Demand[[#This Row],[Load]]*0.43</f>
        <v>8050.68</v>
      </c>
      <c r="K275">
        <f>Demand[[#This Row],[Load]]+Demand[[#This Row],[Load]]*$K$1</f>
        <v>8191.92</v>
      </c>
      <c r="L275">
        <f>Demand[[#This Row],[Load]]+Demand[[#This Row],[Load]]*-0.41</f>
        <v>8333.16</v>
      </c>
      <c r="M275">
        <f>Demand[[#This Row],[Load]]+Demand[[#This Row],[Load]]*-0.4</f>
        <v>8474.4</v>
      </c>
      <c r="N275">
        <f>Demand[[#This Row],[Load]]+Demand[[#This Row],[Load]]*-0.39</f>
        <v>8615.64</v>
      </c>
      <c r="O275">
        <f>Demand[[#This Row],[Load]]+Demand[[#This Row],[Load]]*-0.38</f>
        <v>8756.880000000001</v>
      </c>
      <c r="P275">
        <f>Demand[[#This Row],[Load]]+Demand[[#This Row],[Load]]*-0.37</f>
        <v>8898.119999999999</v>
      </c>
      <c r="Q275">
        <f>Demand[[#This Row],[Load]]+Demand[[#This Row],[Load]]*-0.36</f>
        <v>9039.36</v>
      </c>
      <c r="R275">
        <f>Demand[[#This Row],[Load]]+Demand[[#This Row],[Load]]*-0.35</f>
        <v>9180.6</v>
      </c>
      <c r="S275">
        <f>Demand[[#This Row],[Load]]+Demand[[#This Row],[Load]]*-0.34</f>
        <v>9321.84</v>
      </c>
      <c r="T275">
        <f>Demand[[#This Row],[Load]]+Demand[[#This Row],[Load]]*-0.33</f>
        <v>9463.08</v>
      </c>
      <c r="U275">
        <f>Demand[[#This Row],[Load]]+Demand[[#This Row],[Load]]*-0.32</f>
        <v>9604.32</v>
      </c>
      <c r="V275">
        <f>Demand[[#This Row],[Load]]+Demand[[#This Row],[Load]]*-0.31</f>
        <v>9745.5600000000013</v>
      </c>
      <c r="W275">
        <f>Demand[[#This Row],[Load]]+Demand[[#This Row],[Load]]*-0.3</f>
        <v>9886.7999999999993</v>
      </c>
      <c r="X275">
        <f>Demand[[#This Row],[Load]]+Demand[[#This Row],[Load]]*-0.29</f>
        <v>10028.040000000001</v>
      </c>
      <c r="Y275">
        <f>Demand[[#This Row],[Load]]+Demand[[#This Row],[Load]]*-0.28</f>
        <v>10169.279999999999</v>
      </c>
      <c r="Z275">
        <f>Demand[[#This Row],[Load]]+Demand[[#This Row],[Load]]*-0.27</f>
        <v>10310.52</v>
      </c>
      <c r="AA275">
        <f>Demand[[#This Row],[Load]]+Demand[[#This Row],[Load]]*-0.26</f>
        <v>10451.76</v>
      </c>
      <c r="AB275">
        <f>Demand[[#This Row],[Load]]+Demand[[#This Row],[Load]]*-0.25</f>
        <v>10593</v>
      </c>
      <c r="AC275">
        <f>Demand[[#This Row],[Load]]+Demand[[#This Row],[Load]]*-0.24</f>
        <v>10734.24</v>
      </c>
      <c r="AD275">
        <f>Demand[[#This Row],[Load]]+Demand[[#This Row],[Load]]*-0.23</f>
        <v>10875.48</v>
      </c>
      <c r="AE275">
        <f>Demand[[#This Row],[Load]]+Demand[[#This Row],[Load]]*-0.22</f>
        <v>11016.72</v>
      </c>
      <c r="AF275">
        <f>Demand[[#This Row],[Load]]+Demand[[#This Row],[Load]]*-0.21</f>
        <v>11157.96</v>
      </c>
      <c r="AG275">
        <f>Demand[[#This Row],[Load]]+Demand[[#This Row],[Load]]*-0.2</f>
        <v>11299.2</v>
      </c>
      <c r="AH275">
        <f>Demand[[#This Row],[Load]]+Demand[[#This Row],[Load]]*-0.19</f>
        <v>11440.44</v>
      </c>
      <c r="AI275">
        <f>Demand[[#This Row],[Load]]+Demand[[#This Row],[Load]]*-0.18</f>
        <v>11581.68</v>
      </c>
      <c r="AJ275">
        <f>Demand[[#This Row],[Load]]+Demand[[#This Row],[Load]]*-0.17</f>
        <v>11722.92</v>
      </c>
      <c r="AK275">
        <f>Demand[[#This Row],[Load]]+Demand[[#This Row],[Load]]*-0.16</f>
        <v>11864.16</v>
      </c>
      <c r="AL275">
        <f>Demand[[#This Row],[Load]]+Demand[[#This Row],[Load]]*-0.15</f>
        <v>12005.4</v>
      </c>
      <c r="AM275">
        <f>Demand[[#This Row],[Load]]+Demand[[#This Row],[Load]]*-0.14</f>
        <v>12146.64</v>
      </c>
      <c r="AN275">
        <f>Demand[[#This Row],[Load]]+Demand[[#This Row],[Load]]*-0.13</f>
        <v>12287.88</v>
      </c>
      <c r="AO275">
        <f>Demand[[#This Row],[Load]]+Demand[[#This Row],[Load]]*-0.12</f>
        <v>12429.12</v>
      </c>
      <c r="AP275">
        <f>Demand[[#This Row],[Load]]+Demand[[#This Row],[Load]]*-0.11</f>
        <v>12570.36</v>
      </c>
      <c r="AQ275">
        <f>Demand[[#This Row],[Load]]+Demand[[#This Row],[Load]]*-0.1</f>
        <v>12711.6</v>
      </c>
      <c r="AR275">
        <f>Demand[[#This Row],[Load]]+Demand[[#This Row],[Load]]*-0.09</f>
        <v>12852.84</v>
      </c>
      <c r="AS275">
        <f>Demand[[#This Row],[Load]]+Demand[[#This Row],[Load]]*-0.08</f>
        <v>12994.08</v>
      </c>
      <c r="AT275">
        <f>Demand[[#This Row],[Load]]+Demand[[#This Row],[Load]]*-0.07</f>
        <v>13135.32</v>
      </c>
      <c r="AU275">
        <f>Demand[[#This Row],[Load]]+Demand[[#This Row],[Load]]*-0.06</f>
        <v>13276.56</v>
      </c>
      <c r="AV275">
        <f>Demand[[#This Row],[Load]]+Demand[[#This Row],[Load]]*-0.05</f>
        <v>13417.8</v>
      </c>
      <c r="AW275">
        <f>Demand[[#This Row],[Load]]+Demand[[#This Row],[Load]]*-0.04</f>
        <v>13559.04</v>
      </c>
      <c r="AX275">
        <f>Demand[[#This Row],[Load]]+Demand[[#This Row],[Load]]*-0.03</f>
        <v>13700.28</v>
      </c>
      <c r="AY275">
        <f>Demand[[#This Row],[Load]]+Demand[[#This Row],[Load]]*-0.02</f>
        <v>13841.52</v>
      </c>
      <c r="AZ275">
        <f>Demand[[#This Row],[Load]]+Demand[[#This Row],[Load]]*-0.01</f>
        <v>13982.76</v>
      </c>
      <c r="BA275">
        <f>Demand[[#This Row],[Load]]+Demand[[#This Row],[Load]]*0</f>
        <v>14124</v>
      </c>
      <c r="BB275">
        <f>Demand[[#This Row],[Load]]+Demand[[#This Row],[Load]]*0.01</f>
        <v>14265.24</v>
      </c>
      <c r="BC275">
        <f>Demand[[#This Row],[Load]]+Demand[[#This Row],[Load]]*0.02</f>
        <v>14406.48</v>
      </c>
      <c r="BD275">
        <f>Demand[[#This Row],[Load]]+Demand[[#This Row],[Load]]*0.03</f>
        <v>14547.72</v>
      </c>
      <c r="BE275">
        <f>Demand[[#This Row],[Load]]+Demand[[#This Row],[Load]]*0.04</f>
        <v>14688.96</v>
      </c>
      <c r="BF275">
        <f>Demand[[#This Row],[Load]]+Demand[[#This Row],[Load]]*0.05</f>
        <v>14830.2</v>
      </c>
      <c r="BG275">
        <f>Demand[[#This Row],[Load]]+Demand[[#This Row],[Load]]*0.06</f>
        <v>14971.44</v>
      </c>
      <c r="BH275">
        <f>Demand[[#This Row],[Load]]+Demand[[#This Row],[Load]]*0.07</f>
        <v>15112.68</v>
      </c>
      <c r="BI275">
        <f>Demand[[#This Row],[Load]]+Demand[[#This Row],[Load]]*0.08</f>
        <v>15253.92</v>
      </c>
      <c r="BJ275">
        <f>Demand[[#This Row],[Load]]+Demand[[#This Row],[Load]]*0.09</f>
        <v>15395.16</v>
      </c>
      <c r="BK275">
        <f>Demand[[#This Row],[Load]]+Demand[[#This Row],[Load]]*0.1</f>
        <v>15536.4</v>
      </c>
      <c r="BL275">
        <f>Demand[[#This Row],[Load]]+Demand[[#This Row],[Load]]*0.11</f>
        <v>15677.64</v>
      </c>
      <c r="BM275">
        <f>Demand[[#This Row],[Load]]+Demand[[#This Row],[Load]]*0.12</f>
        <v>15818.88</v>
      </c>
      <c r="BN275">
        <f>Demand[[#This Row],[Load]]+Demand[[#This Row],[Load]]*0.13</f>
        <v>15960.12</v>
      </c>
      <c r="BO275">
        <f>Demand[[#This Row],[Load]]+Demand[[#This Row],[Load]]*0.14</f>
        <v>16101.36</v>
      </c>
      <c r="BP275">
        <f>Demand[[#This Row],[Load]]+Demand[[#This Row],[Load]]*0.15</f>
        <v>16242.6</v>
      </c>
      <c r="BQ275">
        <f>Demand[[#This Row],[Load]]+Demand[[#This Row],[Load]]*0.16</f>
        <v>16383.84</v>
      </c>
      <c r="BR275">
        <f>Demand[[#This Row],[Load]]+Demand[[#This Row],[Load]]*0.17</f>
        <v>16525.080000000002</v>
      </c>
      <c r="BS275">
        <f>Demand[[#This Row],[Load]]+Demand[[#This Row],[Load]]*0.18</f>
        <v>16666.32</v>
      </c>
      <c r="BT275">
        <f>Demand[[#This Row],[Load]]+Demand[[#This Row],[Load]]*0.19</f>
        <v>16807.560000000001</v>
      </c>
      <c r="BU275">
        <f>Demand[[#This Row],[Load]]+Demand[[#This Row],[Load]]*0.2</f>
        <v>16948.8</v>
      </c>
      <c r="BV275">
        <f>Demand[[#This Row],[Load]]+Demand[[#This Row],[Load]]*0.21</f>
        <v>17090.04</v>
      </c>
      <c r="BW275">
        <f>Demand[[#This Row],[Load]]+Demand[[#This Row],[Load]]*0.22</f>
        <v>17231.28</v>
      </c>
      <c r="BX275">
        <f>Demand[[#This Row],[Load]]+Demand[[#This Row],[Load]]*0.23</f>
        <v>17372.52</v>
      </c>
      <c r="BY275">
        <f>Demand[[#This Row],[Load]]+Demand[[#This Row],[Load]]*0.24</f>
        <v>17513.759999999998</v>
      </c>
      <c r="BZ275">
        <f>Demand[[#This Row],[Load]]+Demand[[#This Row],[Load]]*0.25</f>
        <v>17655</v>
      </c>
      <c r="CA275">
        <f>Demand[[#This Row],[Load]]+Demand[[#This Row],[Load]]*0.26</f>
        <v>17796.240000000002</v>
      </c>
      <c r="CB275">
        <f>Demand[[#This Row],[Load]]+Demand[[#This Row],[Load]]*0.27</f>
        <v>17937.48</v>
      </c>
      <c r="CC275">
        <f>Demand[[#This Row],[Load]]+Demand[[#This Row],[Load]]*0.28</f>
        <v>18078.72</v>
      </c>
      <c r="CD275">
        <f>Demand[[#This Row],[Load]]+Demand[[#This Row],[Load]]*0.29</f>
        <v>18219.96</v>
      </c>
      <c r="CE275">
        <f>Demand[[#This Row],[Load]]+Demand[[#This Row],[Load]]*0.3</f>
        <v>18361.2</v>
      </c>
      <c r="CF275">
        <f>Demand[[#This Row],[Load]]+Demand[[#This Row],[Load]]*0.31</f>
        <v>18502.439999999999</v>
      </c>
      <c r="CG275">
        <f>Demand[[#This Row],[Load]]+Demand[[#This Row],[Load]]*0.32</f>
        <v>18643.68</v>
      </c>
      <c r="CH275">
        <f>Demand[[#This Row],[Load]]+Demand[[#This Row],[Load]]*0.33</f>
        <v>18784.919999999998</v>
      </c>
      <c r="CI275">
        <f>Demand[[#This Row],[Load]]+Demand[[#This Row],[Load]]*0.34</f>
        <v>18926.16</v>
      </c>
      <c r="CJ275">
        <f>Demand[[#This Row],[Load]]+Demand[[#This Row],[Load]]*0.35</f>
        <v>19067.400000000001</v>
      </c>
      <c r="CK275">
        <f>Demand[[#This Row],[Load]]+Demand[[#This Row],[Load]]*0.36</f>
        <v>19208.64</v>
      </c>
      <c r="CL275">
        <f>Demand[[#This Row],[Load]]+Demand[[#This Row],[Load]]*0.37</f>
        <v>19349.88</v>
      </c>
      <c r="CM275">
        <f>Demand[[#This Row],[Load]]+Demand[[#This Row],[Load]]*0.38</f>
        <v>19491.12</v>
      </c>
      <c r="CN275">
        <f>Demand[[#This Row],[Load]]+Demand[[#This Row],[Load]]*0.39</f>
        <v>19632.36</v>
      </c>
      <c r="CO275">
        <f>Demand[[#This Row],[Load]]+Demand[[#This Row],[Load]]*0.4</f>
        <v>19773.599999999999</v>
      </c>
      <c r="CP275">
        <f>Demand[[#This Row],[Load]]+Demand[[#This Row],[Load]]*0.41</f>
        <v>19914.84</v>
      </c>
      <c r="CQ275">
        <f>Demand[[#This Row],[Load]]+Demand[[#This Row],[Load]]*0.42</f>
        <v>20056.080000000002</v>
      </c>
      <c r="CR275">
        <f>Demand[[#This Row],[Load]]+Demand[[#This Row],[Load]]*0.43</f>
        <v>20197.32</v>
      </c>
      <c r="CS275">
        <f>Demand[[#This Row],[Load]]+Demand[[#This Row],[Load]]*0.44</f>
        <v>20338.560000000001</v>
      </c>
      <c r="CT275">
        <f>Demand[[#This Row],[Load]]+Demand[[#This Row],[Load]]*0.45</f>
        <v>20479.8</v>
      </c>
      <c r="CU275">
        <f>Demand[[#This Row],[Load]]+Demand[[#This Row],[Load]]*0.46</f>
        <v>20621.04</v>
      </c>
      <c r="CV275">
        <f>Demand[[#This Row],[Load]]+Demand[[#This Row],[Load]]*47</f>
        <v>677952</v>
      </c>
      <c r="CW275">
        <f>Demand[[#This Row],[Load]]+Demand[[#This Row],[Load]]*0.48</f>
        <v>20903.52</v>
      </c>
      <c r="CX275">
        <f>Demand[[#This Row],[Load]]+Demand[[#This Row],[Load]]*0.49</f>
        <v>21044.760000000002</v>
      </c>
      <c r="CY275">
        <f>Demand[[#This Row],[Load]]+Demand[[#This Row],[Load]]*0.5</f>
        <v>21186</v>
      </c>
    </row>
    <row r="276" spans="1:103">
      <c r="A276">
        <v>274</v>
      </c>
      <c r="B276">
        <v>14706</v>
      </c>
      <c r="C276">
        <f>Demand[[#This Row],[Load]]-Demand[[#This Row],[Load]]*0.5</f>
        <v>7353</v>
      </c>
      <c r="D276">
        <f>Demand[[#This Row],[Load]]-Demand[[#This Row],[Load]]*0.49</f>
        <v>7500.06</v>
      </c>
      <c r="E276">
        <f>Demand[[#This Row],[Load]]-Demand[[#This Row],[Load]]*0.48</f>
        <v>7647.12</v>
      </c>
      <c r="F276">
        <f>Demand[[#This Row],[Load]]-Demand[[#This Row],[Load]]*0.47</f>
        <v>7794.18</v>
      </c>
      <c r="G276">
        <f>Demand[[#This Row],[Load]]-Demand[[#This Row],[Load]]*0.46</f>
        <v>7941.24</v>
      </c>
      <c r="H276">
        <f>Demand[[#This Row],[Load]]-Demand[[#This Row],[Load]]*0.45</f>
        <v>8088.3</v>
      </c>
      <c r="I276">
        <f>Demand[[#This Row],[Load]]-Demand[[#This Row],[Load]]*0.44</f>
        <v>8235.36</v>
      </c>
      <c r="J276">
        <f>Demand[[#This Row],[Load]]-Demand[[#This Row],[Load]]*0.43</f>
        <v>8382.42</v>
      </c>
      <c r="K276">
        <f>Demand[[#This Row],[Load]]+Demand[[#This Row],[Load]]*$K$1</f>
        <v>8529.48</v>
      </c>
      <c r="L276">
        <f>Demand[[#This Row],[Load]]+Demand[[#This Row],[Load]]*-0.41</f>
        <v>8676.5400000000009</v>
      </c>
      <c r="M276">
        <f>Demand[[#This Row],[Load]]+Demand[[#This Row],[Load]]*-0.4</f>
        <v>8823.5999999999985</v>
      </c>
      <c r="N276">
        <f>Demand[[#This Row],[Load]]+Demand[[#This Row],[Load]]*-0.39</f>
        <v>8970.66</v>
      </c>
      <c r="O276">
        <f>Demand[[#This Row],[Load]]+Demand[[#This Row],[Load]]*-0.38</f>
        <v>9117.7200000000012</v>
      </c>
      <c r="P276">
        <f>Demand[[#This Row],[Load]]+Demand[[#This Row],[Load]]*-0.37</f>
        <v>9264.7799999999988</v>
      </c>
      <c r="Q276">
        <f>Demand[[#This Row],[Load]]+Demand[[#This Row],[Load]]*-0.36</f>
        <v>9411.84</v>
      </c>
      <c r="R276">
        <f>Demand[[#This Row],[Load]]+Demand[[#This Row],[Load]]*-0.35</f>
        <v>9558.9000000000015</v>
      </c>
      <c r="S276">
        <f>Demand[[#This Row],[Load]]+Demand[[#This Row],[Load]]*-0.34</f>
        <v>9705.9599999999991</v>
      </c>
      <c r="T276">
        <f>Demand[[#This Row],[Load]]+Demand[[#This Row],[Load]]*-0.33</f>
        <v>9853.02</v>
      </c>
      <c r="U276">
        <f>Demand[[#This Row],[Load]]+Demand[[#This Row],[Load]]*-0.32</f>
        <v>10000.08</v>
      </c>
      <c r="V276">
        <f>Demand[[#This Row],[Load]]+Demand[[#This Row],[Load]]*-0.31</f>
        <v>10147.14</v>
      </c>
      <c r="W276">
        <f>Demand[[#This Row],[Load]]+Demand[[#This Row],[Load]]*-0.3</f>
        <v>10294.200000000001</v>
      </c>
      <c r="X276">
        <f>Demand[[#This Row],[Load]]+Demand[[#This Row],[Load]]*-0.29</f>
        <v>10441.26</v>
      </c>
      <c r="Y276">
        <f>Demand[[#This Row],[Load]]+Demand[[#This Row],[Load]]*-0.28</f>
        <v>10588.32</v>
      </c>
      <c r="Z276">
        <f>Demand[[#This Row],[Load]]+Demand[[#This Row],[Load]]*-0.27</f>
        <v>10735.38</v>
      </c>
      <c r="AA276">
        <f>Demand[[#This Row],[Load]]+Demand[[#This Row],[Load]]*-0.26</f>
        <v>10882.44</v>
      </c>
      <c r="AB276">
        <f>Demand[[#This Row],[Load]]+Demand[[#This Row],[Load]]*-0.25</f>
        <v>11029.5</v>
      </c>
      <c r="AC276">
        <f>Demand[[#This Row],[Load]]+Demand[[#This Row],[Load]]*-0.24</f>
        <v>11176.56</v>
      </c>
      <c r="AD276">
        <f>Demand[[#This Row],[Load]]+Demand[[#This Row],[Load]]*-0.23</f>
        <v>11323.619999999999</v>
      </c>
      <c r="AE276">
        <f>Demand[[#This Row],[Load]]+Demand[[#This Row],[Load]]*-0.22</f>
        <v>11470.68</v>
      </c>
      <c r="AF276">
        <f>Demand[[#This Row],[Load]]+Demand[[#This Row],[Load]]*-0.21</f>
        <v>11617.74</v>
      </c>
      <c r="AG276">
        <f>Demand[[#This Row],[Load]]+Demand[[#This Row],[Load]]*-0.2</f>
        <v>11764.8</v>
      </c>
      <c r="AH276">
        <f>Demand[[#This Row],[Load]]+Demand[[#This Row],[Load]]*-0.19</f>
        <v>11911.86</v>
      </c>
      <c r="AI276">
        <f>Demand[[#This Row],[Load]]+Demand[[#This Row],[Load]]*-0.18</f>
        <v>12058.92</v>
      </c>
      <c r="AJ276">
        <f>Demand[[#This Row],[Load]]+Demand[[#This Row],[Load]]*-0.17</f>
        <v>12205.98</v>
      </c>
      <c r="AK276">
        <f>Demand[[#This Row],[Load]]+Demand[[#This Row],[Load]]*-0.16</f>
        <v>12353.04</v>
      </c>
      <c r="AL276">
        <f>Demand[[#This Row],[Load]]+Demand[[#This Row],[Load]]*-0.15</f>
        <v>12500.1</v>
      </c>
      <c r="AM276">
        <f>Demand[[#This Row],[Load]]+Demand[[#This Row],[Load]]*-0.14</f>
        <v>12647.16</v>
      </c>
      <c r="AN276">
        <f>Demand[[#This Row],[Load]]+Demand[[#This Row],[Load]]*-0.13</f>
        <v>12794.22</v>
      </c>
      <c r="AO276">
        <f>Demand[[#This Row],[Load]]+Demand[[#This Row],[Load]]*-0.12</f>
        <v>12941.28</v>
      </c>
      <c r="AP276">
        <f>Demand[[#This Row],[Load]]+Demand[[#This Row],[Load]]*-0.11</f>
        <v>13088.34</v>
      </c>
      <c r="AQ276">
        <f>Demand[[#This Row],[Load]]+Demand[[#This Row],[Load]]*-0.1</f>
        <v>13235.4</v>
      </c>
      <c r="AR276">
        <f>Demand[[#This Row],[Load]]+Demand[[#This Row],[Load]]*-0.09</f>
        <v>13382.46</v>
      </c>
      <c r="AS276">
        <f>Demand[[#This Row],[Load]]+Demand[[#This Row],[Load]]*-0.08</f>
        <v>13529.52</v>
      </c>
      <c r="AT276">
        <f>Demand[[#This Row],[Load]]+Demand[[#This Row],[Load]]*-0.07</f>
        <v>13676.58</v>
      </c>
      <c r="AU276">
        <f>Demand[[#This Row],[Load]]+Demand[[#This Row],[Load]]*-0.06</f>
        <v>13823.64</v>
      </c>
      <c r="AV276">
        <f>Demand[[#This Row],[Load]]+Demand[[#This Row],[Load]]*-0.05</f>
        <v>13970.7</v>
      </c>
      <c r="AW276">
        <f>Demand[[#This Row],[Load]]+Demand[[#This Row],[Load]]*-0.04</f>
        <v>14117.76</v>
      </c>
      <c r="AX276">
        <f>Demand[[#This Row],[Load]]+Demand[[#This Row],[Load]]*-0.03</f>
        <v>14264.82</v>
      </c>
      <c r="AY276">
        <f>Demand[[#This Row],[Load]]+Demand[[#This Row],[Load]]*-0.02</f>
        <v>14411.88</v>
      </c>
      <c r="AZ276">
        <f>Demand[[#This Row],[Load]]+Demand[[#This Row],[Load]]*-0.01</f>
        <v>14558.94</v>
      </c>
      <c r="BA276">
        <f>Demand[[#This Row],[Load]]+Demand[[#This Row],[Load]]*0</f>
        <v>14706</v>
      </c>
      <c r="BB276">
        <f>Demand[[#This Row],[Load]]+Demand[[#This Row],[Load]]*0.01</f>
        <v>14853.06</v>
      </c>
      <c r="BC276">
        <f>Demand[[#This Row],[Load]]+Demand[[#This Row],[Load]]*0.02</f>
        <v>15000.12</v>
      </c>
      <c r="BD276">
        <f>Demand[[#This Row],[Load]]+Demand[[#This Row],[Load]]*0.03</f>
        <v>15147.18</v>
      </c>
      <c r="BE276">
        <f>Demand[[#This Row],[Load]]+Demand[[#This Row],[Load]]*0.04</f>
        <v>15294.24</v>
      </c>
      <c r="BF276">
        <f>Demand[[#This Row],[Load]]+Demand[[#This Row],[Load]]*0.05</f>
        <v>15441.3</v>
      </c>
      <c r="BG276">
        <f>Demand[[#This Row],[Load]]+Demand[[#This Row],[Load]]*0.06</f>
        <v>15588.36</v>
      </c>
      <c r="BH276">
        <f>Demand[[#This Row],[Load]]+Demand[[#This Row],[Load]]*0.07</f>
        <v>15735.42</v>
      </c>
      <c r="BI276">
        <f>Demand[[#This Row],[Load]]+Demand[[#This Row],[Load]]*0.08</f>
        <v>15882.48</v>
      </c>
      <c r="BJ276">
        <f>Demand[[#This Row],[Load]]+Demand[[#This Row],[Load]]*0.09</f>
        <v>16029.54</v>
      </c>
      <c r="BK276">
        <f>Demand[[#This Row],[Load]]+Demand[[#This Row],[Load]]*0.1</f>
        <v>16176.6</v>
      </c>
      <c r="BL276">
        <f>Demand[[#This Row],[Load]]+Demand[[#This Row],[Load]]*0.11</f>
        <v>16323.66</v>
      </c>
      <c r="BM276">
        <f>Demand[[#This Row],[Load]]+Demand[[#This Row],[Load]]*0.12</f>
        <v>16470.72</v>
      </c>
      <c r="BN276">
        <f>Demand[[#This Row],[Load]]+Demand[[#This Row],[Load]]*0.13</f>
        <v>16617.78</v>
      </c>
      <c r="BO276">
        <f>Demand[[#This Row],[Load]]+Demand[[#This Row],[Load]]*0.14</f>
        <v>16764.84</v>
      </c>
      <c r="BP276">
        <f>Demand[[#This Row],[Load]]+Demand[[#This Row],[Load]]*0.15</f>
        <v>16911.900000000001</v>
      </c>
      <c r="BQ276">
        <f>Demand[[#This Row],[Load]]+Demand[[#This Row],[Load]]*0.16</f>
        <v>17058.96</v>
      </c>
      <c r="BR276">
        <f>Demand[[#This Row],[Load]]+Demand[[#This Row],[Load]]*0.17</f>
        <v>17206.02</v>
      </c>
      <c r="BS276">
        <f>Demand[[#This Row],[Load]]+Demand[[#This Row],[Load]]*0.18</f>
        <v>17353.080000000002</v>
      </c>
      <c r="BT276">
        <f>Demand[[#This Row],[Load]]+Demand[[#This Row],[Load]]*0.19</f>
        <v>17500.14</v>
      </c>
      <c r="BU276">
        <f>Demand[[#This Row],[Load]]+Demand[[#This Row],[Load]]*0.2</f>
        <v>17647.2</v>
      </c>
      <c r="BV276">
        <f>Demand[[#This Row],[Load]]+Demand[[#This Row],[Load]]*0.21</f>
        <v>17794.259999999998</v>
      </c>
      <c r="BW276">
        <f>Demand[[#This Row],[Load]]+Demand[[#This Row],[Load]]*0.22</f>
        <v>17941.32</v>
      </c>
      <c r="BX276">
        <f>Demand[[#This Row],[Load]]+Demand[[#This Row],[Load]]*0.23</f>
        <v>18088.38</v>
      </c>
      <c r="BY276">
        <f>Demand[[#This Row],[Load]]+Demand[[#This Row],[Load]]*0.24</f>
        <v>18235.439999999999</v>
      </c>
      <c r="BZ276">
        <f>Demand[[#This Row],[Load]]+Demand[[#This Row],[Load]]*0.25</f>
        <v>18382.5</v>
      </c>
      <c r="CA276">
        <f>Demand[[#This Row],[Load]]+Demand[[#This Row],[Load]]*0.26</f>
        <v>18529.560000000001</v>
      </c>
      <c r="CB276">
        <f>Demand[[#This Row],[Load]]+Demand[[#This Row],[Load]]*0.27</f>
        <v>18676.62</v>
      </c>
      <c r="CC276">
        <f>Demand[[#This Row],[Load]]+Demand[[#This Row],[Load]]*0.28</f>
        <v>18823.68</v>
      </c>
      <c r="CD276">
        <f>Demand[[#This Row],[Load]]+Demand[[#This Row],[Load]]*0.29</f>
        <v>18970.739999999998</v>
      </c>
      <c r="CE276">
        <f>Demand[[#This Row],[Load]]+Demand[[#This Row],[Load]]*0.3</f>
        <v>19117.8</v>
      </c>
      <c r="CF276">
        <f>Demand[[#This Row],[Load]]+Demand[[#This Row],[Load]]*0.31</f>
        <v>19264.86</v>
      </c>
      <c r="CG276">
        <f>Demand[[#This Row],[Load]]+Demand[[#This Row],[Load]]*0.32</f>
        <v>19411.919999999998</v>
      </c>
      <c r="CH276">
        <f>Demand[[#This Row],[Load]]+Demand[[#This Row],[Load]]*0.33</f>
        <v>19558.98</v>
      </c>
      <c r="CI276">
        <f>Demand[[#This Row],[Load]]+Demand[[#This Row],[Load]]*0.34</f>
        <v>19706.04</v>
      </c>
      <c r="CJ276">
        <f>Demand[[#This Row],[Load]]+Demand[[#This Row],[Load]]*0.35</f>
        <v>19853.099999999999</v>
      </c>
      <c r="CK276">
        <f>Demand[[#This Row],[Load]]+Demand[[#This Row],[Load]]*0.36</f>
        <v>20000.16</v>
      </c>
      <c r="CL276">
        <f>Demand[[#This Row],[Load]]+Demand[[#This Row],[Load]]*0.37</f>
        <v>20147.22</v>
      </c>
      <c r="CM276">
        <f>Demand[[#This Row],[Load]]+Demand[[#This Row],[Load]]*0.38</f>
        <v>20294.28</v>
      </c>
      <c r="CN276">
        <f>Demand[[#This Row],[Load]]+Demand[[#This Row],[Load]]*0.39</f>
        <v>20441.34</v>
      </c>
      <c r="CO276">
        <f>Demand[[#This Row],[Load]]+Demand[[#This Row],[Load]]*0.4</f>
        <v>20588.400000000001</v>
      </c>
      <c r="CP276">
        <f>Demand[[#This Row],[Load]]+Demand[[#This Row],[Load]]*0.41</f>
        <v>20735.46</v>
      </c>
      <c r="CQ276">
        <f>Demand[[#This Row],[Load]]+Demand[[#This Row],[Load]]*0.42</f>
        <v>20882.52</v>
      </c>
      <c r="CR276">
        <f>Demand[[#This Row],[Load]]+Demand[[#This Row],[Load]]*0.43</f>
        <v>21029.58</v>
      </c>
      <c r="CS276">
        <f>Demand[[#This Row],[Load]]+Demand[[#This Row],[Load]]*0.44</f>
        <v>21176.639999999999</v>
      </c>
      <c r="CT276">
        <f>Demand[[#This Row],[Load]]+Demand[[#This Row],[Load]]*0.45</f>
        <v>21323.7</v>
      </c>
      <c r="CU276">
        <f>Demand[[#This Row],[Load]]+Demand[[#This Row],[Load]]*0.46</f>
        <v>21470.760000000002</v>
      </c>
      <c r="CV276">
        <f>Demand[[#This Row],[Load]]+Demand[[#This Row],[Load]]*47</f>
        <v>705888</v>
      </c>
      <c r="CW276">
        <f>Demand[[#This Row],[Load]]+Demand[[#This Row],[Load]]*0.48</f>
        <v>21764.880000000001</v>
      </c>
      <c r="CX276">
        <f>Demand[[#This Row],[Load]]+Demand[[#This Row],[Load]]*0.49</f>
        <v>21911.94</v>
      </c>
      <c r="CY276">
        <f>Demand[[#This Row],[Load]]+Demand[[#This Row],[Load]]*0.5</f>
        <v>22059</v>
      </c>
    </row>
    <row r="277" spans="1:103">
      <c r="A277">
        <v>275</v>
      </c>
      <c r="B277">
        <v>15024</v>
      </c>
      <c r="C277">
        <f>Demand[[#This Row],[Load]]-Demand[[#This Row],[Load]]*0.5</f>
        <v>7512</v>
      </c>
      <c r="D277">
        <f>Demand[[#This Row],[Load]]-Demand[[#This Row],[Load]]*0.49</f>
        <v>7662.24</v>
      </c>
      <c r="E277">
        <f>Demand[[#This Row],[Load]]-Demand[[#This Row],[Load]]*0.48</f>
        <v>7812.4800000000005</v>
      </c>
      <c r="F277">
        <f>Demand[[#This Row],[Load]]-Demand[[#This Row],[Load]]*0.47</f>
        <v>7962.72</v>
      </c>
      <c r="G277">
        <f>Demand[[#This Row],[Load]]-Demand[[#This Row],[Load]]*0.46</f>
        <v>8112.96</v>
      </c>
      <c r="H277">
        <f>Demand[[#This Row],[Load]]-Demand[[#This Row],[Load]]*0.45</f>
        <v>8263.2000000000007</v>
      </c>
      <c r="I277">
        <f>Demand[[#This Row],[Load]]-Demand[[#This Row],[Load]]*0.44</f>
        <v>8413.4399999999987</v>
      </c>
      <c r="J277">
        <f>Demand[[#This Row],[Load]]-Demand[[#This Row],[Load]]*0.43</f>
        <v>8563.68</v>
      </c>
      <c r="K277">
        <f>Demand[[#This Row],[Load]]+Demand[[#This Row],[Load]]*$K$1</f>
        <v>8713.92</v>
      </c>
      <c r="L277">
        <f>Demand[[#This Row],[Load]]+Demand[[#This Row],[Load]]*-0.41</f>
        <v>8864.16</v>
      </c>
      <c r="M277">
        <f>Demand[[#This Row],[Load]]+Demand[[#This Row],[Load]]*-0.4</f>
        <v>9014.4</v>
      </c>
      <c r="N277">
        <f>Demand[[#This Row],[Load]]+Demand[[#This Row],[Load]]*-0.39</f>
        <v>9164.64</v>
      </c>
      <c r="O277">
        <f>Demand[[#This Row],[Load]]+Demand[[#This Row],[Load]]*-0.38</f>
        <v>9314.880000000001</v>
      </c>
      <c r="P277">
        <f>Demand[[#This Row],[Load]]+Demand[[#This Row],[Load]]*-0.37</f>
        <v>9465.119999999999</v>
      </c>
      <c r="Q277">
        <f>Demand[[#This Row],[Load]]+Demand[[#This Row],[Load]]*-0.36</f>
        <v>9615.36</v>
      </c>
      <c r="R277">
        <f>Demand[[#This Row],[Load]]+Demand[[#This Row],[Load]]*-0.35</f>
        <v>9765.6</v>
      </c>
      <c r="S277">
        <f>Demand[[#This Row],[Load]]+Demand[[#This Row],[Load]]*-0.34</f>
        <v>9915.84</v>
      </c>
      <c r="T277">
        <f>Demand[[#This Row],[Load]]+Demand[[#This Row],[Load]]*-0.33</f>
        <v>10066.08</v>
      </c>
      <c r="U277">
        <f>Demand[[#This Row],[Load]]+Demand[[#This Row],[Load]]*-0.32</f>
        <v>10216.32</v>
      </c>
      <c r="V277">
        <f>Demand[[#This Row],[Load]]+Demand[[#This Row],[Load]]*-0.31</f>
        <v>10366.560000000001</v>
      </c>
      <c r="W277">
        <f>Demand[[#This Row],[Load]]+Demand[[#This Row],[Load]]*-0.3</f>
        <v>10516.8</v>
      </c>
      <c r="X277">
        <f>Demand[[#This Row],[Load]]+Demand[[#This Row],[Load]]*-0.29</f>
        <v>10667.04</v>
      </c>
      <c r="Y277">
        <f>Demand[[#This Row],[Load]]+Demand[[#This Row],[Load]]*-0.28</f>
        <v>10817.279999999999</v>
      </c>
      <c r="Z277">
        <f>Demand[[#This Row],[Load]]+Demand[[#This Row],[Load]]*-0.27</f>
        <v>10967.52</v>
      </c>
      <c r="AA277">
        <f>Demand[[#This Row],[Load]]+Demand[[#This Row],[Load]]*-0.26</f>
        <v>11117.76</v>
      </c>
      <c r="AB277">
        <f>Demand[[#This Row],[Load]]+Demand[[#This Row],[Load]]*-0.25</f>
        <v>11268</v>
      </c>
      <c r="AC277">
        <f>Demand[[#This Row],[Load]]+Demand[[#This Row],[Load]]*-0.24</f>
        <v>11418.24</v>
      </c>
      <c r="AD277">
        <f>Demand[[#This Row],[Load]]+Demand[[#This Row],[Load]]*-0.23</f>
        <v>11568.48</v>
      </c>
      <c r="AE277">
        <f>Demand[[#This Row],[Load]]+Demand[[#This Row],[Load]]*-0.22</f>
        <v>11718.72</v>
      </c>
      <c r="AF277">
        <f>Demand[[#This Row],[Load]]+Demand[[#This Row],[Load]]*-0.21</f>
        <v>11868.96</v>
      </c>
      <c r="AG277">
        <f>Demand[[#This Row],[Load]]+Demand[[#This Row],[Load]]*-0.2</f>
        <v>12019.2</v>
      </c>
      <c r="AH277">
        <f>Demand[[#This Row],[Load]]+Demand[[#This Row],[Load]]*-0.19</f>
        <v>12169.44</v>
      </c>
      <c r="AI277">
        <f>Demand[[#This Row],[Load]]+Demand[[#This Row],[Load]]*-0.18</f>
        <v>12319.68</v>
      </c>
      <c r="AJ277">
        <f>Demand[[#This Row],[Load]]+Demand[[#This Row],[Load]]*-0.17</f>
        <v>12469.92</v>
      </c>
      <c r="AK277">
        <f>Demand[[#This Row],[Load]]+Demand[[#This Row],[Load]]*-0.16</f>
        <v>12620.16</v>
      </c>
      <c r="AL277">
        <f>Demand[[#This Row],[Load]]+Demand[[#This Row],[Load]]*-0.15</f>
        <v>12770.4</v>
      </c>
      <c r="AM277">
        <f>Demand[[#This Row],[Load]]+Demand[[#This Row],[Load]]*-0.14</f>
        <v>12920.64</v>
      </c>
      <c r="AN277">
        <f>Demand[[#This Row],[Load]]+Demand[[#This Row],[Load]]*-0.13</f>
        <v>13070.88</v>
      </c>
      <c r="AO277">
        <f>Demand[[#This Row],[Load]]+Demand[[#This Row],[Load]]*-0.12</f>
        <v>13221.12</v>
      </c>
      <c r="AP277">
        <f>Demand[[#This Row],[Load]]+Demand[[#This Row],[Load]]*-0.11</f>
        <v>13371.36</v>
      </c>
      <c r="AQ277">
        <f>Demand[[#This Row],[Load]]+Demand[[#This Row],[Load]]*-0.1</f>
        <v>13521.6</v>
      </c>
      <c r="AR277">
        <f>Demand[[#This Row],[Load]]+Demand[[#This Row],[Load]]*-0.09</f>
        <v>13671.84</v>
      </c>
      <c r="AS277">
        <f>Demand[[#This Row],[Load]]+Demand[[#This Row],[Load]]*-0.08</f>
        <v>13822.08</v>
      </c>
      <c r="AT277">
        <f>Demand[[#This Row],[Load]]+Demand[[#This Row],[Load]]*-0.07</f>
        <v>13972.32</v>
      </c>
      <c r="AU277">
        <f>Demand[[#This Row],[Load]]+Demand[[#This Row],[Load]]*-0.06</f>
        <v>14122.56</v>
      </c>
      <c r="AV277">
        <f>Demand[[#This Row],[Load]]+Demand[[#This Row],[Load]]*-0.05</f>
        <v>14272.8</v>
      </c>
      <c r="AW277">
        <f>Demand[[#This Row],[Load]]+Demand[[#This Row],[Load]]*-0.04</f>
        <v>14423.04</v>
      </c>
      <c r="AX277">
        <f>Demand[[#This Row],[Load]]+Demand[[#This Row],[Load]]*-0.03</f>
        <v>14573.28</v>
      </c>
      <c r="AY277">
        <f>Demand[[#This Row],[Load]]+Demand[[#This Row],[Load]]*-0.02</f>
        <v>14723.52</v>
      </c>
      <c r="AZ277">
        <f>Demand[[#This Row],[Load]]+Demand[[#This Row],[Load]]*-0.01</f>
        <v>14873.76</v>
      </c>
      <c r="BA277">
        <f>Demand[[#This Row],[Load]]+Demand[[#This Row],[Load]]*0</f>
        <v>15024</v>
      </c>
      <c r="BB277">
        <f>Demand[[#This Row],[Load]]+Demand[[#This Row],[Load]]*0.01</f>
        <v>15174.24</v>
      </c>
      <c r="BC277">
        <f>Demand[[#This Row],[Load]]+Demand[[#This Row],[Load]]*0.02</f>
        <v>15324.48</v>
      </c>
      <c r="BD277">
        <f>Demand[[#This Row],[Load]]+Demand[[#This Row],[Load]]*0.03</f>
        <v>15474.72</v>
      </c>
      <c r="BE277">
        <f>Demand[[#This Row],[Load]]+Demand[[#This Row],[Load]]*0.04</f>
        <v>15624.96</v>
      </c>
      <c r="BF277">
        <f>Demand[[#This Row],[Load]]+Demand[[#This Row],[Load]]*0.05</f>
        <v>15775.2</v>
      </c>
      <c r="BG277">
        <f>Demand[[#This Row],[Load]]+Demand[[#This Row],[Load]]*0.06</f>
        <v>15925.44</v>
      </c>
      <c r="BH277">
        <f>Demand[[#This Row],[Load]]+Demand[[#This Row],[Load]]*0.07</f>
        <v>16075.68</v>
      </c>
      <c r="BI277">
        <f>Demand[[#This Row],[Load]]+Demand[[#This Row],[Load]]*0.08</f>
        <v>16225.92</v>
      </c>
      <c r="BJ277">
        <f>Demand[[#This Row],[Load]]+Demand[[#This Row],[Load]]*0.09</f>
        <v>16376.16</v>
      </c>
      <c r="BK277">
        <f>Demand[[#This Row],[Load]]+Demand[[#This Row],[Load]]*0.1</f>
        <v>16526.400000000001</v>
      </c>
      <c r="BL277">
        <f>Demand[[#This Row],[Load]]+Demand[[#This Row],[Load]]*0.11</f>
        <v>16676.64</v>
      </c>
      <c r="BM277">
        <f>Demand[[#This Row],[Load]]+Demand[[#This Row],[Load]]*0.12</f>
        <v>16826.88</v>
      </c>
      <c r="BN277">
        <f>Demand[[#This Row],[Load]]+Demand[[#This Row],[Load]]*0.13</f>
        <v>16977.12</v>
      </c>
      <c r="BO277">
        <f>Demand[[#This Row],[Load]]+Demand[[#This Row],[Load]]*0.14</f>
        <v>17127.36</v>
      </c>
      <c r="BP277">
        <f>Demand[[#This Row],[Load]]+Demand[[#This Row],[Load]]*0.15</f>
        <v>17277.599999999999</v>
      </c>
      <c r="BQ277">
        <f>Demand[[#This Row],[Load]]+Demand[[#This Row],[Load]]*0.16</f>
        <v>17427.84</v>
      </c>
      <c r="BR277">
        <f>Demand[[#This Row],[Load]]+Demand[[#This Row],[Load]]*0.17</f>
        <v>17578.080000000002</v>
      </c>
      <c r="BS277">
        <f>Demand[[#This Row],[Load]]+Demand[[#This Row],[Load]]*0.18</f>
        <v>17728.32</v>
      </c>
      <c r="BT277">
        <f>Demand[[#This Row],[Load]]+Demand[[#This Row],[Load]]*0.19</f>
        <v>17878.560000000001</v>
      </c>
      <c r="BU277">
        <f>Demand[[#This Row],[Load]]+Demand[[#This Row],[Load]]*0.2</f>
        <v>18028.8</v>
      </c>
      <c r="BV277">
        <f>Demand[[#This Row],[Load]]+Demand[[#This Row],[Load]]*0.21</f>
        <v>18179.04</v>
      </c>
      <c r="BW277">
        <f>Demand[[#This Row],[Load]]+Demand[[#This Row],[Load]]*0.22</f>
        <v>18329.28</v>
      </c>
      <c r="BX277">
        <f>Demand[[#This Row],[Load]]+Demand[[#This Row],[Load]]*0.23</f>
        <v>18479.52</v>
      </c>
      <c r="BY277">
        <f>Demand[[#This Row],[Load]]+Demand[[#This Row],[Load]]*0.24</f>
        <v>18629.759999999998</v>
      </c>
      <c r="BZ277">
        <f>Demand[[#This Row],[Load]]+Demand[[#This Row],[Load]]*0.25</f>
        <v>18780</v>
      </c>
      <c r="CA277">
        <f>Demand[[#This Row],[Load]]+Demand[[#This Row],[Load]]*0.26</f>
        <v>18930.240000000002</v>
      </c>
      <c r="CB277">
        <f>Demand[[#This Row],[Load]]+Demand[[#This Row],[Load]]*0.27</f>
        <v>19080.48</v>
      </c>
      <c r="CC277">
        <f>Demand[[#This Row],[Load]]+Demand[[#This Row],[Load]]*0.28</f>
        <v>19230.72</v>
      </c>
      <c r="CD277">
        <f>Demand[[#This Row],[Load]]+Demand[[#This Row],[Load]]*0.29</f>
        <v>19380.96</v>
      </c>
      <c r="CE277">
        <f>Demand[[#This Row],[Load]]+Demand[[#This Row],[Load]]*0.3</f>
        <v>19531.2</v>
      </c>
      <c r="CF277">
        <f>Demand[[#This Row],[Load]]+Demand[[#This Row],[Load]]*0.31</f>
        <v>19681.439999999999</v>
      </c>
      <c r="CG277">
        <f>Demand[[#This Row],[Load]]+Demand[[#This Row],[Load]]*0.32</f>
        <v>19831.68</v>
      </c>
      <c r="CH277">
        <f>Demand[[#This Row],[Load]]+Demand[[#This Row],[Load]]*0.33</f>
        <v>19981.919999999998</v>
      </c>
      <c r="CI277">
        <f>Demand[[#This Row],[Load]]+Demand[[#This Row],[Load]]*0.34</f>
        <v>20132.16</v>
      </c>
      <c r="CJ277">
        <f>Demand[[#This Row],[Load]]+Demand[[#This Row],[Load]]*0.35</f>
        <v>20282.400000000001</v>
      </c>
      <c r="CK277">
        <f>Demand[[#This Row],[Load]]+Demand[[#This Row],[Load]]*0.36</f>
        <v>20432.64</v>
      </c>
      <c r="CL277">
        <f>Demand[[#This Row],[Load]]+Demand[[#This Row],[Load]]*0.37</f>
        <v>20582.88</v>
      </c>
      <c r="CM277">
        <f>Demand[[#This Row],[Load]]+Demand[[#This Row],[Load]]*0.38</f>
        <v>20733.12</v>
      </c>
      <c r="CN277">
        <f>Demand[[#This Row],[Load]]+Demand[[#This Row],[Load]]*0.39</f>
        <v>20883.36</v>
      </c>
      <c r="CO277">
        <f>Demand[[#This Row],[Load]]+Demand[[#This Row],[Load]]*0.4</f>
        <v>21033.599999999999</v>
      </c>
      <c r="CP277">
        <f>Demand[[#This Row],[Load]]+Demand[[#This Row],[Load]]*0.41</f>
        <v>21183.84</v>
      </c>
      <c r="CQ277">
        <f>Demand[[#This Row],[Load]]+Demand[[#This Row],[Load]]*0.42</f>
        <v>21334.080000000002</v>
      </c>
      <c r="CR277">
        <f>Demand[[#This Row],[Load]]+Demand[[#This Row],[Load]]*0.43</f>
        <v>21484.32</v>
      </c>
      <c r="CS277">
        <f>Demand[[#This Row],[Load]]+Demand[[#This Row],[Load]]*0.44</f>
        <v>21634.560000000001</v>
      </c>
      <c r="CT277">
        <f>Demand[[#This Row],[Load]]+Demand[[#This Row],[Load]]*0.45</f>
        <v>21784.799999999999</v>
      </c>
      <c r="CU277">
        <f>Demand[[#This Row],[Load]]+Demand[[#This Row],[Load]]*0.46</f>
        <v>21935.040000000001</v>
      </c>
      <c r="CV277">
        <f>Demand[[#This Row],[Load]]+Demand[[#This Row],[Load]]*47</f>
        <v>721152</v>
      </c>
      <c r="CW277">
        <f>Demand[[#This Row],[Load]]+Demand[[#This Row],[Load]]*0.48</f>
        <v>22235.52</v>
      </c>
      <c r="CX277">
        <f>Demand[[#This Row],[Load]]+Demand[[#This Row],[Load]]*0.49</f>
        <v>22385.760000000002</v>
      </c>
      <c r="CY277">
        <f>Demand[[#This Row],[Load]]+Demand[[#This Row],[Load]]*0.5</f>
        <v>22536</v>
      </c>
    </row>
    <row r="278" spans="1:103">
      <c r="A278">
        <v>276</v>
      </c>
      <c r="B278">
        <v>15284</v>
      </c>
      <c r="C278">
        <f>Demand[[#This Row],[Load]]-Demand[[#This Row],[Load]]*0.5</f>
        <v>7642</v>
      </c>
      <c r="D278">
        <f>Demand[[#This Row],[Load]]-Demand[[#This Row],[Load]]*0.49</f>
        <v>7794.84</v>
      </c>
      <c r="E278">
        <f>Demand[[#This Row],[Load]]-Demand[[#This Row],[Load]]*0.48</f>
        <v>7947.68</v>
      </c>
      <c r="F278">
        <f>Demand[[#This Row],[Load]]-Demand[[#This Row],[Load]]*0.47</f>
        <v>8100.52</v>
      </c>
      <c r="G278">
        <f>Demand[[#This Row],[Load]]-Demand[[#This Row],[Load]]*0.46</f>
        <v>8253.36</v>
      </c>
      <c r="H278">
        <f>Demand[[#This Row],[Load]]-Demand[[#This Row],[Load]]*0.45</f>
        <v>8406.2000000000007</v>
      </c>
      <c r="I278">
        <f>Demand[[#This Row],[Load]]-Demand[[#This Row],[Load]]*0.44</f>
        <v>8559.0400000000009</v>
      </c>
      <c r="J278">
        <f>Demand[[#This Row],[Load]]-Demand[[#This Row],[Load]]*0.43</f>
        <v>8711.880000000001</v>
      </c>
      <c r="K278">
        <f>Demand[[#This Row],[Load]]+Demand[[#This Row],[Load]]*$K$1</f>
        <v>8864.7200000000012</v>
      </c>
      <c r="L278">
        <f>Demand[[#This Row],[Load]]+Demand[[#This Row],[Load]]*-0.41</f>
        <v>9017.5600000000013</v>
      </c>
      <c r="M278">
        <f>Demand[[#This Row],[Load]]+Demand[[#This Row],[Load]]*-0.4</f>
        <v>9170.4</v>
      </c>
      <c r="N278">
        <f>Demand[[#This Row],[Load]]+Demand[[#This Row],[Load]]*-0.39</f>
        <v>9323.24</v>
      </c>
      <c r="O278">
        <f>Demand[[#This Row],[Load]]+Demand[[#This Row],[Load]]*-0.38</f>
        <v>9476.08</v>
      </c>
      <c r="P278">
        <f>Demand[[#This Row],[Load]]+Demand[[#This Row],[Load]]*-0.37</f>
        <v>9628.92</v>
      </c>
      <c r="Q278">
        <f>Demand[[#This Row],[Load]]+Demand[[#This Row],[Load]]*-0.36</f>
        <v>9781.76</v>
      </c>
      <c r="R278">
        <f>Demand[[#This Row],[Load]]+Demand[[#This Row],[Load]]*-0.35</f>
        <v>9934.6</v>
      </c>
      <c r="S278">
        <f>Demand[[#This Row],[Load]]+Demand[[#This Row],[Load]]*-0.34</f>
        <v>10087.439999999999</v>
      </c>
      <c r="T278">
        <f>Demand[[#This Row],[Load]]+Demand[[#This Row],[Load]]*-0.33</f>
        <v>10240.279999999999</v>
      </c>
      <c r="U278">
        <f>Demand[[#This Row],[Load]]+Demand[[#This Row],[Load]]*-0.32</f>
        <v>10393.119999999999</v>
      </c>
      <c r="V278">
        <f>Demand[[#This Row],[Load]]+Demand[[#This Row],[Load]]*-0.31</f>
        <v>10545.96</v>
      </c>
      <c r="W278">
        <f>Demand[[#This Row],[Load]]+Demand[[#This Row],[Load]]*-0.3</f>
        <v>10698.8</v>
      </c>
      <c r="X278">
        <f>Demand[[#This Row],[Load]]+Demand[[#This Row],[Load]]*-0.29</f>
        <v>10851.64</v>
      </c>
      <c r="Y278">
        <f>Demand[[#This Row],[Load]]+Demand[[#This Row],[Load]]*-0.28</f>
        <v>11004.48</v>
      </c>
      <c r="Z278">
        <f>Demand[[#This Row],[Load]]+Demand[[#This Row],[Load]]*-0.27</f>
        <v>11157.32</v>
      </c>
      <c r="AA278">
        <f>Demand[[#This Row],[Load]]+Demand[[#This Row],[Load]]*-0.26</f>
        <v>11310.16</v>
      </c>
      <c r="AB278">
        <f>Demand[[#This Row],[Load]]+Demand[[#This Row],[Load]]*-0.25</f>
        <v>11463</v>
      </c>
      <c r="AC278">
        <f>Demand[[#This Row],[Load]]+Demand[[#This Row],[Load]]*-0.24</f>
        <v>11615.84</v>
      </c>
      <c r="AD278">
        <f>Demand[[#This Row],[Load]]+Demand[[#This Row],[Load]]*-0.23</f>
        <v>11768.68</v>
      </c>
      <c r="AE278">
        <f>Demand[[#This Row],[Load]]+Demand[[#This Row],[Load]]*-0.22</f>
        <v>11921.52</v>
      </c>
      <c r="AF278">
        <f>Demand[[#This Row],[Load]]+Demand[[#This Row],[Load]]*-0.21</f>
        <v>12074.36</v>
      </c>
      <c r="AG278">
        <f>Demand[[#This Row],[Load]]+Demand[[#This Row],[Load]]*-0.2</f>
        <v>12227.2</v>
      </c>
      <c r="AH278">
        <f>Demand[[#This Row],[Load]]+Demand[[#This Row],[Load]]*-0.19</f>
        <v>12380.04</v>
      </c>
      <c r="AI278">
        <f>Demand[[#This Row],[Load]]+Demand[[#This Row],[Load]]*-0.18</f>
        <v>12532.880000000001</v>
      </c>
      <c r="AJ278">
        <f>Demand[[#This Row],[Load]]+Demand[[#This Row],[Load]]*-0.17</f>
        <v>12685.72</v>
      </c>
      <c r="AK278">
        <f>Demand[[#This Row],[Load]]+Demand[[#This Row],[Load]]*-0.16</f>
        <v>12838.56</v>
      </c>
      <c r="AL278">
        <f>Demand[[#This Row],[Load]]+Demand[[#This Row],[Load]]*-0.15</f>
        <v>12991.4</v>
      </c>
      <c r="AM278">
        <f>Demand[[#This Row],[Load]]+Demand[[#This Row],[Load]]*-0.14</f>
        <v>13144.24</v>
      </c>
      <c r="AN278">
        <f>Demand[[#This Row],[Load]]+Demand[[#This Row],[Load]]*-0.13</f>
        <v>13297.08</v>
      </c>
      <c r="AO278">
        <f>Demand[[#This Row],[Load]]+Demand[[#This Row],[Load]]*-0.12</f>
        <v>13449.92</v>
      </c>
      <c r="AP278">
        <f>Demand[[#This Row],[Load]]+Demand[[#This Row],[Load]]*-0.11</f>
        <v>13602.76</v>
      </c>
      <c r="AQ278">
        <f>Demand[[#This Row],[Load]]+Demand[[#This Row],[Load]]*-0.1</f>
        <v>13755.6</v>
      </c>
      <c r="AR278">
        <f>Demand[[#This Row],[Load]]+Demand[[#This Row],[Load]]*-0.09</f>
        <v>13908.44</v>
      </c>
      <c r="AS278">
        <f>Demand[[#This Row],[Load]]+Demand[[#This Row],[Load]]*-0.08</f>
        <v>14061.28</v>
      </c>
      <c r="AT278">
        <f>Demand[[#This Row],[Load]]+Demand[[#This Row],[Load]]*-0.07</f>
        <v>14214.119999999999</v>
      </c>
      <c r="AU278">
        <f>Demand[[#This Row],[Load]]+Demand[[#This Row],[Load]]*-0.06</f>
        <v>14366.96</v>
      </c>
      <c r="AV278">
        <f>Demand[[#This Row],[Load]]+Demand[[#This Row],[Load]]*-0.05</f>
        <v>14519.8</v>
      </c>
      <c r="AW278">
        <f>Demand[[#This Row],[Load]]+Demand[[#This Row],[Load]]*-0.04</f>
        <v>14672.64</v>
      </c>
      <c r="AX278">
        <f>Demand[[#This Row],[Load]]+Demand[[#This Row],[Load]]*-0.03</f>
        <v>14825.48</v>
      </c>
      <c r="AY278">
        <f>Demand[[#This Row],[Load]]+Demand[[#This Row],[Load]]*-0.02</f>
        <v>14978.32</v>
      </c>
      <c r="AZ278">
        <f>Demand[[#This Row],[Load]]+Demand[[#This Row],[Load]]*-0.01</f>
        <v>15131.16</v>
      </c>
      <c r="BA278">
        <f>Demand[[#This Row],[Load]]+Demand[[#This Row],[Load]]*0</f>
        <v>15284</v>
      </c>
      <c r="BB278">
        <f>Demand[[#This Row],[Load]]+Demand[[#This Row],[Load]]*0.01</f>
        <v>15436.84</v>
      </c>
      <c r="BC278">
        <f>Demand[[#This Row],[Load]]+Demand[[#This Row],[Load]]*0.02</f>
        <v>15589.68</v>
      </c>
      <c r="BD278">
        <f>Demand[[#This Row],[Load]]+Demand[[#This Row],[Load]]*0.03</f>
        <v>15742.52</v>
      </c>
      <c r="BE278">
        <f>Demand[[#This Row],[Load]]+Demand[[#This Row],[Load]]*0.04</f>
        <v>15895.36</v>
      </c>
      <c r="BF278">
        <f>Demand[[#This Row],[Load]]+Demand[[#This Row],[Load]]*0.05</f>
        <v>16048.2</v>
      </c>
      <c r="BG278">
        <f>Demand[[#This Row],[Load]]+Demand[[#This Row],[Load]]*0.06</f>
        <v>16201.04</v>
      </c>
      <c r="BH278">
        <f>Demand[[#This Row],[Load]]+Demand[[#This Row],[Load]]*0.07</f>
        <v>16353.880000000001</v>
      </c>
      <c r="BI278">
        <f>Demand[[#This Row],[Load]]+Demand[[#This Row],[Load]]*0.08</f>
        <v>16506.72</v>
      </c>
      <c r="BJ278">
        <f>Demand[[#This Row],[Load]]+Demand[[#This Row],[Load]]*0.09</f>
        <v>16659.560000000001</v>
      </c>
      <c r="BK278">
        <f>Demand[[#This Row],[Load]]+Demand[[#This Row],[Load]]*0.1</f>
        <v>16812.400000000001</v>
      </c>
      <c r="BL278">
        <f>Demand[[#This Row],[Load]]+Demand[[#This Row],[Load]]*0.11</f>
        <v>16965.240000000002</v>
      </c>
      <c r="BM278">
        <f>Demand[[#This Row],[Load]]+Demand[[#This Row],[Load]]*0.12</f>
        <v>17118.080000000002</v>
      </c>
      <c r="BN278">
        <f>Demand[[#This Row],[Load]]+Demand[[#This Row],[Load]]*0.13</f>
        <v>17270.919999999998</v>
      </c>
      <c r="BO278">
        <f>Demand[[#This Row],[Load]]+Demand[[#This Row],[Load]]*0.14</f>
        <v>17423.760000000002</v>
      </c>
      <c r="BP278">
        <f>Demand[[#This Row],[Load]]+Demand[[#This Row],[Load]]*0.15</f>
        <v>17576.599999999999</v>
      </c>
      <c r="BQ278">
        <f>Demand[[#This Row],[Load]]+Demand[[#This Row],[Load]]*0.16</f>
        <v>17729.439999999999</v>
      </c>
      <c r="BR278">
        <f>Demand[[#This Row],[Load]]+Demand[[#This Row],[Load]]*0.17</f>
        <v>17882.28</v>
      </c>
      <c r="BS278">
        <f>Demand[[#This Row],[Load]]+Demand[[#This Row],[Load]]*0.18</f>
        <v>18035.12</v>
      </c>
      <c r="BT278">
        <f>Demand[[#This Row],[Load]]+Demand[[#This Row],[Load]]*0.19</f>
        <v>18187.96</v>
      </c>
      <c r="BU278">
        <f>Demand[[#This Row],[Load]]+Demand[[#This Row],[Load]]*0.2</f>
        <v>18340.8</v>
      </c>
      <c r="BV278">
        <f>Demand[[#This Row],[Load]]+Demand[[#This Row],[Load]]*0.21</f>
        <v>18493.64</v>
      </c>
      <c r="BW278">
        <f>Demand[[#This Row],[Load]]+Demand[[#This Row],[Load]]*0.22</f>
        <v>18646.48</v>
      </c>
      <c r="BX278">
        <f>Demand[[#This Row],[Load]]+Demand[[#This Row],[Load]]*0.23</f>
        <v>18799.32</v>
      </c>
      <c r="BY278">
        <f>Demand[[#This Row],[Load]]+Demand[[#This Row],[Load]]*0.24</f>
        <v>18952.16</v>
      </c>
      <c r="BZ278">
        <f>Demand[[#This Row],[Load]]+Demand[[#This Row],[Load]]*0.25</f>
        <v>19105</v>
      </c>
      <c r="CA278">
        <f>Demand[[#This Row],[Load]]+Demand[[#This Row],[Load]]*0.26</f>
        <v>19257.84</v>
      </c>
      <c r="CB278">
        <f>Demand[[#This Row],[Load]]+Demand[[#This Row],[Load]]*0.27</f>
        <v>19410.68</v>
      </c>
      <c r="CC278">
        <f>Demand[[#This Row],[Load]]+Demand[[#This Row],[Load]]*0.28</f>
        <v>19563.52</v>
      </c>
      <c r="CD278">
        <f>Demand[[#This Row],[Load]]+Demand[[#This Row],[Load]]*0.29</f>
        <v>19716.36</v>
      </c>
      <c r="CE278">
        <f>Demand[[#This Row],[Load]]+Demand[[#This Row],[Load]]*0.3</f>
        <v>19869.2</v>
      </c>
      <c r="CF278">
        <f>Demand[[#This Row],[Load]]+Demand[[#This Row],[Load]]*0.31</f>
        <v>20022.04</v>
      </c>
      <c r="CG278">
        <f>Demand[[#This Row],[Load]]+Demand[[#This Row],[Load]]*0.32</f>
        <v>20174.88</v>
      </c>
      <c r="CH278">
        <f>Demand[[#This Row],[Load]]+Demand[[#This Row],[Load]]*0.33</f>
        <v>20327.72</v>
      </c>
      <c r="CI278">
        <f>Demand[[#This Row],[Load]]+Demand[[#This Row],[Load]]*0.34</f>
        <v>20480.560000000001</v>
      </c>
      <c r="CJ278">
        <f>Demand[[#This Row],[Load]]+Demand[[#This Row],[Load]]*0.35</f>
        <v>20633.400000000001</v>
      </c>
      <c r="CK278">
        <f>Demand[[#This Row],[Load]]+Demand[[#This Row],[Load]]*0.36</f>
        <v>20786.239999999998</v>
      </c>
      <c r="CL278">
        <f>Demand[[#This Row],[Load]]+Demand[[#This Row],[Load]]*0.37</f>
        <v>20939.080000000002</v>
      </c>
      <c r="CM278">
        <f>Demand[[#This Row],[Load]]+Demand[[#This Row],[Load]]*0.38</f>
        <v>21091.919999999998</v>
      </c>
      <c r="CN278">
        <f>Demand[[#This Row],[Load]]+Demand[[#This Row],[Load]]*0.39</f>
        <v>21244.760000000002</v>
      </c>
      <c r="CO278">
        <f>Demand[[#This Row],[Load]]+Demand[[#This Row],[Load]]*0.4</f>
        <v>21397.599999999999</v>
      </c>
      <c r="CP278">
        <f>Demand[[#This Row],[Load]]+Demand[[#This Row],[Load]]*0.41</f>
        <v>21550.44</v>
      </c>
      <c r="CQ278">
        <f>Demand[[#This Row],[Load]]+Demand[[#This Row],[Load]]*0.42</f>
        <v>21703.279999999999</v>
      </c>
      <c r="CR278">
        <f>Demand[[#This Row],[Load]]+Demand[[#This Row],[Load]]*0.43</f>
        <v>21856.12</v>
      </c>
      <c r="CS278">
        <f>Demand[[#This Row],[Load]]+Demand[[#This Row],[Load]]*0.44</f>
        <v>22008.959999999999</v>
      </c>
      <c r="CT278">
        <f>Demand[[#This Row],[Load]]+Demand[[#This Row],[Load]]*0.45</f>
        <v>22161.8</v>
      </c>
      <c r="CU278">
        <f>Demand[[#This Row],[Load]]+Demand[[#This Row],[Load]]*0.46</f>
        <v>22314.639999999999</v>
      </c>
      <c r="CV278">
        <f>Demand[[#This Row],[Load]]+Demand[[#This Row],[Load]]*47</f>
        <v>733632</v>
      </c>
      <c r="CW278">
        <f>Demand[[#This Row],[Load]]+Demand[[#This Row],[Load]]*0.48</f>
        <v>22620.32</v>
      </c>
      <c r="CX278">
        <f>Demand[[#This Row],[Load]]+Demand[[#This Row],[Load]]*0.49</f>
        <v>22773.16</v>
      </c>
      <c r="CY278">
        <f>Demand[[#This Row],[Load]]+Demand[[#This Row],[Load]]*0.5</f>
        <v>22926</v>
      </c>
    </row>
    <row r="279" spans="1:103">
      <c r="A279">
        <v>277</v>
      </c>
      <c r="B279">
        <v>15426</v>
      </c>
      <c r="C279">
        <f>Demand[[#This Row],[Load]]-Demand[[#This Row],[Load]]*0.5</f>
        <v>7713</v>
      </c>
      <c r="D279">
        <f>Demand[[#This Row],[Load]]-Demand[[#This Row],[Load]]*0.49</f>
        <v>7867.26</v>
      </c>
      <c r="E279">
        <f>Demand[[#This Row],[Load]]-Demand[[#This Row],[Load]]*0.48</f>
        <v>8021.52</v>
      </c>
      <c r="F279">
        <f>Demand[[#This Row],[Load]]-Demand[[#This Row],[Load]]*0.47</f>
        <v>8175.7800000000007</v>
      </c>
      <c r="G279">
        <f>Demand[[#This Row],[Load]]-Demand[[#This Row],[Load]]*0.46</f>
        <v>8330.0400000000009</v>
      </c>
      <c r="H279">
        <f>Demand[[#This Row],[Load]]-Demand[[#This Row],[Load]]*0.45</f>
        <v>8484.2999999999993</v>
      </c>
      <c r="I279">
        <f>Demand[[#This Row],[Load]]-Demand[[#This Row],[Load]]*0.44</f>
        <v>8638.5600000000013</v>
      </c>
      <c r="J279">
        <f>Demand[[#This Row],[Load]]-Demand[[#This Row],[Load]]*0.43</f>
        <v>8792.82</v>
      </c>
      <c r="K279">
        <f>Demand[[#This Row],[Load]]+Demand[[#This Row],[Load]]*$K$1</f>
        <v>8947.08</v>
      </c>
      <c r="L279">
        <f>Demand[[#This Row],[Load]]+Demand[[#This Row],[Load]]*-0.41</f>
        <v>9101.34</v>
      </c>
      <c r="M279">
        <f>Demand[[#This Row],[Load]]+Demand[[#This Row],[Load]]*-0.4</f>
        <v>9255.5999999999985</v>
      </c>
      <c r="N279">
        <f>Demand[[#This Row],[Load]]+Demand[[#This Row],[Load]]*-0.39</f>
        <v>9409.86</v>
      </c>
      <c r="O279">
        <f>Demand[[#This Row],[Load]]+Demand[[#This Row],[Load]]*-0.38</f>
        <v>9564.119999999999</v>
      </c>
      <c r="P279">
        <f>Demand[[#This Row],[Load]]+Demand[[#This Row],[Load]]*-0.37</f>
        <v>9718.380000000001</v>
      </c>
      <c r="Q279">
        <f>Demand[[#This Row],[Load]]+Demand[[#This Row],[Load]]*-0.36</f>
        <v>9872.64</v>
      </c>
      <c r="R279">
        <f>Demand[[#This Row],[Load]]+Demand[[#This Row],[Load]]*-0.35</f>
        <v>10026.900000000001</v>
      </c>
      <c r="S279">
        <f>Demand[[#This Row],[Load]]+Demand[[#This Row],[Load]]*-0.34</f>
        <v>10181.16</v>
      </c>
      <c r="T279">
        <f>Demand[[#This Row],[Load]]+Demand[[#This Row],[Load]]*-0.33</f>
        <v>10335.42</v>
      </c>
      <c r="U279">
        <f>Demand[[#This Row],[Load]]+Demand[[#This Row],[Load]]*-0.32</f>
        <v>10489.68</v>
      </c>
      <c r="V279">
        <f>Demand[[#This Row],[Load]]+Demand[[#This Row],[Load]]*-0.31</f>
        <v>10643.939999999999</v>
      </c>
      <c r="W279">
        <f>Demand[[#This Row],[Load]]+Demand[[#This Row],[Load]]*-0.3</f>
        <v>10798.2</v>
      </c>
      <c r="X279">
        <f>Demand[[#This Row],[Load]]+Demand[[#This Row],[Load]]*-0.29</f>
        <v>10952.46</v>
      </c>
      <c r="Y279">
        <f>Demand[[#This Row],[Load]]+Demand[[#This Row],[Load]]*-0.28</f>
        <v>11106.72</v>
      </c>
      <c r="Z279">
        <f>Demand[[#This Row],[Load]]+Demand[[#This Row],[Load]]*-0.27</f>
        <v>11260.98</v>
      </c>
      <c r="AA279">
        <f>Demand[[#This Row],[Load]]+Demand[[#This Row],[Load]]*-0.26</f>
        <v>11415.24</v>
      </c>
      <c r="AB279">
        <f>Demand[[#This Row],[Load]]+Demand[[#This Row],[Load]]*-0.25</f>
        <v>11569.5</v>
      </c>
      <c r="AC279">
        <f>Demand[[#This Row],[Load]]+Demand[[#This Row],[Load]]*-0.24</f>
        <v>11723.76</v>
      </c>
      <c r="AD279">
        <f>Demand[[#This Row],[Load]]+Demand[[#This Row],[Load]]*-0.23</f>
        <v>11878.02</v>
      </c>
      <c r="AE279">
        <f>Demand[[#This Row],[Load]]+Demand[[#This Row],[Load]]*-0.22</f>
        <v>12032.28</v>
      </c>
      <c r="AF279">
        <f>Demand[[#This Row],[Load]]+Demand[[#This Row],[Load]]*-0.21</f>
        <v>12186.54</v>
      </c>
      <c r="AG279">
        <f>Demand[[#This Row],[Load]]+Demand[[#This Row],[Load]]*-0.2</f>
        <v>12340.8</v>
      </c>
      <c r="AH279">
        <f>Demand[[#This Row],[Load]]+Demand[[#This Row],[Load]]*-0.19</f>
        <v>12495.06</v>
      </c>
      <c r="AI279">
        <f>Demand[[#This Row],[Load]]+Demand[[#This Row],[Load]]*-0.18</f>
        <v>12649.32</v>
      </c>
      <c r="AJ279">
        <f>Demand[[#This Row],[Load]]+Demand[[#This Row],[Load]]*-0.17</f>
        <v>12803.58</v>
      </c>
      <c r="AK279">
        <f>Demand[[#This Row],[Load]]+Demand[[#This Row],[Load]]*-0.16</f>
        <v>12957.84</v>
      </c>
      <c r="AL279">
        <f>Demand[[#This Row],[Load]]+Demand[[#This Row],[Load]]*-0.15</f>
        <v>13112.1</v>
      </c>
      <c r="AM279">
        <f>Demand[[#This Row],[Load]]+Demand[[#This Row],[Load]]*-0.14</f>
        <v>13266.36</v>
      </c>
      <c r="AN279">
        <f>Demand[[#This Row],[Load]]+Demand[[#This Row],[Load]]*-0.13</f>
        <v>13420.619999999999</v>
      </c>
      <c r="AO279">
        <f>Demand[[#This Row],[Load]]+Demand[[#This Row],[Load]]*-0.12</f>
        <v>13574.880000000001</v>
      </c>
      <c r="AP279">
        <f>Demand[[#This Row],[Load]]+Demand[[#This Row],[Load]]*-0.11</f>
        <v>13729.14</v>
      </c>
      <c r="AQ279">
        <f>Demand[[#This Row],[Load]]+Demand[[#This Row],[Load]]*-0.1</f>
        <v>13883.4</v>
      </c>
      <c r="AR279">
        <f>Demand[[#This Row],[Load]]+Demand[[#This Row],[Load]]*-0.09</f>
        <v>14037.66</v>
      </c>
      <c r="AS279">
        <f>Demand[[#This Row],[Load]]+Demand[[#This Row],[Load]]*-0.08</f>
        <v>14191.92</v>
      </c>
      <c r="AT279">
        <f>Demand[[#This Row],[Load]]+Demand[[#This Row],[Load]]*-0.07</f>
        <v>14346.18</v>
      </c>
      <c r="AU279">
        <f>Demand[[#This Row],[Load]]+Demand[[#This Row],[Load]]*-0.06</f>
        <v>14500.44</v>
      </c>
      <c r="AV279">
        <f>Demand[[#This Row],[Load]]+Demand[[#This Row],[Load]]*-0.05</f>
        <v>14654.7</v>
      </c>
      <c r="AW279">
        <f>Demand[[#This Row],[Load]]+Demand[[#This Row],[Load]]*-0.04</f>
        <v>14808.96</v>
      </c>
      <c r="AX279">
        <f>Demand[[#This Row],[Load]]+Demand[[#This Row],[Load]]*-0.03</f>
        <v>14963.22</v>
      </c>
      <c r="AY279">
        <f>Demand[[#This Row],[Load]]+Demand[[#This Row],[Load]]*-0.02</f>
        <v>15117.48</v>
      </c>
      <c r="AZ279">
        <f>Demand[[#This Row],[Load]]+Demand[[#This Row],[Load]]*-0.01</f>
        <v>15271.74</v>
      </c>
      <c r="BA279">
        <f>Demand[[#This Row],[Load]]+Demand[[#This Row],[Load]]*0</f>
        <v>15426</v>
      </c>
      <c r="BB279">
        <f>Demand[[#This Row],[Load]]+Demand[[#This Row],[Load]]*0.01</f>
        <v>15580.26</v>
      </c>
      <c r="BC279">
        <f>Demand[[#This Row],[Load]]+Demand[[#This Row],[Load]]*0.02</f>
        <v>15734.52</v>
      </c>
      <c r="BD279">
        <f>Demand[[#This Row],[Load]]+Demand[[#This Row],[Load]]*0.03</f>
        <v>15888.78</v>
      </c>
      <c r="BE279">
        <f>Demand[[#This Row],[Load]]+Demand[[#This Row],[Load]]*0.04</f>
        <v>16043.04</v>
      </c>
      <c r="BF279">
        <f>Demand[[#This Row],[Load]]+Demand[[#This Row],[Load]]*0.05</f>
        <v>16197.3</v>
      </c>
      <c r="BG279">
        <f>Demand[[#This Row],[Load]]+Demand[[#This Row],[Load]]*0.06</f>
        <v>16351.56</v>
      </c>
      <c r="BH279">
        <f>Demand[[#This Row],[Load]]+Demand[[#This Row],[Load]]*0.07</f>
        <v>16505.82</v>
      </c>
      <c r="BI279">
        <f>Demand[[#This Row],[Load]]+Demand[[#This Row],[Load]]*0.08</f>
        <v>16660.080000000002</v>
      </c>
      <c r="BJ279">
        <f>Demand[[#This Row],[Load]]+Demand[[#This Row],[Load]]*0.09</f>
        <v>16814.34</v>
      </c>
      <c r="BK279">
        <f>Demand[[#This Row],[Load]]+Demand[[#This Row],[Load]]*0.1</f>
        <v>16968.599999999999</v>
      </c>
      <c r="BL279">
        <f>Demand[[#This Row],[Load]]+Demand[[#This Row],[Load]]*0.11</f>
        <v>17122.86</v>
      </c>
      <c r="BM279">
        <f>Demand[[#This Row],[Load]]+Demand[[#This Row],[Load]]*0.12</f>
        <v>17277.12</v>
      </c>
      <c r="BN279">
        <f>Demand[[#This Row],[Load]]+Demand[[#This Row],[Load]]*0.13</f>
        <v>17431.38</v>
      </c>
      <c r="BO279">
        <f>Demand[[#This Row],[Load]]+Demand[[#This Row],[Load]]*0.14</f>
        <v>17585.64</v>
      </c>
      <c r="BP279">
        <f>Demand[[#This Row],[Load]]+Demand[[#This Row],[Load]]*0.15</f>
        <v>17739.900000000001</v>
      </c>
      <c r="BQ279">
        <f>Demand[[#This Row],[Load]]+Demand[[#This Row],[Load]]*0.16</f>
        <v>17894.16</v>
      </c>
      <c r="BR279">
        <f>Demand[[#This Row],[Load]]+Demand[[#This Row],[Load]]*0.17</f>
        <v>18048.419999999998</v>
      </c>
      <c r="BS279">
        <f>Demand[[#This Row],[Load]]+Demand[[#This Row],[Load]]*0.18</f>
        <v>18202.68</v>
      </c>
      <c r="BT279">
        <f>Demand[[#This Row],[Load]]+Demand[[#This Row],[Load]]*0.19</f>
        <v>18356.939999999999</v>
      </c>
      <c r="BU279">
        <f>Demand[[#This Row],[Load]]+Demand[[#This Row],[Load]]*0.2</f>
        <v>18511.2</v>
      </c>
      <c r="BV279">
        <f>Demand[[#This Row],[Load]]+Demand[[#This Row],[Load]]*0.21</f>
        <v>18665.46</v>
      </c>
      <c r="BW279">
        <f>Demand[[#This Row],[Load]]+Demand[[#This Row],[Load]]*0.22</f>
        <v>18819.72</v>
      </c>
      <c r="BX279">
        <f>Demand[[#This Row],[Load]]+Demand[[#This Row],[Load]]*0.23</f>
        <v>18973.98</v>
      </c>
      <c r="BY279">
        <f>Demand[[#This Row],[Load]]+Demand[[#This Row],[Load]]*0.24</f>
        <v>19128.239999999998</v>
      </c>
      <c r="BZ279">
        <f>Demand[[#This Row],[Load]]+Demand[[#This Row],[Load]]*0.25</f>
        <v>19282.5</v>
      </c>
      <c r="CA279">
        <f>Demand[[#This Row],[Load]]+Demand[[#This Row],[Load]]*0.26</f>
        <v>19436.760000000002</v>
      </c>
      <c r="CB279">
        <f>Demand[[#This Row],[Load]]+Demand[[#This Row],[Load]]*0.27</f>
        <v>19591.02</v>
      </c>
      <c r="CC279">
        <f>Demand[[#This Row],[Load]]+Demand[[#This Row],[Load]]*0.28</f>
        <v>19745.28</v>
      </c>
      <c r="CD279">
        <f>Demand[[#This Row],[Load]]+Demand[[#This Row],[Load]]*0.29</f>
        <v>19899.54</v>
      </c>
      <c r="CE279">
        <f>Demand[[#This Row],[Load]]+Demand[[#This Row],[Load]]*0.3</f>
        <v>20053.8</v>
      </c>
      <c r="CF279">
        <f>Demand[[#This Row],[Load]]+Demand[[#This Row],[Load]]*0.31</f>
        <v>20208.060000000001</v>
      </c>
      <c r="CG279">
        <f>Demand[[#This Row],[Load]]+Demand[[#This Row],[Load]]*0.32</f>
        <v>20362.32</v>
      </c>
      <c r="CH279">
        <f>Demand[[#This Row],[Load]]+Demand[[#This Row],[Load]]*0.33</f>
        <v>20516.580000000002</v>
      </c>
      <c r="CI279">
        <f>Demand[[#This Row],[Load]]+Demand[[#This Row],[Load]]*0.34</f>
        <v>20670.84</v>
      </c>
      <c r="CJ279">
        <f>Demand[[#This Row],[Load]]+Demand[[#This Row],[Load]]*0.35</f>
        <v>20825.099999999999</v>
      </c>
      <c r="CK279">
        <f>Demand[[#This Row],[Load]]+Demand[[#This Row],[Load]]*0.36</f>
        <v>20979.360000000001</v>
      </c>
      <c r="CL279">
        <f>Demand[[#This Row],[Load]]+Demand[[#This Row],[Load]]*0.37</f>
        <v>21133.62</v>
      </c>
      <c r="CM279">
        <f>Demand[[#This Row],[Load]]+Demand[[#This Row],[Load]]*0.38</f>
        <v>21287.88</v>
      </c>
      <c r="CN279">
        <f>Demand[[#This Row],[Load]]+Demand[[#This Row],[Load]]*0.39</f>
        <v>21442.14</v>
      </c>
      <c r="CO279">
        <f>Demand[[#This Row],[Load]]+Demand[[#This Row],[Load]]*0.4</f>
        <v>21596.400000000001</v>
      </c>
      <c r="CP279">
        <f>Demand[[#This Row],[Load]]+Demand[[#This Row],[Load]]*0.41</f>
        <v>21750.66</v>
      </c>
      <c r="CQ279">
        <f>Demand[[#This Row],[Load]]+Demand[[#This Row],[Load]]*0.42</f>
        <v>21904.92</v>
      </c>
      <c r="CR279">
        <f>Demand[[#This Row],[Load]]+Demand[[#This Row],[Load]]*0.43</f>
        <v>22059.18</v>
      </c>
      <c r="CS279">
        <f>Demand[[#This Row],[Load]]+Demand[[#This Row],[Load]]*0.44</f>
        <v>22213.439999999999</v>
      </c>
      <c r="CT279">
        <f>Demand[[#This Row],[Load]]+Demand[[#This Row],[Load]]*0.45</f>
        <v>22367.7</v>
      </c>
      <c r="CU279">
        <f>Demand[[#This Row],[Load]]+Demand[[#This Row],[Load]]*0.46</f>
        <v>22521.96</v>
      </c>
      <c r="CV279">
        <f>Demand[[#This Row],[Load]]+Demand[[#This Row],[Load]]*47</f>
        <v>740448</v>
      </c>
      <c r="CW279">
        <f>Demand[[#This Row],[Load]]+Demand[[#This Row],[Load]]*0.48</f>
        <v>22830.48</v>
      </c>
      <c r="CX279">
        <f>Demand[[#This Row],[Load]]+Demand[[#This Row],[Load]]*0.49</f>
        <v>22984.739999999998</v>
      </c>
      <c r="CY279">
        <f>Demand[[#This Row],[Load]]+Demand[[#This Row],[Load]]*0.5</f>
        <v>23139</v>
      </c>
    </row>
    <row r="280" spans="1:103">
      <c r="A280">
        <v>278</v>
      </c>
      <c r="B280">
        <v>15401</v>
      </c>
      <c r="C280">
        <f>Demand[[#This Row],[Load]]-Demand[[#This Row],[Load]]*0.5</f>
        <v>7700.5</v>
      </c>
      <c r="D280">
        <f>Demand[[#This Row],[Load]]-Demand[[#This Row],[Load]]*0.49</f>
        <v>7854.51</v>
      </c>
      <c r="E280">
        <f>Demand[[#This Row],[Load]]-Demand[[#This Row],[Load]]*0.48</f>
        <v>8008.52</v>
      </c>
      <c r="F280">
        <f>Demand[[#This Row],[Load]]-Demand[[#This Row],[Load]]*0.47</f>
        <v>8162.5300000000007</v>
      </c>
      <c r="G280">
        <f>Demand[[#This Row],[Load]]-Demand[[#This Row],[Load]]*0.46</f>
        <v>8316.5400000000009</v>
      </c>
      <c r="H280">
        <f>Demand[[#This Row],[Load]]-Demand[[#This Row],[Load]]*0.45</f>
        <v>8470.5499999999993</v>
      </c>
      <c r="I280">
        <f>Demand[[#This Row],[Load]]-Demand[[#This Row],[Load]]*0.44</f>
        <v>8624.5600000000013</v>
      </c>
      <c r="J280">
        <f>Demand[[#This Row],[Load]]-Demand[[#This Row],[Load]]*0.43</f>
        <v>8778.57</v>
      </c>
      <c r="K280">
        <f>Demand[[#This Row],[Load]]+Demand[[#This Row],[Load]]*$K$1</f>
        <v>8932.58</v>
      </c>
      <c r="L280">
        <f>Demand[[#This Row],[Load]]+Demand[[#This Row],[Load]]*-0.41</f>
        <v>9086.59</v>
      </c>
      <c r="M280">
        <f>Demand[[#This Row],[Load]]+Demand[[#This Row],[Load]]*-0.4</f>
        <v>9240.5999999999985</v>
      </c>
      <c r="N280">
        <f>Demand[[#This Row],[Load]]+Demand[[#This Row],[Load]]*-0.39</f>
        <v>9394.61</v>
      </c>
      <c r="O280">
        <f>Demand[[#This Row],[Load]]+Demand[[#This Row],[Load]]*-0.38</f>
        <v>9548.619999999999</v>
      </c>
      <c r="P280">
        <f>Demand[[#This Row],[Load]]+Demand[[#This Row],[Load]]*-0.37</f>
        <v>9702.630000000001</v>
      </c>
      <c r="Q280">
        <f>Demand[[#This Row],[Load]]+Demand[[#This Row],[Load]]*-0.36</f>
        <v>9856.64</v>
      </c>
      <c r="R280">
        <f>Demand[[#This Row],[Load]]+Demand[[#This Row],[Load]]*-0.35</f>
        <v>10010.650000000001</v>
      </c>
      <c r="S280">
        <f>Demand[[#This Row],[Load]]+Demand[[#This Row],[Load]]*-0.34</f>
        <v>10164.66</v>
      </c>
      <c r="T280">
        <f>Demand[[#This Row],[Load]]+Demand[[#This Row],[Load]]*-0.33</f>
        <v>10318.67</v>
      </c>
      <c r="U280">
        <f>Demand[[#This Row],[Load]]+Demand[[#This Row],[Load]]*-0.32</f>
        <v>10472.68</v>
      </c>
      <c r="V280">
        <f>Demand[[#This Row],[Load]]+Demand[[#This Row],[Load]]*-0.31</f>
        <v>10626.689999999999</v>
      </c>
      <c r="W280">
        <f>Demand[[#This Row],[Load]]+Demand[[#This Row],[Load]]*-0.3</f>
        <v>10780.7</v>
      </c>
      <c r="X280">
        <f>Demand[[#This Row],[Load]]+Demand[[#This Row],[Load]]*-0.29</f>
        <v>10934.71</v>
      </c>
      <c r="Y280">
        <f>Demand[[#This Row],[Load]]+Demand[[#This Row],[Load]]*-0.28</f>
        <v>11088.72</v>
      </c>
      <c r="Z280">
        <f>Demand[[#This Row],[Load]]+Demand[[#This Row],[Load]]*-0.27</f>
        <v>11242.73</v>
      </c>
      <c r="AA280">
        <f>Demand[[#This Row],[Load]]+Demand[[#This Row],[Load]]*-0.26</f>
        <v>11396.74</v>
      </c>
      <c r="AB280">
        <f>Demand[[#This Row],[Load]]+Demand[[#This Row],[Load]]*-0.25</f>
        <v>11550.75</v>
      </c>
      <c r="AC280">
        <f>Demand[[#This Row],[Load]]+Demand[[#This Row],[Load]]*-0.24</f>
        <v>11704.76</v>
      </c>
      <c r="AD280">
        <f>Demand[[#This Row],[Load]]+Demand[[#This Row],[Load]]*-0.23</f>
        <v>11858.77</v>
      </c>
      <c r="AE280">
        <f>Demand[[#This Row],[Load]]+Demand[[#This Row],[Load]]*-0.22</f>
        <v>12012.78</v>
      </c>
      <c r="AF280">
        <f>Demand[[#This Row],[Load]]+Demand[[#This Row],[Load]]*-0.21</f>
        <v>12166.79</v>
      </c>
      <c r="AG280">
        <f>Demand[[#This Row],[Load]]+Demand[[#This Row],[Load]]*-0.2</f>
        <v>12320.8</v>
      </c>
      <c r="AH280">
        <f>Demand[[#This Row],[Load]]+Demand[[#This Row],[Load]]*-0.19</f>
        <v>12474.81</v>
      </c>
      <c r="AI280">
        <f>Demand[[#This Row],[Load]]+Demand[[#This Row],[Load]]*-0.18</f>
        <v>12628.82</v>
      </c>
      <c r="AJ280">
        <f>Demand[[#This Row],[Load]]+Demand[[#This Row],[Load]]*-0.17</f>
        <v>12782.83</v>
      </c>
      <c r="AK280">
        <f>Demand[[#This Row],[Load]]+Demand[[#This Row],[Load]]*-0.16</f>
        <v>12936.84</v>
      </c>
      <c r="AL280">
        <f>Demand[[#This Row],[Load]]+Demand[[#This Row],[Load]]*-0.15</f>
        <v>13090.85</v>
      </c>
      <c r="AM280">
        <f>Demand[[#This Row],[Load]]+Demand[[#This Row],[Load]]*-0.14</f>
        <v>13244.86</v>
      </c>
      <c r="AN280">
        <f>Demand[[#This Row],[Load]]+Demand[[#This Row],[Load]]*-0.13</f>
        <v>13398.869999999999</v>
      </c>
      <c r="AO280">
        <f>Demand[[#This Row],[Load]]+Demand[[#This Row],[Load]]*-0.12</f>
        <v>13552.880000000001</v>
      </c>
      <c r="AP280">
        <f>Demand[[#This Row],[Load]]+Demand[[#This Row],[Load]]*-0.11</f>
        <v>13706.89</v>
      </c>
      <c r="AQ280">
        <f>Demand[[#This Row],[Load]]+Demand[[#This Row],[Load]]*-0.1</f>
        <v>13860.9</v>
      </c>
      <c r="AR280">
        <f>Demand[[#This Row],[Load]]+Demand[[#This Row],[Load]]*-0.09</f>
        <v>14014.91</v>
      </c>
      <c r="AS280">
        <f>Demand[[#This Row],[Load]]+Demand[[#This Row],[Load]]*-0.08</f>
        <v>14168.92</v>
      </c>
      <c r="AT280">
        <f>Demand[[#This Row],[Load]]+Demand[[#This Row],[Load]]*-0.07</f>
        <v>14322.93</v>
      </c>
      <c r="AU280">
        <f>Demand[[#This Row],[Load]]+Demand[[#This Row],[Load]]*-0.06</f>
        <v>14476.94</v>
      </c>
      <c r="AV280">
        <f>Demand[[#This Row],[Load]]+Demand[[#This Row],[Load]]*-0.05</f>
        <v>14630.95</v>
      </c>
      <c r="AW280">
        <f>Demand[[#This Row],[Load]]+Demand[[#This Row],[Load]]*-0.04</f>
        <v>14784.96</v>
      </c>
      <c r="AX280">
        <f>Demand[[#This Row],[Load]]+Demand[[#This Row],[Load]]*-0.03</f>
        <v>14938.97</v>
      </c>
      <c r="AY280">
        <f>Demand[[#This Row],[Load]]+Demand[[#This Row],[Load]]*-0.02</f>
        <v>15092.98</v>
      </c>
      <c r="AZ280">
        <f>Demand[[#This Row],[Load]]+Demand[[#This Row],[Load]]*-0.01</f>
        <v>15246.99</v>
      </c>
      <c r="BA280">
        <f>Demand[[#This Row],[Load]]+Demand[[#This Row],[Load]]*0</f>
        <v>15401</v>
      </c>
      <c r="BB280">
        <f>Demand[[#This Row],[Load]]+Demand[[#This Row],[Load]]*0.01</f>
        <v>15555.01</v>
      </c>
      <c r="BC280">
        <f>Demand[[#This Row],[Load]]+Demand[[#This Row],[Load]]*0.02</f>
        <v>15709.02</v>
      </c>
      <c r="BD280">
        <f>Demand[[#This Row],[Load]]+Demand[[#This Row],[Load]]*0.03</f>
        <v>15863.03</v>
      </c>
      <c r="BE280">
        <f>Demand[[#This Row],[Load]]+Demand[[#This Row],[Load]]*0.04</f>
        <v>16017.04</v>
      </c>
      <c r="BF280">
        <f>Demand[[#This Row],[Load]]+Demand[[#This Row],[Load]]*0.05</f>
        <v>16171.05</v>
      </c>
      <c r="BG280">
        <f>Demand[[#This Row],[Load]]+Demand[[#This Row],[Load]]*0.06</f>
        <v>16325.06</v>
      </c>
      <c r="BH280">
        <f>Demand[[#This Row],[Load]]+Demand[[#This Row],[Load]]*0.07</f>
        <v>16479.07</v>
      </c>
      <c r="BI280">
        <f>Demand[[#This Row],[Load]]+Demand[[#This Row],[Load]]*0.08</f>
        <v>16633.080000000002</v>
      </c>
      <c r="BJ280">
        <f>Demand[[#This Row],[Load]]+Demand[[#This Row],[Load]]*0.09</f>
        <v>16787.09</v>
      </c>
      <c r="BK280">
        <f>Demand[[#This Row],[Load]]+Demand[[#This Row],[Load]]*0.1</f>
        <v>16941.099999999999</v>
      </c>
      <c r="BL280">
        <f>Demand[[#This Row],[Load]]+Demand[[#This Row],[Load]]*0.11</f>
        <v>17095.11</v>
      </c>
      <c r="BM280">
        <f>Demand[[#This Row],[Load]]+Demand[[#This Row],[Load]]*0.12</f>
        <v>17249.12</v>
      </c>
      <c r="BN280">
        <f>Demand[[#This Row],[Load]]+Demand[[#This Row],[Load]]*0.13</f>
        <v>17403.13</v>
      </c>
      <c r="BO280">
        <f>Demand[[#This Row],[Load]]+Demand[[#This Row],[Load]]*0.14</f>
        <v>17557.14</v>
      </c>
      <c r="BP280">
        <f>Demand[[#This Row],[Load]]+Demand[[#This Row],[Load]]*0.15</f>
        <v>17711.150000000001</v>
      </c>
      <c r="BQ280">
        <f>Demand[[#This Row],[Load]]+Demand[[#This Row],[Load]]*0.16</f>
        <v>17865.16</v>
      </c>
      <c r="BR280">
        <f>Demand[[#This Row],[Load]]+Demand[[#This Row],[Load]]*0.17</f>
        <v>18019.169999999998</v>
      </c>
      <c r="BS280">
        <f>Demand[[#This Row],[Load]]+Demand[[#This Row],[Load]]*0.18</f>
        <v>18173.18</v>
      </c>
      <c r="BT280">
        <f>Demand[[#This Row],[Load]]+Demand[[#This Row],[Load]]*0.19</f>
        <v>18327.189999999999</v>
      </c>
      <c r="BU280">
        <f>Demand[[#This Row],[Load]]+Demand[[#This Row],[Load]]*0.2</f>
        <v>18481.2</v>
      </c>
      <c r="BV280">
        <f>Demand[[#This Row],[Load]]+Demand[[#This Row],[Load]]*0.21</f>
        <v>18635.21</v>
      </c>
      <c r="BW280">
        <f>Demand[[#This Row],[Load]]+Demand[[#This Row],[Load]]*0.22</f>
        <v>18789.22</v>
      </c>
      <c r="BX280">
        <f>Demand[[#This Row],[Load]]+Demand[[#This Row],[Load]]*0.23</f>
        <v>18943.23</v>
      </c>
      <c r="BY280">
        <f>Demand[[#This Row],[Load]]+Demand[[#This Row],[Load]]*0.24</f>
        <v>19097.239999999998</v>
      </c>
      <c r="BZ280">
        <f>Demand[[#This Row],[Load]]+Demand[[#This Row],[Load]]*0.25</f>
        <v>19251.25</v>
      </c>
      <c r="CA280">
        <f>Demand[[#This Row],[Load]]+Demand[[#This Row],[Load]]*0.26</f>
        <v>19405.260000000002</v>
      </c>
      <c r="CB280">
        <f>Demand[[#This Row],[Load]]+Demand[[#This Row],[Load]]*0.27</f>
        <v>19559.27</v>
      </c>
      <c r="CC280">
        <f>Demand[[#This Row],[Load]]+Demand[[#This Row],[Load]]*0.28</f>
        <v>19713.28</v>
      </c>
      <c r="CD280">
        <f>Demand[[#This Row],[Load]]+Demand[[#This Row],[Load]]*0.29</f>
        <v>19867.29</v>
      </c>
      <c r="CE280">
        <f>Demand[[#This Row],[Load]]+Demand[[#This Row],[Load]]*0.3</f>
        <v>20021.3</v>
      </c>
      <c r="CF280">
        <f>Demand[[#This Row],[Load]]+Demand[[#This Row],[Load]]*0.31</f>
        <v>20175.310000000001</v>
      </c>
      <c r="CG280">
        <f>Demand[[#This Row],[Load]]+Demand[[#This Row],[Load]]*0.32</f>
        <v>20329.32</v>
      </c>
      <c r="CH280">
        <f>Demand[[#This Row],[Load]]+Demand[[#This Row],[Load]]*0.33</f>
        <v>20483.330000000002</v>
      </c>
      <c r="CI280">
        <f>Demand[[#This Row],[Load]]+Demand[[#This Row],[Load]]*0.34</f>
        <v>20637.34</v>
      </c>
      <c r="CJ280">
        <f>Demand[[#This Row],[Load]]+Demand[[#This Row],[Load]]*0.35</f>
        <v>20791.349999999999</v>
      </c>
      <c r="CK280">
        <f>Demand[[#This Row],[Load]]+Demand[[#This Row],[Load]]*0.36</f>
        <v>20945.36</v>
      </c>
      <c r="CL280">
        <f>Demand[[#This Row],[Load]]+Demand[[#This Row],[Load]]*0.37</f>
        <v>21099.37</v>
      </c>
      <c r="CM280">
        <f>Demand[[#This Row],[Load]]+Demand[[#This Row],[Load]]*0.38</f>
        <v>21253.38</v>
      </c>
      <c r="CN280">
        <f>Demand[[#This Row],[Load]]+Demand[[#This Row],[Load]]*0.39</f>
        <v>21407.39</v>
      </c>
      <c r="CO280">
        <f>Demand[[#This Row],[Load]]+Demand[[#This Row],[Load]]*0.4</f>
        <v>21561.4</v>
      </c>
      <c r="CP280">
        <f>Demand[[#This Row],[Load]]+Demand[[#This Row],[Load]]*0.41</f>
        <v>21715.41</v>
      </c>
      <c r="CQ280">
        <f>Demand[[#This Row],[Load]]+Demand[[#This Row],[Load]]*0.42</f>
        <v>21869.42</v>
      </c>
      <c r="CR280">
        <f>Demand[[#This Row],[Load]]+Demand[[#This Row],[Load]]*0.43</f>
        <v>22023.43</v>
      </c>
      <c r="CS280">
        <f>Demand[[#This Row],[Load]]+Demand[[#This Row],[Load]]*0.44</f>
        <v>22177.439999999999</v>
      </c>
      <c r="CT280">
        <f>Demand[[#This Row],[Load]]+Demand[[#This Row],[Load]]*0.45</f>
        <v>22331.45</v>
      </c>
      <c r="CU280">
        <f>Demand[[#This Row],[Load]]+Demand[[#This Row],[Load]]*0.46</f>
        <v>22485.46</v>
      </c>
      <c r="CV280">
        <f>Demand[[#This Row],[Load]]+Demand[[#This Row],[Load]]*47</f>
        <v>739248</v>
      </c>
      <c r="CW280">
        <f>Demand[[#This Row],[Load]]+Demand[[#This Row],[Load]]*0.48</f>
        <v>22793.48</v>
      </c>
      <c r="CX280">
        <f>Demand[[#This Row],[Load]]+Demand[[#This Row],[Load]]*0.49</f>
        <v>22947.489999999998</v>
      </c>
      <c r="CY280">
        <f>Demand[[#This Row],[Load]]+Demand[[#This Row],[Load]]*0.5</f>
        <v>23101.5</v>
      </c>
    </row>
    <row r="281" spans="1:103">
      <c r="A281">
        <v>279</v>
      </c>
      <c r="B281">
        <v>15395</v>
      </c>
      <c r="C281">
        <f>Demand[[#This Row],[Load]]-Demand[[#This Row],[Load]]*0.5</f>
        <v>7697.5</v>
      </c>
      <c r="D281">
        <f>Demand[[#This Row],[Load]]-Demand[[#This Row],[Load]]*0.49</f>
        <v>7851.45</v>
      </c>
      <c r="E281">
        <f>Demand[[#This Row],[Load]]-Demand[[#This Row],[Load]]*0.48</f>
        <v>8005.4000000000005</v>
      </c>
      <c r="F281">
        <f>Demand[[#This Row],[Load]]-Demand[[#This Row],[Load]]*0.47</f>
        <v>8159.35</v>
      </c>
      <c r="G281">
        <f>Demand[[#This Row],[Load]]-Demand[[#This Row],[Load]]*0.46</f>
        <v>8313.2999999999993</v>
      </c>
      <c r="H281">
        <f>Demand[[#This Row],[Load]]-Demand[[#This Row],[Load]]*0.45</f>
        <v>8467.25</v>
      </c>
      <c r="I281">
        <f>Demand[[#This Row],[Load]]-Demand[[#This Row],[Load]]*0.44</f>
        <v>8621.2000000000007</v>
      </c>
      <c r="J281">
        <f>Demand[[#This Row],[Load]]-Demand[[#This Row],[Load]]*0.43</f>
        <v>8775.1500000000015</v>
      </c>
      <c r="K281">
        <f>Demand[[#This Row],[Load]]+Demand[[#This Row],[Load]]*$K$1</f>
        <v>8929.1</v>
      </c>
      <c r="L281">
        <f>Demand[[#This Row],[Load]]+Demand[[#This Row],[Load]]*-0.41</f>
        <v>9083.0499999999993</v>
      </c>
      <c r="M281">
        <f>Demand[[#This Row],[Load]]+Demand[[#This Row],[Load]]*-0.4</f>
        <v>9237</v>
      </c>
      <c r="N281">
        <f>Demand[[#This Row],[Load]]+Demand[[#This Row],[Load]]*-0.39</f>
        <v>9390.9500000000007</v>
      </c>
      <c r="O281">
        <f>Demand[[#This Row],[Load]]+Demand[[#This Row],[Load]]*-0.38</f>
        <v>9544.9</v>
      </c>
      <c r="P281">
        <f>Demand[[#This Row],[Load]]+Demand[[#This Row],[Load]]*-0.37</f>
        <v>9698.85</v>
      </c>
      <c r="Q281">
        <f>Demand[[#This Row],[Load]]+Demand[[#This Row],[Load]]*-0.36</f>
        <v>9852.7999999999993</v>
      </c>
      <c r="R281">
        <f>Demand[[#This Row],[Load]]+Demand[[#This Row],[Load]]*-0.35</f>
        <v>10006.75</v>
      </c>
      <c r="S281">
        <f>Demand[[#This Row],[Load]]+Demand[[#This Row],[Load]]*-0.34</f>
        <v>10160.700000000001</v>
      </c>
      <c r="T281">
        <f>Demand[[#This Row],[Load]]+Demand[[#This Row],[Load]]*-0.33</f>
        <v>10314.65</v>
      </c>
      <c r="U281">
        <f>Demand[[#This Row],[Load]]+Demand[[#This Row],[Load]]*-0.32</f>
        <v>10468.599999999999</v>
      </c>
      <c r="V281">
        <f>Demand[[#This Row],[Load]]+Demand[[#This Row],[Load]]*-0.31</f>
        <v>10622.55</v>
      </c>
      <c r="W281">
        <f>Demand[[#This Row],[Load]]+Demand[[#This Row],[Load]]*-0.3</f>
        <v>10776.5</v>
      </c>
      <c r="X281">
        <f>Demand[[#This Row],[Load]]+Demand[[#This Row],[Load]]*-0.29</f>
        <v>10930.45</v>
      </c>
      <c r="Y281">
        <f>Demand[[#This Row],[Load]]+Demand[[#This Row],[Load]]*-0.28</f>
        <v>11084.4</v>
      </c>
      <c r="Z281">
        <f>Demand[[#This Row],[Load]]+Demand[[#This Row],[Load]]*-0.27</f>
        <v>11238.349999999999</v>
      </c>
      <c r="AA281">
        <f>Demand[[#This Row],[Load]]+Demand[[#This Row],[Load]]*-0.26</f>
        <v>11392.3</v>
      </c>
      <c r="AB281">
        <f>Demand[[#This Row],[Load]]+Demand[[#This Row],[Load]]*-0.25</f>
        <v>11546.25</v>
      </c>
      <c r="AC281">
        <f>Demand[[#This Row],[Load]]+Demand[[#This Row],[Load]]*-0.24</f>
        <v>11700.2</v>
      </c>
      <c r="AD281">
        <f>Demand[[#This Row],[Load]]+Demand[[#This Row],[Load]]*-0.23</f>
        <v>11854.15</v>
      </c>
      <c r="AE281">
        <f>Demand[[#This Row],[Load]]+Demand[[#This Row],[Load]]*-0.22</f>
        <v>12008.1</v>
      </c>
      <c r="AF281">
        <f>Demand[[#This Row],[Load]]+Demand[[#This Row],[Load]]*-0.21</f>
        <v>12162.05</v>
      </c>
      <c r="AG281">
        <f>Demand[[#This Row],[Load]]+Demand[[#This Row],[Load]]*-0.2</f>
        <v>12316</v>
      </c>
      <c r="AH281">
        <f>Demand[[#This Row],[Load]]+Demand[[#This Row],[Load]]*-0.19</f>
        <v>12469.95</v>
      </c>
      <c r="AI281">
        <f>Demand[[#This Row],[Load]]+Demand[[#This Row],[Load]]*-0.18</f>
        <v>12623.9</v>
      </c>
      <c r="AJ281">
        <f>Demand[[#This Row],[Load]]+Demand[[#This Row],[Load]]*-0.17</f>
        <v>12777.85</v>
      </c>
      <c r="AK281">
        <f>Demand[[#This Row],[Load]]+Demand[[#This Row],[Load]]*-0.16</f>
        <v>12931.8</v>
      </c>
      <c r="AL281">
        <f>Demand[[#This Row],[Load]]+Demand[[#This Row],[Load]]*-0.15</f>
        <v>13085.75</v>
      </c>
      <c r="AM281">
        <f>Demand[[#This Row],[Load]]+Demand[[#This Row],[Load]]*-0.14</f>
        <v>13239.7</v>
      </c>
      <c r="AN281">
        <f>Demand[[#This Row],[Load]]+Demand[[#This Row],[Load]]*-0.13</f>
        <v>13393.65</v>
      </c>
      <c r="AO281">
        <f>Demand[[#This Row],[Load]]+Demand[[#This Row],[Load]]*-0.12</f>
        <v>13547.6</v>
      </c>
      <c r="AP281">
        <f>Demand[[#This Row],[Load]]+Demand[[#This Row],[Load]]*-0.11</f>
        <v>13701.55</v>
      </c>
      <c r="AQ281">
        <f>Demand[[#This Row],[Load]]+Demand[[#This Row],[Load]]*-0.1</f>
        <v>13855.5</v>
      </c>
      <c r="AR281">
        <f>Demand[[#This Row],[Load]]+Demand[[#This Row],[Load]]*-0.09</f>
        <v>14009.45</v>
      </c>
      <c r="AS281">
        <f>Demand[[#This Row],[Load]]+Demand[[#This Row],[Load]]*-0.08</f>
        <v>14163.4</v>
      </c>
      <c r="AT281">
        <f>Demand[[#This Row],[Load]]+Demand[[#This Row],[Load]]*-0.07</f>
        <v>14317.35</v>
      </c>
      <c r="AU281">
        <f>Demand[[#This Row],[Load]]+Demand[[#This Row],[Load]]*-0.06</f>
        <v>14471.3</v>
      </c>
      <c r="AV281">
        <f>Demand[[#This Row],[Load]]+Demand[[#This Row],[Load]]*-0.05</f>
        <v>14625.25</v>
      </c>
      <c r="AW281">
        <f>Demand[[#This Row],[Load]]+Demand[[#This Row],[Load]]*-0.04</f>
        <v>14779.2</v>
      </c>
      <c r="AX281">
        <f>Demand[[#This Row],[Load]]+Demand[[#This Row],[Load]]*-0.03</f>
        <v>14933.15</v>
      </c>
      <c r="AY281">
        <f>Demand[[#This Row],[Load]]+Demand[[#This Row],[Load]]*-0.02</f>
        <v>15087.1</v>
      </c>
      <c r="AZ281">
        <f>Demand[[#This Row],[Load]]+Demand[[#This Row],[Load]]*-0.01</f>
        <v>15241.05</v>
      </c>
      <c r="BA281">
        <f>Demand[[#This Row],[Load]]+Demand[[#This Row],[Load]]*0</f>
        <v>15395</v>
      </c>
      <c r="BB281">
        <f>Demand[[#This Row],[Load]]+Demand[[#This Row],[Load]]*0.01</f>
        <v>15548.95</v>
      </c>
      <c r="BC281">
        <f>Demand[[#This Row],[Load]]+Demand[[#This Row],[Load]]*0.02</f>
        <v>15702.9</v>
      </c>
      <c r="BD281">
        <f>Demand[[#This Row],[Load]]+Demand[[#This Row],[Load]]*0.03</f>
        <v>15856.85</v>
      </c>
      <c r="BE281">
        <f>Demand[[#This Row],[Load]]+Demand[[#This Row],[Load]]*0.04</f>
        <v>16010.8</v>
      </c>
      <c r="BF281">
        <f>Demand[[#This Row],[Load]]+Demand[[#This Row],[Load]]*0.05</f>
        <v>16164.75</v>
      </c>
      <c r="BG281">
        <f>Demand[[#This Row],[Load]]+Demand[[#This Row],[Load]]*0.06</f>
        <v>16318.7</v>
      </c>
      <c r="BH281">
        <f>Demand[[#This Row],[Load]]+Demand[[#This Row],[Load]]*0.07</f>
        <v>16472.650000000001</v>
      </c>
      <c r="BI281">
        <f>Demand[[#This Row],[Load]]+Demand[[#This Row],[Load]]*0.08</f>
        <v>16626.599999999999</v>
      </c>
      <c r="BJ281">
        <f>Demand[[#This Row],[Load]]+Demand[[#This Row],[Load]]*0.09</f>
        <v>16780.55</v>
      </c>
      <c r="BK281">
        <f>Demand[[#This Row],[Load]]+Demand[[#This Row],[Load]]*0.1</f>
        <v>16934.5</v>
      </c>
      <c r="BL281">
        <f>Demand[[#This Row],[Load]]+Demand[[#This Row],[Load]]*0.11</f>
        <v>17088.45</v>
      </c>
      <c r="BM281">
        <f>Demand[[#This Row],[Load]]+Demand[[#This Row],[Load]]*0.12</f>
        <v>17242.400000000001</v>
      </c>
      <c r="BN281">
        <f>Demand[[#This Row],[Load]]+Demand[[#This Row],[Load]]*0.13</f>
        <v>17396.349999999999</v>
      </c>
      <c r="BO281">
        <f>Demand[[#This Row],[Load]]+Demand[[#This Row],[Load]]*0.14</f>
        <v>17550.3</v>
      </c>
      <c r="BP281">
        <f>Demand[[#This Row],[Load]]+Demand[[#This Row],[Load]]*0.15</f>
        <v>17704.25</v>
      </c>
      <c r="BQ281">
        <f>Demand[[#This Row],[Load]]+Demand[[#This Row],[Load]]*0.16</f>
        <v>17858.2</v>
      </c>
      <c r="BR281">
        <f>Demand[[#This Row],[Load]]+Demand[[#This Row],[Load]]*0.17</f>
        <v>18012.150000000001</v>
      </c>
      <c r="BS281">
        <f>Demand[[#This Row],[Load]]+Demand[[#This Row],[Load]]*0.18</f>
        <v>18166.099999999999</v>
      </c>
      <c r="BT281">
        <f>Demand[[#This Row],[Load]]+Demand[[#This Row],[Load]]*0.19</f>
        <v>18320.05</v>
      </c>
      <c r="BU281">
        <f>Demand[[#This Row],[Load]]+Demand[[#This Row],[Load]]*0.2</f>
        <v>18474</v>
      </c>
      <c r="BV281">
        <f>Demand[[#This Row],[Load]]+Demand[[#This Row],[Load]]*0.21</f>
        <v>18627.95</v>
      </c>
      <c r="BW281">
        <f>Demand[[#This Row],[Load]]+Demand[[#This Row],[Load]]*0.22</f>
        <v>18781.900000000001</v>
      </c>
      <c r="BX281">
        <f>Demand[[#This Row],[Load]]+Demand[[#This Row],[Load]]*0.23</f>
        <v>18935.849999999999</v>
      </c>
      <c r="BY281">
        <f>Demand[[#This Row],[Load]]+Demand[[#This Row],[Load]]*0.24</f>
        <v>19089.8</v>
      </c>
      <c r="BZ281">
        <f>Demand[[#This Row],[Load]]+Demand[[#This Row],[Load]]*0.25</f>
        <v>19243.75</v>
      </c>
      <c r="CA281">
        <f>Demand[[#This Row],[Load]]+Demand[[#This Row],[Load]]*0.26</f>
        <v>19397.7</v>
      </c>
      <c r="CB281">
        <f>Demand[[#This Row],[Load]]+Demand[[#This Row],[Load]]*0.27</f>
        <v>19551.650000000001</v>
      </c>
      <c r="CC281">
        <f>Demand[[#This Row],[Load]]+Demand[[#This Row],[Load]]*0.28</f>
        <v>19705.599999999999</v>
      </c>
      <c r="CD281">
        <f>Demand[[#This Row],[Load]]+Demand[[#This Row],[Load]]*0.29</f>
        <v>19859.55</v>
      </c>
      <c r="CE281">
        <f>Demand[[#This Row],[Load]]+Demand[[#This Row],[Load]]*0.3</f>
        <v>20013.5</v>
      </c>
      <c r="CF281">
        <f>Demand[[#This Row],[Load]]+Demand[[#This Row],[Load]]*0.31</f>
        <v>20167.45</v>
      </c>
      <c r="CG281">
        <f>Demand[[#This Row],[Load]]+Demand[[#This Row],[Load]]*0.32</f>
        <v>20321.400000000001</v>
      </c>
      <c r="CH281">
        <f>Demand[[#This Row],[Load]]+Demand[[#This Row],[Load]]*0.33</f>
        <v>20475.349999999999</v>
      </c>
      <c r="CI281">
        <f>Demand[[#This Row],[Load]]+Demand[[#This Row],[Load]]*0.34</f>
        <v>20629.3</v>
      </c>
      <c r="CJ281">
        <f>Demand[[#This Row],[Load]]+Demand[[#This Row],[Load]]*0.35</f>
        <v>20783.25</v>
      </c>
      <c r="CK281">
        <f>Demand[[#This Row],[Load]]+Demand[[#This Row],[Load]]*0.36</f>
        <v>20937.2</v>
      </c>
      <c r="CL281">
        <f>Demand[[#This Row],[Load]]+Demand[[#This Row],[Load]]*0.37</f>
        <v>21091.15</v>
      </c>
      <c r="CM281">
        <f>Demand[[#This Row],[Load]]+Demand[[#This Row],[Load]]*0.38</f>
        <v>21245.1</v>
      </c>
      <c r="CN281">
        <f>Demand[[#This Row],[Load]]+Demand[[#This Row],[Load]]*0.39</f>
        <v>21399.05</v>
      </c>
      <c r="CO281">
        <f>Demand[[#This Row],[Load]]+Demand[[#This Row],[Load]]*0.4</f>
        <v>21553</v>
      </c>
      <c r="CP281">
        <f>Demand[[#This Row],[Load]]+Demand[[#This Row],[Load]]*0.41</f>
        <v>21706.95</v>
      </c>
      <c r="CQ281">
        <f>Demand[[#This Row],[Load]]+Demand[[#This Row],[Load]]*0.42</f>
        <v>21860.9</v>
      </c>
      <c r="CR281">
        <f>Demand[[#This Row],[Load]]+Demand[[#This Row],[Load]]*0.43</f>
        <v>22014.85</v>
      </c>
      <c r="CS281">
        <f>Demand[[#This Row],[Load]]+Demand[[#This Row],[Load]]*0.44</f>
        <v>22168.799999999999</v>
      </c>
      <c r="CT281">
        <f>Demand[[#This Row],[Load]]+Demand[[#This Row],[Load]]*0.45</f>
        <v>22322.75</v>
      </c>
      <c r="CU281">
        <f>Demand[[#This Row],[Load]]+Demand[[#This Row],[Load]]*0.46</f>
        <v>22476.7</v>
      </c>
      <c r="CV281">
        <f>Demand[[#This Row],[Load]]+Demand[[#This Row],[Load]]*47</f>
        <v>738960</v>
      </c>
      <c r="CW281">
        <f>Demand[[#This Row],[Load]]+Demand[[#This Row],[Load]]*0.48</f>
        <v>22784.6</v>
      </c>
      <c r="CX281">
        <f>Demand[[#This Row],[Load]]+Demand[[#This Row],[Load]]*0.49</f>
        <v>22938.55</v>
      </c>
      <c r="CY281">
        <f>Demand[[#This Row],[Load]]+Demand[[#This Row],[Load]]*0.5</f>
        <v>23092.5</v>
      </c>
    </row>
    <row r="282" spans="1:103">
      <c r="A282">
        <v>280</v>
      </c>
      <c r="B282">
        <v>15229</v>
      </c>
      <c r="C282">
        <f>Demand[[#This Row],[Load]]-Demand[[#This Row],[Load]]*0.5</f>
        <v>7614.5</v>
      </c>
      <c r="D282">
        <f>Demand[[#This Row],[Load]]-Demand[[#This Row],[Load]]*0.49</f>
        <v>7766.79</v>
      </c>
      <c r="E282">
        <f>Demand[[#This Row],[Load]]-Demand[[#This Row],[Load]]*0.48</f>
        <v>7919.08</v>
      </c>
      <c r="F282">
        <f>Demand[[#This Row],[Load]]-Demand[[#This Row],[Load]]*0.47</f>
        <v>8071.3700000000008</v>
      </c>
      <c r="G282">
        <f>Demand[[#This Row],[Load]]-Demand[[#This Row],[Load]]*0.46</f>
        <v>8223.66</v>
      </c>
      <c r="H282">
        <f>Demand[[#This Row],[Load]]-Demand[[#This Row],[Load]]*0.45</f>
        <v>8375.9500000000007</v>
      </c>
      <c r="I282">
        <f>Demand[[#This Row],[Load]]-Demand[[#This Row],[Load]]*0.44</f>
        <v>8528.24</v>
      </c>
      <c r="J282">
        <f>Demand[[#This Row],[Load]]-Demand[[#This Row],[Load]]*0.43</f>
        <v>8680.5299999999988</v>
      </c>
      <c r="K282">
        <f>Demand[[#This Row],[Load]]+Demand[[#This Row],[Load]]*$K$1</f>
        <v>8832.82</v>
      </c>
      <c r="L282">
        <f>Demand[[#This Row],[Load]]+Demand[[#This Row],[Load]]*-0.41</f>
        <v>8985.11</v>
      </c>
      <c r="M282">
        <f>Demand[[#This Row],[Load]]+Demand[[#This Row],[Load]]*-0.4</f>
        <v>9137.4</v>
      </c>
      <c r="N282">
        <f>Demand[[#This Row],[Load]]+Demand[[#This Row],[Load]]*-0.39</f>
        <v>9289.6899999999987</v>
      </c>
      <c r="O282">
        <f>Demand[[#This Row],[Load]]+Demand[[#This Row],[Load]]*-0.38</f>
        <v>9441.98</v>
      </c>
      <c r="P282">
        <f>Demand[[#This Row],[Load]]+Demand[[#This Row],[Load]]*-0.37</f>
        <v>9594.27</v>
      </c>
      <c r="Q282">
        <f>Demand[[#This Row],[Load]]+Demand[[#This Row],[Load]]*-0.36</f>
        <v>9746.5600000000013</v>
      </c>
      <c r="R282">
        <f>Demand[[#This Row],[Load]]+Demand[[#This Row],[Load]]*-0.35</f>
        <v>9898.85</v>
      </c>
      <c r="S282">
        <f>Demand[[#This Row],[Load]]+Demand[[#This Row],[Load]]*-0.34</f>
        <v>10051.14</v>
      </c>
      <c r="T282">
        <f>Demand[[#This Row],[Load]]+Demand[[#This Row],[Load]]*-0.33</f>
        <v>10203.43</v>
      </c>
      <c r="U282">
        <f>Demand[[#This Row],[Load]]+Demand[[#This Row],[Load]]*-0.32</f>
        <v>10355.720000000001</v>
      </c>
      <c r="V282">
        <f>Demand[[#This Row],[Load]]+Demand[[#This Row],[Load]]*-0.31</f>
        <v>10508.01</v>
      </c>
      <c r="W282">
        <f>Demand[[#This Row],[Load]]+Demand[[#This Row],[Load]]*-0.3</f>
        <v>10660.3</v>
      </c>
      <c r="X282">
        <f>Demand[[#This Row],[Load]]+Demand[[#This Row],[Load]]*-0.29</f>
        <v>10812.59</v>
      </c>
      <c r="Y282">
        <f>Demand[[#This Row],[Load]]+Demand[[#This Row],[Load]]*-0.28</f>
        <v>10964.88</v>
      </c>
      <c r="Z282">
        <f>Demand[[#This Row],[Load]]+Demand[[#This Row],[Load]]*-0.27</f>
        <v>11117.17</v>
      </c>
      <c r="AA282">
        <f>Demand[[#This Row],[Load]]+Demand[[#This Row],[Load]]*-0.26</f>
        <v>11269.46</v>
      </c>
      <c r="AB282">
        <f>Demand[[#This Row],[Load]]+Demand[[#This Row],[Load]]*-0.25</f>
        <v>11421.75</v>
      </c>
      <c r="AC282">
        <f>Demand[[#This Row],[Load]]+Demand[[#This Row],[Load]]*-0.24</f>
        <v>11574.04</v>
      </c>
      <c r="AD282">
        <f>Demand[[#This Row],[Load]]+Demand[[#This Row],[Load]]*-0.23</f>
        <v>11726.33</v>
      </c>
      <c r="AE282">
        <f>Demand[[#This Row],[Load]]+Demand[[#This Row],[Load]]*-0.22</f>
        <v>11878.619999999999</v>
      </c>
      <c r="AF282">
        <f>Demand[[#This Row],[Load]]+Demand[[#This Row],[Load]]*-0.21</f>
        <v>12030.91</v>
      </c>
      <c r="AG282">
        <f>Demand[[#This Row],[Load]]+Demand[[#This Row],[Load]]*-0.2</f>
        <v>12183.2</v>
      </c>
      <c r="AH282">
        <f>Demand[[#This Row],[Load]]+Demand[[#This Row],[Load]]*-0.19</f>
        <v>12335.49</v>
      </c>
      <c r="AI282">
        <f>Demand[[#This Row],[Load]]+Demand[[#This Row],[Load]]*-0.18</f>
        <v>12487.78</v>
      </c>
      <c r="AJ282">
        <f>Demand[[#This Row],[Load]]+Demand[[#This Row],[Load]]*-0.17</f>
        <v>12640.07</v>
      </c>
      <c r="AK282">
        <f>Demand[[#This Row],[Load]]+Demand[[#This Row],[Load]]*-0.16</f>
        <v>12792.36</v>
      </c>
      <c r="AL282">
        <f>Demand[[#This Row],[Load]]+Demand[[#This Row],[Load]]*-0.15</f>
        <v>12944.65</v>
      </c>
      <c r="AM282">
        <f>Demand[[#This Row],[Load]]+Demand[[#This Row],[Load]]*-0.14</f>
        <v>13096.939999999999</v>
      </c>
      <c r="AN282">
        <f>Demand[[#This Row],[Load]]+Demand[[#This Row],[Load]]*-0.13</f>
        <v>13249.23</v>
      </c>
      <c r="AO282">
        <f>Demand[[#This Row],[Load]]+Demand[[#This Row],[Load]]*-0.12</f>
        <v>13401.52</v>
      </c>
      <c r="AP282">
        <f>Demand[[#This Row],[Load]]+Demand[[#This Row],[Load]]*-0.11</f>
        <v>13553.81</v>
      </c>
      <c r="AQ282">
        <f>Demand[[#This Row],[Load]]+Demand[[#This Row],[Load]]*-0.1</f>
        <v>13706.1</v>
      </c>
      <c r="AR282">
        <f>Demand[[#This Row],[Load]]+Demand[[#This Row],[Load]]*-0.09</f>
        <v>13858.39</v>
      </c>
      <c r="AS282">
        <f>Demand[[#This Row],[Load]]+Demand[[#This Row],[Load]]*-0.08</f>
        <v>14010.68</v>
      </c>
      <c r="AT282">
        <f>Demand[[#This Row],[Load]]+Demand[[#This Row],[Load]]*-0.07</f>
        <v>14162.97</v>
      </c>
      <c r="AU282">
        <f>Demand[[#This Row],[Load]]+Demand[[#This Row],[Load]]*-0.06</f>
        <v>14315.26</v>
      </c>
      <c r="AV282">
        <f>Demand[[#This Row],[Load]]+Demand[[#This Row],[Load]]*-0.05</f>
        <v>14467.55</v>
      </c>
      <c r="AW282">
        <f>Demand[[#This Row],[Load]]+Demand[[#This Row],[Load]]*-0.04</f>
        <v>14619.84</v>
      </c>
      <c r="AX282">
        <f>Demand[[#This Row],[Load]]+Demand[[#This Row],[Load]]*-0.03</f>
        <v>14772.13</v>
      </c>
      <c r="AY282">
        <f>Demand[[#This Row],[Load]]+Demand[[#This Row],[Load]]*-0.02</f>
        <v>14924.42</v>
      </c>
      <c r="AZ282">
        <f>Demand[[#This Row],[Load]]+Demand[[#This Row],[Load]]*-0.01</f>
        <v>15076.71</v>
      </c>
      <c r="BA282">
        <f>Demand[[#This Row],[Load]]+Demand[[#This Row],[Load]]*0</f>
        <v>15229</v>
      </c>
      <c r="BB282">
        <f>Demand[[#This Row],[Load]]+Demand[[#This Row],[Load]]*0.01</f>
        <v>15381.29</v>
      </c>
      <c r="BC282">
        <f>Demand[[#This Row],[Load]]+Demand[[#This Row],[Load]]*0.02</f>
        <v>15533.58</v>
      </c>
      <c r="BD282">
        <f>Demand[[#This Row],[Load]]+Demand[[#This Row],[Load]]*0.03</f>
        <v>15685.87</v>
      </c>
      <c r="BE282">
        <f>Demand[[#This Row],[Load]]+Demand[[#This Row],[Load]]*0.04</f>
        <v>15838.16</v>
      </c>
      <c r="BF282">
        <f>Demand[[#This Row],[Load]]+Demand[[#This Row],[Load]]*0.05</f>
        <v>15990.45</v>
      </c>
      <c r="BG282">
        <f>Demand[[#This Row],[Load]]+Demand[[#This Row],[Load]]*0.06</f>
        <v>16142.74</v>
      </c>
      <c r="BH282">
        <f>Demand[[#This Row],[Load]]+Demand[[#This Row],[Load]]*0.07</f>
        <v>16295.03</v>
      </c>
      <c r="BI282">
        <f>Demand[[#This Row],[Load]]+Demand[[#This Row],[Load]]*0.08</f>
        <v>16447.32</v>
      </c>
      <c r="BJ282">
        <f>Demand[[#This Row],[Load]]+Demand[[#This Row],[Load]]*0.09</f>
        <v>16599.61</v>
      </c>
      <c r="BK282">
        <f>Demand[[#This Row],[Load]]+Demand[[#This Row],[Load]]*0.1</f>
        <v>16751.900000000001</v>
      </c>
      <c r="BL282">
        <f>Demand[[#This Row],[Load]]+Demand[[#This Row],[Load]]*0.11</f>
        <v>16904.189999999999</v>
      </c>
      <c r="BM282">
        <f>Demand[[#This Row],[Load]]+Demand[[#This Row],[Load]]*0.12</f>
        <v>17056.48</v>
      </c>
      <c r="BN282">
        <f>Demand[[#This Row],[Load]]+Demand[[#This Row],[Load]]*0.13</f>
        <v>17208.77</v>
      </c>
      <c r="BO282">
        <f>Demand[[#This Row],[Load]]+Demand[[#This Row],[Load]]*0.14</f>
        <v>17361.060000000001</v>
      </c>
      <c r="BP282">
        <f>Demand[[#This Row],[Load]]+Demand[[#This Row],[Load]]*0.15</f>
        <v>17513.349999999999</v>
      </c>
      <c r="BQ282">
        <f>Demand[[#This Row],[Load]]+Demand[[#This Row],[Load]]*0.16</f>
        <v>17665.64</v>
      </c>
      <c r="BR282">
        <f>Demand[[#This Row],[Load]]+Demand[[#This Row],[Load]]*0.17</f>
        <v>17817.93</v>
      </c>
      <c r="BS282">
        <f>Demand[[#This Row],[Load]]+Demand[[#This Row],[Load]]*0.18</f>
        <v>17970.22</v>
      </c>
      <c r="BT282">
        <f>Demand[[#This Row],[Load]]+Demand[[#This Row],[Load]]*0.19</f>
        <v>18122.510000000002</v>
      </c>
      <c r="BU282">
        <f>Demand[[#This Row],[Load]]+Demand[[#This Row],[Load]]*0.2</f>
        <v>18274.8</v>
      </c>
      <c r="BV282">
        <f>Demand[[#This Row],[Load]]+Demand[[#This Row],[Load]]*0.21</f>
        <v>18427.09</v>
      </c>
      <c r="BW282">
        <f>Demand[[#This Row],[Load]]+Demand[[#This Row],[Load]]*0.22</f>
        <v>18579.38</v>
      </c>
      <c r="BX282">
        <f>Demand[[#This Row],[Load]]+Demand[[#This Row],[Load]]*0.23</f>
        <v>18731.669999999998</v>
      </c>
      <c r="BY282">
        <f>Demand[[#This Row],[Load]]+Demand[[#This Row],[Load]]*0.24</f>
        <v>18883.96</v>
      </c>
      <c r="BZ282">
        <f>Demand[[#This Row],[Load]]+Demand[[#This Row],[Load]]*0.25</f>
        <v>19036.25</v>
      </c>
      <c r="CA282">
        <f>Demand[[#This Row],[Load]]+Demand[[#This Row],[Load]]*0.26</f>
        <v>19188.54</v>
      </c>
      <c r="CB282">
        <f>Demand[[#This Row],[Load]]+Demand[[#This Row],[Load]]*0.27</f>
        <v>19340.830000000002</v>
      </c>
      <c r="CC282">
        <f>Demand[[#This Row],[Load]]+Demand[[#This Row],[Load]]*0.28</f>
        <v>19493.120000000003</v>
      </c>
      <c r="CD282">
        <f>Demand[[#This Row],[Load]]+Demand[[#This Row],[Load]]*0.29</f>
        <v>19645.41</v>
      </c>
      <c r="CE282">
        <f>Demand[[#This Row],[Load]]+Demand[[#This Row],[Load]]*0.3</f>
        <v>19797.7</v>
      </c>
      <c r="CF282">
        <f>Demand[[#This Row],[Load]]+Demand[[#This Row],[Load]]*0.31</f>
        <v>19949.989999999998</v>
      </c>
      <c r="CG282">
        <f>Demand[[#This Row],[Load]]+Demand[[#This Row],[Load]]*0.32</f>
        <v>20102.28</v>
      </c>
      <c r="CH282">
        <f>Demand[[#This Row],[Load]]+Demand[[#This Row],[Load]]*0.33</f>
        <v>20254.57</v>
      </c>
      <c r="CI282">
        <f>Demand[[#This Row],[Load]]+Demand[[#This Row],[Load]]*0.34</f>
        <v>20406.86</v>
      </c>
      <c r="CJ282">
        <f>Demand[[#This Row],[Load]]+Demand[[#This Row],[Load]]*0.35</f>
        <v>20559.150000000001</v>
      </c>
      <c r="CK282">
        <f>Demand[[#This Row],[Load]]+Demand[[#This Row],[Load]]*0.36</f>
        <v>20711.439999999999</v>
      </c>
      <c r="CL282">
        <f>Demand[[#This Row],[Load]]+Demand[[#This Row],[Load]]*0.37</f>
        <v>20863.73</v>
      </c>
      <c r="CM282">
        <f>Demand[[#This Row],[Load]]+Demand[[#This Row],[Load]]*0.38</f>
        <v>21016.02</v>
      </c>
      <c r="CN282">
        <f>Demand[[#This Row],[Load]]+Demand[[#This Row],[Load]]*0.39</f>
        <v>21168.31</v>
      </c>
      <c r="CO282">
        <f>Demand[[#This Row],[Load]]+Demand[[#This Row],[Load]]*0.4</f>
        <v>21320.6</v>
      </c>
      <c r="CP282">
        <f>Demand[[#This Row],[Load]]+Demand[[#This Row],[Load]]*0.41</f>
        <v>21472.89</v>
      </c>
      <c r="CQ282">
        <f>Demand[[#This Row],[Load]]+Demand[[#This Row],[Load]]*0.42</f>
        <v>21625.18</v>
      </c>
      <c r="CR282">
        <f>Demand[[#This Row],[Load]]+Demand[[#This Row],[Load]]*0.43</f>
        <v>21777.47</v>
      </c>
      <c r="CS282">
        <f>Demand[[#This Row],[Load]]+Demand[[#This Row],[Load]]*0.44</f>
        <v>21929.760000000002</v>
      </c>
      <c r="CT282">
        <f>Demand[[#This Row],[Load]]+Demand[[#This Row],[Load]]*0.45</f>
        <v>22082.05</v>
      </c>
      <c r="CU282">
        <f>Demand[[#This Row],[Load]]+Demand[[#This Row],[Load]]*0.46</f>
        <v>22234.34</v>
      </c>
      <c r="CV282">
        <f>Demand[[#This Row],[Load]]+Demand[[#This Row],[Load]]*47</f>
        <v>730992</v>
      </c>
      <c r="CW282">
        <f>Demand[[#This Row],[Load]]+Demand[[#This Row],[Load]]*0.48</f>
        <v>22538.92</v>
      </c>
      <c r="CX282">
        <f>Demand[[#This Row],[Load]]+Demand[[#This Row],[Load]]*0.49</f>
        <v>22691.21</v>
      </c>
      <c r="CY282">
        <f>Demand[[#This Row],[Load]]+Demand[[#This Row],[Load]]*0.5</f>
        <v>22843.5</v>
      </c>
    </row>
    <row r="283" spans="1:103">
      <c r="A283">
        <v>281</v>
      </c>
      <c r="B283">
        <v>15129</v>
      </c>
      <c r="C283">
        <f>Demand[[#This Row],[Load]]-Demand[[#This Row],[Load]]*0.5</f>
        <v>7564.5</v>
      </c>
      <c r="D283">
        <f>Demand[[#This Row],[Load]]-Demand[[#This Row],[Load]]*0.49</f>
        <v>7715.79</v>
      </c>
      <c r="E283">
        <f>Demand[[#This Row],[Load]]-Demand[[#This Row],[Load]]*0.48</f>
        <v>7867.08</v>
      </c>
      <c r="F283">
        <f>Demand[[#This Row],[Load]]-Demand[[#This Row],[Load]]*0.47</f>
        <v>8018.3700000000008</v>
      </c>
      <c r="G283">
        <f>Demand[[#This Row],[Load]]-Demand[[#This Row],[Load]]*0.46</f>
        <v>8169.66</v>
      </c>
      <c r="H283">
        <f>Demand[[#This Row],[Load]]-Demand[[#This Row],[Load]]*0.45</f>
        <v>8320.9500000000007</v>
      </c>
      <c r="I283">
        <f>Demand[[#This Row],[Load]]-Demand[[#This Row],[Load]]*0.44</f>
        <v>8472.24</v>
      </c>
      <c r="J283">
        <f>Demand[[#This Row],[Load]]-Demand[[#This Row],[Load]]*0.43</f>
        <v>8623.5299999999988</v>
      </c>
      <c r="K283">
        <f>Demand[[#This Row],[Load]]+Demand[[#This Row],[Load]]*$K$1</f>
        <v>8774.82</v>
      </c>
      <c r="L283">
        <f>Demand[[#This Row],[Load]]+Demand[[#This Row],[Load]]*-0.41</f>
        <v>8926.11</v>
      </c>
      <c r="M283">
        <f>Demand[[#This Row],[Load]]+Demand[[#This Row],[Load]]*-0.4</f>
        <v>9077.4</v>
      </c>
      <c r="N283">
        <f>Demand[[#This Row],[Load]]+Demand[[#This Row],[Load]]*-0.39</f>
        <v>9228.6899999999987</v>
      </c>
      <c r="O283">
        <f>Demand[[#This Row],[Load]]+Demand[[#This Row],[Load]]*-0.38</f>
        <v>9379.98</v>
      </c>
      <c r="P283">
        <f>Demand[[#This Row],[Load]]+Demand[[#This Row],[Load]]*-0.37</f>
        <v>9531.27</v>
      </c>
      <c r="Q283">
        <f>Demand[[#This Row],[Load]]+Demand[[#This Row],[Load]]*-0.36</f>
        <v>9682.5600000000013</v>
      </c>
      <c r="R283">
        <f>Demand[[#This Row],[Load]]+Demand[[#This Row],[Load]]*-0.35</f>
        <v>9833.85</v>
      </c>
      <c r="S283">
        <f>Demand[[#This Row],[Load]]+Demand[[#This Row],[Load]]*-0.34</f>
        <v>9985.14</v>
      </c>
      <c r="T283">
        <f>Demand[[#This Row],[Load]]+Demand[[#This Row],[Load]]*-0.33</f>
        <v>10136.43</v>
      </c>
      <c r="U283">
        <f>Demand[[#This Row],[Load]]+Demand[[#This Row],[Load]]*-0.32</f>
        <v>10287.720000000001</v>
      </c>
      <c r="V283">
        <f>Demand[[#This Row],[Load]]+Demand[[#This Row],[Load]]*-0.31</f>
        <v>10439.01</v>
      </c>
      <c r="W283">
        <f>Demand[[#This Row],[Load]]+Demand[[#This Row],[Load]]*-0.3</f>
        <v>10590.3</v>
      </c>
      <c r="X283">
        <f>Demand[[#This Row],[Load]]+Demand[[#This Row],[Load]]*-0.29</f>
        <v>10741.59</v>
      </c>
      <c r="Y283">
        <f>Demand[[#This Row],[Load]]+Demand[[#This Row],[Load]]*-0.28</f>
        <v>10892.88</v>
      </c>
      <c r="Z283">
        <f>Demand[[#This Row],[Load]]+Demand[[#This Row],[Load]]*-0.27</f>
        <v>11044.17</v>
      </c>
      <c r="AA283">
        <f>Demand[[#This Row],[Load]]+Demand[[#This Row],[Load]]*-0.26</f>
        <v>11195.46</v>
      </c>
      <c r="AB283">
        <f>Demand[[#This Row],[Load]]+Demand[[#This Row],[Load]]*-0.25</f>
        <v>11346.75</v>
      </c>
      <c r="AC283">
        <f>Demand[[#This Row],[Load]]+Demand[[#This Row],[Load]]*-0.24</f>
        <v>11498.04</v>
      </c>
      <c r="AD283">
        <f>Demand[[#This Row],[Load]]+Demand[[#This Row],[Load]]*-0.23</f>
        <v>11649.33</v>
      </c>
      <c r="AE283">
        <f>Demand[[#This Row],[Load]]+Demand[[#This Row],[Load]]*-0.22</f>
        <v>11800.619999999999</v>
      </c>
      <c r="AF283">
        <f>Demand[[#This Row],[Load]]+Demand[[#This Row],[Load]]*-0.21</f>
        <v>11951.91</v>
      </c>
      <c r="AG283">
        <f>Demand[[#This Row],[Load]]+Demand[[#This Row],[Load]]*-0.2</f>
        <v>12103.2</v>
      </c>
      <c r="AH283">
        <f>Demand[[#This Row],[Load]]+Demand[[#This Row],[Load]]*-0.19</f>
        <v>12254.49</v>
      </c>
      <c r="AI283">
        <f>Demand[[#This Row],[Load]]+Demand[[#This Row],[Load]]*-0.18</f>
        <v>12405.78</v>
      </c>
      <c r="AJ283">
        <f>Demand[[#This Row],[Load]]+Demand[[#This Row],[Load]]*-0.17</f>
        <v>12557.07</v>
      </c>
      <c r="AK283">
        <f>Demand[[#This Row],[Load]]+Demand[[#This Row],[Load]]*-0.16</f>
        <v>12708.36</v>
      </c>
      <c r="AL283">
        <f>Demand[[#This Row],[Load]]+Demand[[#This Row],[Load]]*-0.15</f>
        <v>12859.65</v>
      </c>
      <c r="AM283">
        <f>Demand[[#This Row],[Load]]+Demand[[#This Row],[Load]]*-0.14</f>
        <v>13010.939999999999</v>
      </c>
      <c r="AN283">
        <f>Demand[[#This Row],[Load]]+Demand[[#This Row],[Load]]*-0.13</f>
        <v>13162.23</v>
      </c>
      <c r="AO283">
        <f>Demand[[#This Row],[Load]]+Demand[[#This Row],[Load]]*-0.12</f>
        <v>13313.52</v>
      </c>
      <c r="AP283">
        <f>Demand[[#This Row],[Load]]+Demand[[#This Row],[Load]]*-0.11</f>
        <v>13464.81</v>
      </c>
      <c r="AQ283">
        <f>Demand[[#This Row],[Load]]+Demand[[#This Row],[Load]]*-0.1</f>
        <v>13616.1</v>
      </c>
      <c r="AR283">
        <f>Demand[[#This Row],[Load]]+Demand[[#This Row],[Load]]*-0.09</f>
        <v>13767.39</v>
      </c>
      <c r="AS283">
        <f>Demand[[#This Row],[Load]]+Demand[[#This Row],[Load]]*-0.08</f>
        <v>13918.68</v>
      </c>
      <c r="AT283">
        <f>Demand[[#This Row],[Load]]+Demand[[#This Row],[Load]]*-0.07</f>
        <v>14069.97</v>
      </c>
      <c r="AU283">
        <f>Demand[[#This Row],[Load]]+Demand[[#This Row],[Load]]*-0.06</f>
        <v>14221.26</v>
      </c>
      <c r="AV283">
        <f>Demand[[#This Row],[Load]]+Demand[[#This Row],[Load]]*-0.05</f>
        <v>14372.55</v>
      </c>
      <c r="AW283">
        <f>Demand[[#This Row],[Load]]+Demand[[#This Row],[Load]]*-0.04</f>
        <v>14523.84</v>
      </c>
      <c r="AX283">
        <f>Demand[[#This Row],[Load]]+Demand[[#This Row],[Load]]*-0.03</f>
        <v>14675.13</v>
      </c>
      <c r="AY283">
        <f>Demand[[#This Row],[Load]]+Demand[[#This Row],[Load]]*-0.02</f>
        <v>14826.42</v>
      </c>
      <c r="AZ283">
        <f>Demand[[#This Row],[Load]]+Demand[[#This Row],[Load]]*-0.01</f>
        <v>14977.71</v>
      </c>
      <c r="BA283">
        <f>Demand[[#This Row],[Load]]+Demand[[#This Row],[Load]]*0</f>
        <v>15129</v>
      </c>
      <c r="BB283">
        <f>Demand[[#This Row],[Load]]+Demand[[#This Row],[Load]]*0.01</f>
        <v>15280.29</v>
      </c>
      <c r="BC283">
        <f>Demand[[#This Row],[Load]]+Demand[[#This Row],[Load]]*0.02</f>
        <v>15431.58</v>
      </c>
      <c r="BD283">
        <f>Demand[[#This Row],[Load]]+Demand[[#This Row],[Load]]*0.03</f>
        <v>15582.87</v>
      </c>
      <c r="BE283">
        <f>Demand[[#This Row],[Load]]+Demand[[#This Row],[Load]]*0.04</f>
        <v>15734.16</v>
      </c>
      <c r="BF283">
        <f>Demand[[#This Row],[Load]]+Demand[[#This Row],[Load]]*0.05</f>
        <v>15885.45</v>
      </c>
      <c r="BG283">
        <f>Demand[[#This Row],[Load]]+Demand[[#This Row],[Load]]*0.06</f>
        <v>16036.74</v>
      </c>
      <c r="BH283">
        <f>Demand[[#This Row],[Load]]+Demand[[#This Row],[Load]]*0.07</f>
        <v>16188.03</v>
      </c>
      <c r="BI283">
        <f>Demand[[#This Row],[Load]]+Demand[[#This Row],[Load]]*0.08</f>
        <v>16339.32</v>
      </c>
      <c r="BJ283">
        <f>Demand[[#This Row],[Load]]+Demand[[#This Row],[Load]]*0.09</f>
        <v>16490.61</v>
      </c>
      <c r="BK283">
        <f>Demand[[#This Row],[Load]]+Demand[[#This Row],[Load]]*0.1</f>
        <v>16641.900000000001</v>
      </c>
      <c r="BL283">
        <f>Demand[[#This Row],[Load]]+Demand[[#This Row],[Load]]*0.11</f>
        <v>16793.189999999999</v>
      </c>
      <c r="BM283">
        <f>Demand[[#This Row],[Load]]+Demand[[#This Row],[Load]]*0.12</f>
        <v>16944.48</v>
      </c>
      <c r="BN283">
        <f>Demand[[#This Row],[Load]]+Demand[[#This Row],[Load]]*0.13</f>
        <v>17095.77</v>
      </c>
      <c r="BO283">
        <f>Demand[[#This Row],[Load]]+Demand[[#This Row],[Load]]*0.14</f>
        <v>17247.060000000001</v>
      </c>
      <c r="BP283">
        <f>Demand[[#This Row],[Load]]+Demand[[#This Row],[Load]]*0.15</f>
        <v>17398.349999999999</v>
      </c>
      <c r="BQ283">
        <f>Demand[[#This Row],[Load]]+Demand[[#This Row],[Load]]*0.16</f>
        <v>17549.64</v>
      </c>
      <c r="BR283">
        <f>Demand[[#This Row],[Load]]+Demand[[#This Row],[Load]]*0.17</f>
        <v>17700.93</v>
      </c>
      <c r="BS283">
        <f>Demand[[#This Row],[Load]]+Demand[[#This Row],[Load]]*0.18</f>
        <v>17852.22</v>
      </c>
      <c r="BT283">
        <f>Demand[[#This Row],[Load]]+Demand[[#This Row],[Load]]*0.19</f>
        <v>18003.510000000002</v>
      </c>
      <c r="BU283">
        <f>Demand[[#This Row],[Load]]+Demand[[#This Row],[Load]]*0.2</f>
        <v>18154.8</v>
      </c>
      <c r="BV283">
        <f>Demand[[#This Row],[Load]]+Demand[[#This Row],[Load]]*0.21</f>
        <v>18306.09</v>
      </c>
      <c r="BW283">
        <f>Demand[[#This Row],[Load]]+Demand[[#This Row],[Load]]*0.22</f>
        <v>18457.38</v>
      </c>
      <c r="BX283">
        <f>Demand[[#This Row],[Load]]+Demand[[#This Row],[Load]]*0.23</f>
        <v>18608.669999999998</v>
      </c>
      <c r="BY283">
        <f>Demand[[#This Row],[Load]]+Demand[[#This Row],[Load]]*0.24</f>
        <v>18759.96</v>
      </c>
      <c r="BZ283">
        <f>Demand[[#This Row],[Load]]+Demand[[#This Row],[Load]]*0.25</f>
        <v>18911.25</v>
      </c>
      <c r="CA283">
        <f>Demand[[#This Row],[Load]]+Demand[[#This Row],[Load]]*0.26</f>
        <v>19062.54</v>
      </c>
      <c r="CB283">
        <f>Demand[[#This Row],[Load]]+Demand[[#This Row],[Load]]*0.27</f>
        <v>19213.830000000002</v>
      </c>
      <c r="CC283">
        <f>Demand[[#This Row],[Load]]+Demand[[#This Row],[Load]]*0.28</f>
        <v>19365.120000000003</v>
      </c>
      <c r="CD283">
        <f>Demand[[#This Row],[Load]]+Demand[[#This Row],[Load]]*0.29</f>
        <v>19516.41</v>
      </c>
      <c r="CE283">
        <f>Demand[[#This Row],[Load]]+Demand[[#This Row],[Load]]*0.3</f>
        <v>19667.7</v>
      </c>
      <c r="CF283">
        <f>Demand[[#This Row],[Load]]+Demand[[#This Row],[Load]]*0.31</f>
        <v>19818.989999999998</v>
      </c>
      <c r="CG283">
        <f>Demand[[#This Row],[Load]]+Demand[[#This Row],[Load]]*0.32</f>
        <v>19970.28</v>
      </c>
      <c r="CH283">
        <f>Demand[[#This Row],[Load]]+Demand[[#This Row],[Load]]*0.33</f>
        <v>20121.57</v>
      </c>
      <c r="CI283">
        <f>Demand[[#This Row],[Load]]+Demand[[#This Row],[Load]]*0.34</f>
        <v>20272.86</v>
      </c>
      <c r="CJ283">
        <f>Demand[[#This Row],[Load]]+Demand[[#This Row],[Load]]*0.35</f>
        <v>20424.150000000001</v>
      </c>
      <c r="CK283">
        <f>Demand[[#This Row],[Load]]+Demand[[#This Row],[Load]]*0.36</f>
        <v>20575.439999999999</v>
      </c>
      <c r="CL283">
        <f>Demand[[#This Row],[Load]]+Demand[[#This Row],[Load]]*0.37</f>
        <v>20726.73</v>
      </c>
      <c r="CM283">
        <f>Demand[[#This Row],[Load]]+Demand[[#This Row],[Load]]*0.38</f>
        <v>20878.02</v>
      </c>
      <c r="CN283">
        <f>Demand[[#This Row],[Load]]+Demand[[#This Row],[Load]]*0.39</f>
        <v>21029.31</v>
      </c>
      <c r="CO283">
        <f>Demand[[#This Row],[Load]]+Demand[[#This Row],[Load]]*0.4</f>
        <v>21180.6</v>
      </c>
      <c r="CP283">
        <f>Demand[[#This Row],[Load]]+Demand[[#This Row],[Load]]*0.41</f>
        <v>21331.89</v>
      </c>
      <c r="CQ283">
        <f>Demand[[#This Row],[Load]]+Demand[[#This Row],[Load]]*0.42</f>
        <v>21483.18</v>
      </c>
      <c r="CR283">
        <f>Demand[[#This Row],[Load]]+Demand[[#This Row],[Load]]*0.43</f>
        <v>21634.47</v>
      </c>
      <c r="CS283">
        <f>Demand[[#This Row],[Load]]+Demand[[#This Row],[Load]]*0.44</f>
        <v>21785.760000000002</v>
      </c>
      <c r="CT283">
        <f>Demand[[#This Row],[Load]]+Demand[[#This Row],[Load]]*0.45</f>
        <v>21937.05</v>
      </c>
      <c r="CU283">
        <f>Demand[[#This Row],[Load]]+Demand[[#This Row],[Load]]*0.46</f>
        <v>22088.34</v>
      </c>
      <c r="CV283">
        <f>Demand[[#This Row],[Load]]+Demand[[#This Row],[Load]]*47</f>
        <v>726192</v>
      </c>
      <c r="CW283">
        <f>Demand[[#This Row],[Load]]+Demand[[#This Row],[Load]]*0.48</f>
        <v>22390.92</v>
      </c>
      <c r="CX283">
        <f>Demand[[#This Row],[Load]]+Demand[[#This Row],[Load]]*0.49</f>
        <v>22542.21</v>
      </c>
      <c r="CY283">
        <f>Demand[[#This Row],[Load]]+Demand[[#This Row],[Load]]*0.5</f>
        <v>22693.5</v>
      </c>
    </row>
    <row r="284" spans="1:103">
      <c r="A284">
        <v>282</v>
      </c>
      <c r="B284">
        <v>15174</v>
      </c>
      <c r="C284">
        <f>Demand[[#This Row],[Load]]-Demand[[#This Row],[Load]]*0.5</f>
        <v>7587</v>
      </c>
      <c r="D284">
        <f>Demand[[#This Row],[Load]]-Demand[[#This Row],[Load]]*0.49</f>
        <v>7738.74</v>
      </c>
      <c r="E284">
        <f>Demand[[#This Row],[Load]]-Demand[[#This Row],[Load]]*0.48</f>
        <v>7890.4800000000005</v>
      </c>
      <c r="F284">
        <f>Demand[[#This Row],[Load]]-Demand[[#This Row],[Load]]*0.47</f>
        <v>8042.22</v>
      </c>
      <c r="G284">
        <f>Demand[[#This Row],[Load]]-Demand[[#This Row],[Load]]*0.46</f>
        <v>8193.9599999999991</v>
      </c>
      <c r="H284">
        <f>Demand[[#This Row],[Load]]-Demand[[#This Row],[Load]]*0.45</f>
        <v>8345.7000000000007</v>
      </c>
      <c r="I284">
        <f>Demand[[#This Row],[Load]]-Demand[[#This Row],[Load]]*0.44</f>
        <v>8497.4399999999987</v>
      </c>
      <c r="J284">
        <f>Demand[[#This Row],[Load]]-Demand[[#This Row],[Load]]*0.43</f>
        <v>8649.18</v>
      </c>
      <c r="K284">
        <f>Demand[[#This Row],[Load]]+Demand[[#This Row],[Load]]*$K$1</f>
        <v>8800.92</v>
      </c>
      <c r="L284">
        <f>Demand[[#This Row],[Load]]+Demand[[#This Row],[Load]]*-0.41</f>
        <v>8952.66</v>
      </c>
      <c r="M284">
        <f>Demand[[#This Row],[Load]]+Demand[[#This Row],[Load]]*-0.4</f>
        <v>9104.4</v>
      </c>
      <c r="N284">
        <f>Demand[[#This Row],[Load]]+Demand[[#This Row],[Load]]*-0.39</f>
        <v>9256.14</v>
      </c>
      <c r="O284">
        <f>Demand[[#This Row],[Load]]+Demand[[#This Row],[Load]]*-0.38</f>
        <v>9407.880000000001</v>
      </c>
      <c r="P284">
        <f>Demand[[#This Row],[Load]]+Demand[[#This Row],[Load]]*-0.37</f>
        <v>9559.619999999999</v>
      </c>
      <c r="Q284">
        <f>Demand[[#This Row],[Load]]+Demand[[#This Row],[Load]]*-0.36</f>
        <v>9711.36</v>
      </c>
      <c r="R284">
        <f>Demand[[#This Row],[Load]]+Demand[[#This Row],[Load]]*-0.35</f>
        <v>9863.1</v>
      </c>
      <c r="S284">
        <f>Demand[[#This Row],[Load]]+Demand[[#This Row],[Load]]*-0.34</f>
        <v>10014.84</v>
      </c>
      <c r="T284">
        <f>Demand[[#This Row],[Load]]+Demand[[#This Row],[Load]]*-0.33</f>
        <v>10166.58</v>
      </c>
      <c r="U284">
        <f>Demand[[#This Row],[Load]]+Demand[[#This Row],[Load]]*-0.32</f>
        <v>10318.32</v>
      </c>
      <c r="V284">
        <f>Demand[[#This Row],[Load]]+Demand[[#This Row],[Load]]*-0.31</f>
        <v>10470.060000000001</v>
      </c>
      <c r="W284">
        <f>Demand[[#This Row],[Load]]+Demand[[#This Row],[Load]]*-0.3</f>
        <v>10621.8</v>
      </c>
      <c r="X284">
        <f>Demand[[#This Row],[Load]]+Demand[[#This Row],[Load]]*-0.29</f>
        <v>10773.54</v>
      </c>
      <c r="Y284">
        <f>Demand[[#This Row],[Load]]+Demand[[#This Row],[Load]]*-0.28</f>
        <v>10925.279999999999</v>
      </c>
      <c r="Z284">
        <f>Demand[[#This Row],[Load]]+Demand[[#This Row],[Load]]*-0.27</f>
        <v>11077.02</v>
      </c>
      <c r="AA284">
        <f>Demand[[#This Row],[Load]]+Demand[[#This Row],[Load]]*-0.26</f>
        <v>11228.76</v>
      </c>
      <c r="AB284">
        <f>Demand[[#This Row],[Load]]+Demand[[#This Row],[Load]]*-0.25</f>
        <v>11380.5</v>
      </c>
      <c r="AC284">
        <f>Demand[[#This Row],[Load]]+Demand[[#This Row],[Load]]*-0.24</f>
        <v>11532.24</v>
      </c>
      <c r="AD284">
        <f>Demand[[#This Row],[Load]]+Demand[[#This Row],[Load]]*-0.23</f>
        <v>11683.98</v>
      </c>
      <c r="AE284">
        <f>Demand[[#This Row],[Load]]+Demand[[#This Row],[Load]]*-0.22</f>
        <v>11835.72</v>
      </c>
      <c r="AF284">
        <f>Demand[[#This Row],[Load]]+Demand[[#This Row],[Load]]*-0.21</f>
        <v>11987.46</v>
      </c>
      <c r="AG284">
        <f>Demand[[#This Row],[Load]]+Demand[[#This Row],[Load]]*-0.2</f>
        <v>12139.2</v>
      </c>
      <c r="AH284">
        <f>Demand[[#This Row],[Load]]+Demand[[#This Row],[Load]]*-0.19</f>
        <v>12290.94</v>
      </c>
      <c r="AI284">
        <f>Demand[[#This Row],[Load]]+Demand[[#This Row],[Load]]*-0.18</f>
        <v>12442.68</v>
      </c>
      <c r="AJ284">
        <f>Demand[[#This Row],[Load]]+Demand[[#This Row],[Load]]*-0.17</f>
        <v>12594.42</v>
      </c>
      <c r="AK284">
        <f>Demand[[#This Row],[Load]]+Demand[[#This Row],[Load]]*-0.16</f>
        <v>12746.16</v>
      </c>
      <c r="AL284">
        <f>Demand[[#This Row],[Load]]+Demand[[#This Row],[Load]]*-0.15</f>
        <v>12897.9</v>
      </c>
      <c r="AM284">
        <f>Demand[[#This Row],[Load]]+Demand[[#This Row],[Load]]*-0.14</f>
        <v>13049.64</v>
      </c>
      <c r="AN284">
        <f>Demand[[#This Row],[Load]]+Demand[[#This Row],[Load]]*-0.13</f>
        <v>13201.38</v>
      </c>
      <c r="AO284">
        <f>Demand[[#This Row],[Load]]+Demand[[#This Row],[Load]]*-0.12</f>
        <v>13353.12</v>
      </c>
      <c r="AP284">
        <f>Demand[[#This Row],[Load]]+Demand[[#This Row],[Load]]*-0.11</f>
        <v>13504.86</v>
      </c>
      <c r="AQ284">
        <f>Demand[[#This Row],[Load]]+Demand[[#This Row],[Load]]*-0.1</f>
        <v>13656.6</v>
      </c>
      <c r="AR284">
        <f>Demand[[#This Row],[Load]]+Demand[[#This Row],[Load]]*-0.09</f>
        <v>13808.34</v>
      </c>
      <c r="AS284">
        <f>Demand[[#This Row],[Load]]+Demand[[#This Row],[Load]]*-0.08</f>
        <v>13960.08</v>
      </c>
      <c r="AT284">
        <f>Demand[[#This Row],[Load]]+Demand[[#This Row],[Load]]*-0.07</f>
        <v>14111.82</v>
      </c>
      <c r="AU284">
        <f>Demand[[#This Row],[Load]]+Demand[[#This Row],[Load]]*-0.06</f>
        <v>14263.56</v>
      </c>
      <c r="AV284">
        <f>Demand[[#This Row],[Load]]+Demand[[#This Row],[Load]]*-0.05</f>
        <v>14415.3</v>
      </c>
      <c r="AW284">
        <f>Demand[[#This Row],[Load]]+Demand[[#This Row],[Load]]*-0.04</f>
        <v>14567.04</v>
      </c>
      <c r="AX284">
        <f>Demand[[#This Row],[Load]]+Demand[[#This Row],[Load]]*-0.03</f>
        <v>14718.78</v>
      </c>
      <c r="AY284">
        <f>Demand[[#This Row],[Load]]+Demand[[#This Row],[Load]]*-0.02</f>
        <v>14870.52</v>
      </c>
      <c r="AZ284">
        <f>Demand[[#This Row],[Load]]+Demand[[#This Row],[Load]]*-0.01</f>
        <v>15022.26</v>
      </c>
      <c r="BA284">
        <f>Demand[[#This Row],[Load]]+Demand[[#This Row],[Load]]*0</f>
        <v>15174</v>
      </c>
      <c r="BB284">
        <f>Demand[[#This Row],[Load]]+Demand[[#This Row],[Load]]*0.01</f>
        <v>15325.74</v>
      </c>
      <c r="BC284">
        <f>Demand[[#This Row],[Load]]+Demand[[#This Row],[Load]]*0.02</f>
        <v>15477.48</v>
      </c>
      <c r="BD284">
        <f>Demand[[#This Row],[Load]]+Demand[[#This Row],[Load]]*0.03</f>
        <v>15629.22</v>
      </c>
      <c r="BE284">
        <f>Demand[[#This Row],[Load]]+Demand[[#This Row],[Load]]*0.04</f>
        <v>15780.96</v>
      </c>
      <c r="BF284">
        <f>Demand[[#This Row],[Load]]+Demand[[#This Row],[Load]]*0.05</f>
        <v>15932.7</v>
      </c>
      <c r="BG284">
        <f>Demand[[#This Row],[Load]]+Demand[[#This Row],[Load]]*0.06</f>
        <v>16084.44</v>
      </c>
      <c r="BH284">
        <f>Demand[[#This Row],[Load]]+Demand[[#This Row],[Load]]*0.07</f>
        <v>16236.18</v>
      </c>
      <c r="BI284">
        <f>Demand[[#This Row],[Load]]+Demand[[#This Row],[Load]]*0.08</f>
        <v>16387.919999999998</v>
      </c>
      <c r="BJ284">
        <f>Demand[[#This Row],[Load]]+Demand[[#This Row],[Load]]*0.09</f>
        <v>16539.66</v>
      </c>
      <c r="BK284">
        <f>Demand[[#This Row],[Load]]+Demand[[#This Row],[Load]]*0.1</f>
        <v>16691.400000000001</v>
      </c>
      <c r="BL284">
        <f>Demand[[#This Row],[Load]]+Demand[[#This Row],[Load]]*0.11</f>
        <v>16843.14</v>
      </c>
      <c r="BM284">
        <f>Demand[[#This Row],[Load]]+Demand[[#This Row],[Load]]*0.12</f>
        <v>16994.88</v>
      </c>
      <c r="BN284">
        <f>Demand[[#This Row],[Load]]+Demand[[#This Row],[Load]]*0.13</f>
        <v>17146.62</v>
      </c>
      <c r="BO284">
        <f>Demand[[#This Row],[Load]]+Demand[[#This Row],[Load]]*0.14</f>
        <v>17298.36</v>
      </c>
      <c r="BP284">
        <f>Demand[[#This Row],[Load]]+Demand[[#This Row],[Load]]*0.15</f>
        <v>17450.099999999999</v>
      </c>
      <c r="BQ284">
        <f>Demand[[#This Row],[Load]]+Demand[[#This Row],[Load]]*0.16</f>
        <v>17601.84</v>
      </c>
      <c r="BR284">
        <f>Demand[[#This Row],[Load]]+Demand[[#This Row],[Load]]*0.17</f>
        <v>17753.580000000002</v>
      </c>
      <c r="BS284">
        <f>Demand[[#This Row],[Load]]+Demand[[#This Row],[Load]]*0.18</f>
        <v>17905.32</v>
      </c>
      <c r="BT284">
        <f>Demand[[#This Row],[Load]]+Demand[[#This Row],[Load]]*0.19</f>
        <v>18057.060000000001</v>
      </c>
      <c r="BU284">
        <f>Demand[[#This Row],[Load]]+Demand[[#This Row],[Load]]*0.2</f>
        <v>18208.8</v>
      </c>
      <c r="BV284">
        <f>Demand[[#This Row],[Load]]+Demand[[#This Row],[Load]]*0.21</f>
        <v>18360.54</v>
      </c>
      <c r="BW284">
        <f>Demand[[#This Row],[Load]]+Demand[[#This Row],[Load]]*0.22</f>
        <v>18512.28</v>
      </c>
      <c r="BX284">
        <f>Demand[[#This Row],[Load]]+Demand[[#This Row],[Load]]*0.23</f>
        <v>18664.02</v>
      </c>
      <c r="BY284">
        <f>Demand[[#This Row],[Load]]+Demand[[#This Row],[Load]]*0.24</f>
        <v>18815.759999999998</v>
      </c>
      <c r="BZ284">
        <f>Demand[[#This Row],[Load]]+Demand[[#This Row],[Load]]*0.25</f>
        <v>18967.5</v>
      </c>
      <c r="CA284">
        <f>Demand[[#This Row],[Load]]+Demand[[#This Row],[Load]]*0.26</f>
        <v>19119.240000000002</v>
      </c>
      <c r="CB284">
        <f>Demand[[#This Row],[Load]]+Demand[[#This Row],[Load]]*0.27</f>
        <v>19270.98</v>
      </c>
      <c r="CC284">
        <f>Demand[[#This Row],[Load]]+Demand[[#This Row],[Load]]*0.28</f>
        <v>19422.72</v>
      </c>
      <c r="CD284">
        <f>Demand[[#This Row],[Load]]+Demand[[#This Row],[Load]]*0.29</f>
        <v>19574.46</v>
      </c>
      <c r="CE284">
        <f>Demand[[#This Row],[Load]]+Demand[[#This Row],[Load]]*0.3</f>
        <v>19726.2</v>
      </c>
      <c r="CF284">
        <f>Demand[[#This Row],[Load]]+Demand[[#This Row],[Load]]*0.31</f>
        <v>19877.939999999999</v>
      </c>
      <c r="CG284">
        <f>Demand[[#This Row],[Load]]+Demand[[#This Row],[Load]]*0.32</f>
        <v>20029.68</v>
      </c>
      <c r="CH284">
        <f>Demand[[#This Row],[Load]]+Demand[[#This Row],[Load]]*0.33</f>
        <v>20181.419999999998</v>
      </c>
      <c r="CI284">
        <f>Demand[[#This Row],[Load]]+Demand[[#This Row],[Load]]*0.34</f>
        <v>20333.16</v>
      </c>
      <c r="CJ284">
        <f>Demand[[#This Row],[Load]]+Demand[[#This Row],[Load]]*0.35</f>
        <v>20484.900000000001</v>
      </c>
      <c r="CK284">
        <f>Demand[[#This Row],[Load]]+Demand[[#This Row],[Load]]*0.36</f>
        <v>20636.64</v>
      </c>
      <c r="CL284">
        <f>Demand[[#This Row],[Load]]+Demand[[#This Row],[Load]]*0.37</f>
        <v>20788.38</v>
      </c>
      <c r="CM284">
        <f>Demand[[#This Row],[Load]]+Demand[[#This Row],[Load]]*0.38</f>
        <v>20940.12</v>
      </c>
      <c r="CN284">
        <f>Demand[[#This Row],[Load]]+Demand[[#This Row],[Load]]*0.39</f>
        <v>21091.86</v>
      </c>
      <c r="CO284">
        <f>Demand[[#This Row],[Load]]+Demand[[#This Row],[Load]]*0.4</f>
        <v>21243.599999999999</v>
      </c>
      <c r="CP284">
        <f>Demand[[#This Row],[Load]]+Demand[[#This Row],[Load]]*0.41</f>
        <v>21395.34</v>
      </c>
      <c r="CQ284">
        <f>Demand[[#This Row],[Load]]+Demand[[#This Row],[Load]]*0.42</f>
        <v>21547.08</v>
      </c>
      <c r="CR284">
        <f>Demand[[#This Row],[Load]]+Demand[[#This Row],[Load]]*0.43</f>
        <v>21698.82</v>
      </c>
      <c r="CS284">
        <f>Demand[[#This Row],[Load]]+Demand[[#This Row],[Load]]*0.44</f>
        <v>21850.560000000001</v>
      </c>
      <c r="CT284">
        <f>Demand[[#This Row],[Load]]+Demand[[#This Row],[Load]]*0.45</f>
        <v>22002.3</v>
      </c>
      <c r="CU284">
        <f>Demand[[#This Row],[Load]]+Demand[[#This Row],[Load]]*0.46</f>
        <v>22154.04</v>
      </c>
      <c r="CV284">
        <f>Demand[[#This Row],[Load]]+Demand[[#This Row],[Load]]*47</f>
        <v>728352</v>
      </c>
      <c r="CW284">
        <f>Demand[[#This Row],[Load]]+Demand[[#This Row],[Load]]*0.48</f>
        <v>22457.52</v>
      </c>
      <c r="CX284">
        <f>Demand[[#This Row],[Load]]+Demand[[#This Row],[Load]]*0.49</f>
        <v>22609.260000000002</v>
      </c>
      <c r="CY284">
        <f>Demand[[#This Row],[Load]]+Demand[[#This Row],[Load]]*0.5</f>
        <v>22761</v>
      </c>
    </row>
    <row r="285" spans="1:103">
      <c r="A285">
        <v>283</v>
      </c>
      <c r="B285">
        <v>15212</v>
      </c>
      <c r="C285">
        <f>Demand[[#This Row],[Load]]-Demand[[#This Row],[Load]]*0.5</f>
        <v>7606</v>
      </c>
      <c r="D285">
        <f>Demand[[#This Row],[Load]]-Demand[[#This Row],[Load]]*0.49</f>
        <v>7758.12</v>
      </c>
      <c r="E285">
        <f>Demand[[#This Row],[Load]]-Demand[[#This Row],[Load]]*0.48</f>
        <v>7910.2400000000007</v>
      </c>
      <c r="F285">
        <f>Demand[[#This Row],[Load]]-Demand[[#This Row],[Load]]*0.47</f>
        <v>8062.3600000000006</v>
      </c>
      <c r="G285">
        <f>Demand[[#This Row],[Load]]-Demand[[#This Row],[Load]]*0.46</f>
        <v>8214.48</v>
      </c>
      <c r="H285">
        <f>Demand[[#This Row],[Load]]-Demand[[#This Row],[Load]]*0.45</f>
        <v>8366.5999999999985</v>
      </c>
      <c r="I285">
        <f>Demand[[#This Row],[Load]]-Demand[[#This Row],[Load]]*0.44</f>
        <v>8518.7200000000012</v>
      </c>
      <c r="J285">
        <f>Demand[[#This Row],[Load]]-Demand[[#This Row],[Load]]*0.43</f>
        <v>8670.84</v>
      </c>
      <c r="K285">
        <f>Demand[[#This Row],[Load]]+Demand[[#This Row],[Load]]*$K$1</f>
        <v>8822.9599999999991</v>
      </c>
      <c r="L285">
        <f>Demand[[#This Row],[Load]]+Demand[[#This Row],[Load]]*-0.41</f>
        <v>8975.08</v>
      </c>
      <c r="M285">
        <f>Demand[[#This Row],[Load]]+Demand[[#This Row],[Load]]*-0.4</f>
        <v>9127.2000000000007</v>
      </c>
      <c r="N285">
        <f>Demand[[#This Row],[Load]]+Demand[[#This Row],[Load]]*-0.39</f>
        <v>9279.32</v>
      </c>
      <c r="O285">
        <f>Demand[[#This Row],[Load]]+Demand[[#This Row],[Load]]*-0.38</f>
        <v>9431.4399999999987</v>
      </c>
      <c r="P285">
        <f>Demand[[#This Row],[Load]]+Demand[[#This Row],[Load]]*-0.37</f>
        <v>9583.5600000000013</v>
      </c>
      <c r="Q285">
        <f>Demand[[#This Row],[Load]]+Demand[[#This Row],[Load]]*-0.36</f>
        <v>9735.68</v>
      </c>
      <c r="R285">
        <f>Demand[[#This Row],[Load]]+Demand[[#This Row],[Load]]*-0.35</f>
        <v>9887.7999999999993</v>
      </c>
      <c r="S285">
        <f>Demand[[#This Row],[Load]]+Demand[[#This Row],[Load]]*-0.34</f>
        <v>10039.92</v>
      </c>
      <c r="T285">
        <f>Demand[[#This Row],[Load]]+Demand[[#This Row],[Load]]*-0.33</f>
        <v>10192.040000000001</v>
      </c>
      <c r="U285">
        <f>Demand[[#This Row],[Load]]+Demand[[#This Row],[Load]]*-0.32</f>
        <v>10344.16</v>
      </c>
      <c r="V285">
        <f>Demand[[#This Row],[Load]]+Demand[[#This Row],[Load]]*-0.31</f>
        <v>10496.279999999999</v>
      </c>
      <c r="W285">
        <f>Demand[[#This Row],[Load]]+Demand[[#This Row],[Load]]*-0.3</f>
        <v>10648.400000000001</v>
      </c>
      <c r="X285">
        <f>Demand[[#This Row],[Load]]+Demand[[#This Row],[Load]]*-0.29</f>
        <v>10800.52</v>
      </c>
      <c r="Y285">
        <f>Demand[[#This Row],[Load]]+Demand[[#This Row],[Load]]*-0.28</f>
        <v>10952.64</v>
      </c>
      <c r="Z285">
        <f>Demand[[#This Row],[Load]]+Demand[[#This Row],[Load]]*-0.27</f>
        <v>11104.759999999998</v>
      </c>
      <c r="AA285">
        <f>Demand[[#This Row],[Load]]+Demand[[#This Row],[Load]]*-0.26</f>
        <v>11256.88</v>
      </c>
      <c r="AB285">
        <f>Demand[[#This Row],[Load]]+Demand[[#This Row],[Load]]*-0.25</f>
        <v>11409</v>
      </c>
      <c r="AC285">
        <f>Demand[[#This Row],[Load]]+Demand[[#This Row],[Load]]*-0.24</f>
        <v>11561.12</v>
      </c>
      <c r="AD285">
        <f>Demand[[#This Row],[Load]]+Demand[[#This Row],[Load]]*-0.23</f>
        <v>11713.24</v>
      </c>
      <c r="AE285">
        <f>Demand[[#This Row],[Load]]+Demand[[#This Row],[Load]]*-0.22</f>
        <v>11865.36</v>
      </c>
      <c r="AF285">
        <f>Demand[[#This Row],[Load]]+Demand[[#This Row],[Load]]*-0.21</f>
        <v>12017.48</v>
      </c>
      <c r="AG285">
        <f>Demand[[#This Row],[Load]]+Demand[[#This Row],[Load]]*-0.2</f>
        <v>12169.6</v>
      </c>
      <c r="AH285">
        <f>Demand[[#This Row],[Load]]+Demand[[#This Row],[Load]]*-0.19</f>
        <v>12321.72</v>
      </c>
      <c r="AI285">
        <f>Demand[[#This Row],[Load]]+Demand[[#This Row],[Load]]*-0.18</f>
        <v>12473.84</v>
      </c>
      <c r="AJ285">
        <f>Demand[[#This Row],[Load]]+Demand[[#This Row],[Load]]*-0.17</f>
        <v>12625.96</v>
      </c>
      <c r="AK285">
        <f>Demand[[#This Row],[Load]]+Demand[[#This Row],[Load]]*-0.16</f>
        <v>12778.08</v>
      </c>
      <c r="AL285">
        <f>Demand[[#This Row],[Load]]+Demand[[#This Row],[Load]]*-0.15</f>
        <v>12930.2</v>
      </c>
      <c r="AM285">
        <f>Demand[[#This Row],[Load]]+Demand[[#This Row],[Load]]*-0.14</f>
        <v>13082.32</v>
      </c>
      <c r="AN285">
        <f>Demand[[#This Row],[Load]]+Demand[[#This Row],[Load]]*-0.13</f>
        <v>13234.44</v>
      </c>
      <c r="AO285">
        <f>Demand[[#This Row],[Load]]+Demand[[#This Row],[Load]]*-0.12</f>
        <v>13386.56</v>
      </c>
      <c r="AP285">
        <f>Demand[[#This Row],[Load]]+Demand[[#This Row],[Load]]*-0.11</f>
        <v>13538.68</v>
      </c>
      <c r="AQ285">
        <f>Demand[[#This Row],[Load]]+Demand[[#This Row],[Load]]*-0.1</f>
        <v>13690.8</v>
      </c>
      <c r="AR285">
        <f>Demand[[#This Row],[Load]]+Demand[[#This Row],[Load]]*-0.09</f>
        <v>13842.92</v>
      </c>
      <c r="AS285">
        <f>Demand[[#This Row],[Load]]+Demand[[#This Row],[Load]]*-0.08</f>
        <v>13995.04</v>
      </c>
      <c r="AT285">
        <f>Demand[[#This Row],[Load]]+Demand[[#This Row],[Load]]*-0.07</f>
        <v>14147.16</v>
      </c>
      <c r="AU285">
        <f>Demand[[#This Row],[Load]]+Demand[[#This Row],[Load]]*-0.06</f>
        <v>14299.28</v>
      </c>
      <c r="AV285">
        <f>Demand[[#This Row],[Load]]+Demand[[#This Row],[Load]]*-0.05</f>
        <v>14451.4</v>
      </c>
      <c r="AW285">
        <f>Demand[[#This Row],[Load]]+Demand[[#This Row],[Load]]*-0.04</f>
        <v>14603.52</v>
      </c>
      <c r="AX285">
        <f>Demand[[#This Row],[Load]]+Demand[[#This Row],[Load]]*-0.03</f>
        <v>14755.64</v>
      </c>
      <c r="AY285">
        <f>Demand[[#This Row],[Load]]+Demand[[#This Row],[Load]]*-0.02</f>
        <v>14907.76</v>
      </c>
      <c r="AZ285">
        <f>Demand[[#This Row],[Load]]+Demand[[#This Row],[Load]]*-0.01</f>
        <v>15059.88</v>
      </c>
      <c r="BA285">
        <f>Demand[[#This Row],[Load]]+Demand[[#This Row],[Load]]*0</f>
        <v>15212</v>
      </c>
      <c r="BB285">
        <f>Demand[[#This Row],[Load]]+Demand[[#This Row],[Load]]*0.01</f>
        <v>15364.12</v>
      </c>
      <c r="BC285">
        <f>Demand[[#This Row],[Load]]+Demand[[#This Row],[Load]]*0.02</f>
        <v>15516.24</v>
      </c>
      <c r="BD285">
        <f>Demand[[#This Row],[Load]]+Demand[[#This Row],[Load]]*0.03</f>
        <v>15668.36</v>
      </c>
      <c r="BE285">
        <f>Demand[[#This Row],[Load]]+Demand[[#This Row],[Load]]*0.04</f>
        <v>15820.48</v>
      </c>
      <c r="BF285">
        <f>Demand[[#This Row],[Load]]+Demand[[#This Row],[Load]]*0.05</f>
        <v>15972.6</v>
      </c>
      <c r="BG285">
        <f>Demand[[#This Row],[Load]]+Demand[[#This Row],[Load]]*0.06</f>
        <v>16124.72</v>
      </c>
      <c r="BH285">
        <f>Demand[[#This Row],[Load]]+Demand[[#This Row],[Load]]*0.07</f>
        <v>16276.84</v>
      </c>
      <c r="BI285">
        <f>Demand[[#This Row],[Load]]+Demand[[#This Row],[Load]]*0.08</f>
        <v>16428.96</v>
      </c>
      <c r="BJ285">
        <f>Demand[[#This Row],[Load]]+Demand[[#This Row],[Load]]*0.09</f>
        <v>16581.080000000002</v>
      </c>
      <c r="BK285">
        <f>Demand[[#This Row],[Load]]+Demand[[#This Row],[Load]]*0.1</f>
        <v>16733.2</v>
      </c>
      <c r="BL285">
        <f>Demand[[#This Row],[Load]]+Demand[[#This Row],[Load]]*0.11</f>
        <v>16885.32</v>
      </c>
      <c r="BM285">
        <f>Demand[[#This Row],[Load]]+Demand[[#This Row],[Load]]*0.12</f>
        <v>17037.439999999999</v>
      </c>
      <c r="BN285">
        <f>Demand[[#This Row],[Load]]+Demand[[#This Row],[Load]]*0.13</f>
        <v>17189.560000000001</v>
      </c>
      <c r="BO285">
        <f>Demand[[#This Row],[Load]]+Demand[[#This Row],[Load]]*0.14</f>
        <v>17341.68</v>
      </c>
      <c r="BP285">
        <f>Demand[[#This Row],[Load]]+Demand[[#This Row],[Load]]*0.15</f>
        <v>17493.8</v>
      </c>
      <c r="BQ285">
        <f>Demand[[#This Row],[Load]]+Demand[[#This Row],[Load]]*0.16</f>
        <v>17645.919999999998</v>
      </c>
      <c r="BR285">
        <f>Demand[[#This Row],[Load]]+Demand[[#This Row],[Load]]*0.17</f>
        <v>17798.04</v>
      </c>
      <c r="BS285">
        <f>Demand[[#This Row],[Load]]+Demand[[#This Row],[Load]]*0.18</f>
        <v>17950.16</v>
      </c>
      <c r="BT285">
        <f>Demand[[#This Row],[Load]]+Demand[[#This Row],[Load]]*0.19</f>
        <v>18102.28</v>
      </c>
      <c r="BU285">
        <f>Demand[[#This Row],[Load]]+Demand[[#This Row],[Load]]*0.2</f>
        <v>18254.400000000001</v>
      </c>
      <c r="BV285">
        <f>Demand[[#This Row],[Load]]+Demand[[#This Row],[Load]]*0.21</f>
        <v>18406.52</v>
      </c>
      <c r="BW285">
        <f>Demand[[#This Row],[Load]]+Demand[[#This Row],[Load]]*0.22</f>
        <v>18558.64</v>
      </c>
      <c r="BX285">
        <f>Demand[[#This Row],[Load]]+Demand[[#This Row],[Load]]*0.23</f>
        <v>18710.760000000002</v>
      </c>
      <c r="BY285">
        <f>Demand[[#This Row],[Load]]+Demand[[#This Row],[Load]]*0.24</f>
        <v>18862.88</v>
      </c>
      <c r="BZ285">
        <f>Demand[[#This Row],[Load]]+Demand[[#This Row],[Load]]*0.25</f>
        <v>19015</v>
      </c>
      <c r="CA285">
        <f>Demand[[#This Row],[Load]]+Demand[[#This Row],[Load]]*0.26</f>
        <v>19167.12</v>
      </c>
      <c r="CB285">
        <f>Demand[[#This Row],[Load]]+Demand[[#This Row],[Load]]*0.27</f>
        <v>19319.240000000002</v>
      </c>
      <c r="CC285">
        <f>Demand[[#This Row],[Load]]+Demand[[#This Row],[Load]]*0.28</f>
        <v>19471.36</v>
      </c>
      <c r="CD285">
        <f>Demand[[#This Row],[Load]]+Demand[[#This Row],[Load]]*0.29</f>
        <v>19623.48</v>
      </c>
      <c r="CE285">
        <f>Demand[[#This Row],[Load]]+Demand[[#This Row],[Load]]*0.3</f>
        <v>19775.599999999999</v>
      </c>
      <c r="CF285">
        <f>Demand[[#This Row],[Load]]+Demand[[#This Row],[Load]]*0.31</f>
        <v>19927.72</v>
      </c>
      <c r="CG285">
        <f>Demand[[#This Row],[Load]]+Demand[[#This Row],[Load]]*0.32</f>
        <v>20079.84</v>
      </c>
      <c r="CH285">
        <f>Demand[[#This Row],[Load]]+Demand[[#This Row],[Load]]*0.33</f>
        <v>20231.96</v>
      </c>
      <c r="CI285">
        <f>Demand[[#This Row],[Load]]+Demand[[#This Row],[Load]]*0.34</f>
        <v>20384.080000000002</v>
      </c>
      <c r="CJ285">
        <f>Demand[[#This Row],[Load]]+Demand[[#This Row],[Load]]*0.35</f>
        <v>20536.2</v>
      </c>
      <c r="CK285">
        <f>Demand[[#This Row],[Load]]+Demand[[#This Row],[Load]]*0.36</f>
        <v>20688.32</v>
      </c>
      <c r="CL285">
        <f>Demand[[#This Row],[Load]]+Demand[[#This Row],[Load]]*0.37</f>
        <v>20840.439999999999</v>
      </c>
      <c r="CM285">
        <f>Demand[[#This Row],[Load]]+Demand[[#This Row],[Load]]*0.38</f>
        <v>20992.560000000001</v>
      </c>
      <c r="CN285">
        <f>Demand[[#This Row],[Load]]+Demand[[#This Row],[Load]]*0.39</f>
        <v>21144.68</v>
      </c>
      <c r="CO285">
        <f>Demand[[#This Row],[Load]]+Demand[[#This Row],[Load]]*0.4</f>
        <v>21296.799999999999</v>
      </c>
      <c r="CP285">
        <f>Demand[[#This Row],[Load]]+Demand[[#This Row],[Load]]*0.41</f>
        <v>21448.92</v>
      </c>
      <c r="CQ285">
        <f>Demand[[#This Row],[Load]]+Demand[[#This Row],[Load]]*0.42</f>
        <v>21601.040000000001</v>
      </c>
      <c r="CR285">
        <f>Demand[[#This Row],[Load]]+Demand[[#This Row],[Load]]*0.43</f>
        <v>21753.16</v>
      </c>
      <c r="CS285">
        <f>Demand[[#This Row],[Load]]+Demand[[#This Row],[Load]]*0.44</f>
        <v>21905.279999999999</v>
      </c>
      <c r="CT285">
        <f>Demand[[#This Row],[Load]]+Demand[[#This Row],[Load]]*0.45</f>
        <v>22057.4</v>
      </c>
      <c r="CU285">
        <f>Demand[[#This Row],[Load]]+Demand[[#This Row],[Load]]*0.46</f>
        <v>22209.52</v>
      </c>
      <c r="CV285">
        <f>Demand[[#This Row],[Load]]+Demand[[#This Row],[Load]]*47</f>
        <v>730176</v>
      </c>
      <c r="CW285">
        <f>Demand[[#This Row],[Load]]+Demand[[#This Row],[Load]]*0.48</f>
        <v>22513.759999999998</v>
      </c>
      <c r="CX285">
        <f>Demand[[#This Row],[Load]]+Demand[[#This Row],[Load]]*0.49</f>
        <v>22665.88</v>
      </c>
      <c r="CY285">
        <f>Demand[[#This Row],[Load]]+Demand[[#This Row],[Load]]*0.5</f>
        <v>22818</v>
      </c>
    </row>
    <row r="286" spans="1:103">
      <c r="A286">
        <v>284</v>
      </c>
      <c r="B286">
        <v>15050</v>
      </c>
      <c r="C286">
        <f>Demand[[#This Row],[Load]]-Demand[[#This Row],[Load]]*0.5</f>
        <v>7525</v>
      </c>
      <c r="D286">
        <f>Demand[[#This Row],[Load]]-Demand[[#This Row],[Load]]*0.49</f>
        <v>7675.5</v>
      </c>
      <c r="E286">
        <f>Demand[[#This Row],[Load]]-Demand[[#This Row],[Load]]*0.48</f>
        <v>7826</v>
      </c>
      <c r="F286">
        <f>Demand[[#This Row],[Load]]-Demand[[#This Row],[Load]]*0.47</f>
        <v>7976.5</v>
      </c>
      <c r="G286">
        <f>Demand[[#This Row],[Load]]-Demand[[#This Row],[Load]]*0.46</f>
        <v>8127</v>
      </c>
      <c r="H286">
        <f>Demand[[#This Row],[Load]]-Demand[[#This Row],[Load]]*0.45</f>
        <v>8277.5</v>
      </c>
      <c r="I286">
        <f>Demand[[#This Row],[Load]]-Demand[[#This Row],[Load]]*0.44</f>
        <v>8428</v>
      </c>
      <c r="J286">
        <f>Demand[[#This Row],[Load]]-Demand[[#This Row],[Load]]*0.43</f>
        <v>8578.5</v>
      </c>
      <c r="K286">
        <f>Demand[[#This Row],[Load]]+Demand[[#This Row],[Load]]*$K$1</f>
        <v>8729</v>
      </c>
      <c r="L286">
        <f>Demand[[#This Row],[Load]]+Demand[[#This Row],[Load]]*-0.41</f>
        <v>8879.5</v>
      </c>
      <c r="M286">
        <f>Demand[[#This Row],[Load]]+Demand[[#This Row],[Load]]*-0.4</f>
        <v>9030</v>
      </c>
      <c r="N286">
        <f>Demand[[#This Row],[Load]]+Demand[[#This Row],[Load]]*-0.39</f>
        <v>9180.5</v>
      </c>
      <c r="O286">
        <f>Demand[[#This Row],[Load]]+Demand[[#This Row],[Load]]*-0.38</f>
        <v>9331</v>
      </c>
      <c r="P286">
        <f>Demand[[#This Row],[Load]]+Demand[[#This Row],[Load]]*-0.37</f>
        <v>9481.5</v>
      </c>
      <c r="Q286">
        <f>Demand[[#This Row],[Load]]+Demand[[#This Row],[Load]]*-0.36</f>
        <v>9632</v>
      </c>
      <c r="R286">
        <f>Demand[[#This Row],[Load]]+Demand[[#This Row],[Load]]*-0.35</f>
        <v>9782.5</v>
      </c>
      <c r="S286">
        <f>Demand[[#This Row],[Load]]+Demand[[#This Row],[Load]]*-0.34</f>
        <v>9933</v>
      </c>
      <c r="T286">
        <f>Demand[[#This Row],[Load]]+Demand[[#This Row],[Load]]*-0.33</f>
        <v>10083.5</v>
      </c>
      <c r="U286">
        <f>Demand[[#This Row],[Load]]+Demand[[#This Row],[Load]]*-0.32</f>
        <v>10234</v>
      </c>
      <c r="V286">
        <f>Demand[[#This Row],[Load]]+Demand[[#This Row],[Load]]*-0.31</f>
        <v>10384.5</v>
      </c>
      <c r="W286">
        <f>Demand[[#This Row],[Load]]+Demand[[#This Row],[Load]]*-0.3</f>
        <v>10535</v>
      </c>
      <c r="X286">
        <f>Demand[[#This Row],[Load]]+Demand[[#This Row],[Load]]*-0.29</f>
        <v>10685.5</v>
      </c>
      <c r="Y286">
        <f>Demand[[#This Row],[Load]]+Demand[[#This Row],[Load]]*-0.28</f>
        <v>10836</v>
      </c>
      <c r="Z286">
        <f>Demand[[#This Row],[Load]]+Demand[[#This Row],[Load]]*-0.27</f>
        <v>10986.5</v>
      </c>
      <c r="AA286">
        <f>Demand[[#This Row],[Load]]+Demand[[#This Row],[Load]]*-0.26</f>
        <v>11137</v>
      </c>
      <c r="AB286">
        <f>Demand[[#This Row],[Load]]+Demand[[#This Row],[Load]]*-0.25</f>
        <v>11287.5</v>
      </c>
      <c r="AC286">
        <f>Demand[[#This Row],[Load]]+Demand[[#This Row],[Load]]*-0.24</f>
        <v>11438</v>
      </c>
      <c r="AD286">
        <f>Demand[[#This Row],[Load]]+Demand[[#This Row],[Load]]*-0.23</f>
        <v>11588.5</v>
      </c>
      <c r="AE286">
        <f>Demand[[#This Row],[Load]]+Demand[[#This Row],[Load]]*-0.22</f>
        <v>11739</v>
      </c>
      <c r="AF286">
        <f>Demand[[#This Row],[Load]]+Demand[[#This Row],[Load]]*-0.21</f>
        <v>11889.5</v>
      </c>
      <c r="AG286">
        <f>Demand[[#This Row],[Load]]+Demand[[#This Row],[Load]]*-0.2</f>
        <v>12040</v>
      </c>
      <c r="AH286">
        <f>Demand[[#This Row],[Load]]+Demand[[#This Row],[Load]]*-0.19</f>
        <v>12190.5</v>
      </c>
      <c r="AI286">
        <f>Demand[[#This Row],[Load]]+Demand[[#This Row],[Load]]*-0.18</f>
        <v>12341</v>
      </c>
      <c r="AJ286">
        <f>Demand[[#This Row],[Load]]+Demand[[#This Row],[Load]]*-0.17</f>
        <v>12491.5</v>
      </c>
      <c r="AK286">
        <f>Demand[[#This Row],[Load]]+Demand[[#This Row],[Load]]*-0.16</f>
        <v>12642</v>
      </c>
      <c r="AL286">
        <f>Demand[[#This Row],[Load]]+Demand[[#This Row],[Load]]*-0.15</f>
        <v>12792.5</v>
      </c>
      <c r="AM286">
        <f>Demand[[#This Row],[Load]]+Demand[[#This Row],[Load]]*-0.14</f>
        <v>12943</v>
      </c>
      <c r="AN286">
        <f>Demand[[#This Row],[Load]]+Demand[[#This Row],[Load]]*-0.13</f>
        <v>13093.5</v>
      </c>
      <c r="AO286">
        <f>Demand[[#This Row],[Load]]+Demand[[#This Row],[Load]]*-0.12</f>
        <v>13244</v>
      </c>
      <c r="AP286">
        <f>Demand[[#This Row],[Load]]+Demand[[#This Row],[Load]]*-0.11</f>
        <v>13394.5</v>
      </c>
      <c r="AQ286">
        <f>Demand[[#This Row],[Load]]+Demand[[#This Row],[Load]]*-0.1</f>
        <v>13545</v>
      </c>
      <c r="AR286">
        <f>Demand[[#This Row],[Load]]+Demand[[#This Row],[Load]]*-0.09</f>
        <v>13695.5</v>
      </c>
      <c r="AS286">
        <f>Demand[[#This Row],[Load]]+Demand[[#This Row],[Load]]*-0.08</f>
        <v>13846</v>
      </c>
      <c r="AT286">
        <f>Demand[[#This Row],[Load]]+Demand[[#This Row],[Load]]*-0.07</f>
        <v>13996.5</v>
      </c>
      <c r="AU286">
        <f>Demand[[#This Row],[Load]]+Demand[[#This Row],[Load]]*-0.06</f>
        <v>14147</v>
      </c>
      <c r="AV286">
        <f>Demand[[#This Row],[Load]]+Demand[[#This Row],[Load]]*-0.05</f>
        <v>14297.5</v>
      </c>
      <c r="AW286">
        <f>Demand[[#This Row],[Load]]+Demand[[#This Row],[Load]]*-0.04</f>
        <v>14448</v>
      </c>
      <c r="AX286">
        <f>Demand[[#This Row],[Load]]+Demand[[#This Row],[Load]]*-0.03</f>
        <v>14598.5</v>
      </c>
      <c r="AY286">
        <f>Demand[[#This Row],[Load]]+Demand[[#This Row],[Load]]*-0.02</f>
        <v>14749</v>
      </c>
      <c r="AZ286">
        <f>Demand[[#This Row],[Load]]+Demand[[#This Row],[Load]]*-0.01</f>
        <v>14899.5</v>
      </c>
      <c r="BA286">
        <f>Demand[[#This Row],[Load]]+Demand[[#This Row],[Load]]*0</f>
        <v>15050</v>
      </c>
      <c r="BB286">
        <f>Demand[[#This Row],[Load]]+Demand[[#This Row],[Load]]*0.01</f>
        <v>15200.5</v>
      </c>
      <c r="BC286">
        <f>Demand[[#This Row],[Load]]+Demand[[#This Row],[Load]]*0.02</f>
        <v>15351</v>
      </c>
      <c r="BD286">
        <f>Demand[[#This Row],[Load]]+Demand[[#This Row],[Load]]*0.03</f>
        <v>15501.5</v>
      </c>
      <c r="BE286">
        <f>Demand[[#This Row],[Load]]+Demand[[#This Row],[Load]]*0.04</f>
        <v>15652</v>
      </c>
      <c r="BF286">
        <f>Demand[[#This Row],[Load]]+Demand[[#This Row],[Load]]*0.05</f>
        <v>15802.5</v>
      </c>
      <c r="BG286">
        <f>Demand[[#This Row],[Load]]+Demand[[#This Row],[Load]]*0.06</f>
        <v>15953</v>
      </c>
      <c r="BH286">
        <f>Demand[[#This Row],[Load]]+Demand[[#This Row],[Load]]*0.07</f>
        <v>16103.5</v>
      </c>
      <c r="BI286">
        <f>Demand[[#This Row],[Load]]+Demand[[#This Row],[Load]]*0.08</f>
        <v>16254</v>
      </c>
      <c r="BJ286">
        <f>Demand[[#This Row],[Load]]+Demand[[#This Row],[Load]]*0.09</f>
        <v>16404.5</v>
      </c>
      <c r="BK286">
        <f>Demand[[#This Row],[Load]]+Demand[[#This Row],[Load]]*0.1</f>
        <v>16555</v>
      </c>
      <c r="BL286">
        <f>Demand[[#This Row],[Load]]+Demand[[#This Row],[Load]]*0.11</f>
        <v>16705.5</v>
      </c>
      <c r="BM286">
        <f>Demand[[#This Row],[Load]]+Demand[[#This Row],[Load]]*0.12</f>
        <v>16856</v>
      </c>
      <c r="BN286">
        <f>Demand[[#This Row],[Load]]+Demand[[#This Row],[Load]]*0.13</f>
        <v>17006.5</v>
      </c>
      <c r="BO286">
        <f>Demand[[#This Row],[Load]]+Demand[[#This Row],[Load]]*0.14</f>
        <v>17157</v>
      </c>
      <c r="BP286">
        <f>Demand[[#This Row],[Load]]+Demand[[#This Row],[Load]]*0.15</f>
        <v>17307.5</v>
      </c>
      <c r="BQ286">
        <f>Demand[[#This Row],[Load]]+Demand[[#This Row],[Load]]*0.16</f>
        <v>17458</v>
      </c>
      <c r="BR286">
        <f>Demand[[#This Row],[Load]]+Demand[[#This Row],[Load]]*0.17</f>
        <v>17608.5</v>
      </c>
      <c r="BS286">
        <f>Demand[[#This Row],[Load]]+Demand[[#This Row],[Load]]*0.18</f>
        <v>17759</v>
      </c>
      <c r="BT286">
        <f>Demand[[#This Row],[Load]]+Demand[[#This Row],[Load]]*0.19</f>
        <v>17909.5</v>
      </c>
      <c r="BU286">
        <f>Demand[[#This Row],[Load]]+Demand[[#This Row],[Load]]*0.2</f>
        <v>18060</v>
      </c>
      <c r="BV286">
        <f>Demand[[#This Row],[Load]]+Demand[[#This Row],[Load]]*0.21</f>
        <v>18210.5</v>
      </c>
      <c r="BW286">
        <f>Demand[[#This Row],[Load]]+Demand[[#This Row],[Load]]*0.22</f>
        <v>18361</v>
      </c>
      <c r="BX286">
        <f>Demand[[#This Row],[Load]]+Demand[[#This Row],[Load]]*0.23</f>
        <v>18511.5</v>
      </c>
      <c r="BY286">
        <f>Demand[[#This Row],[Load]]+Demand[[#This Row],[Load]]*0.24</f>
        <v>18662</v>
      </c>
      <c r="BZ286">
        <f>Demand[[#This Row],[Load]]+Demand[[#This Row],[Load]]*0.25</f>
        <v>18812.5</v>
      </c>
      <c r="CA286">
        <f>Demand[[#This Row],[Load]]+Demand[[#This Row],[Load]]*0.26</f>
        <v>18963</v>
      </c>
      <c r="CB286">
        <f>Demand[[#This Row],[Load]]+Demand[[#This Row],[Load]]*0.27</f>
        <v>19113.5</v>
      </c>
      <c r="CC286">
        <f>Demand[[#This Row],[Load]]+Demand[[#This Row],[Load]]*0.28</f>
        <v>19264</v>
      </c>
      <c r="CD286">
        <f>Demand[[#This Row],[Load]]+Demand[[#This Row],[Load]]*0.29</f>
        <v>19414.5</v>
      </c>
      <c r="CE286">
        <f>Demand[[#This Row],[Load]]+Demand[[#This Row],[Load]]*0.3</f>
        <v>19565</v>
      </c>
      <c r="CF286">
        <f>Demand[[#This Row],[Load]]+Demand[[#This Row],[Load]]*0.31</f>
        <v>19715.5</v>
      </c>
      <c r="CG286">
        <f>Demand[[#This Row],[Load]]+Demand[[#This Row],[Load]]*0.32</f>
        <v>19866</v>
      </c>
      <c r="CH286">
        <f>Demand[[#This Row],[Load]]+Demand[[#This Row],[Load]]*0.33</f>
        <v>20016.5</v>
      </c>
      <c r="CI286">
        <f>Demand[[#This Row],[Load]]+Demand[[#This Row],[Load]]*0.34</f>
        <v>20167</v>
      </c>
      <c r="CJ286">
        <f>Demand[[#This Row],[Load]]+Demand[[#This Row],[Load]]*0.35</f>
        <v>20317.5</v>
      </c>
      <c r="CK286">
        <f>Demand[[#This Row],[Load]]+Demand[[#This Row],[Load]]*0.36</f>
        <v>20468</v>
      </c>
      <c r="CL286">
        <f>Demand[[#This Row],[Load]]+Demand[[#This Row],[Load]]*0.37</f>
        <v>20618.5</v>
      </c>
      <c r="CM286">
        <f>Demand[[#This Row],[Load]]+Demand[[#This Row],[Load]]*0.38</f>
        <v>20769</v>
      </c>
      <c r="CN286">
        <f>Demand[[#This Row],[Load]]+Demand[[#This Row],[Load]]*0.39</f>
        <v>20919.5</v>
      </c>
      <c r="CO286">
        <f>Demand[[#This Row],[Load]]+Demand[[#This Row],[Load]]*0.4</f>
        <v>21070</v>
      </c>
      <c r="CP286">
        <f>Demand[[#This Row],[Load]]+Demand[[#This Row],[Load]]*0.41</f>
        <v>21220.5</v>
      </c>
      <c r="CQ286">
        <f>Demand[[#This Row],[Load]]+Demand[[#This Row],[Load]]*0.42</f>
        <v>21371</v>
      </c>
      <c r="CR286">
        <f>Demand[[#This Row],[Load]]+Demand[[#This Row],[Load]]*0.43</f>
        <v>21521.5</v>
      </c>
      <c r="CS286">
        <f>Demand[[#This Row],[Load]]+Demand[[#This Row],[Load]]*0.44</f>
        <v>21672</v>
      </c>
      <c r="CT286">
        <f>Demand[[#This Row],[Load]]+Demand[[#This Row],[Load]]*0.45</f>
        <v>21822.5</v>
      </c>
      <c r="CU286">
        <f>Demand[[#This Row],[Load]]+Demand[[#This Row],[Load]]*0.46</f>
        <v>21973</v>
      </c>
      <c r="CV286">
        <f>Demand[[#This Row],[Load]]+Demand[[#This Row],[Load]]*47</f>
        <v>722400</v>
      </c>
      <c r="CW286">
        <f>Demand[[#This Row],[Load]]+Demand[[#This Row],[Load]]*0.48</f>
        <v>22274</v>
      </c>
      <c r="CX286">
        <f>Demand[[#This Row],[Load]]+Demand[[#This Row],[Load]]*0.49</f>
        <v>22424.5</v>
      </c>
      <c r="CY286">
        <f>Demand[[#This Row],[Load]]+Demand[[#This Row],[Load]]*0.5</f>
        <v>22575</v>
      </c>
    </row>
    <row r="287" spans="1:103">
      <c r="A287">
        <v>285</v>
      </c>
      <c r="B287">
        <v>15005</v>
      </c>
      <c r="C287">
        <f>Demand[[#This Row],[Load]]-Demand[[#This Row],[Load]]*0.5</f>
        <v>7502.5</v>
      </c>
      <c r="D287">
        <f>Demand[[#This Row],[Load]]-Demand[[#This Row],[Load]]*0.49</f>
        <v>7652.55</v>
      </c>
      <c r="E287">
        <f>Demand[[#This Row],[Load]]-Demand[[#This Row],[Load]]*0.48</f>
        <v>7802.6</v>
      </c>
      <c r="F287">
        <f>Demand[[#This Row],[Load]]-Demand[[#This Row],[Load]]*0.47</f>
        <v>7952.6500000000005</v>
      </c>
      <c r="G287">
        <f>Demand[[#This Row],[Load]]-Demand[[#This Row],[Load]]*0.46</f>
        <v>8102.7</v>
      </c>
      <c r="H287">
        <f>Demand[[#This Row],[Load]]-Demand[[#This Row],[Load]]*0.45</f>
        <v>8252.75</v>
      </c>
      <c r="I287">
        <f>Demand[[#This Row],[Load]]-Demand[[#This Row],[Load]]*0.44</f>
        <v>8402.7999999999993</v>
      </c>
      <c r="J287">
        <f>Demand[[#This Row],[Load]]-Demand[[#This Row],[Load]]*0.43</f>
        <v>8552.85</v>
      </c>
      <c r="K287">
        <f>Demand[[#This Row],[Load]]+Demand[[#This Row],[Load]]*$K$1</f>
        <v>8702.9000000000015</v>
      </c>
      <c r="L287">
        <f>Demand[[#This Row],[Load]]+Demand[[#This Row],[Load]]*-0.41</f>
        <v>8852.9500000000007</v>
      </c>
      <c r="M287">
        <f>Demand[[#This Row],[Load]]+Demand[[#This Row],[Load]]*-0.4</f>
        <v>9003</v>
      </c>
      <c r="N287">
        <f>Demand[[#This Row],[Load]]+Demand[[#This Row],[Load]]*-0.39</f>
        <v>9153.0499999999993</v>
      </c>
      <c r="O287">
        <f>Demand[[#This Row],[Load]]+Demand[[#This Row],[Load]]*-0.38</f>
        <v>9303.1</v>
      </c>
      <c r="P287">
        <f>Demand[[#This Row],[Load]]+Demand[[#This Row],[Load]]*-0.37</f>
        <v>9453.15</v>
      </c>
      <c r="Q287">
        <f>Demand[[#This Row],[Load]]+Demand[[#This Row],[Load]]*-0.36</f>
        <v>9603.2000000000007</v>
      </c>
      <c r="R287">
        <f>Demand[[#This Row],[Load]]+Demand[[#This Row],[Load]]*-0.35</f>
        <v>9753.25</v>
      </c>
      <c r="S287">
        <f>Demand[[#This Row],[Load]]+Demand[[#This Row],[Load]]*-0.34</f>
        <v>9903.2999999999993</v>
      </c>
      <c r="T287">
        <f>Demand[[#This Row],[Load]]+Demand[[#This Row],[Load]]*-0.33</f>
        <v>10053.349999999999</v>
      </c>
      <c r="U287">
        <f>Demand[[#This Row],[Load]]+Demand[[#This Row],[Load]]*-0.32</f>
        <v>10203.4</v>
      </c>
      <c r="V287">
        <f>Demand[[#This Row],[Load]]+Demand[[#This Row],[Load]]*-0.31</f>
        <v>10353.450000000001</v>
      </c>
      <c r="W287">
        <f>Demand[[#This Row],[Load]]+Demand[[#This Row],[Load]]*-0.3</f>
        <v>10503.5</v>
      </c>
      <c r="X287">
        <f>Demand[[#This Row],[Load]]+Demand[[#This Row],[Load]]*-0.29</f>
        <v>10653.55</v>
      </c>
      <c r="Y287">
        <f>Demand[[#This Row],[Load]]+Demand[[#This Row],[Load]]*-0.28</f>
        <v>10803.599999999999</v>
      </c>
      <c r="Z287">
        <f>Demand[[#This Row],[Load]]+Demand[[#This Row],[Load]]*-0.27</f>
        <v>10953.65</v>
      </c>
      <c r="AA287">
        <f>Demand[[#This Row],[Load]]+Demand[[#This Row],[Load]]*-0.26</f>
        <v>11103.7</v>
      </c>
      <c r="AB287">
        <f>Demand[[#This Row],[Load]]+Demand[[#This Row],[Load]]*-0.25</f>
        <v>11253.75</v>
      </c>
      <c r="AC287">
        <f>Demand[[#This Row],[Load]]+Demand[[#This Row],[Load]]*-0.24</f>
        <v>11403.8</v>
      </c>
      <c r="AD287">
        <f>Demand[[#This Row],[Load]]+Demand[[#This Row],[Load]]*-0.23</f>
        <v>11553.85</v>
      </c>
      <c r="AE287">
        <f>Demand[[#This Row],[Load]]+Demand[[#This Row],[Load]]*-0.22</f>
        <v>11703.9</v>
      </c>
      <c r="AF287">
        <f>Demand[[#This Row],[Load]]+Demand[[#This Row],[Load]]*-0.21</f>
        <v>11853.95</v>
      </c>
      <c r="AG287">
        <f>Demand[[#This Row],[Load]]+Demand[[#This Row],[Load]]*-0.2</f>
        <v>12004</v>
      </c>
      <c r="AH287">
        <f>Demand[[#This Row],[Load]]+Demand[[#This Row],[Load]]*-0.19</f>
        <v>12154.05</v>
      </c>
      <c r="AI287">
        <f>Demand[[#This Row],[Load]]+Demand[[#This Row],[Load]]*-0.18</f>
        <v>12304.1</v>
      </c>
      <c r="AJ287">
        <f>Demand[[#This Row],[Load]]+Demand[[#This Row],[Load]]*-0.17</f>
        <v>12454.15</v>
      </c>
      <c r="AK287">
        <f>Demand[[#This Row],[Load]]+Demand[[#This Row],[Load]]*-0.16</f>
        <v>12604.2</v>
      </c>
      <c r="AL287">
        <f>Demand[[#This Row],[Load]]+Demand[[#This Row],[Load]]*-0.15</f>
        <v>12754.25</v>
      </c>
      <c r="AM287">
        <f>Demand[[#This Row],[Load]]+Demand[[#This Row],[Load]]*-0.14</f>
        <v>12904.3</v>
      </c>
      <c r="AN287">
        <f>Demand[[#This Row],[Load]]+Demand[[#This Row],[Load]]*-0.13</f>
        <v>13054.35</v>
      </c>
      <c r="AO287">
        <f>Demand[[#This Row],[Load]]+Demand[[#This Row],[Load]]*-0.12</f>
        <v>13204.4</v>
      </c>
      <c r="AP287">
        <f>Demand[[#This Row],[Load]]+Demand[[#This Row],[Load]]*-0.11</f>
        <v>13354.45</v>
      </c>
      <c r="AQ287">
        <f>Demand[[#This Row],[Load]]+Demand[[#This Row],[Load]]*-0.1</f>
        <v>13504.5</v>
      </c>
      <c r="AR287">
        <f>Demand[[#This Row],[Load]]+Demand[[#This Row],[Load]]*-0.09</f>
        <v>13654.55</v>
      </c>
      <c r="AS287">
        <f>Demand[[#This Row],[Load]]+Demand[[#This Row],[Load]]*-0.08</f>
        <v>13804.6</v>
      </c>
      <c r="AT287">
        <f>Demand[[#This Row],[Load]]+Demand[[#This Row],[Load]]*-0.07</f>
        <v>13954.65</v>
      </c>
      <c r="AU287">
        <f>Demand[[#This Row],[Load]]+Demand[[#This Row],[Load]]*-0.06</f>
        <v>14104.7</v>
      </c>
      <c r="AV287">
        <f>Demand[[#This Row],[Load]]+Demand[[#This Row],[Load]]*-0.05</f>
        <v>14254.75</v>
      </c>
      <c r="AW287">
        <f>Demand[[#This Row],[Load]]+Demand[[#This Row],[Load]]*-0.04</f>
        <v>14404.8</v>
      </c>
      <c r="AX287">
        <f>Demand[[#This Row],[Load]]+Demand[[#This Row],[Load]]*-0.03</f>
        <v>14554.85</v>
      </c>
      <c r="AY287">
        <f>Demand[[#This Row],[Load]]+Demand[[#This Row],[Load]]*-0.02</f>
        <v>14704.9</v>
      </c>
      <c r="AZ287">
        <f>Demand[[#This Row],[Load]]+Demand[[#This Row],[Load]]*-0.01</f>
        <v>14854.95</v>
      </c>
      <c r="BA287">
        <f>Demand[[#This Row],[Load]]+Demand[[#This Row],[Load]]*0</f>
        <v>15005</v>
      </c>
      <c r="BB287">
        <f>Demand[[#This Row],[Load]]+Demand[[#This Row],[Load]]*0.01</f>
        <v>15155.05</v>
      </c>
      <c r="BC287">
        <f>Demand[[#This Row],[Load]]+Demand[[#This Row],[Load]]*0.02</f>
        <v>15305.1</v>
      </c>
      <c r="BD287">
        <f>Demand[[#This Row],[Load]]+Demand[[#This Row],[Load]]*0.03</f>
        <v>15455.15</v>
      </c>
      <c r="BE287">
        <f>Demand[[#This Row],[Load]]+Demand[[#This Row],[Load]]*0.04</f>
        <v>15605.2</v>
      </c>
      <c r="BF287">
        <f>Demand[[#This Row],[Load]]+Demand[[#This Row],[Load]]*0.05</f>
        <v>15755.25</v>
      </c>
      <c r="BG287">
        <f>Demand[[#This Row],[Load]]+Demand[[#This Row],[Load]]*0.06</f>
        <v>15905.3</v>
      </c>
      <c r="BH287">
        <f>Demand[[#This Row],[Load]]+Demand[[#This Row],[Load]]*0.07</f>
        <v>16055.35</v>
      </c>
      <c r="BI287">
        <f>Demand[[#This Row],[Load]]+Demand[[#This Row],[Load]]*0.08</f>
        <v>16205.4</v>
      </c>
      <c r="BJ287">
        <f>Demand[[#This Row],[Load]]+Demand[[#This Row],[Load]]*0.09</f>
        <v>16355.45</v>
      </c>
      <c r="BK287">
        <f>Demand[[#This Row],[Load]]+Demand[[#This Row],[Load]]*0.1</f>
        <v>16505.5</v>
      </c>
      <c r="BL287">
        <f>Demand[[#This Row],[Load]]+Demand[[#This Row],[Load]]*0.11</f>
        <v>16655.55</v>
      </c>
      <c r="BM287">
        <f>Demand[[#This Row],[Load]]+Demand[[#This Row],[Load]]*0.12</f>
        <v>16805.599999999999</v>
      </c>
      <c r="BN287">
        <f>Demand[[#This Row],[Load]]+Demand[[#This Row],[Load]]*0.13</f>
        <v>16955.650000000001</v>
      </c>
      <c r="BO287">
        <f>Demand[[#This Row],[Load]]+Demand[[#This Row],[Load]]*0.14</f>
        <v>17105.7</v>
      </c>
      <c r="BP287">
        <f>Demand[[#This Row],[Load]]+Demand[[#This Row],[Load]]*0.15</f>
        <v>17255.75</v>
      </c>
      <c r="BQ287">
        <f>Demand[[#This Row],[Load]]+Demand[[#This Row],[Load]]*0.16</f>
        <v>17405.8</v>
      </c>
      <c r="BR287">
        <f>Demand[[#This Row],[Load]]+Demand[[#This Row],[Load]]*0.17</f>
        <v>17555.849999999999</v>
      </c>
      <c r="BS287">
        <f>Demand[[#This Row],[Load]]+Demand[[#This Row],[Load]]*0.18</f>
        <v>17705.900000000001</v>
      </c>
      <c r="BT287">
        <f>Demand[[#This Row],[Load]]+Demand[[#This Row],[Load]]*0.19</f>
        <v>17855.95</v>
      </c>
      <c r="BU287">
        <f>Demand[[#This Row],[Load]]+Demand[[#This Row],[Load]]*0.2</f>
        <v>18006</v>
      </c>
      <c r="BV287">
        <f>Demand[[#This Row],[Load]]+Demand[[#This Row],[Load]]*0.21</f>
        <v>18156.05</v>
      </c>
      <c r="BW287">
        <f>Demand[[#This Row],[Load]]+Demand[[#This Row],[Load]]*0.22</f>
        <v>18306.099999999999</v>
      </c>
      <c r="BX287">
        <f>Demand[[#This Row],[Load]]+Demand[[#This Row],[Load]]*0.23</f>
        <v>18456.150000000001</v>
      </c>
      <c r="BY287">
        <f>Demand[[#This Row],[Load]]+Demand[[#This Row],[Load]]*0.24</f>
        <v>18606.2</v>
      </c>
      <c r="BZ287">
        <f>Demand[[#This Row],[Load]]+Demand[[#This Row],[Load]]*0.25</f>
        <v>18756.25</v>
      </c>
      <c r="CA287">
        <f>Demand[[#This Row],[Load]]+Demand[[#This Row],[Load]]*0.26</f>
        <v>18906.3</v>
      </c>
      <c r="CB287">
        <f>Demand[[#This Row],[Load]]+Demand[[#This Row],[Load]]*0.27</f>
        <v>19056.349999999999</v>
      </c>
      <c r="CC287">
        <f>Demand[[#This Row],[Load]]+Demand[[#This Row],[Load]]*0.28</f>
        <v>19206.400000000001</v>
      </c>
      <c r="CD287">
        <f>Demand[[#This Row],[Load]]+Demand[[#This Row],[Load]]*0.29</f>
        <v>19356.45</v>
      </c>
      <c r="CE287">
        <f>Demand[[#This Row],[Load]]+Demand[[#This Row],[Load]]*0.3</f>
        <v>19506.5</v>
      </c>
      <c r="CF287">
        <f>Demand[[#This Row],[Load]]+Demand[[#This Row],[Load]]*0.31</f>
        <v>19656.55</v>
      </c>
      <c r="CG287">
        <f>Demand[[#This Row],[Load]]+Demand[[#This Row],[Load]]*0.32</f>
        <v>19806.599999999999</v>
      </c>
      <c r="CH287">
        <f>Demand[[#This Row],[Load]]+Demand[[#This Row],[Load]]*0.33</f>
        <v>19956.650000000001</v>
      </c>
      <c r="CI287">
        <f>Demand[[#This Row],[Load]]+Demand[[#This Row],[Load]]*0.34</f>
        <v>20106.7</v>
      </c>
      <c r="CJ287">
        <f>Demand[[#This Row],[Load]]+Demand[[#This Row],[Load]]*0.35</f>
        <v>20256.75</v>
      </c>
      <c r="CK287">
        <f>Demand[[#This Row],[Load]]+Demand[[#This Row],[Load]]*0.36</f>
        <v>20406.8</v>
      </c>
      <c r="CL287">
        <f>Demand[[#This Row],[Load]]+Demand[[#This Row],[Load]]*0.37</f>
        <v>20556.849999999999</v>
      </c>
      <c r="CM287">
        <f>Demand[[#This Row],[Load]]+Demand[[#This Row],[Load]]*0.38</f>
        <v>20706.900000000001</v>
      </c>
      <c r="CN287">
        <f>Demand[[#This Row],[Load]]+Demand[[#This Row],[Load]]*0.39</f>
        <v>20856.95</v>
      </c>
      <c r="CO287">
        <f>Demand[[#This Row],[Load]]+Demand[[#This Row],[Load]]*0.4</f>
        <v>21007</v>
      </c>
      <c r="CP287">
        <f>Demand[[#This Row],[Load]]+Demand[[#This Row],[Load]]*0.41</f>
        <v>21157.05</v>
      </c>
      <c r="CQ287">
        <f>Demand[[#This Row],[Load]]+Demand[[#This Row],[Load]]*0.42</f>
        <v>21307.1</v>
      </c>
      <c r="CR287">
        <f>Demand[[#This Row],[Load]]+Demand[[#This Row],[Load]]*0.43</f>
        <v>21457.15</v>
      </c>
      <c r="CS287">
        <f>Demand[[#This Row],[Load]]+Demand[[#This Row],[Load]]*0.44</f>
        <v>21607.200000000001</v>
      </c>
      <c r="CT287">
        <f>Demand[[#This Row],[Load]]+Demand[[#This Row],[Load]]*0.45</f>
        <v>21757.25</v>
      </c>
      <c r="CU287">
        <f>Demand[[#This Row],[Load]]+Demand[[#This Row],[Load]]*0.46</f>
        <v>21907.3</v>
      </c>
      <c r="CV287">
        <f>Demand[[#This Row],[Load]]+Demand[[#This Row],[Load]]*47</f>
        <v>720240</v>
      </c>
      <c r="CW287">
        <f>Demand[[#This Row],[Load]]+Demand[[#This Row],[Load]]*0.48</f>
        <v>22207.4</v>
      </c>
      <c r="CX287">
        <f>Demand[[#This Row],[Load]]+Demand[[#This Row],[Load]]*0.49</f>
        <v>22357.45</v>
      </c>
      <c r="CY287">
        <f>Demand[[#This Row],[Load]]+Demand[[#This Row],[Load]]*0.5</f>
        <v>22507.5</v>
      </c>
    </row>
    <row r="288" spans="1:103">
      <c r="A288">
        <v>286</v>
      </c>
      <c r="B288">
        <v>15170</v>
      </c>
      <c r="C288">
        <f>Demand[[#This Row],[Load]]-Demand[[#This Row],[Load]]*0.5</f>
        <v>7585</v>
      </c>
      <c r="D288">
        <f>Demand[[#This Row],[Load]]-Demand[[#This Row],[Load]]*0.49</f>
        <v>7736.7</v>
      </c>
      <c r="E288">
        <f>Demand[[#This Row],[Load]]-Demand[[#This Row],[Load]]*0.48</f>
        <v>7888.4000000000005</v>
      </c>
      <c r="F288">
        <f>Demand[[#This Row],[Load]]-Demand[[#This Row],[Load]]*0.47</f>
        <v>8040.1</v>
      </c>
      <c r="G288">
        <f>Demand[[#This Row],[Load]]-Demand[[#This Row],[Load]]*0.46</f>
        <v>8191.7999999999993</v>
      </c>
      <c r="H288">
        <f>Demand[[#This Row],[Load]]-Demand[[#This Row],[Load]]*0.45</f>
        <v>8343.5</v>
      </c>
      <c r="I288">
        <f>Demand[[#This Row],[Load]]-Demand[[#This Row],[Load]]*0.44</f>
        <v>8495.2000000000007</v>
      </c>
      <c r="J288">
        <f>Demand[[#This Row],[Load]]-Demand[[#This Row],[Load]]*0.43</f>
        <v>8646.9000000000015</v>
      </c>
      <c r="K288">
        <f>Demand[[#This Row],[Load]]+Demand[[#This Row],[Load]]*$K$1</f>
        <v>8798.6</v>
      </c>
      <c r="L288">
        <f>Demand[[#This Row],[Load]]+Demand[[#This Row],[Load]]*-0.41</f>
        <v>8950.2999999999993</v>
      </c>
      <c r="M288">
        <f>Demand[[#This Row],[Load]]+Demand[[#This Row],[Load]]*-0.4</f>
        <v>9102</v>
      </c>
      <c r="N288">
        <f>Demand[[#This Row],[Load]]+Demand[[#This Row],[Load]]*-0.39</f>
        <v>9253.7000000000007</v>
      </c>
      <c r="O288">
        <f>Demand[[#This Row],[Load]]+Demand[[#This Row],[Load]]*-0.38</f>
        <v>9405.4</v>
      </c>
      <c r="P288">
        <f>Demand[[#This Row],[Load]]+Demand[[#This Row],[Load]]*-0.37</f>
        <v>9557.1</v>
      </c>
      <c r="Q288">
        <f>Demand[[#This Row],[Load]]+Demand[[#This Row],[Load]]*-0.36</f>
        <v>9708.7999999999993</v>
      </c>
      <c r="R288">
        <f>Demand[[#This Row],[Load]]+Demand[[#This Row],[Load]]*-0.35</f>
        <v>9860.5</v>
      </c>
      <c r="S288">
        <f>Demand[[#This Row],[Load]]+Demand[[#This Row],[Load]]*-0.34</f>
        <v>10012.200000000001</v>
      </c>
      <c r="T288">
        <f>Demand[[#This Row],[Load]]+Demand[[#This Row],[Load]]*-0.33</f>
        <v>10163.9</v>
      </c>
      <c r="U288">
        <f>Demand[[#This Row],[Load]]+Demand[[#This Row],[Load]]*-0.32</f>
        <v>10315.599999999999</v>
      </c>
      <c r="V288">
        <f>Demand[[#This Row],[Load]]+Demand[[#This Row],[Load]]*-0.31</f>
        <v>10467.299999999999</v>
      </c>
      <c r="W288">
        <f>Demand[[#This Row],[Load]]+Demand[[#This Row],[Load]]*-0.3</f>
        <v>10619</v>
      </c>
      <c r="X288">
        <f>Demand[[#This Row],[Load]]+Demand[[#This Row],[Load]]*-0.29</f>
        <v>10770.7</v>
      </c>
      <c r="Y288">
        <f>Demand[[#This Row],[Load]]+Demand[[#This Row],[Load]]*-0.28</f>
        <v>10922.4</v>
      </c>
      <c r="Z288">
        <f>Demand[[#This Row],[Load]]+Demand[[#This Row],[Load]]*-0.27</f>
        <v>11074.1</v>
      </c>
      <c r="AA288">
        <f>Demand[[#This Row],[Load]]+Demand[[#This Row],[Load]]*-0.26</f>
        <v>11225.8</v>
      </c>
      <c r="AB288">
        <f>Demand[[#This Row],[Load]]+Demand[[#This Row],[Load]]*-0.25</f>
        <v>11377.5</v>
      </c>
      <c r="AC288">
        <f>Demand[[#This Row],[Load]]+Demand[[#This Row],[Load]]*-0.24</f>
        <v>11529.2</v>
      </c>
      <c r="AD288">
        <f>Demand[[#This Row],[Load]]+Demand[[#This Row],[Load]]*-0.23</f>
        <v>11680.9</v>
      </c>
      <c r="AE288">
        <f>Demand[[#This Row],[Load]]+Demand[[#This Row],[Load]]*-0.22</f>
        <v>11832.6</v>
      </c>
      <c r="AF288">
        <f>Demand[[#This Row],[Load]]+Demand[[#This Row],[Load]]*-0.21</f>
        <v>11984.3</v>
      </c>
      <c r="AG288">
        <f>Demand[[#This Row],[Load]]+Demand[[#This Row],[Load]]*-0.2</f>
        <v>12136</v>
      </c>
      <c r="AH288">
        <f>Demand[[#This Row],[Load]]+Demand[[#This Row],[Load]]*-0.19</f>
        <v>12287.7</v>
      </c>
      <c r="AI288">
        <f>Demand[[#This Row],[Load]]+Demand[[#This Row],[Load]]*-0.18</f>
        <v>12439.4</v>
      </c>
      <c r="AJ288">
        <f>Demand[[#This Row],[Load]]+Demand[[#This Row],[Load]]*-0.17</f>
        <v>12591.1</v>
      </c>
      <c r="AK288">
        <f>Demand[[#This Row],[Load]]+Demand[[#This Row],[Load]]*-0.16</f>
        <v>12742.8</v>
      </c>
      <c r="AL288">
        <f>Demand[[#This Row],[Load]]+Demand[[#This Row],[Load]]*-0.15</f>
        <v>12894.5</v>
      </c>
      <c r="AM288">
        <f>Demand[[#This Row],[Load]]+Demand[[#This Row],[Load]]*-0.14</f>
        <v>13046.2</v>
      </c>
      <c r="AN288">
        <f>Demand[[#This Row],[Load]]+Demand[[#This Row],[Load]]*-0.13</f>
        <v>13197.9</v>
      </c>
      <c r="AO288">
        <f>Demand[[#This Row],[Load]]+Demand[[#This Row],[Load]]*-0.12</f>
        <v>13349.6</v>
      </c>
      <c r="AP288">
        <f>Demand[[#This Row],[Load]]+Demand[[#This Row],[Load]]*-0.11</f>
        <v>13501.3</v>
      </c>
      <c r="AQ288">
        <f>Demand[[#This Row],[Load]]+Demand[[#This Row],[Load]]*-0.1</f>
        <v>13653</v>
      </c>
      <c r="AR288">
        <f>Demand[[#This Row],[Load]]+Demand[[#This Row],[Load]]*-0.09</f>
        <v>13804.7</v>
      </c>
      <c r="AS288">
        <f>Demand[[#This Row],[Load]]+Demand[[#This Row],[Load]]*-0.08</f>
        <v>13956.4</v>
      </c>
      <c r="AT288">
        <f>Demand[[#This Row],[Load]]+Demand[[#This Row],[Load]]*-0.07</f>
        <v>14108.1</v>
      </c>
      <c r="AU288">
        <f>Demand[[#This Row],[Load]]+Demand[[#This Row],[Load]]*-0.06</f>
        <v>14259.8</v>
      </c>
      <c r="AV288">
        <f>Demand[[#This Row],[Load]]+Demand[[#This Row],[Load]]*-0.05</f>
        <v>14411.5</v>
      </c>
      <c r="AW288">
        <f>Demand[[#This Row],[Load]]+Demand[[#This Row],[Load]]*-0.04</f>
        <v>14563.2</v>
      </c>
      <c r="AX288">
        <f>Demand[[#This Row],[Load]]+Demand[[#This Row],[Load]]*-0.03</f>
        <v>14714.9</v>
      </c>
      <c r="AY288">
        <f>Demand[[#This Row],[Load]]+Demand[[#This Row],[Load]]*-0.02</f>
        <v>14866.6</v>
      </c>
      <c r="AZ288">
        <f>Demand[[#This Row],[Load]]+Demand[[#This Row],[Load]]*-0.01</f>
        <v>15018.3</v>
      </c>
      <c r="BA288">
        <f>Demand[[#This Row],[Load]]+Demand[[#This Row],[Load]]*0</f>
        <v>15170</v>
      </c>
      <c r="BB288">
        <f>Demand[[#This Row],[Load]]+Demand[[#This Row],[Load]]*0.01</f>
        <v>15321.7</v>
      </c>
      <c r="BC288">
        <f>Demand[[#This Row],[Load]]+Demand[[#This Row],[Load]]*0.02</f>
        <v>15473.4</v>
      </c>
      <c r="BD288">
        <f>Demand[[#This Row],[Load]]+Demand[[#This Row],[Load]]*0.03</f>
        <v>15625.1</v>
      </c>
      <c r="BE288">
        <f>Demand[[#This Row],[Load]]+Demand[[#This Row],[Load]]*0.04</f>
        <v>15776.8</v>
      </c>
      <c r="BF288">
        <f>Demand[[#This Row],[Load]]+Demand[[#This Row],[Load]]*0.05</f>
        <v>15928.5</v>
      </c>
      <c r="BG288">
        <f>Demand[[#This Row],[Load]]+Demand[[#This Row],[Load]]*0.06</f>
        <v>16080.2</v>
      </c>
      <c r="BH288">
        <f>Demand[[#This Row],[Load]]+Demand[[#This Row],[Load]]*0.07</f>
        <v>16231.9</v>
      </c>
      <c r="BI288">
        <f>Demand[[#This Row],[Load]]+Demand[[#This Row],[Load]]*0.08</f>
        <v>16383.6</v>
      </c>
      <c r="BJ288">
        <f>Demand[[#This Row],[Load]]+Demand[[#This Row],[Load]]*0.09</f>
        <v>16535.3</v>
      </c>
      <c r="BK288">
        <f>Demand[[#This Row],[Load]]+Demand[[#This Row],[Load]]*0.1</f>
        <v>16687</v>
      </c>
      <c r="BL288">
        <f>Demand[[#This Row],[Load]]+Demand[[#This Row],[Load]]*0.11</f>
        <v>16838.7</v>
      </c>
      <c r="BM288">
        <f>Demand[[#This Row],[Load]]+Demand[[#This Row],[Load]]*0.12</f>
        <v>16990.400000000001</v>
      </c>
      <c r="BN288">
        <f>Demand[[#This Row],[Load]]+Demand[[#This Row],[Load]]*0.13</f>
        <v>17142.099999999999</v>
      </c>
      <c r="BO288">
        <f>Demand[[#This Row],[Load]]+Demand[[#This Row],[Load]]*0.14</f>
        <v>17293.8</v>
      </c>
      <c r="BP288">
        <f>Demand[[#This Row],[Load]]+Demand[[#This Row],[Load]]*0.15</f>
        <v>17445.5</v>
      </c>
      <c r="BQ288">
        <f>Demand[[#This Row],[Load]]+Demand[[#This Row],[Load]]*0.16</f>
        <v>17597.2</v>
      </c>
      <c r="BR288">
        <f>Demand[[#This Row],[Load]]+Demand[[#This Row],[Load]]*0.17</f>
        <v>17748.900000000001</v>
      </c>
      <c r="BS288">
        <f>Demand[[#This Row],[Load]]+Demand[[#This Row],[Load]]*0.18</f>
        <v>17900.599999999999</v>
      </c>
      <c r="BT288">
        <f>Demand[[#This Row],[Load]]+Demand[[#This Row],[Load]]*0.19</f>
        <v>18052.3</v>
      </c>
      <c r="BU288">
        <f>Demand[[#This Row],[Load]]+Demand[[#This Row],[Load]]*0.2</f>
        <v>18204</v>
      </c>
      <c r="BV288">
        <f>Demand[[#This Row],[Load]]+Demand[[#This Row],[Load]]*0.21</f>
        <v>18355.7</v>
      </c>
      <c r="BW288">
        <f>Demand[[#This Row],[Load]]+Demand[[#This Row],[Load]]*0.22</f>
        <v>18507.400000000001</v>
      </c>
      <c r="BX288">
        <f>Demand[[#This Row],[Load]]+Demand[[#This Row],[Load]]*0.23</f>
        <v>18659.099999999999</v>
      </c>
      <c r="BY288">
        <f>Demand[[#This Row],[Load]]+Demand[[#This Row],[Load]]*0.24</f>
        <v>18810.8</v>
      </c>
      <c r="BZ288">
        <f>Demand[[#This Row],[Load]]+Demand[[#This Row],[Load]]*0.25</f>
        <v>18962.5</v>
      </c>
      <c r="CA288">
        <f>Demand[[#This Row],[Load]]+Demand[[#This Row],[Load]]*0.26</f>
        <v>19114.2</v>
      </c>
      <c r="CB288">
        <f>Demand[[#This Row],[Load]]+Demand[[#This Row],[Load]]*0.27</f>
        <v>19265.900000000001</v>
      </c>
      <c r="CC288">
        <f>Demand[[#This Row],[Load]]+Demand[[#This Row],[Load]]*0.28</f>
        <v>19417.599999999999</v>
      </c>
      <c r="CD288">
        <f>Demand[[#This Row],[Load]]+Demand[[#This Row],[Load]]*0.29</f>
        <v>19569.3</v>
      </c>
      <c r="CE288">
        <f>Demand[[#This Row],[Load]]+Demand[[#This Row],[Load]]*0.3</f>
        <v>19721</v>
      </c>
      <c r="CF288">
        <f>Demand[[#This Row],[Load]]+Demand[[#This Row],[Load]]*0.31</f>
        <v>19872.7</v>
      </c>
      <c r="CG288">
        <f>Demand[[#This Row],[Load]]+Demand[[#This Row],[Load]]*0.32</f>
        <v>20024.400000000001</v>
      </c>
      <c r="CH288">
        <f>Demand[[#This Row],[Load]]+Demand[[#This Row],[Load]]*0.33</f>
        <v>20176.099999999999</v>
      </c>
      <c r="CI288">
        <f>Demand[[#This Row],[Load]]+Demand[[#This Row],[Load]]*0.34</f>
        <v>20327.8</v>
      </c>
      <c r="CJ288">
        <f>Demand[[#This Row],[Load]]+Demand[[#This Row],[Load]]*0.35</f>
        <v>20479.5</v>
      </c>
      <c r="CK288">
        <f>Demand[[#This Row],[Load]]+Demand[[#This Row],[Load]]*0.36</f>
        <v>20631.2</v>
      </c>
      <c r="CL288">
        <f>Demand[[#This Row],[Load]]+Demand[[#This Row],[Load]]*0.37</f>
        <v>20782.900000000001</v>
      </c>
      <c r="CM288">
        <f>Demand[[#This Row],[Load]]+Demand[[#This Row],[Load]]*0.38</f>
        <v>20934.599999999999</v>
      </c>
      <c r="CN288">
        <f>Demand[[#This Row],[Load]]+Demand[[#This Row],[Load]]*0.39</f>
        <v>21086.3</v>
      </c>
      <c r="CO288">
        <f>Demand[[#This Row],[Load]]+Demand[[#This Row],[Load]]*0.4</f>
        <v>21238</v>
      </c>
      <c r="CP288">
        <f>Demand[[#This Row],[Load]]+Demand[[#This Row],[Load]]*0.41</f>
        <v>21389.7</v>
      </c>
      <c r="CQ288">
        <f>Demand[[#This Row],[Load]]+Demand[[#This Row],[Load]]*0.42</f>
        <v>21541.4</v>
      </c>
      <c r="CR288">
        <f>Demand[[#This Row],[Load]]+Demand[[#This Row],[Load]]*0.43</f>
        <v>21693.1</v>
      </c>
      <c r="CS288">
        <f>Demand[[#This Row],[Load]]+Demand[[#This Row],[Load]]*0.44</f>
        <v>21844.799999999999</v>
      </c>
      <c r="CT288">
        <f>Demand[[#This Row],[Load]]+Demand[[#This Row],[Load]]*0.45</f>
        <v>21996.5</v>
      </c>
      <c r="CU288">
        <f>Demand[[#This Row],[Load]]+Demand[[#This Row],[Load]]*0.46</f>
        <v>22148.2</v>
      </c>
      <c r="CV288">
        <f>Demand[[#This Row],[Load]]+Demand[[#This Row],[Load]]*47</f>
        <v>728160</v>
      </c>
      <c r="CW288">
        <f>Demand[[#This Row],[Load]]+Demand[[#This Row],[Load]]*0.48</f>
        <v>22451.599999999999</v>
      </c>
      <c r="CX288">
        <f>Demand[[#This Row],[Load]]+Demand[[#This Row],[Load]]*0.49</f>
        <v>22603.3</v>
      </c>
      <c r="CY288">
        <f>Demand[[#This Row],[Load]]+Demand[[#This Row],[Load]]*0.5</f>
        <v>22755</v>
      </c>
    </row>
    <row r="289" spans="1:103">
      <c r="A289">
        <v>287</v>
      </c>
      <c r="B289">
        <v>14586</v>
      </c>
      <c r="C289">
        <f>Demand[[#This Row],[Load]]-Demand[[#This Row],[Load]]*0.5</f>
        <v>7293</v>
      </c>
      <c r="D289">
        <f>Demand[[#This Row],[Load]]-Demand[[#This Row],[Load]]*0.49</f>
        <v>7438.8600000000006</v>
      </c>
      <c r="E289">
        <f>Demand[[#This Row],[Load]]-Demand[[#This Row],[Load]]*0.48</f>
        <v>7584.72</v>
      </c>
      <c r="F289">
        <f>Demand[[#This Row],[Load]]-Demand[[#This Row],[Load]]*0.47</f>
        <v>7730.5800000000008</v>
      </c>
      <c r="G289">
        <f>Demand[[#This Row],[Load]]-Demand[[#This Row],[Load]]*0.46</f>
        <v>7876.44</v>
      </c>
      <c r="H289">
        <f>Demand[[#This Row],[Load]]-Demand[[#This Row],[Load]]*0.45</f>
        <v>8022.3</v>
      </c>
      <c r="I289">
        <f>Demand[[#This Row],[Load]]-Demand[[#This Row],[Load]]*0.44</f>
        <v>8168.16</v>
      </c>
      <c r="J289">
        <f>Demand[[#This Row],[Load]]-Demand[[#This Row],[Load]]*0.43</f>
        <v>8314.02</v>
      </c>
      <c r="K289">
        <f>Demand[[#This Row],[Load]]+Demand[[#This Row],[Load]]*$K$1</f>
        <v>8459.880000000001</v>
      </c>
      <c r="L289">
        <f>Demand[[#This Row],[Load]]+Demand[[#This Row],[Load]]*-0.41</f>
        <v>8605.7400000000016</v>
      </c>
      <c r="M289">
        <f>Demand[[#This Row],[Load]]+Demand[[#This Row],[Load]]*-0.4</f>
        <v>8751.5999999999985</v>
      </c>
      <c r="N289">
        <f>Demand[[#This Row],[Load]]+Demand[[#This Row],[Load]]*-0.39</f>
        <v>8897.4599999999991</v>
      </c>
      <c r="O289">
        <f>Demand[[#This Row],[Load]]+Demand[[#This Row],[Load]]*-0.38</f>
        <v>9043.32</v>
      </c>
      <c r="P289">
        <f>Demand[[#This Row],[Load]]+Demand[[#This Row],[Load]]*-0.37</f>
        <v>9189.18</v>
      </c>
      <c r="Q289">
        <f>Demand[[#This Row],[Load]]+Demand[[#This Row],[Load]]*-0.36</f>
        <v>9335.0400000000009</v>
      </c>
      <c r="R289">
        <f>Demand[[#This Row],[Load]]+Demand[[#This Row],[Load]]*-0.35</f>
        <v>9480.9000000000015</v>
      </c>
      <c r="S289">
        <f>Demand[[#This Row],[Load]]+Demand[[#This Row],[Load]]*-0.34</f>
        <v>9626.7599999999984</v>
      </c>
      <c r="T289">
        <f>Demand[[#This Row],[Load]]+Demand[[#This Row],[Load]]*-0.33</f>
        <v>9772.619999999999</v>
      </c>
      <c r="U289">
        <f>Demand[[#This Row],[Load]]+Demand[[#This Row],[Load]]*-0.32</f>
        <v>9918.48</v>
      </c>
      <c r="V289">
        <f>Demand[[#This Row],[Load]]+Demand[[#This Row],[Load]]*-0.31</f>
        <v>10064.34</v>
      </c>
      <c r="W289">
        <f>Demand[[#This Row],[Load]]+Demand[[#This Row],[Load]]*-0.3</f>
        <v>10210.200000000001</v>
      </c>
      <c r="X289">
        <f>Demand[[#This Row],[Load]]+Demand[[#This Row],[Load]]*-0.29</f>
        <v>10356.060000000001</v>
      </c>
      <c r="Y289">
        <f>Demand[[#This Row],[Load]]+Demand[[#This Row],[Load]]*-0.28</f>
        <v>10501.92</v>
      </c>
      <c r="Z289">
        <f>Demand[[#This Row],[Load]]+Demand[[#This Row],[Load]]*-0.27</f>
        <v>10647.779999999999</v>
      </c>
      <c r="AA289">
        <f>Demand[[#This Row],[Load]]+Demand[[#This Row],[Load]]*-0.26</f>
        <v>10793.64</v>
      </c>
      <c r="AB289">
        <f>Demand[[#This Row],[Load]]+Demand[[#This Row],[Load]]*-0.25</f>
        <v>10939.5</v>
      </c>
      <c r="AC289">
        <f>Demand[[#This Row],[Load]]+Demand[[#This Row],[Load]]*-0.24</f>
        <v>11085.36</v>
      </c>
      <c r="AD289">
        <f>Demand[[#This Row],[Load]]+Demand[[#This Row],[Load]]*-0.23</f>
        <v>11231.22</v>
      </c>
      <c r="AE289">
        <f>Demand[[#This Row],[Load]]+Demand[[#This Row],[Load]]*-0.22</f>
        <v>11377.08</v>
      </c>
      <c r="AF289">
        <f>Demand[[#This Row],[Load]]+Demand[[#This Row],[Load]]*-0.21</f>
        <v>11522.94</v>
      </c>
      <c r="AG289">
        <f>Demand[[#This Row],[Load]]+Demand[[#This Row],[Load]]*-0.2</f>
        <v>11668.8</v>
      </c>
      <c r="AH289">
        <f>Demand[[#This Row],[Load]]+Demand[[#This Row],[Load]]*-0.19</f>
        <v>11814.66</v>
      </c>
      <c r="AI289">
        <f>Demand[[#This Row],[Load]]+Demand[[#This Row],[Load]]*-0.18</f>
        <v>11960.52</v>
      </c>
      <c r="AJ289">
        <f>Demand[[#This Row],[Load]]+Demand[[#This Row],[Load]]*-0.17</f>
        <v>12106.38</v>
      </c>
      <c r="AK289">
        <f>Demand[[#This Row],[Load]]+Demand[[#This Row],[Load]]*-0.16</f>
        <v>12252.24</v>
      </c>
      <c r="AL289">
        <f>Demand[[#This Row],[Load]]+Demand[[#This Row],[Load]]*-0.15</f>
        <v>12398.1</v>
      </c>
      <c r="AM289">
        <f>Demand[[#This Row],[Load]]+Demand[[#This Row],[Load]]*-0.14</f>
        <v>12543.96</v>
      </c>
      <c r="AN289">
        <f>Demand[[#This Row],[Load]]+Demand[[#This Row],[Load]]*-0.13</f>
        <v>12689.82</v>
      </c>
      <c r="AO289">
        <f>Demand[[#This Row],[Load]]+Demand[[#This Row],[Load]]*-0.12</f>
        <v>12835.68</v>
      </c>
      <c r="AP289">
        <f>Demand[[#This Row],[Load]]+Demand[[#This Row],[Load]]*-0.11</f>
        <v>12981.54</v>
      </c>
      <c r="AQ289">
        <f>Demand[[#This Row],[Load]]+Demand[[#This Row],[Load]]*-0.1</f>
        <v>13127.4</v>
      </c>
      <c r="AR289">
        <f>Demand[[#This Row],[Load]]+Demand[[#This Row],[Load]]*-0.09</f>
        <v>13273.26</v>
      </c>
      <c r="AS289">
        <f>Demand[[#This Row],[Load]]+Demand[[#This Row],[Load]]*-0.08</f>
        <v>13419.119999999999</v>
      </c>
      <c r="AT289">
        <f>Demand[[#This Row],[Load]]+Demand[[#This Row],[Load]]*-0.07</f>
        <v>13564.98</v>
      </c>
      <c r="AU289">
        <f>Demand[[#This Row],[Load]]+Demand[[#This Row],[Load]]*-0.06</f>
        <v>13710.84</v>
      </c>
      <c r="AV289">
        <f>Demand[[#This Row],[Load]]+Demand[[#This Row],[Load]]*-0.05</f>
        <v>13856.7</v>
      </c>
      <c r="AW289">
        <f>Demand[[#This Row],[Load]]+Demand[[#This Row],[Load]]*-0.04</f>
        <v>14002.56</v>
      </c>
      <c r="AX289">
        <f>Demand[[#This Row],[Load]]+Demand[[#This Row],[Load]]*-0.03</f>
        <v>14148.42</v>
      </c>
      <c r="AY289">
        <f>Demand[[#This Row],[Load]]+Demand[[#This Row],[Load]]*-0.02</f>
        <v>14294.28</v>
      </c>
      <c r="AZ289">
        <f>Demand[[#This Row],[Load]]+Demand[[#This Row],[Load]]*-0.01</f>
        <v>14440.14</v>
      </c>
      <c r="BA289">
        <f>Demand[[#This Row],[Load]]+Demand[[#This Row],[Load]]*0</f>
        <v>14586</v>
      </c>
      <c r="BB289">
        <f>Demand[[#This Row],[Load]]+Demand[[#This Row],[Load]]*0.01</f>
        <v>14731.86</v>
      </c>
      <c r="BC289">
        <f>Demand[[#This Row],[Load]]+Demand[[#This Row],[Load]]*0.02</f>
        <v>14877.72</v>
      </c>
      <c r="BD289">
        <f>Demand[[#This Row],[Load]]+Demand[[#This Row],[Load]]*0.03</f>
        <v>15023.58</v>
      </c>
      <c r="BE289">
        <f>Demand[[#This Row],[Load]]+Demand[[#This Row],[Load]]*0.04</f>
        <v>15169.44</v>
      </c>
      <c r="BF289">
        <f>Demand[[#This Row],[Load]]+Demand[[#This Row],[Load]]*0.05</f>
        <v>15315.3</v>
      </c>
      <c r="BG289">
        <f>Demand[[#This Row],[Load]]+Demand[[#This Row],[Load]]*0.06</f>
        <v>15461.16</v>
      </c>
      <c r="BH289">
        <f>Demand[[#This Row],[Load]]+Demand[[#This Row],[Load]]*0.07</f>
        <v>15607.02</v>
      </c>
      <c r="BI289">
        <f>Demand[[#This Row],[Load]]+Demand[[#This Row],[Load]]*0.08</f>
        <v>15752.880000000001</v>
      </c>
      <c r="BJ289">
        <f>Demand[[#This Row],[Load]]+Demand[[#This Row],[Load]]*0.09</f>
        <v>15898.74</v>
      </c>
      <c r="BK289">
        <f>Demand[[#This Row],[Load]]+Demand[[#This Row],[Load]]*0.1</f>
        <v>16044.6</v>
      </c>
      <c r="BL289">
        <f>Demand[[#This Row],[Load]]+Demand[[#This Row],[Load]]*0.11</f>
        <v>16190.46</v>
      </c>
      <c r="BM289">
        <f>Demand[[#This Row],[Load]]+Demand[[#This Row],[Load]]*0.12</f>
        <v>16336.32</v>
      </c>
      <c r="BN289">
        <f>Demand[[#This Row],[Load]]+Demand[[#This Row],[Load]]*0.13</f>
        <v>16482.18</v>
      </c>
      <c r="BO289">
        <f>Demand[[#This Row],[Load]]+Demand[[#This Row],[Load]]*0.14</f>
        <v>16628.04</v>
      </c>
      <c r="BP289">
        <f>Demand[[#This Row],[Load]]+Demand[[#This Row],[Load]]*0.15</f>
        <v>16773.900000000001</v>
      </c>
      <c r="BQ289">
        <f>Demand[[#This Row],[Load]]+Demand[[#This Row],[Load]]*0.16</f>
        <v>16919.760000000002</v>
      </c>
      <c r="BR289">
        <f>Demand[[#This Row],[Load]]+Demand[[#This Row],[Load]]*0.17</f>
        <v>17065.62</v>
      </c>
      <c r="BS289">
        <f>Demand[[#This Row],[Load]]+Demand[[#This Row],[Load]]*0.18</f>
        <v>17211.48</v>
      </c>
      <c r="BT289">
        <f>Demand[[#This Row],[Load]]+Demand[[#This Row],[Load]]*0.19</f>
        <v>17357.34</v>
      </c>
      <c r="BU289">
        <f>Demand[[#This Row],[Load]]+Demand[[#This Row],[Load]]*0.2</f>
        <v>17503.2</v>
      </c>
      <c r="BV289">
        <f>Demand[[#This Row],[Load]]+Demand[[#This Row],[Load]]*0.21</f>
        <v>17649.060000000001</v>
      </c>
      <c r="BW289">
        <f>Demand[[#This Row],[Load]]+Demand[[#This Row],[Load]]*0.22</f>
        <v>17794.919999999998</v>
      </c>
      <c r="BX289">
        <f>Demand[[#This Row],[Load]]+Demand[[#This Row],[Load]]*0.23</f>
        <v>17940.78</v>
      </c>
      <c r="BY289">
        <f>Demand[[#This Row],[Load]]+Demand[[#This Row],[Load]]*0.24</f>
        <v>18086.64</v>
      </c>
      <c r="BZ289">
        <f>Demand[[#This Row],[Load]]+Demand[[#This Row],[Load]]*0.25</f>
        <v>18232.5</v>
      </c>
      <c r="CA289">
        <f>Demand[[#This Row],[Load]]+Demand[[#This Row],[Load]]*0.26</f>
        <v>18378.36</v>
      </c>
      <c r="CB289">
        <f>Demand[[#This Row],[Load]]+Demand[[#This Row],[Load]]*0.27</f>
        <v>18524.22</v>
      </c>
      <c r="CC289">
        <f>Demand[[#This Row],[Load]]+Demand[[#This Row],[Load]]*0.28</f>
        <v>18670.080000000002</v>
      </c>
      <c r="CD289">
        <f>Demand[[#This Row],[Load]]+Demand[[#This Row],[Load]]*0.29</f>
        <v>18815.939999999999</v>
      </c>
      <c r="CE289">
        <f>Demand[[#This Row],[Load]]+Demand[[#This Row],[Load]]*0.3</f>
        <v>18961.8</v>
      </c>
      <c r="CF289">
        <f>Demand[[#This Row],[Load]]+Demand[[#This Row],[Load]]*0.31</f>
        <v>19107.66</v>
      </c>
      <c r="CG289">
        <f>Demand[[#This Row],[Load]]+Demand[[#This Row],[Load]]*0.32</f>
        <v>19253.52</v>
      </c>
      <c r="CH289">
        <f>Demand[[#This Row],[Load]]+Demand[[#This Row],[Load]]*0.33</f>
        <v>19399.38</v>
      </c>
      <c r="CI289">
        <f>Demand[[#This Row],[Load]]+Demand[[#This Row],[Load]]*0.34</f>
        <v>19545.240000000002</v>
      </c>
      <c r="CJ289">
        <f>Demand[[#This Row],[Load]]+Demand[[#This Row],[Load]]*0.35</f>
        <v>19691.099999999999</v>
      </c>
      <c r="CK289">
        <f>Demand[[#This Row],[Load]]+Demand[[#This Row],[Load]]*0.36</f>
        <v>19836.96</v>
      </c>
      <c r="CL289">
        <f>Demand[[#This Row],[Load]]+Demand[[#This Row],[Load]]*0.37</f>
        <v>19982.82</v>
      </c>
      <c r="CM289">
        <f>Demand[[#This Row],[Load]]+Demand[[#This Row],[Load]]*0.38</f>
        <v>20128.68</v>
      </c>
      <c r="CN289">
        <f>Demand[[#This Row],[Load]]+Demand[[#This Row],[Load]]*0.39</f>
        <v>20274.54</v>
      </c>
      <c r="CO289">
        <f>Demand[[#This Row],[Load]]+Demand[[#This Row],[Load]]*0.4</f>
        <v>20420.400000000001</v>
      </c>
      <c r="CP289">
        <f>Demand[[#This Row],[Load]]+Demand[[#This Row],[Load]]*0.41</f>
        <v>20566.259999999998</v>
      </c>
      <c r="CQ289">
        <f>Demand[[#This Row],[Load]]+Demand[[#This Row],[Load]]*0.42</f>
        <v>20712.12</v>
      </c>
      <c r="CR289">
        <f>Demand[[#This Row],[Load]]+Demand[[#This Row],[Load]]*0.43</f>
        <v>20857.98</v>
      </c>
      <c r="CS289">
        <f>Demand[[#This Row],[Load]]+Demand[[#This Row],[Load]]*0.44</f>
        <v>21003.84</v>
      </c>
      <c r="CT289">
        <f>Demand[[#This Row],[Load]]+Demand[[#This Row],[Load]]*0.45</f>
        <v>21149.7</v>
      </c>
      <c r="CU289">
        <f>Demand[[#This Row],[Load]]+Demand[[#This Row],[Load]]*0.46</f>
        <v>21295.56</v>
      </c>
      <c r="CV289">
        <f>Demand[[#This Row],[Load]]+Demand[[#This Row],[Load]]*47</f>
        <v>700128</v>
      </c>
      <c r="CW289">
        <f>Demand[[#This Row],[Load]]+Demand[[#This Row],[Load]]*0.48</f>
        <v>21587.279999999999</v>
      </c>
      <c r="CX289">
        <f>Demand[[#This Row],[Load]]+Demand[[#This Row],[Load]]*0.49</f>
        <v>21733.14</v>
      </c>
      <c r="CY289">
        <f>Demand[[#This Row],[Load]]+Demand[[#This Row],[Load]]*0.5</f>
        <v>21879</v>
      </c>
    </row>
    <row r="290" spans="1:103">
      <c r="A290">
        <v>288</v>
      </c>
      <c r="B290">
        <v>13116</v>
      </c>
      <c r="C290">
        <f>Demand[[#This Row],[Load]]-Demand[[#This Row],[Load]]*0.5</f>
        <v>6558</v>
      </c>
      <c r="D290">
        <f>Demand[[#This Row],[Load]]-Demand[[#This Row],[Load]]*0.49</f>
        <v>6689.16</v>
      </c>
      <c r="E290">
        <f>Demand[[#This Row],[Load]]-Demand[[#This Row],[Load]]*0.48</f>
        <v>6820.3200000000006</v>
      </c>
      <c r="F290">
        <f>Demand[[#This Row],[Load]]-Demand[[#This Row],[Load]]*0.47</f>
        <v>6951.4800000000005</v>
      </c>
      <c r="G290">
        <f>Demand[[#This Row],[Load]]-Demand[[#This Row],[Load]]*0.46</f>
        <v>7082.6399999999994</v>
      </c>
      <c r="H290">
        <f>Demand[[#This Row],[Load]]-Demand[[#This Row],[Load]]*0.45</f>
        <v>7213.8</v>
      </c>
      <c r="I290">
        <f>Demand[[#This Row],[Load]]-Demand[[#This Row],[Load]]*0.44</f>
        <v>7344.96</v>
      </c>
      <c r="J290">
        <f>Demand[[#This Row],[Load]]-Demand[[#This Row],[Load]]*0.43</f>
        <v>7476.12</v>
      </c>
      <c r="K290">
        <f>Demand[[#This Row],[Load]]+Demand[[#This Row],[Load]]*$K$1</f>
        <v>7607.2800000000007</v>
      </c>
      <c r="L290">
        <f>Demand[[#This Row],[Load]]+Demand[[#This Row],[Load]]*-0.41</f>
        <v>7738.4400000000005</v>
      </c>
      <c r="M290">
        <f>Demand[[#This Row],[Load]]+Demand[[#This Row],[Load]]*-0.4</f>
        <v>7869.5999999999995</v>
      </c>
      <c r="N290">
        <f>Demand[[#This Row],[Load]]+Demand[[#This Row],[Load]]*-0.39</f>
        <v>8000.76</v>
      </c>
      <c r="O290">
        <f>Demand[[#This Row],[Load]]+Demand[[#This Row],[Load]]*-0.38</f>
        <v>8131.92</v>
      </c>
      <c r="P290">
        <f>Demand[[#This Row],[Load]]+Demand[[#This Row],[Load]]*-0.37</f>
        <v>8263.08</v>
      </c>
      <c r="Q290">
        <f>Demand[[#This Row],[Load]]+Demand[[#This Row],[Load]]*-0.36</f>
        <v>8394.24</v>
      </c>
      <c r="R290">
        <f>Demand[[#This Row],[Load]]+Demand[[#This Row],[Load]]*-0.35</f>
        <v>8525.4000000000015</v>
      </c>
      <c r="S290">
        <f>Demand[[#This Row],[Load]]+Demand[[#This Row],[Load]]*-0.34</f>
        <v>8656.56</v>
      </c>
      <c r="T290">
        <f>Demand[[#This Row],[Load]]+Demand[[#This Row],[Load]]*-0.33</f>
        <v>8787.7199999999993</v>
      </c>
      <c r="U290">
        <f>Demand[[#This Row],[Load]]+Demand[[#This Row],[Load]]*-0.32</f>
        <v>8918.880000000001</v>
      </c>
      <c r="V290">
        <f>Demand[[#This Row],[Load]]+Demand[[#This Row],[Load]]*-0.31</f>
        <v>9050.0400000000009</v>
      </c>
      <c r="W290">
        <f>Demand[[#This Row],[Load]]+Demand[[#This Row],[Load]]*-0.3</f>
        <v>9181.2000000000007</v>
      </c>
      <c r="X290">
        <f>Demand[[#This Row],[Load]]+Demand[[#This Row],[Load]]*-0.29</f>
        <v>9312.36</v>
      </c>
      <c r="Y290">
        <f>Demand[[#This Row],[Load]]+Demand[[#This Row],[Load]]*-0.28</f>
        <v>9443.52</v>
      </c>
      <c r="Z290">
        <f>Demand[[#This Row],[Load]]+Demand[[#This Row],[Load]]*-0.27</f>
        <v>9574.68</v>
      </c>
      <c r="AA290">
        <f>Demand[[#This Row],[Load]]+Demand[[#This Row],[Load]]*-0.26</f>
        <v>9705.84</v>
      </c>
      <c r="AB290">
        <f>Demand[[#This Row],[Load]]+Demand[[#This Row],[Load]]*-0.25</f>
        <v>9837</v>
      </c>
      <c r="AC290">
        <f>Demand[[#This Row],[Load]]+Demand[[#This Row],[Load]]*-0.24</f>
        <v>9968.16</v>
      </c>
      <c r="AD290">
        <f>Demand[[#This Row],[Load]]+Demand[[#This Row],[Load]]*-0.23</f>
        <v>10099.32</v>
      </c>
      <c r="AE290">
        <f>Demand[[#This Row],[Load]]+Demand[[#This Row],[Load]]*-0.22</f>
        <v>10230.48</v>
      </c>
      <c r="AF290">
        <f>Demand[[#This Row],[Load]]+Demand[[#This Row],[Load]]*-0.21</f>
        <v>10361.64</v>
      </c>
      <c r="AG290">
        <f>Demand[[#This Row],[Load]]+Demand[[#This Row],[Load]]*-0.2</f>
        <v>10492.8</v>
      </c>
      <c r="AH290">
        <f>Demand[[#This Row],[Load]]+Demand[[#This Row],[Load]]*-0.19</f>
        <v>10623.96</v>
      </c>
      <c r="AI290">
        <f>Demand[[#This Row],[Load]]+Demand[[#This Row],[Load]]*-0.18</f>
        <v>10755.119999999999</v>
      </c>
      <c r="AJ290">
        <f>Demand[[#This Row],[Load]]+Demand[[#This Row],[Load]]*-0.17</f>
        <v>10886.279999999999</v>
      </c>
      <c r="AK290">
        <f>Demand[[#This Row],[Load]]+Demand[[#This Row],[Load]]*-0.16</f>
        <v>11017.44</v>
      </c>
      <c r="AL290">
        <f>Demand[[#This Row],[Load]]+Demand[[#This Row],[Load]]*-0.15</f>
        <v>11148.6</v>
      </c>
      <c r="AM290">
        <f>Demand[[#This Row],[Load]]+Demand[[#This Row],[Load]]*-0.14</f>
        <v>11279.76</v>
      </c>
      <c r="AN290">
        <f>Demand[[#This Row],[Load]]+Demand[[#This Row],[Load]]*-0.13</f>
        <v>11410.92</v>
      </c>
      <c r="AO290">
        <f>Demand[[#This Row],[Load]]+Demand[[#This Row],[Load]]*-0.12</f>
        <v>11542.08</v>
      </c>
      <c r="AP290">
        <f>Demand[[#This Row],[Load]]+Demand[[#This Row],[Load]]*-0.11</f>
        <v>11673.24</v>
      </c>
      <c r="AQ290">
        <f>Demand[[#This Row],[Load]]+Demand[[#This Row],[Load]]*-0.1</f>
        <v>11804.4</v>
      </c>
      <c r="AR290">
        <f>Demand[[#This Row],[Load]]+Demand[[#This Row],[Load]]*-0.09</f>
        <v>11935.56</v>
      </c>
      <c r="AS290">
        <f>Demand[[#This Row],[Load]]+Demand[[#This Row],[Load]]*-0.08</f>
        <v>12066.72</v>
      </c>
      <c r="AT290">
        <f>Demand[[#This Row],[Load]]+Demand[[#This Row],[Load]]*-0.07</f>
        <v>12197.88</v>
      </c>
      <c r="AU290">
        <f>Demand[[#This Row],[Load]]+Demand[[#This Row],[Load]]*-0.06</f>
        <v>12329.04</v>
      </c>
      <c r="AV290">
        <f>Demand[[#This Row],[Load]]+Demand[[#This Row],[Load]]*-0.05</f>
        <v>12460.2</v>
      </c>
      <c r="AW290">
        <f>Demand[[#This Row],[Load]]+Demand[[#This Row],[Load]]*-0.04</f>
        <v>12591.36</v>
      </c>
      <c r="AX290">
        <f>Demand[[#This Row],[Load]]+Demand[[#This Row],[Load]]*-0.03</f>
        <v>12722.52</v>
      </c>
      <c r="AY290">
        <f>Demand[[#This Row],[Load]]+Demand[[#This Row],[Load]]*-0.02</f>
        <v>12853.68</v>
      </c>
      <c r="AZ290">
        <f>Demand[[#This Row],[Load]]+Demand[[#This Row],[Load]]*-0.01</f>
        <v>12984.84</v>
      </c>
      <c r="BA290">
        <f>Demand[[#This Row],[Load]]+Demand[[#This Row],[Load]]*0</f>
        <v>13116</v>
      </c>
      <c r="BB290">
        <f>Demand[[#This Row],[Load]]+Demand[[#This Row],[Load]]*0.01</f>
        <v>13247.16</v>
      </c>
      <c r="BC290">
        <f>Demand[[#This Row],[Load]]+Demand[[#This Row],[Load]]*0.02</f>
        <v>13378.32</v>
      </c>
      <c r="BD290">
        <f>Demand[[#This Row],[Load]]+Demand[[#This Row],[Load]]*0.03</f>
        <v>13509.48</v>
      </c>
      <c r="BE290">
        <f>Demand[[#This Row],[Load]]+Demand[[#This Row],[Load]]*0.04</f>
        <v>13640.64</v>
      </c>
      <c r="BF290">
        <f>Demand[[#This Row],[Load]]+Demand[[#This Row],[Load]]*0.05</f>
        <v>13771.8</v>
      </c>
      <c r="BG290">
        <f>Demand[[#This Row],[Load]]+Demand[[#This Row],[Load]]*0.06</f>
        <v>13902.96</v>
      </c>
      <c r="BH290">
        <f>Demand[[#This Row],[Load]]+Demand[[#This Row],[Load]]*0.07</f>
        <v>14034.12</v>
      </c>
      <c r="BI290">
        <f>Demand[[#This Row],[Load]]+Demand[[#This Row],[Load]]*0.08</f>
        <v>14165.28</v>
      </c>
      <c r="BJ290">
        <f>Demand[[#This Row],[Load]]+Demand[[#This Row],[Load]]*0.09</f>
        <v>14296.44</v>
      </c>
      <c r="BK290">
        <f>Demand[[#This Row],[Load]]+Demand[[#This Row],[Load]]*0.1</f>
        <v>14427.6</v>
      </c>
      <c r="BL290">
        <f>Demand[[#This Row],[Load]]+Demand[[#This Row],[Load]]*0.11</f>
        <v>14558.76</v>
      </c>
      <c r="BM290">
        <f>Demand[[#This Row],[Load]]+Demand[[#This Row],[Load]]*0.12</f>
        <v>14689.92</v>
      </c>
      <c r="BN290">
        <f>Demand[[#This Row],[Load]]+Demand[[#This Row],[Load]]*0.13</f>
        <v>14821.08</v>
      </c>
      <c r="BO290">
        <f>Demand[[#This Row],[Load]]+Demand[[#This Row],[Load]]*0.14</f>
        <v>14952.24</v>
      </c>
      <c r="BP290">
        <f>Demand[[#This Row],[Load]]+Demand[[#This Row],[Load]]*0.15</f>
        <v>15083.4</v>
      </c>
      <c r="BQ290">
        <f>Demand[[#This Row],[Load]]+Demand[[#This Row],[Load]]*0.16</f>
        <v>15214.56</v>
      </c>
      <c r="BR290">
        <f>Demand[[#This Row],[Load]]+Demand[[#This Row],[Load]]*0.17</f>
        <v>15345.720000000001</v>
      </c>
      <c r="BS290">
        <f>Demand[[#This Row],[Load]]+Demand[[#This Row],[Load]]*0.18</f>
        <v>15476.880000000001</v>
      </c>
      <c r="BT290">
        <f>Demand[[#This Row],[Load]]+Demand[[#This Row],[Load]]*0.19</f>
        <v>15608.04</v>
      </c>
      <c r="BU290">
        <f>Demand[[#This Row],[Load]]+Demand[[#This Row],[Load]]*0.2</f>
        <v>15739.2</v>
      </c>
      <c r="BV290">
        <f>Demand[[#This Row],[Load]]+Demand[[#This Row],[Load]]*0.21</f>
        <v>15870.36</v>
      </c>
      <c r="BW290">
        <f>Demand[[#This Row],[Load]]+Demand[[#This Row],[Load]]*0.22</f>
        <v>16001.52</v>
      </c>
      <c r="BX290">
        <f>Demand[[#This Row],[Load]]+Demand[[#This Row],[Load]]*0.23</f>
        <v>16132.68</v>
      </c>
      <c r="BY290">
        <f>Demand[[#This Row],[Load]]+Demand[[#This Row],[Load]]*0.24</f>
        <v>16263.84</v>
      </c>
      <c r="BZ290">
        <f>Demand[[#This Row],[Load]]+Demand[[#This Row],[Load]]*0.25</f>
        <v>16395</v>
      </c>
      <c r="CA290">
        <f>Demand[[#This Row],[Load]]+Demand[[#This Row],[Load]]*0.26</f>
        <v>16526.16</v>
      </c>
      <c r="CB290">
        <f>Demand[[#This Row],[Load]]+Demand[[#This Row],[Load]]*0.27</f>
        <v>16657.32</v>
      </c>
      <c r="CC290">
        <f>Demand[[#This Row],[Load]]+Demand[[#This Row],[Load]]*0.28</f>
        <v>16788.48</v>
      </c>
      <c r="CD290">
        <f>Demand[[#This Row],[Load]]+Demand[[#This Row],[Load]]*0.29</f>
        <v>16919.64</v>
      </c>
      <c r="CE290">
        <f>Demand[[#This Row],[Load]]+Demand[[#This Row],[Load]]*0.3</f>
        <v>17050.8</v>
      </c>
      <c r="CF290">
        <f>Demand[[#This Row],[Load]]+Demand[[#This Row],[Load]]*0.31</f>
        <v>17181.96</v>
      </c>
      <c r="CG290">
        <f>Demand[[#This Row],[Load]]+Demand[[#This Row],[Load]]*0.32</f>
        <v>17313.12</v>
      </c>
      <c r="CH290">
        <f>Demand[[#This Row],[Load]]+Demand[[#This Row],[Load]]*0.33</f>
        <v>17444.28</v>
      </c>
      <c r="CI290">
        <f>Demand[[#This Row],[Load]]+Demand[[#This Row],[Load]]*0.34</f>
        <v>17575.440000000002</v>
      </c>
      <c r="CJ290">
        <f>Demand[[#This Row],[Load]]+Demand[[#This Row],[Load]]*0.35</f>
        <v>17706.599999999999</v>
      </c>
      <c r="CK290">
        <f>Demand[[#This Row],[Load]]+Demand[[#This Row],[Load]]*0.36</f>
        <v>17837.760000000002</v>
      </c>
      <c r="CL290">
        <f>Demand[[#This Row],[Load]]+Demand[[#This Row],[Load]]*0.37</f>
        <v>17968.919999999998</v>
      </c>
      <c r="CM290">
        <f>Demand[[#This Row],[Load]]+Demand[[#This Row],[Load]]*0.38</f>
        <v>18100.080000000002</v>
      </c>
      <c r="CN290">
        <f>Demand[[#This Row],[Load]]+Demand[[#This Row],[Load]]*0.39</f>
        <v>18231.239999999998</v>
      </c>
      <c r="CO290">
        <f>Demand[[#This Row],[Load]]+Demand[[#This Row],[Load]]*0.4</f>
        <v>18362.400000000001</v>
      </c>
      <c r="CP290">
        <f>Demand[[#This Row],[Load]]+Demand[[#This Row],[Load]]*0.41</f>
        <v>18493.559999999998</v>
      </c>
      <c r="CQ290">
        <f>Demand[[#This Row],[Load]]+Demand[[#This Row],[Load]]*0.42</f>
        <v>18624.72</v>
      </c>
      <c r="CR290">
        <f>Demand[[#This Row],[Load]]+Demand[[#This Row],[Load]]*0.43</f>
        <v>18755.88</v>
      </c>
      <c r="CS290">
        <f>Demand[[#This Row],[Load]]+Demand[[#This Row],[Load]]*0.44</f>
        <v>18887.04</v>
      </c>
      <c r="CT290">
        <f>Demand[[#This Row],[Load]]+Demand[[#This Row],[Load]]*0.45</f>
        <v>19018.2</v>
      </c>
      <c r="CU290">
        <f>Demand[[#This Row],[Load]]+Demand[[#This Row],[Load]]*0.46</f>
        <v>19149.36</v>
      </c>
      <c r="CV290">
        <f>Demand[[#This Row],[Load]]+Demand[[#This Row],[Load]]*47</f>
        <v>629568</v>
      </c>
      <c r="CW290">
        <f>Demand[[#This Row],[Load]]+Demand[[#This Row],[Load]]*0.48</f>
        <v>19411.68</v>
      </c>
      <c r="CX290">
        <f>Demand[[#This Row],[Load]]+Demand[[#This Row],[Load]]*0.49</f>
        <v>19542.84</v>
      </c>
      <c r="CY290">
        <f>Demand[[#This Row],[Load]]+Demand[[#This Row],[Load]]*0.5</f>
        <v>19674</v>
      </c>
    </row>
    <row r="291" spans="1:103">
      <c r="A291">
        <v>289</v>
      </c>
      <c r="B291">
        <v>11737</v>
      </c>
      <c r="C291">
        <f>Demand[[#This Row],[Load]]-Demand[[#This Row],[Load]]*0.5</f>
        <v>5868.5</v>
      </c>
      <c r="D291">
        <f>Demand[[#This Row],[Load]]-Demand[[#This Row],[Load]]*0.49</f>
        <v>5985.87</v>
      </c>
      <c r="E291">
        <f>Demand[[#This Row],[Load]]-Demand[[#This Row],[Load]]*0.48</f>
        <v>6103.24</v>
      </c>
      <c r="F291">
        <f>Demand[[#This Row],[Load]]-Demand[[#This Row],[Load]]*0.47</f>
        <v>6220.6100000000006</v>
      </c>
      <c r="G291">
        <f>Demand[[#This Row],[Load]]-Demand[[#This Row],[Load]]*0.46</f>
        <v>6337.98</v>
      </c>
      <c r="H291">
        <f>Demand[[#This Row],[Load]]-Demand[[#This Row],[Load]]*0.45</f>
        <v>6455.3499999999995</v>
      </c>
      <c r="I291">
        <f>Demand[[#This Row],[Load]]-Demand[[#This Row],[Load]]*0.44</f>
        <v>6572.72</v>
      </c>
      <c r="J291">
        <f>Demand[[#This Row],[Load]]-Demand[[#This Row],[Load]]*0.43</f>
        <v>6690.09</v>
      </c>
      <c r="K291">
        <f>Demand[[#This Row],[Load]]+Demand[[#This Row],[Load]]*$K$1</f>
        <v>6807.46</v>
      </c>
      <c r="L291">
        <f>Demand[[#This Row],[Load]]+Demand[[#This Row],[Load]]*-0.41</f>
        <v>6924.83</v>
      </c>
      <c r="M291">
        <f>Demand[[#This Row],[Load]]+Demand[[#This Row],[Load]]*-0.4</f>
        <v>7042.2</v>
      </c>
      <c r="N291">
        <f>Demand[[#This Row],[Load]]+Demand[[#This Row],[Load]]*-0.39</f>
        <v>7159.57</v>
      </c>
      <c r="O291">
        <f>Demand[[#This Row],[Load]]+Demand[[#This Row],[Load]]*-0.38</f>
        <v>7276.94</v>
      </c>
      <c r="P291">
        <f>Demand[[#This Row],[Load]]+Demand[[#This Row],[Load]]*-0.37</f>
        <v>7394.31</v>
      </c>
      <c r="Q291">
        <f>Demand[[#This Row],[Load]]+Demand[[#This Row],[Load]]*-0.36</f>
        <v>7511.68</v>
      </c>
      <c r="R291">
        <f>Demand[[#This Row],[Load]]+Demand[[#This Row],[Load]]*-0.35</f>
        <v>7629.05</v>
      </c>
      <c r="S291">
        <f>Demand[[#This Row],[Load]]+Demand[[#This Row],[Load]]*-0.34</f>
        <v>7746.42</v>
      </c>
      <c r="T291">
        <f>Demand[[#This Row],[Load]]+Demand[[#This Row],[Load]]*-0.33</f>
        <v>7863.79</v>
      </c>
      <c r="U291">
        <f>Demand[[#This Row],[Load]]+Demand[[#This Row],[Load]]*-0.32</f>
        <v>7981.16</v>
      </c>
      <c r="V291">
        <f>Demand[[#This Row],[Load]]+Demand[[#This Row],[Load]]*-0.31</f>
        <v>8098.5300000000007</v>
      </c>
      <c r="W291">
        <f>Demand[[#This Row],[Load]]+Demand[[#This Row],[Load]]*-0.3</f>
        <v>8215.9</v>
      </c>
      <c r="X291">
        <f>Demand[[#This Row],[Load]]+Demand[[#This Row],[Load]]*-0.29</f>
        <v>8333.27</v>
      </c>
      <c r="Y291">
        <f>Demand[[#This Row],[Load]]+Demand[[#This Row],[Load]]*-0.28</f>
        <v>8450.64</v>
      </c>
      <c r="Z291">
        <f>Demand[[#This Row],[Load]]+Demand[[#This Row],[Load]]*-0.27</f>
        <v>8568.01</v>
      </c>
      <c r="AA291">
        <f>Demand[[#This Row],[Load]]+Demand[[#This Row],[Load]]*-0.26</f>
        <v>8685.380000000001</v>
      </c>
      <c r="AB291">
        <f>Demand[[#This Row],[Load]]+Demand[[#This Row],[Load]]*-0.25</f>
        <v>8802.75</v>
      </c>
      <c r="AC291">
        <f>Demand[[#This Row],[Load]]+Demand[[#This Row],[Load]]*-0.24</f>
        <v>8920.119999999999</v>
      </c>
      <c r="AD291">
        <f>Demand[[#This Row],[Load]]+Demand[[#This Row],[Load]]*-0.23</f>
        <v>9037.49</v>
      </c>
      <c r="AE291">
        <f>Demand[[#This Row],[Load]]+Demand[[#This Row],[Load]]*-0.22</f>
        <v>9154.86</v>
      </c>
      <c r="AF291">
        <f>Demand[[#This Row],[Load]]+Demand[[#This Row],[Load]]*-0.21</f>
        <v>9272.23</v>
      </c>
      <c r="AG291">
        <f>Demand[[#This Row],[Load]]+Demand[[#This Row],[Load]]*-0.2</f>
        <v>9389.6</v>
      </c>
      <c r="AH291">
        <f>Demand[[#This Row],[Load]]+Demand[[#This Row],[Load]]*-0.19</f>
        <v>9506.9699999999993</v>
      </c>
      <c r="AI291">
        <f>Demand[[#This Row],[Load]]+Demand[[#This Row],[Load]]*-0.18</f>
        <v>9624.34</v>
      </c>
      <c r="AJ291">
        <f>Demand[[#This Row],[Load]]+Demand[[#This Row],[Load]]*-0.17</f>
        <v>9741.7099999999991</v>
      </c>
      <c r="AK291">
        <f>Demand[[#This Row],[Load]]+Demand[[#This Row],[Load]]*-0.16</f>
        <v>9859.08</v>
      </c>
      <c r="AL291">
        <f>Demand[[#This Row],[Load]]+Demand[[#This Row],[Load]]*-0.15</f>
        <v>9976.4500000000007</v>
      </c>
      <c r="AM291">
        <f>Demand[[#This Row],[Load]]+Demand[[#This Row],[Load]]*-0.14</f>
        <v>10093.82</v>
      </c>
      <c r="AN291">
        <f>Demand[[#This Row],[Load]]+Demand[[#This Row],[Load]]*-0.13</f>
        <v>10211.19</v>
      </c>
      <c r="AO291">
        <f>Demand[[#This Row],[Load]]+Demand[[#This Row],[Load]]*-0.12</f>
        <v>10328.56</v>
      </c>
      <c r="AP291">
        <f>Demand[[#This Row],[Load]]+Demand[[#This Row],[Load]]*-0.11</f>
        <v>10445.93</v>
      </c>
      <c r="AQ291">
        <f>Demand[[#This Row],[Load]]+Demand[[#This Row],[Load]]*-0.1</f>
        <v>10563.3</v>
      </c>
      <c r="AR291">
        <f>Demand[[#This Row],[Load]]+Demand[[#This Row],[Load]]*-0.09</f>
        <v>10680.67</v>
      </c>
      <c r="AS291">
        <f>Demand[[#This Row],[Load]]+Demand[[#This Row],[Load]]*-0.08</f>
        <v>10798.04</v>
      </c>
      <c r="AT291">
        <f>Demand[[#This Row],[Load]]+Demand[[#This Row],[Load]]*-0.07</f>
        <v>10915.41</v>
      </c>
      <c r="AU291">
        <f>Demand[[#This Row],[Load]]+Demand[[#This Row],[Load]]*-0.06</f>
        <v>11032.78</v>
      </c>
      <c r="AV291">
        <f>Demand[[#This Row],[Load]]+Demand[[#This Row],[Load]]*-0.05</f>
        <v>11150.15</v>
      </c>
      <c r="AW291">
        <f>Demand[[#This Row],[Load]]+Demand[[#This Row],[Load]]*-0.04</f>
        <v>11267.52</v>
      </c>
      <c r="AX291">
        <f>Demand[[#This Row],[Load]]+Demand[[#This Row],[Load]]*-0.03</f>
        <v>11384.89</v>
      </c>
      <c r="AY291">
        <f>Demand[[#This Row],[Load]]+Demand[[#This Row],[Load]]*-0.02</f>
        <v>11502.26</v>
      </c>
      <c r="AZ291">
        <f>Demand[[#This Row],[Load]]+Demand[[#This Row],[Load]]*-0.01</f>
        <v>11619.63</v>
      </c>
      <c r="BA291">
        <f>Demand[[#This Row],[Load]]+Demand[[#This Row],[Load]]*0</f>
        <v>11737</v>
      </c>
      <c r="BB291">
        <f>Demand[[#This Row],[Load]]+Demand[[#This Row],[Load]]*0.01</f>
        <v>11854.37</v>
      </c>
      <c r="BC291">
        <f>Demand[[#This Row],[Load]]+Demand[[#This Row],[Load]]*0.02</f>
        <v>11971.74</v>
      </c>
      <c r="BD291">
        <f>Demand[[#This Row],[Load]]+Demand[[#This Row],[Load]]*0.03</f>
        <v>12089.11</v>
      </c>
      <c r="BE291">
        <f>Demand[[#This Row],[Load]]+Demand[[#This Row],[Load]]*0.04</f>
        <v>12206.48</v>
      </c>
      <c r="BF291">
        <f>Demand[[#This Row],[Load]]+Demand[[#This Row],[Load]]*0.05</f>
        <v>12323.85</v>
      </c>
      <c r="BG291">
        <f>Demand[[#This Row],[Load]]+Demand[[#This Row],[Load]]*0.06</f>
        <v>12441.22</v>
      </c>
      <c r="BH291">
        <f>Demand[[#This Row],[Load]]+Demand[[#This Row],[Load]]*0.07</f>
        <v>12558.59</v>
      </c>
      <c r="BI291">
        <f>Demand[[#This Row],[Load]]+Demand[[#This Row],[Load]]*0.08</f>
        <v>12675.96</v>
      </c>
      <c r="BJ291">
        <f>Demand[[#This Row],[Load]]+Demand[[#This Row],[Load]]*0.09</f>
        <v>12793.33</v>
      </c>
      <c r="BK291">
        <f>Demand[[#This Row],[Load]]+Demand[[#This Row],[Load]]*0.1</f>
        <v>12910.7</v>
      </c>
      <c r="BL291">
        <f>Demand[[#This Row],[Load]]+Demand[[#This Row],[Load]]*0.11</f>
        <v>13028.07</v>
      </c>
      <c r="BM291">
        <f>Demand[[#This Row],[Load]]+Demand[[#This Row],[Load]]*0.12</f>
        <v>13145.44</v>
      </c>
      <c r="BN291">
        <f>Demand[[#This Row],[Load]]+Demand[[#This Row],[Load]]*0.13</f>
        <v>13262.81</v>
      </c>
      <c r="BO291">
        <f>Demand[[#This Row],[Load]]+Demand[[#This Row],[Load]]*0.14</f>
        <v>13380.18</v>
      </c>
      <c r="BP291">
        <f>Demand[[#This Row],[Load]]+Demand[[#This Row],[Load]]*0.15</f>
        <v>13497.55</v>
      </c>
      <c r="BQ291">
        <f>Demand[[#This Row],[Load]]+Demand[[#This Row],[Load]]*0.16</f>
        <v>13614.92</v>
      </c>
      <c r="BR291">
        <f>Demand[[#This Row],[Load]]+Demand[[#This Row],[Load]]*0.17</f>
        <v>13732.29</v>
      </c>
      <c r="BS291">
        <f>Demand[[#This Row],[Load]]+Demand[[#This Row],[Load]]*0.18</f>
        <v>13849.66</v>
      </c>
      <c r="BT291">
        <f>Demand[[#This Row],[Load]]+Demand[[#This Row],[Load]]*0.19</f>
        <v>13967.03</v>
      </c>
      <c r="BU291">
        <f>Demand[[#This Row],[Load]]+Demand[[#This Row],[Load]]*0.2</f>
        <v>14084.4</v>
      </c>
      <c r="BV291">
        <f>Demand[[#This Row],[Load]]+Demand[[#This Row],[Load]]*0.21</f>
        <v>14201.77</v>
      </c>
      <c r="BW291">
        <f>Demand[[#This Row],[Load]]+Demand[[#This Row],[Load]]*0.22</f>
        <v>14319.14</v>
      </c>
      <c r="BX291">
        <f>Demand[[#This Row],[Load]]+Demand[[#This Row],[Load]]*0.23</f>
        <v>14436.51</v>
      </c>
      <c r="BY291">
        <f>Demand[[#This Row],[Load]]+Demand[[#This Row],[Load]]*0.24</f>
        <v>14553.880000000001</v>
      </c>
      <c r="BZ291">
        <f>Demand[[#This Row],[Load]]+Demand[[#This Row],[Load]]*0.25</f>
        <v>14671.25</v>
      </c>
      <c r="CA291">
        <f>Demand[[#This Row],[Load]]+Demand[[#This Row],[Load]]*0.26</f>
        <v>14788.619999999999</v>
      </c>
      <c r="CB291">
        <f>Demand[[#This Row],[Load]]+Demand[[#This Row],[Load]]*0.27</f>
        <v>14905.99</v>
      </c>
      <c r="CC291">
        <f>Demand[[#This Row],[Load]]+Demand[[#This Row],[Load]]*0.28</f>
        <v>15023.36</v>
      </c>
      <c r="CD291">
        <f>Demand[[#This Row],[Load]]+Demand[[#This Row],[Load]]*0.29</f>
        <v>15140.73</v>
      </c>
      <c r="CE291">
        <f>Demand[[#This Row],[Load]]+Demand[[#This Row],[Load]]*0.3</f>
        <v>15258.1</v>
      </c>
      <c r="CF291">
        <f>Demand[[#This Row],[Load]]+Demand[[#This Row],[Load]]*0.31</f>
        <v>15375.47</v>
      </c>
      <c r="CG291">
        <f>Demand[[#This Row],[Load]]+Demand[[#This Row],[Load]]*0.32</f>
        <v>15492.84</v>
      </c>
      <c r="CH291">
        <f>Demand[[#This Row],[Load]]+Demand[[#This Row],[Load]]*0.33</f>
        <v>15610.21</v>
      </c>
      <c r="CI291">
        <f>Demand[[#This Row],[Load]]+Demand[[#This Row],[Load]]*0.34</f>
        <v>15727.58</v>
      </c>
      <c r="CJ291">
        <f>Demand[[#This Row],[Load]]+Demand[[#This Row],[Load]]*0.35</f>
        <v>15844.95</v>
      </c>
      <c r="CK291">
        <f>Demand[[#This Row],[Load]]+Demand[[#This Row],[Load]]*0.36</f>
        <v>15962.32</v>
      </c>
      <c r="CL291">
        <f>Demand[[#This Row],[Load]]+Demand[[#This Row],[Load]]*0.37</f>
        <v>16079.689999999999</v>
      </c>
      <c r="CM291">
        <f>Demand[[#This Row],[Load]]+Demand[[#This Row],[Load]]*0.38</f>
        <v>16197.060000000001</v>
      </c>
      <c r="CN291">
        <f>Demand[[#This Row],[Load]]+Demand[[#This Row],[Load]]*0.39</f>
        <v>16314.43</v>
      </c>
      <c r="CO291">
        <f>Demand[[#This Row],[Load]]+Demand[[#This Row],[Load]]*0.4</f>
        <v>16431.8</v>
      </c>
      <c r="CP291">
        <f>Demand[[#This Row],[Load]]+Demand[[#This Row],[Load]]*0.41</f>
        <v>16549.169999999998</v>
      </c>
      <c r="CQ291">
        <f>Demand[[#This Row],[Load]]+Demand[[#This Row],[Load]]*0.42</f>
        <v>16666.54</v>
      </c>
      <c r="CR291">
        <f>Demand[[#This Row],[Load]]+Demand[[#This Row],[Load]]*0.43</f>
        <v>16783.91</v>
      </c>
      <c r="CS291">
        <f>Demand[[#This Row],[Load]]+Demand[[#This Row],[Load]]*0.44</f>
        <v>16901.28</v>
      </c>
      <c r="CT291">
        <f>Demand[[#This Row],[Load]]+Demand[[#This Row],[Load]]*0.45</f>
        <v>17018.650000000001</v>
      </c>
      <c r="CU291">
        <f>Demand[[#This Row],[Load]]+Demand[[#This Row],[Load]]*0.46</f>
        <v>17136.02</v>
      </c>
      <c r="CV291">
        <f>Demand[[#This Row],[Load]]+Demand[[#This Row],[Load]]*47</f>
        <v>563376</v>
      </c>
      <c r="CW291">
        <f>Demand[[#This Row],[Load]]+Demand[[#This Row],[Load]]*0.48</f>
        <v>17370.760000000002</v>
      </c>
      <c r="CX291">
        <f>Demand[[#This Row],[Load]]+Demand[[#This Row],[Load]]*0.49</f>
        <v>17488.13</v>
      </c>
      <c r="CY291">
        <f>Demand[[#This Row],[Load]]+Demand[[#This Row],[Load]]*0.5</f>
        <v>17605.5</v>
      </c>
    </row>
    <row r="292" spans="1:103">
      <c r="A292">
        <v>290</v>
      </c>
      <c r="B292">
        <v>10754</v>
      </c>
      <c r="C292">
        <f>Demand[[#This Row],[Load]]-Demand[[#This Row],[Load]]*0.5</f>
        <v>5377</v>
      </c>
      <c r="D292">
        <f>Demand[[#This Row],[Load]]-Demand[[#This Row],[Load]]*0.49</f>
        <v>5484.54</v>
      </c>
      <c r="E292">
        <f>Demand[[#This Row],[Load]]-Demand[[#This Row],[Load]]*0.48</f>
        <v>5592.08</v>
      </c>
      <c r="F292">
        <f>Demand[[#This Row],[Load]]-Demand[[#This Row],[Load]]*0.47</f>
        <v>5699.62</v>
      </c>
      <c r="G292">
        <f>Demand[[#This Row],[Load]]-Demand[[#This Row],[Load]]*0.46</f>
        <v>5807.16</v>
      </c>
      <c r="H292">
        <f>Demand[[#This Row],[Load]]-Demand[[#This Row],[Load]]*0.45</f>
        <v>5914.7</v>
      </c>
      <c r="I292">
        <f>Demand[[#This Row],[Load]]-Demand[[#This Row],[Load]]*0.44</f>
        <v>6022.24</v>
      </c>
      <c r="J292">
        <f>Demand[[#This Row],[Load]]-Demand[[#This Row],[Load]]*0.43</f>
        <v>6129.78</v>
      </c>
      <c r="K292">
        <f>Demand[[#This Row],[Load]]+Demand[[#This Row],[Load]]*$K$1</f>
        <v>6237.3200000000006</v>
      </c>
      <c r="L292">
        <f>Demand[[#This Row],[Load]]+Demand[[#This Row],[Load]]*-0.41</f>
        <v>6344.8600000000006</v>
      </c>
      <c r="M292">
        <f>Demand[[#This Row],[Load]]+Demand[[#This Row],[Load]]*-0.4</f>
        <v>6452.4</v>
      </c>
      <c r="N292">
        <f>Demand[[#This Row],[Load]]+Demand[[#This Row],[Load]]*-0.39</f>
        <v>6559.94</v>
      </c>
      <c r="O292">
        <f>Demand[[#This Row],[Load]]+Demand[[#This Row],[Load]]*-0.38</f>
        <v>6667.48</v>
      </c>
      <c r="P292">
        <f>Demand[[#This Row],[Load]]+Demand[[#This Row],[Load]]*-0.37</f>
        <v>6775.02</v>
      </c>
      <c r="Q292">
        <f>Demand[[#This Row],[Load]]+Demand[[#This Row],[Load]]*-0.36</f>
        <v>6882.5599999999995</v>
      </c>
      <c r="R292">
        <f>Demand[[#This Row],[Load]]+Demand[[#This Row],[Load]]*-0.35</f>
        <v>6990.1</v>
      </c>
      <c r="S292">
        <f>Demand[[#This Row],[Load]]+Demand[[#This Row],[Load]]*-0.34</f>
        <v>7097.6399999999994</v>
      </c>
      <c r="T292">
        <f>Demand[[#This Row],[Load]]+Demand[[#This Row],[Load]]*-0.33</f>
        <v>7205.18</v>
      </c>
      <c r="U292">
        <f>Demand[[#This Row],[Load]]+Demand[[#This Row],[Load]]*-0.32</f>
        <v>7312.7199999999993</v>
      </c>
      <c r="V292">
        <f>Demand[[#This Row],[Load]]+Demand[[#This Row],[Load]]*-0.31</f>
        <v>7420.26</v>
      </c>
      <c r="W292">
        <f>Demand[[#This Row],[Load]]+Demand[[#This Row],[Load]]*-0.3</f>
        <v>7527.8</v>
      </c>
      <c r="X292">
        <f>Demand[[#This Row],[Load]]+Demand[[#This Row],[Load]]*-0.29</f>
        <v>7635.34</v>
      </c>
      <c r="Y292">
        <f>Demand[[#This Row],[Load]]+Demand[[#This Row],[Load]]*-0.28</f>
        <v>7742.8799999999992</v>
      </c>
      <c r="Z292">
        <f>Demand[[#This Row],[Load]]+Demand[[#This Row],[Load]]*-0.27</f>
        <v>7850.42</v>
      </c>
      <c r="AA292">
        <f>Demand[[#This Row],[Load]]+Demand[[#This Row],[Load]]*-0.26</f>
        <v>7957.96</v>
      </c>
      <c r="AB292">
        <f>Demand[[#This Row],[Load]]+Demand[[#This Row],[Load]]*-0.25</f>
        <v>8065.5</v>
      </c>
      <c r="AC292">
        <f>Demand[[#This Row],[Load]]+Demand[[#This Row],[Load]]*-0.24</f>
        <v>8173.04</v>
      </c>
      <c r="AD292">
        <f>Demand[[#This Row],[Load]]+Demand[[#This Row],[Load]]*-0.23</f>
        <v>8280.58</v>
      </c>
      <c r="AE292">
        <f>Demand[[#This Row],[Load]]+Demand[[#This Row],[Load]]*-0.22</f>
        <v>8388.119999999999</v>
      </c>
      <c r="AF292">
        <f>Demand[[#This Row],[Load]]+Demand[[#This Row],[Load]]*-0.21</f>
        <v>8495.66</v>
      </c>
      <c r="AG292">
        <f>Demand[[#This Row],[Load]]+Demand[[#This Row],[Load]]*-0.2</f>
        <v>8603.2000000000007</v>
      </c>
      <c r="AH292">
        <f>Demand[[#This Row],[Load]]+Demand[[#This Row],[Load]]*-0.19</f>
        <v>8710.74</v>
      </c>
      <c r="AI292">
        <f>Demand[[#This Row],[Load]]+Demand[[#This Row],[Load]]*-0.18</f>
        <v>8818.2800000000007</v>
      </c>
      <c r="AJ292">
        <f>Demand[[#This Row],[Load]]+Demand[[#This Row],[Load]]*-0.17</f>
        <v>8925.82</v>
      </c>
      <c r="AK292">
        <f>Demand[[#This Row],[Load]]+Demand[[#This Row],[Load]]*-0.16</f>
        <v>9033.36</v>
      </c>
      <c r="AL292">
        <f>Demand[[#This Row],[Load]]+Demand[[#This Row],[Load]]*-0.15</f>
        <v>9140.9</v>
      </c>
      <c r="AM292">
        <f>Demand[[#This Row],[Load]]+Demand[[#This Row],[Load]]*-0.14</f>
        <v>9248.44</v>
      </c>
      <c r="AN292">
        <f>Demand[[#This Row],[Load]]+Demand[[#This Row],[Load]]*-0.13</f>
        <v>9355.98</v>
      </c>
      <c r="AO292">
        <f>Demand[[#This Row],[Load]]+Demand[[#This Row],[Load]]*-0.12</f>
        <v>9463.52</v>
      </c>
      <c r="AP292">
        <f>Demand[[#This Row],[Load]]+Demand[[#This Row],[Load]]*-0.11</f>
        <v>9571.06</v>
      </c>
      <c r="AQ292">
        <f>Demand[[#This Row],[Load]]+Demand[[#This Row],[Load]]*-0.1</f>
        <v>9678.6</v>
      </c>
      <c r="AR292">
        <f>Demand[[#This Row],[Load]]+Demand[[#This Row],[Load]]*-0.09</f>
        <v>9786.14</v>
      </c>
      <c r="AS292">
        <f>Demand[[#This Row],[Load]]+Demand[[#This Row],[Load]]*-0.08</f>
        <v>9893.68</v>
      </c>
      <c r="AT292">
        <f>Demand[[#This Row],[Load]]+Demand[[#This Row],[Load]]*-0.07</f>
        <v>10001.219999999999</v>
      </c>
      <c r="AU292">
        <f>Demand[[#This Row],[Load]]+Demand[[#This Row],[Load]]*-0.06</f>
        <v>10108.76</v>
      </c>
      <c r="AV292">
        <f>Demand[[#This Row],[Load]]+Demand[[#This Row],[Load]]*-0.05</f>
        <v>10216.299999999999</v>
      </c>
      <c r="AW292">
        <f>Demand[[#This Row],[Load]]+Demand[[#This Row],[Load]]*-0.04</f>
        <v>10323.84</v>
      </c>
      <c r="AX292">
        <f>Demand[[#This Row],[Load]]+Demand[[#This Row],[Load]]*-0.03</f>
        <v>10431.379999999999</v>
      </c>
      <c r="AY292">
        <f>Demand[[#This Row],[Load]]+Demand[[#This Row],[Load]]*-0.02</f>
        <v>10538.92</v>
      </c>
      <c r="AZ292">
        <f>Demand[[#This Row],[Load]]+Demand[[#This Row],[Load]]*-0.01</f>
        <v>10646.46</v>
      </c>
      <c r="BA292">
        <f>Demand[[#This Row],[Load]]+Demand[[#This Row],[Load]]*0</f>
        <v>10754</v>
      </c>
      <c r="BB292">
        <f>Demand[[#This Row],[Load]]+Demand[[#This Row],[Load]]*0.01</f>
        <v>10861.54</v>
      </c>
      <c r="BC292">
        <f>Demand[[#This Row],[Load]]+Demand[[#This Row],[Load]]*0.02</f>
        <v>10969.08</v>
      </c>
      <c r="BD292">
        <f>Demand[[#This Row],[Load]]+Demand[[#This Row],[Load]]*0.03</f>
        <v>11076.62</v>
      </c>
      <c r="BE292">
        <f>Demand[[#This Row],[Load]]+Demand[[#This Row],[Load]]*0.04</f>
        <v>11184.16</v>
      </c>
      <c r="BF292">
        <f>Demand[[#This Row],[Load]]+Demand[[#This Row],[Load]]*0.05</f>
        <v>11291.7</v>
      </c>
      <c r="BG292">
        <f>Demand[[#This Row],[Load]]+Demand[[#This Row],[Load]]*0.06</f>
        <v>11399.24</v>
      </c>
      <c r="BH292">
        <f>Demand[[#This Row],[Load]]+Demand[[#This Row],[Load]]*0.07</f>
        <v>11506.78</v>
      </c>
      <c r="BI292">
        <f>Demand[[#This Row],[Load]]+Demand[[#This Row],[Load]]*0.08</f>
        <v>11614.32</v>
      </c>
      <c r="BJ292">
        <f>Demand[[#This Row],[Load]]+Demand[[#This Row],[Load]]*0.09</f>
        <v>11721.86</v>
      </c>
      <c r="BK292">
        <f>Demand[[#This Row],[Load]]+Demand[[#This Row],[Load]]*0.1</f>
        <v>11829.4</v>
      </c>
      <c r="BL292">
        <f>Demand[[#This Row],[Load]]+Demand[[#This Row],[Load]]*0.11</f>
        <v>11936.94</v>
      </c>
      <c r="BM292">
        <f>Demand[[#This Row],[Load]]+Demand[[#This Row],[Load]]*0.12</f>
        <v>12044.48</v>
      </c>
      <c r="BN292">
        <f>Demand[[#This Row],[Load]]+Demand[[#This Row],[Load]]*0.13</f>
        <v>12152.02</v>
      </c>
      <c r="BO292">
        <f>Demand[[#This Row],[Load]]+Demand[[#This Row],[Load]]*0.14</f>
        <v>12259.56</v>
      </c>
      <c r="BP292">
        <f>Demand[[#This Row],[Load]]+Demand[[#This Row],[Load]]*0.15</f>
        <v>12367.1</v>
      </c>
      <c r="BQ292">
        <f>Demand[[#This Row],[Load]]+Demand[[#This Row],[Load]]*0.16</f>
        <v>12474.64</v>
      </c>
      <c r="BR292">
        <f>Demand[[#This Row],[Load]]+Demand[[#This Row],[Load]]*0.17</f>
        <v>12582.18</v>
      </c>
      <c r="BS292">
        <f>Demand[[#This Row],[Load]]+Demand[[#This Row],[Load]]*0.18</f>
        <v>12689.72</v>
      </c>
      <c r="BT292">
        <f>Demand[[#This Row],[Load]]+Demand[[#This Row],[Load]]*0.19</f>
        <v>12797.26</v>
      </c>
      <c r="BU292">
        <f>Demand[[#This Row],[Load]]+Demand[[#This Row],[Load]]*0.2</f>
        <v>12904.8</v>
      </c>
      <c r="BV292">
        <f>Demand[[#This Row],[Load]]+Demand[[#This Row],[Load]]*0.21</f>
        <v>13012.34</v>
      </c>
      <c r="BW292">
        <f>Demand[[#This Row],[Load]]+Demand[[#This Row],[Load]]*0.22</f>
        <v>13119.880000000001</v>
      </c>
      <c r="BX292">
        <f>Demand[[#This Row],[Load]]+Demand[[#This Row],[Load]]*0.23</f>
        <v>13227.42</v>
      </c>
      <c r="BY292">
        <f>Demand[[#This Row],[Load]]+Demand[[#This Row],[Load]]*0.24</f>
        <v>13334.96</v>
      </c>
      <c r="BZ292">
        <f>Demand[[#This Row],[Load]]+Demand[[#This Row],[Load]]*0.25</f>
        <v>13442.5</v>
      </c>
      <c r="CA292">
        <f>Demand[[#This Row],[Load]]+Demand[[#This Row],[Load]]*0.26</f>
        <v>13550.04</v>
      </c>
      <c r="CB292">
        <f>Demand[[#This Row],[Load]]+Demand[[#This Row],[Load]]*0.27</f>
        <v>13657.58</v>
      </c>
      <c r="CC292">
        <f>Demand[[#This Row],[Load]]+Demand[[#This Row],[Load]]*0.28</f>
        <v>13765.12</v>
      </c>
      <c r="CD292">
        <f>Demand[[#This Row],[Load]]+Demand[[#This Row],[Load]]*0.29</f>
        <v>13872.66</v>
      </c>
      <c r="CE292">
        <f>Demand[[#This Row],[Load]]+Demand[[#This Row],[Load]]*0.3</f>
        <v>13980.2</v>
      </c>
      <c r="CF292">
        <f>Demand[[#This Row],[Load]]+Demand[[#This Row],[Load]]*0.31</f>
        <v>14087.74</v>
      </c>
      <c r="CG292">
        <f>Demand[[#This Row],[Load]]+Demand[[#This Row],[Load]]*0.32</f>
        <v>14195.28</v>
      </c>
      <c r="CH292">
        <f>Demand[[#This Row],[Load]]+Demand[[#This Row],[Load]]*0.33</f>
        <v>14302.82</v>
      </c>
      <c r="CI292">
        <f>Demand[[#This Row],[Load]]+Demand[[#This Row],[Load]]*0.34</f>
        <v>14410.36</v>
      </c>
      <c r="CJ292">
        <f>Demand[[#This Row],[Load]]+Demand[[#This Row],[Load]]*0.35</f>
        <v>14517.9</v>
      </c>
      <c r="CK292">
        <f>Demand[[#This Row],[Load]]+Demand[[#This Row],[Load]]*0.36</f>
        <v>14625.44</v>
      </c>
      <c r="CL292">
        <f>Demand[[#This Row],[Load]]+Demand[[#This Row],[Load]]*0.37</f>
        <v>14732.98</v>
      </c>
      <c r="CM292">
        <f>Demand[[#This Row],[Load]]+Demand[[#This Row],[Load]]*0.38</f>
        <v>14840.52</v>
      </c>
      <c r="CN292">
        <f>Demand[[#This Row],[Load]]+Demand[[#This Row],[Load]]*0.39</f>
        <v>14948.060000000001</v>
      </c>
      <c r="CO292">
        <f>Demand[[#This Row],[Load]]+Demand[[#This Row],[Load]]*0.4</f>
        <v>15055.6</v>
      </c>
      <c r="CP292">
        <f>Demand[[#This Row],[Load]]+Demand[[#This Row],[Load]]*0.41</f>
        <v>15163.14</v>
      </c>
      <c r="CQ292">
        <f>Demand[[#This Row],[Load]]+Demand[[#This Row],[Load]]*0.42</f>
        <v>15270.68</v>
      </c>
      <c r="CR292">
        <f>Demand[[#This Row],[Load]]+Demand[[#This Row],[Load]]*0.43</f>
        <v>15378.220000000001</v>
      </c>
      <c r="CS292">
        <f>Demand[[#This Row],[Load]]+Demand[[#This Row],[Load]]*0.44</f>
        <v>15485.76</v>
      </c>
      <c r="CT292">
        <f>Demand[[#This Row],[Load]]+Demand[[#This Row],[Load]]*0.45</f>
        <v>15593.3</v>
      </c>
      <c r="CU292">
        <f>Demand[[#This Row],[Load]]+Demand[[#This Row],[Load]]*0.46</f>
        <v>15700.84</v>
      </c>
      <c r="CV292">
        <f>Demand[[#This Row],[Load]]+Demand[[#This Row],[Load]]*47</f>
        <v>516192</v>
      </c>
      <c r="CW292">
        <f>Demand[[#This Row],[Load]]+Demand[[#This Row],[Load]]*0.48</f>
        <v>15915.92</v>
      </c>
      <c r="CX292">
        <f>Demand[[#This Row],[Load]]+Demand[[#This Row],[Load]]*0.49</f>
        <v>16023.46</v>
      </c>
      <c r="CY292">
        <f>Demand[[#This Row],[Load]]+Demand[[#This Row],[Load]]*0.5</f>
        <v>16131</v>
      </c>
    </row>
    <row r="293" spans="1:103">
      <c r="A293">
        <v>291</v>
      </c>
      <c r="B293">
        <v>10226</v>
      </c>
      <c r="C293">
        <f>Demand[[#This Row],[Load]]-Demand[[#This Row],[Load]]*0.5</f>
        <v>5113</v>
      </c>
      <c r="D293">
        <f>Demand[[#This Row],[Load]]-Demand[[#This Row],[Load]]*0.49</f>
        <v>5215.26</v>
      </c>
      <c r="E293">
        <f>Demand[[#This Row],[Load]]-Demand[[#This Row],[Load]]*0.48</f>
        <v>5317.52</v>
      </c>
      <c r="F293">
        <f>Demand[[#This Row],[Load]]-Demand[[#This Row],[Load]]*0.47</f>
        <v>5419.7800000000007</v>
      </c>
      <c r="G293">
        <f>Demand[[#This Row],[Load]]-Demand[[#This Row],[Load]]*0.46</f>
        <v>5522.04</v>
      </c>
      <c r="H293">
        <f>Demand[[#This Row],[Load]]-Demand[[#This Row],[Load]]*0.45</f>
        <v>5624.3</v>
      </c>
      <c r="I293">
        <f>Demand[[#This Row],[Load]]-Demand[[#This Row],[Load]]*0.44</f>
        <v>5726.56</v>
      </c>
      <c r="J293">
        <f>Demand[[#This Row],[Load]]-Demand[[#This Row],[Load]]*0.43</f>
        <v>5828.82</v>
      </c>
      <c r="K293">
        <f>Demand[[#This Row],[Load]]+Demand[[#This Row],[Load]]*$K$1</f>
        <v>5931.08</v>
      </c>
      <c r="L293">
        <f>Demand[[#This Row],[Load]]+Demand[[#This Row],[Load]]*-0.41</f>
        <v>6033.34</v>
      </c>
      <c r="M293">
        <f>Demand[[#This Row],[Load]]+Demand[[#This Row],[Load]]*-0.4</f>
        <v>6135.6</v>
      </c>
      <c r="N293">
        <f>Demand[[#This Row],[Load]]+Demand[[#This Row],[Load]]*-0.39</f>
        <v>6237.86</v>
      </c>
      <c r="O293">
        <f>Demand[[#This Row],[Load]]+Demand[[#This Row],[Load]]*-0.38</f>
        <v>6340.12</v>
      </c>
      <c r="P293">
        <f>Demand[[#This Row],[Load]]+Demand[[#This Row],[Load]]*-0.37</f>
        <v>6442.38</v>
      </c>
      <c r="Q293">
        <f>Demand[[#This Row],[Load]]+Demand[[#This Row],[Load]]*-0.36</f>
        <v>6544.64</v>
      </c>
      <c r="R293">
        <f>Demand[[#This Row],[Load]]+Demand[[#This Row],[Load]]*-0.35</f>
        <v>6646.9</v>
      </c>
      <c r="S293">
        <f>Demand[[#This Row],[Load]]+Demand[[#This Row],[Load]]*-0.34</f>
        <v>6749.16</v>
      </c>
      <c r="T293">
        <f>Demand[[#This Row],[Load]]+Demand[[#This Row],[Load]]*-0.33</f>
        <v>6851.42</v>
      </c>
      <c r="U293">
        <f>Demand[[#This Row],[Load]]+Demand[[#This Row],[Load]]*-0.32</f>
        <v>6953.68</v>
      </c>
      <c r="V293">
        <f>Demand[[#This Row],[Load]]+Demand[[#This Row],[Load]]*-0.31</f>
        <v>7055.9400000000005</v>
      </c>
      <c r="W293">
        <f>Demand[[#This Row],[Load]]+Demand[[#This Row],[Load]]*-0.3</f>
        <v>7158.2000000000007</v>
      </c>
      <c r="X293">
        <f>Demand[[#This Row],[Load]]+Demand[[#This Row],[Load]]*-0.29</f>
        <v>7260.46</v>
      </c>
      <c r="Y293">
        <f>Demand[[#This Row],[Load]]+Demand[[#This Row],[Load]]*-0.28</f>
        <v>7362.7199999999993</v>
      </c>
      <c r="Z293">
        <f>Demand[[#This Row],[Load]]+Demand[[#This Row],[Load]]*-0.27</f>
        <v>7464.98</v>
      </c>
      <c r="AA293">
        <f>Demand[[#This Row],[Load]]+Demand[[#This Row],[Load]]*-0.26</f>
        <v>7567.24</v>
      </c>
      <c r="AB293">
        <f>Demand[[#This Row],[Load]]+Demand[[#This Row],[Load]]*-0.25</f>
        <v>7669.5</v>
      </c>
      <c r="AC293">
        <f>Demand[[#This Row],[Load]]+Demand[[#This Row],[Load]]*-0.24</f>
        <v>7771.76</v>
      </c>
      <c r="AD293">
        <f>Demand[[#This Row],[Load]]+Demand[[#This Row],[Load]]*-0.23</f>
        <v>7874.02</v>
      </c>
      <c r="AE293">
        <f>Demand[[#This Row],[Load]]+Demand[[#This Row],[Load]]*-0.22</f>
        <v>7976.2800000000007</v>
      </c>
      <c r="AF293">
        <f>Demand[[#This Row],[Load]]+Demand[[#This Row],[Load]]*-0.21</f>
        <v>8078.54</v>
      </c>
      <c r="AG293">
        <f>Demand[[#This Row],[Load]]+Demand[[#This Row],[Load]]*-0.2</f>
        <v>8180.8</v>
      </c>
      <c r="AH293">
        <f>Demand[[#This Row],[Load]]+Demand[[#This Row],[Load]]*-0.19</f>
        <v>8283.06</v>
      </c>
      <c r="AI293">
        <f>Demand[[#This Row],[Load]]+Demand[[#This Row],[Load]]*-0.18</f>
        <v>8385.32</v>
      </c>
      <c r="AJ293">
        <f>Demand[[#This Row],[Load]]+Demand[[#This Row],[Load]]*-0.17</f>
        <v>8487.58</v>
      </c>
      <c r="AK293">
        <f>Demand[[#This Row],[Load]]+Demand[[#This Row],[Load]]*-0.16</f>
        <v>8589.84</v>
      </c>
      <c r="AL293">
        <f>Demand[[#This Row],[Load]]+Demand[[#This Row],[Load]]*-0.15</f>
        <v>8692.1</v>
      </c>
      <c r="AM293">
        <f>Demand[[#This Row],[Load]]+Demand[[#This Row],[Load]]*-0.14</f>
        <v>8794.36</v>
      </c>
      <c r="AN293">
        <f>Demand[[#This Row],[Load]]+Demand[[#This Row],[Load]]*-0.13</f>
        <v>8896.619999999999</v>
      </c>
      <c r="AO293">
        <f>Demand[[#This Row],[Load]]+Demand[[#This Row],[Load]]*-0.12</f>
        <v>8998.880000000001</v>
      </c>
      <c r="AP293">
        <f>Demand[[#This Row],[Load]]+Demand[[#This Row],[Load]]*-0.11</f>
        <v>9101.14</v>
      </c>
      <c r="AQ293">
        <f>Demand[[#This Row],[Load]]+Demand[[#This Row],[Load]]*-0.1</f>
        <v>9203.4</v>
      </c>
      <c r="AR293">
        <f>Demand[[#This Row],[Load]]+Demand[[#This Row],[Load]]*-0.09</f>
        <v>9305.66</v>
      </c>
      <c r="AS293">
        <f>Demand[[#This Row],[Load]]+Demand[[#This Row],[Load]]*-0.08</f>
        <v>9407.92</v>
      </c>
      <c r="AT293">
        <f>Demand[[#This Row],[Load]]+Demand[[#This Row],[Load]]*-0.07</f>
        <v>9510.18</v>
      </c>
      <c r="AU293">
        <f>Demand[[#This Row],[Load]]+Demand[[#This Row],[Load]]*-0.06</f>
        <v>9612.44</v>
      </c>
      <c r="AV293">
        <f>Demand[[#This Row],[Load]]+Demand[[#This Row],[Load]]*-0.05</f>
        <v>9714.7000000000007</v>
      </c>
      <c r="AW293">
        <f>Demand[[#This Row],[Load]]+Demand[[#This Row],[Load]]*-0.04</f>
        <v>9816.9599999999991</v>
      </c>
      <c r="AX293">
        <f>Demand[[#This Row],[Load]]+Demand[[#This Row],[Load]]*-0.03</f>
        <v>9919.2199999999993</v>
      </c>
      <c r="AY293">
        <f>Demand[[#This Row],[Load]]+Demand[[#This Row],[Load]]*-0.02</f>
        <v>10021.48</v>
      </c>
      <c r="AZ293">
        <f>Demand[[#This Row],[Load]]+Demand[[#This Row],[Load]]*-0.01</f>
        <v>10123.74</v>
      </c>
      <c r="BA293">
        <f>Demand[[#This Row],[Load]]+Demand[[#This Row],[Load]]*0</f>
        <v>10226</v>
      </c>
      <c r="BB293">
        <f>Demand[[#This Row],[Load]]+Demand[[#This Row],[Load]]*0.01</f>
        <v>10328.26</v>
      </c>
      <c r="BC293">
        <f>Demand[[#This Row],[Load]]+Demand[[#This Row],[Load]]*0.02</f>
        <v>10430.52</v>
      </c>
      <c r="BD293">
        <f>Demand[[#This Row],[Load]]+Demand[[#This Row],[Load]]*0.03</f>
        <v>10532.78</v>
      </c>
      <c r="BE293">
        <f>Demand[[#This Row],[Load]]+Demand[[#This Row],[Load]]*0.04</f>
        <v>10635.04</v>
      </c>
      <c r="BF293">
        <f>Demand[[#This Row],[Load]]+Demand[[#This Row],[Load]]*0.05</f>
        <v>10737.3</v>
      </c>
      <c r="BG293">
        <f>Demand[[#This Row],[Load]]+Demand[[#This Row],[Load]]*0.06</f>
        <v>10839.56</v>
      </c>
      <c r="BH293">
        <f>Demand[[#This Row],[Load]]+Demand[[#This Row],[Load]]*0.07</f>
        <v>10941.82</v>
      </c>
      <c r="BI293">
        <f>Demand[[#This Row],[Load]]+Demand[[#This Row],[Load]]*0.08</f>
        <v>11044.08</v>
      </c>
      <c r="BJ293">
        <f>Demand[[#This Row],[Load]]+Demand[[#This Row],[Load]]*0.09</f>
        <v>11146.34</v>
      </c>
      <c r="BK293">
        <f>Demand[[#This Row],[Load]]+Demand[[#This Row],[Load]]*0.1</f>
        <v>11248.6</v>
      </c>
      <c r="BL293">
        <f>Demand[[#This Row],[Load]]+Demand[[#This Row],[Load]]*0.11</f>
        <v>11350.86</v>
      </c>
      <c r="BM293">
        <f>Demand[[#This Row],[Load]]+Demand[[#This Row],[Load]]*0.12</f>
        <v>11453.119999999999</v>
      </c>
      <c r="BN293">
        <f>Demand[[#This Row],[Load]]+Demand[[#This Row],[Load]]*0.13</f>
        <v>11555.380000000001</v>
      </c>
      <c r="BO293">
        <f>Demand[[#This Row],[Load]]+Demand[[#This Row],[Load]]*0.14</f>
        <v>11657.64</v>
      </c>
      <c r="BP293">
        <f>Demand[[#This Row],[Load]]+Demand[[#This Row],[Load]]*0.15</f>
        <v>11759.9</v>
      </c>
      <c r="BQ293">
        <f>Demand[[#This Row],[Load]]+Demand[[#This Row],[Load]]*0.16</f>
        <v>11862.16</v>
      </c>
      <c r="BR293">
        <f>Demand[[#This Row],[Load]]+Demand[[#This Row],[Load]]*0.17</f>
        <v>11964.42</v>
      </c>
      <c r="BS293">
        <f>Demand[[#This Row],[Load]]+Demand[[#This Row],[Load]]*0.18</f>
        <v>12066.68</v>
      </c>
      <c r="BT293">
        <f>Demand[[#This Row],[Load]]+Demand[[#This Row],[Load]]*0.19</f>
        <v>12168.94</v>
      </c>
      <c r="BU293">
        <f>Demand[[#This Row],[Load]]+Demand[[#This Row],[Load]]*0.2</f>
        <v>12271.2</v>
      </c>
      <c r="BV293">
        <f>Demand[[#This Row],[Load]]+Demand[[#This Row],[Load]]*0.21</f>
        <v>12373.46</v>
      </c>
      <c r="BW293">
        <f>Demand[[#This Row],[Load]]+Demand[[#This Row],[Load]]*0.22</f>
        <v>12475.72</v>
      </c>
      <c r="BX293">
        <f>Demand[[#This Row],[Load]]+Demand[[#This Row],[Load]]*0.23</f>
        <v>12577.98</v>
      </c>
      <c r="BY293">
        <f>Demand[[#This Row],[Load]]+Demand[[#This Row],[Load]]*0.24</f>
        <v>12680.24</v>
      </c>
      <c r="BZ293">
        <f>Demand[[#This Row],[Load]]+Demand[[#This Row],[Load]]*0.25</f>
        <v>12782.5</v>
      </c>
      <c r="CA293">
        <f>Demand[[#This Row],[Load]]+Demand[[#This Row],[Load]]*0.26</f>
        <v>12884.76</v>
      </c>
      <c r="CB293">
        <f>Demand[[#This Row],[Load]]+Demand[[#This Row],[Load]]*0.27</f>
        <v>12987.02</v>
      </c>
      <c r="CC293">
        <f>Demand[[#This Row],[Load]]+Demand[[#This Row],[Load]]*0.28</f>
        <v>13089.28</v>
      </c>
      <c r="CD293">
        <f>Demand[[#This Row],[Load]]+Demand[[#This Row],[Load]]*0.29</f>
        <v>13191.54</v>
      </c>
      <c r="CE293">
        <f>Demand[[#This Row],[Load]]+Demand[[#This Row],[Load]]*0.3</f>
        <v>13293.8</v>
      </c>
      <c r="CF293">
        <f>Demand[[#This Row],[Load]]+Demand[[#This Row],[Load]]*0.31</f>
        <v>13396.06</v>
      </c>
      <c r="CG293">
        <f>Demand[[#This Row],[Load]]+Demand[[#This Row],[Load]]*0.32</f>
        <v>13498.32</v>
      </c>
      <c r="CH293">
        <f>Demand[[#This Row],[Load]]+Demand[[#This Row],[Load]]*0.33</f>
        <v>13600.58</v>
      </c>
      <c r="CI293">
        <f>Demand[[#This Row],[Load]]+Demand[[#This Row],[Load]]*0.34</f>
        <v>13702.84</v>
      </c>
      <c r="CJ293">
        <f>Demand[[#This Row],[Load]]+Demand[[#This Row],[Load]]*0.35</f>
        <v>13805.1</v>
      </c>
      <c r="CK293">
        <f>Demand[[#This Row],[Load]]+Demand[[#This Row],[Load]]*0.36</f>
        <v>13907.36</v>
      </c>
      <c r="CL293">
        <f>Demand[[#This Row],[Load]]+Demand[[#This Row],[Load]]*0.37</f>
        <v>14009.619999999999</v>
      </c>
      <c r="CM293">
        <f>Demand[[#This Row],[Load]]+Demand[[#This Row],[Load]]*0.38</f>
        <v>14111.880000000001</v>
      </c>
      <c r="CN293">
        <f>Demand[[#This Row],[Load]]+Demand[[#This Row],[Load]]*0.39</f>
        <v>14214.14</v>
      </c>
      <c r="CO293">
        <f>Demand[[#This Row],[Load]]+Demand[[#This Row],[Load]]*0.4</f>
        <v>14316.4</v>
      </c>
      <c r="CP293">
        <f>Demand[[#This Row],[Load]]+Demand[[#This Row],[Load]]*0.41</f>
        <v>14418.66</v>
      </c>
      <c r="CQ293">
        <f>Demand[[#This Row],[Load]]+Demand[[#This Row],[Load]]*0.42</f>
        <v>14520.92</v>
      </c>
      <c r="CR293">
        <f>Demand[[#This Row],[Load]]+Demand[[#This Row],[Load]]*0.43</f>
        <v>14623.18</v>
      </c>
      <c r="CS293">
        <f>Demand[[#This Row],[Load]]+Demand[[#This Row],[Load]]*0.44</f>
        <v>14725.439999999999</v>
      </c>
      <c r="CT293">
        <f>Demand[[#This Row],[Load]]+Demand[[#This Row],[Load]]*0.45</f>
        <v>14827.7</v>
      </c>
      <c r="CU293">
        <f>Demand[[#This Row],[Load]]+Demand[[#This Row],[Load]]*0.46</f>
        <v>14929.96</v>
      </c>
      <c r="CV293">
        <f>Demand[[#This Row],[Load]]+Demand[[#This Row],[Load]]*47</f>
        <v>490848</v>
      </c>
      <c r="CW293">
        <f>Demand[[#This Row],[Load]]+Demand[[#This Row],[Load]]*0.48</f>
        <v>15134.48</v>
      </c>
      <c r="CX293">
        <f>Demand[[#This Row],[Load]]+Demand[[#This Row],[Load]]*0.49</f>
        <v>15236.74</v>
      </c>
      <c r="CY293">
        <f>Demand[[#This Row],[Load]]+Demand[[#This Row],[Load]]*0.5</f>
        <v>15339</v>
      </c>
    </row>
    <row r="294" spans="1:103">
      <c r="A294">
        <v>292</v>
      </c>
      <c r="B294">
        <v>9958</v>
      </c>
      <c r="C294">
        <f>Demand[[#This Row],[Load]]-Demand[[#This Row],[Load]]*0.5</f>
        <v>4979</v>
      </c>
      <c r="D294">
        <f>Demand[[#This Row],[Load]]-Demand[[#This Row],[Load]]*0.49</f>
        <v>5078.58</v>
      </c>
      <c r="E294">
        <f>Demand[[#This Row],[Load]]-Demand[[#This Row],[Load]]*0.48</f>
        <v>5178.16</v>
      </c>
      <c r="F294">
        <f>Demand[[#This Row],[Load]]-Demand[[#This Row],[Load]]*0.47</f>
        <v>5277.7400000000007</v>
      </c>
      <c r="G294">
        <f>Demand[[#This Row],[Load]]-Demand[[#This Row],[Load]]*0.46</f>
        <v>5377.32</v>
      </c>
      <c r="H294">
        <f>Demand[[#This Row],[Load]]-Demand[[#This Row],[Load]]*0.45</f>
        <v>5476.9</v>
      </c>
      <c r="I294">
        <f>Demand[[#This Row],[Load]]-Demand[[#This Row],[Load]]*0.44</f>
        <v>5576.48</v>
      </c>
      <c r="J294">
        <f>Demand[[#This Row],[Load]]-Demand[[#This Row],[Load]]*0.43</f>
        <v>5676.06</v>
      </c>
      <c r="K294">
        <f>Demand[[#This Row],[Load]]+Demand[[#This Row],[Load]]*$K$1</f>
        <v>5775.64</v>
      </c>
      <c r="L294">
        <f>Demand[[#This Row],[Load]]+Demand[[#This Row],[Load]]*-0.41</f>
        <v>5875.22</v>
      </c>
      <c r="M294">
        <f>Demand[[#This Row],[Load]]+Demand[[#This Row],[Load]]*-0.4</f>
        <v>5974.7999999999993</v>
      </c>
      <c r="N294">
        <f>Demand[[#This Row],[Load]]+Demand[[#This Row],[Load]]*-0.39</f>
        <v>6074.3799999999992</v>
      </c>
      <c r="O294">
        <f>Demand[[#This Row],[Load]]+Demand[[#This Row],[Load]]*-0.38</f>
        <v>6173.96</v>
      </c>
      <c r="P294">
        <f>Demand[[#This Row],[Load]]+Demand[[#This Row],[Load]]*-0.37</f>
        <v>6273.54</v>
      </c>
      <c r="Q294">
        <f>Demand[[#This Row],[Load]]+Demand[[#This Row],[Load]]*-0.36</f>
        <v>6373.1200000000008</v>
      </c>
      <c r="R294">
        <f>Demand[[#This Row],[Load]]+Demand[[#This Row],[Load]]*-0.35</f>
        <v>6472.7000000000007</v>
      </c>
      <c r="S294">
        <f>Demand[[#This Row],[Load]]+Demand[[#This Row],[Load]]*-0.34</f>
        <v>6572.28</v>
      </c>
      <c r="T294">
        <f>Demand[[#This Row],[Load]]+Demand[[#This Row],[Load]]*-0.33</f>
        <v>6671.86</v>
      </c>
      <c r="U294">
        <f>Demand[[#This Row],[Load]]+Demand[[#This Row],[Load]]*-0.32</f>
        <v>6771.4400000000005</v>
      </c>
      <c r="V294">
        <f>Demand[[#This Row],[Load]]+Demand[[#This Row],[Load]]*-0.31</f>
        <v>6871.02</v>
      </c>
      <c r="W294">
        <f>Demand[[#This Row],[Load]]+Demand[[#This Row],[Load]]*-0.3</f>
        <v>6970.6</v>
      </c>
      <c r="X294">
        <f>Demand[[#This Row],[Load]]+Demand[[#This Row],[Load]]*-0.29</f>
        <v>7070.18</v>
      </c>
      <c r="Y294">
        <f>Demand[[#This Row],[Load]]+Demand[[#This Row],[Load]]*-0.28</f>
        <v>7169.76</v>
      </c>
      <c r="Z294">
        <f>Demand[[#This Row],[Load]]+Demand[[#This Row],[Load]]*-0.27</f>
        <v>7269.34</v>
      </c>
      <c r="AA294">
        <f>Demand[[#This Row],[Load]]+Demand[[#This Row],[Load]]*-0.26</f>
        <v>7368.92</v>
      </c>
      <c r="AB294">
        <f>Demand[[#This Row],[Load]]+Demand[[#This Row],[Load]]*-0.25</f>
        <v>7468.5</v>
      </c>
      <c r="AC294">
        <f>Demand[[#This Row],[Load]]+Demand[[#This Row],[Load]]*-0.24</f>
        <v>7568.08</v>
      </c>
      <c r="AD294">
        <f>Demand[[#This Row],[Load]]+Demand[[#This Row],[Load]]*-0.23</f>
        <v>7667.66</v>
      </c>
      <c r="AE294">
        <f>Demand[[#This Row],[Load]]+Demand[[#This Row],[Load]]*-0.22</f>
        <v>7767.24</v>
      </c>
      <c r="AF294">
        <f>Demand[[#This Row],[Load]]+Demand[[#This Row],[Load]]*-0.21</f>
        <v>7866.82</v>
      </c>
      <c r="AG294">
        <f>Demand[[#This Row],[Load]]+Demand[[#This Row],[Load]]*-0.2</f>
        <v>7966.4</v>
      </c>
      <c r="AH294">
        <f>Demand[[#This Row],[Load]]+Demand[[#This Row],[Load]]*-0.19</f>
        <v>8065.98</v>
      </c>
      <c r="AI294">
        <f>Demand[[#This Row],[Load]]+Demand[[#This Row],[Load]]*-0.18</f>
        <v>8165.56</v>
      </c>
      <c r="AJ294">
        <f>Demand[[#This Row],[Load]]+Demand[[#This Row],[Load]]*-0.17</f>
        <v>8265.14</v>
      </c>
      <c r="AK294">
        <f>Demand[[#This Row],[Load]]+Demand[[#This Row],[Load]]*-0.16</f>
        <v>8364.7199999999993</v>
      </c>
      <c r="AL294">
        <f>Demand[[#This Row],[Load]]+Demand[[#This Row],[Load]]*-0.15</f>
        <v>8464.2999999999993</v>
      </c>
      <c r="AM294">
        <f>Demand[[#This Row],[Load]]+Demand[[#This Row],[Load]]*-0.14</f>
        <v>8563.8799999999992</v>
      </c>
      <c r="AN294">
        <f>Demand[[#This Row],[Load]]+Demand[[#This Row],[Load]]*-0.13</f>
        <v>8663.4599999999991</v>
      </c>
      <c r="AO294">
        <f>Demand[[#This Row],[Load]]+Demand[[#This Row],[Load]]*-0.12</f>
        <v>8763.0400000000009</v>
      </c>
      <c r="AP294">
        <f>Demand[[#This Row],[Load]]+Demand[[#This Row],[Load]]*-0.11</f>
        <v>8862.619999999999</v>
      </c>
      <c r="AQ294">
        <f>Demand[[#This Row],[Load]]+Demand[[#This Row],[Load]]*-0.1</f>
        <v>8962.2000000000007</v>
      </c>
      <c r="AR294">
        <f>Demand[[#This Row],[Load]]+Demand[[#This Row],[Load]]*-0.09</f>
        <v>9061.7800000000007</v>
      </c>
      <c r="AS294">
        <f>Demand[[#This Row],[Load]]+Demand[[#This Row],[Load]]*-0.08</f>
        <v>9161.36</v>
      </c>
      <c r="AT294">
        <f>Demand[[#This Row],[Load]]+Demand[[#This Row],[Load]]*-0.07</f>
        <v>9260.94</v>
      </c>
      <c r="AU294">
        <f>Demand[[#This Row],[Load]]+Demand[[#This Row],[Load]]*-0.06</f>
        <v>9360.52</v>
      </c>
      <c r="AV294">
        <f>Demand[[#This Row],[Load]]+Demand[[#This Row],[Load]]*-0.05</f>
        <v>9460.1</v>
      </c>
      <c r="AW294">
        <f>Demand[[#This Row],[Load]]+Demand[[#This Row],[Load]]*-0.04</f>
        <v>9559.68</v>
      </c>
      <c r="AX294">
        <f>Demand[[#This Row],[Load]]+Demand[[#This Row],[Load]]*-0.03</f>
        <v>9659.26</v>
      </c>
      <c r="AY294">
        <f>Demand[[#This Row],[Load]]+Demand[[#This Row],[Load]]*-0.02</f>
        <v>9758.84</v>
      </c>
      <c r="AZ294">
        <f>Demand[[#This Row],[Load]]+Demand[[#This Row],[Load]]*-0.01</f>
        <v>9858.42</v>
      </c>
      <c r="BA294">
        <f>Demand[[#This Row],[Load]]+Demand[[#This Row],[Load]]*0</f>
        <v>9958</v>
      </c>
      <c r="BB294">
        <f>Demand[[#This Row],[Load]]+Demand[[#This Row],[Load]]*0.01</f>
        <v>10057.58</v>
      </c>
      <c r="BC294">
        <f>Demand[[#This Row],[Load]]+Demand[[#This Row],[Load]]*0.02</f>
        <v>10157.16</v>
      </c>
      <c r="BD294">
        <f>Demand[[#This Row],[Load]]+Demand[[#This Row],[Load]]*0.03</f>
        <v>10256.74</v>
      </c>
      <c r="BE294">
        <f>Demand[[#This Row],[Load]]+Demand[[#This Row],[Load]]*0.04</f>
        <v>10356.32</v>
      </c>
      <c r="BF294">
        <f>Demand[[#This Row],[Load]]+Demand[[#This Row],[Load]]*0.05</f>
        <v>10455.9</v>
      </c>
      <c r="BG294">
        <f>Demand[[#This Row],[Load]]+Demand[[#This Row],[Load]]*0.06</f>
        <v>10555.48</v>
      </c>
      <c r="BH294">
        <f>Demand[[#This Row],[Load]]+Demand[[#This Row],[Load]]*0.07</f>
        <v>10655.06</v>
      </c>
      <c r="BI294">
        <f>Demand[[#This Row],[Load]]+Demand[[#This Row],[Load]]*0.08</f>
        <v>10754.64</v>
      </c>
      <c r="BJ294">
        <f>Demand[[#This Row],[Load]]+Demand[[#This Row],[Load]]*0.09</f>
        <v>10854.22</v>
      </c>
      <c r="BK294">
        <f>Demand[[#This Row],[Load]]+Demand[[#This Row],[Load]]*0.1</f>
        <v>10953.8</v>
      </c>
      <c r="BL294">
        <f>Demand[[#This Row],[Load]]+Demand[[#This Row],[Load]]*0.11</f>
        <v>11053.380000000001</v>
      </c>
      <c r="BM294">
        <f>Demand[[#This Row],[Load]]+Demand[[#This Row],[Load]]*0.12</f>
        <v>11152.96</v>
      </c>
      <c r="BN294">
        <f>Demand[[#This Row],[Load]]+Demand[[#This Row],[Load]]*0.13</f>
        <v>11252.54</v>
      </c>
      <c r="BO294">
        <f>Demand[[#This Row],[Load]]+Demand[[#This Row],[Load]]*0.14</f>
        <v>11352.12</v>
      </c>
      <c r="BP294">
        <f>Demand[[#This Row],[Load]]+Demand[[#This Row],[Load]]*0.15</f>
        <v>11451.7</v>
      </c>
      <c r="BQ294">
        <f>Demand[[#This Row],[Load]]+Demand[[#This Row],[Load]]*0.16</f>
        <v>11551.28</v>
      </c>
      <c r="BR294">
        <f>Demand[[#This Row],[Load]]+Demand[[#This Row],[Load]]*0.17</f>
        <v>11650.86</v>
      </c>
      <c r="BS294">
        <f>Demand[[#This Row],[Load]]+Demand[[#This Row],[Load]]*0.18</f>
        <v>11750.44</v>
      </c>
      <c r="BT294">
        <f>Demand[[#This Row],[Load]]+Demand[[#This Row],[Load]]*0.19</f>
        <v>11850.02</v>
      </c>
      <c r="BU294">
        <f>Demand[[#This Row],[Load]]+Demand[[#This Row],[Load]]*0.2</f>
        <v>11949.6</v>
      </c>
      <c r="BV294">
        <f>Demand[[#This Row],[Load]]+Demand[[#This Row],[Load]]*0.21</f>
        <v>12049.18</v>
      </c>
      <c r="BW294">
        <f>Demand[[#This Row],[Load]]+Demand[[#This Row],[Load]]*0.22</f>
        <v>12148.76</v>
      </c>
      <c r="BX294">
        <f>Demand[[#This Row],[Load]]+Demand[[#This Row],[Load]]*0.23</f>
        <v>12248.34</v>
      </c>
      <c r="BY294">
        <f>Demand[[#This Row],[Load]]+Demand[[#This Row],[Load]]*0.24</f>
        <v>12347.92</v>
      </c>
      <c r="BZ294">
        <f>Demand[[#This Row],[Load]]+Demand[[#This Row],[Load]]*0.25</f>
        <v>12447.5</v>
      </c>
      <c r="CA294">
        <f>Demand[[#This Row],[Load]]+Demand[[#This Row],[Load]]*0.26</f>
        <v>12547.08</v>
      </c>
      <c r="CB294">
        <f>Demand[[#This Row],[Load]]+Demand[[#This Row],[Load]]*0.27</f>
        <v>12646.66</v>
      </c>
      <c r="CC294">
        <f>Demand[[#This Row],[Load]]+Demand[[#This Row],[Load]]*0.28</f>
        <v>12746.24</v>
      </c>
      <c r="CD294">
        <f>Demand[[#This Row],[Load]]+Demand[[#This Row],[Load]]*0.29</f>
        <v>12845.82</v>
      </c>
      <c r="CE294">
        <f>Demand[[#This Row],[Load]]+Demand[[#This Row],[Load]]*0.3</f>
        <v>12945.4</v>
      </c>
      <c r="CF294">
        <f>Demand[[#This Row],[Load]]+Demand[[#This Row],[Load]]*0.31</f>
        <v>13044.98</v>
      </c>
      <c r="CG294">
        <f>Demand[[#This Row],[Load]]+Demand[[#This Row],[Load]]*0.32</f>
        <v>13144.56</v>
      </c>
      <c r="CH294">
        <f>Demand[[#This Row],[Load]]+Demand[[#This Row],[Load]]*0.33</f>
        <v>13244.14</v>
      </c>
      <c r="CI294">
        <f>Demand[[#This Row],[Load]]+Demand[[#This Row],[Load]]*0.34</f>
        <v>13343.720000000001</v>
      </c>
      <c r="CJ294">
        <f>Demand[[#This Row],[Load]]+Demand[[#This Row],[Load]]*0.35</f>
        <v>13443.3</v>
      </c>
      <c r="CK294">
        <f>Demand[[#This Row],[Load]]+Demand[[#This Row],[Load]]*0.36</f>
        <v>13542.88</v>
      </c>
      <c r="CL294">
        <f>Demand[[#This Row],[Load]]+Demand[[#This Row],[Load]]*0.37</f>
        <v>13642.46</v>
      </c>
      <c r="CM294">
        <f>Demand[[#This Row],[Load]]+Demand[[#This Row],[Load]]*0.38</f>
        <v>13742.04</v>
      </c>
      <c r="CN294">
        <f>Demand[[#This Row],[Load]]+Demand[[#This Row],[Load]]*0.39</f>
        <v>13841.62</v>
      </c>
      <c r="CO294">
        <f>Demand[[#This Row],[Load]]+Demand[[#This Row],[Load]]*0.4</f>
        <v>13941.2</v>
      </c>
      <c r="CP294">
        <f>Demand[[#This Row],[Load]]+Demand[[#This Row],[Load]]*0.41</f>
        <v>14040.779999999999</v>
      </c>
      <c r="CQ294">
        <f>Demand[[#This Row],[Load]]+Demand[[#This Row],[Load]]*0.42</f>
        <v>14140.36</v>
      </c>
      <c r="CR294">
        <f>Demand[[#This Row],[Load]]+Demand[[#This Row],[Load]]*0.43</f>
        <v>14239.939999999999</v>
      </c>
      <c r="CS294">
        <f>Demand[[#This Row],[Load]]+Demand[[#This Row],[Load]]*0.44</f>
        <v>14339.52</v>
      </c>
      <c r="CT294">
        <f>Demand[[#This Row],[Load]]+Demand[[#This Row],[Load]]*0.45</f>
        <v>14439.1</v>
      </c>
      <c r="CU294">
        <f>Demand[[#This Row],[Load]]+Demand[[#This Row],[Load]]*0.46</f>
        <v>14538.68</v>
      </c>
      <c r="CV294">
        <f>Demand[[#This Row],[Load]]+Demand[[#This Row],[Load]]*47</f>
        <v>477984</v>
      </c>
      <c r="CW294">
        <f>Demand[[#This Row],[Load]]+Demand[[#This Row],[Load]]*0.48</f>
        <v>14737.84</v>
      </c>
      <c r="CX294">
        <f>Demand[[#This Row],[Load]]+Demand[[#This Row],[Load]]*0.49</f>
        <v>14837.42</v>
      </c>
      <c r="CY294">
        <f>Demand[[#This Row],[Load]]+Demand[[#This Row],[Load]]*0.5</f>
        <v>14937</v>
      </c>
    </row>
    <row r="295" spans="1:103">
      <c r="A295">
        <v>293</v>
      </c>
      <c r="B295">
        <v>9865</v>
      </c>
      <c r="C295">
        <f>Demand[[#This Row],[Load]]-Demand[[#This Row],[Load]]*0.5</f>
        <v>4932.5</v>
      </c>
      <c r="D295">
        <f>Demand[[#This Row],[Load]]-Demand[[#This Row],[Load]]*0.49</f>
        <v>5031.1499999999996</v>
      </c>
      <c r="E295">
        <f>Demand[[#This Row],[Load]]-Demand[[#This Row],[Load]]*0.48</f>
        <v>5129.8</v>
      </c>
      <c r="F295">
        <f>Demand[[#This Row],[Load]]-Demand[[#This Row],[Load]]*0.47</f>
        <v>5228.45</v>
      </c>
      <c r="G295">
        <f>Demand[[#This Row],[Load]]-Demand[[#This Row],[Load]]*0.46</f>
        <v>5327.0999999999995</v>
      </c>
      <c r="H295">
        <f>Demand[[#This Row],[Load]]-Demand[[#This Row],[Load]]*0.45</f>
        <v>5425.75</v>
      </c>
      <c r="I295">
        <f>Demand[[#This Row],[Load]]-Demand[[#This Row],[Load]]*0.44</f>
        <v>5524.4</v>
      </c>
      <c r="J295">
        <f>Demand[[#This Row],[Load]]-Demand[[#This Row],[Load]]*0.43</f>
        <v>5623.05</v>
      </c>
      <c r="K295">
        <f>Demand[[#This Row],[Load]]+Demand[[#This Row],[Load]]*$K$1</f>
        <v>5721.7</v>
      </c>
      <c r="L295">
        <f>Demand[[#This Row],[Load]]+Demand[[#This Row],[Load]]*-0.41</f>
        <v>5820.35</v>
      </c>
      <c r="M295">
        <f>Demand[[#This Row],[Load]]+Demand[[#This Row],[Load]]*-0.4</f>
        <v>5919</v>
      </c>
      <c r="N295">
        <f>Demand[[#This Row],[Load]]+Demand[[#This Row],[Load]]*-0.39</f>
        <v>6017.65</v>
      </c>
      <c r="O295">
        <f>Demand[[#This Row],[Load]]+Demand[[#This Row],[Load]]*-0.38</f>
        <v>6116.3</v>
      </c>
      <c r="P295">
        <f>Demand[[#This Row],[Load]]+Demand[[#This Row],[Load]]*-0.37</f>
        <v>6214.95</v>
      </c>
      <c r="Q295">
        <f>Demand[[#This Row],[Load]]+Demand[[#This Row],[Load]]*-0.36</f>
        <v>6313.6</v>
      </c>
      <c r="R295">
        <f>Demand[[#This Row],[Load]]+Demand[[#This Row],[Load]]*-0.35</f>
        <v>6412.25</v>
      </c>
      <c r="S295">
        <f>Demand[[#This Row],[Load]]+Demand[[#This Row],[Load]]*-0.34</f>
        <v>6510.9</v>
      </c>
      <c r="T295">
        <f>Demand[[#This Row],[Load]]+Demand[[#This Row],[Load]]*-0.33</f>
        <v>6609.5499999999993</v>
      </c>
      <c r="U295">
        <f>Demand[[#This Row],[Load]]+Demand[[#This Row],[Load]]*-0.32</f>
        <v>6708.2</v>
      </c>
      <c r="V295">
        <f>Demand[[#This Row],[Load]]+Demand[[#This Row],[Load]]*-0.31</f>
        <v>6806.85</v>
      </c>
      <c r="W295">
        <f>Demand[[#This Row],[Load]]+Demand[[#This Row],[Load]]*-0.3</f>
        <v>6905.5</v>
      </c>
      <c r="X295">
        <f>Demand[[#This Row],[Load]]+Demand[[#This Row],[Load]]*-0.29</f>
        <v>7004.15</v>
      </c>
      <c r="Y295">
        <f>Demand[[#This Row],[Load]]+Demand[[#This Row],[Load]]*-0.28</f>
        <v>7102.7999999999993</v>
      </c>
      <c r="Z295">
        <f>Demand[[#This Row],[Load]]+Demand[[#This Row],[Load]]*-0.27</f>
        <v>7201.45</v>
      </c>
      <c r="AA295">
        <f>Demand[[#This Row],[Load]]+Demand[[#This Row],[Load]]*-0.26</f>
        <v>7300.1</v>
      </c>
      <c r="AB295">
        <f>Demand[[#This Row],[Load]]+Demand[[#This Row],[Load]]*-0.25</f>
        <v>7398.75</v>
      </c>
      <c r="AC295">
        <f>Demand[[#This Row],[Load]]+Demand[[#This Row],[Load]]*-0.24</f>
        <v>7497.4</v>
      </c>
      <c r="AD295">
        <f>Demand[[#This Row],[Load]]+Demand[[#This Row],[Load]]*-0.23</f>
        <v>7596.0499999999993</v>
      </c>
      <c r="AE295">
        <f>Demand[[#This Row],[Load]]+Demand[[#This Row],[Load]]*-0.22</f>
        <v>7694.7</v>
      </c>
      <c r="AF295">
        <f>Demand[[#This Row],[Load]]+Demand[[#This Row],[Load]]*-0.21</f>
        <v>7793.35</v>
      </c>
      <c r="AG295">
        <f>Demand[[#This Row],[Load]]+Demand[[#This Row],[Load]]*-0.2</f>
        <v>7892</v>
      </c>
      <c r="AH295">
        <f>Demand[[#This Row],[Load]]+Demand[[#This Row],[Load]]*-0.19</f>
        <v>7990.65</v>
      </c>
      <c r="AI295">
        <f>Demand[[#This Row],[Load]]+Demand[[#This Row],[Load]]*-0.18</f>
        <v>8089.3</v>
      </c>
      <c r="AJ295">
        <f>Demand[[#This Row],[Load]]+Demand[[#This Row],[Load]]*-0.17</f>
        <v>8187.95</v>
      </c>
      <c r="AK295">
        <f>Demand[[#This Row],[Load]]+Demand[[#This Row],[Load]]*-0.16</f>
        <v>8286.6</v>
      </c>
      <c r="AL295">
        <f>Demand[[#This Row],[Load]]+Demand[[#This Row],[Load]]*-0.15</f>
        <v>8385.25</v>
      </c>
      <c r="AM295">
        <f>Demand[[#This Row],[Load]]+Demand[[#This Row],[Load]]*-0.14</f>
        <v>8483.9</v>
      </c>
      <c r="AN295">
        <f>Demand[[#This Row],[Load]]+Demand[[#This Row],[Load]]*-0.13</f>
        <v>8582.5499999999993</v>
      </c>
      <c r="AO295">
        <f>Demand[[#This Row],[Load]]+Demand[[#This Row],[Load]]*-0.12</f>
        <v>8681.2000000000007</v>
      </c>
      <c r="AP295">
        <f>Demand[[#This Row],[Load]]+Demand[[#This Row],[Load]]*-0.11</f>
        <v>8779.85</v>
      </c>
      <c r="AQ295">
        <f>Demand[[#This Row],[Load]]+Demand[[#This Row],[Load]]*-0.1</f>
        <v>8878.5</v>
      </c>
      <c r="AR295">
        <f>Demand[[#This Row],[Load]]+Demand[[#This Row],[Load]]*-0.09</f>
        <v>8977.15</v>
      </c>
      <c r="AS295">
        <f>Demand[[#This Row],[Load]]+Demand[[#This Row],[Load]]*-0.08</f>
        <v>9075.7999999999993</v>
      </c>
      <c r="AT295">
        <f>Demand[[#This Row],[Load]]+Demand[[#This Row],[Load]]*-0.07</f>
        <v>9174.4500000000007</v>
      </c>
      <c r="AU295">
        <f>Demand[[#This Row],[Load]]+Demand[[#This Row],[Load]]*-0.06</f>
        <v>9273.1</v>
      </c>
      <c r="AV295">
        <f>Demand[[#This Row],[Load]]+Demand[[#This Row],[Load]]*-0.05</f>
        <v>9371.75</v>
      </c>
      <c r="AW295">
        <f>Demand[[#This Row],[Load]]+Demand[[#This Row],[Load]]*-0.04</f>
        <v>9470.4</v>
      </c>
      <c r="AX295">
        <f>Demand[[#This Row],[Load]]+Demand[[#This Row],[Load]]*-0.03</f>
        <v>9569.0499999999993</v>
      </c>
      <c r="AY295">
        <f>Demand[[#This Row],[Load]]+Demand[[#This Row],[Load]]*-0.02</f>
        <v>9667.7000000000007</v>
      </c>
      <c r="AZ295">
        <f>Demand[[#This Row],[Load]]+Demand[[#This Row],[Load]]*-0.01</f>
        <v>9766.35</v>
      </c>
      <c r="BA295">
        <f>Demand[[#This Row],[Load]]+Demand[[#This Row],[Load]]*0</f>
        <v>9865</v>
      </c>
      <c r="BB295">
        <f>Demand[[#This Row],[Load]]+Demand[[#This Row],[Load]]*0.01</f>
        <v>9963.65</v>
      </c>
      <c r="BC295">
        <f>Demand[[#This Row],[Load]]+Demand[[#This Row],[Load]]*0.02</f>
        <v>10062.299999999999</v>
      </c>
      <c r="BD295">
        <f>Demand[[#This Row],[Load]]+Demand[[#This Row],[Load]]*0.03</f>
        <v>10160.950000000001</v>
      </c>
      <c r="BE295">
        <f>Demand[[#This Row],[Load]]+Demand[[#This Row],[Load]]*0.04</f>
        <v>10259.6</v>
      </c>
      <c r="BF295">
        <f>Demand[[#This Row],[Load]]+Demand[[#This Row],[Load]]*0.05</f>
        <v>10358.25</v>
      </c>
      <c r="BG295">
        <f>Demand[[#This Row],[Load]]+Demand[[#This Row],[Load]]*0.06</f>
        <v>10456.9</v>
      </c>
      <c r="BH295">
        <f>Demand[[#This Row],[Load]]+Demand[[#This Row],[Load]]*0.07</f>
        <v>10555.55</v>
      </c>
      <c r="BI295">
        <f>Demand[[#This Row],[Load]]+Demand[[#This Row],[Load]]*0.08</f>
        <v>10654.2</v>
      </c>
      <c r="BJ295">
        <f>Demand[[#This Row],[Load]]+Demand[[#This Row],[Load]]*0.09</f>
        <v>10752.85</v>
      </c>
      <c r="BK295">
        <f>Demand[[#This Row],[Load]]+Demand[[#This Row],[Load]]*0.1</f>
        <v>10851.5</v>
      </c>
      <c r="BL295">
        <f>Demand[[#This Row],[Load]]+Demand[[#This Row],[Load]]*0.11</f>
        <v>10950.15</v>
      </c>
      <c r="BM295">
        <f>Demand[[#This Row],[Load]]+Demand[[#This Row],[Load]]*0.12</f>
        <v>11048.8</v>
      </c>
      <c r="BN295">
        <f>Demand[[#This Row],[Load]]+Demand[[#This Row],[Load]]*0.13</f>
        <v>11147.45</v>
      </c>
      <c r="BO295">
        <f>Demand[[#This Row],[Load]]+Demand[[#This Row],[Load]]*0.14</f>
        <v>11246.1</v>
      </c>
      <c r="BP295">
        <f>Demand[[#This Row],[Load]]+Demand[[#This Row],[Load]]*0.15</f>
        <v>11344.75</v>
      </c>
      <c r="BQ295">
        <f>Demand[[#This Row],[Load]]+Demand[[#This Row],[Load]]*0.16</f>
        <v>11443.4</v>
      </c>
      <c r="BR295">
        <f>Demand[[#This Row],[Load]]+Demand[[#This Row],[Load]]*0.17</f>
        <v>11542.05</v>
      </c>
      <c r="BS295">
        <f>Demand[[#This Row],[Load]]+Demand[[#This Row],[Load]]*0.18</f>
        <v>11640.7</v>
      </c>
      <c r="BT295">
        <f>Demand[[#This Row],[Load]]+Demand[[#This Row],[Load]]*0.19</f>
        <v>11739.35</v>
      </c>
      <c r="BU295">
        <f>Demand[[#This Row],[Load]]+Demand[[#This Row],[Load]]*0.2</f>
        <v>11838</v>
      </c>
      <c r="BV295">
        <f>Demand[[#This Row],[Load]]+Demand[[#This Row],[Load]]*0.21</f>
        <v>11936.65</v>
      </c>
      <c r="BW295">
        <f>Demand[[#This Row],[Load]]+Demand[[#This Row],[Load]]*0.22</f>
        <v>12035.3</v>
      </c>
      <c r="BX295">
        <f>Demand[[#This Row],[Load]]+Demand[[#This Row],[Load]]*0.23</f>
        <v>12133.95</v>
      </c>
      <c r="BY295">
        <f>Demand[[#This Row],[Load]]+Demand[[#This Row],[Load]]*0.24</f>
        <v>12232.6</v>
      </c>
      <c r="BZ295">
        <f>Demand[[#This Row],[Load]]+Demand[[#This Row],[Load]]*0.25</f>
        <v>12331.25</v>
      </c>
      <c r="CA295">
        <f>Demand[[#This Row],[Load]]+Demand[[#This Row],[Load]]*0.26</f>
        <v>12429.9</v>
      </c>
      <c r="CB295">
        <f>Demand[[#This Row],[Load]]+Demand[[#This Row],[Load]]*0.27</f>
        <v>12528.55</v>
      </c>
      <c r="CC295">
        <f>Demand[[#This Row],[Load]]+Demand[[#This Row],[Load]]*0.28</f>
        <v>12627.2</v>
      </c>
      <c r="CD295">
        <f>Demand[[#This Row],[Load]]+Demand[[#This Row],[Load]]*0.29</f>
        <v>12725.85</v>
      </c>
      <c r="CE295">
        <f>Demand[[#This Row],[Load]]+Demand[[#This Row],[Load]]*0.3</f>
        <v>12824.5</v>
      </c>
      <c r="CF295">
        <f>Demand[[#This Row],[Load]]+Demand[[#This Row],[Load]]*0.31</f>
        <v>12923.15</v>
      </c>
      <c r="CG295">
        <f>Demand[[#This Row],[Load]]+Demand[[#This Row],[Load]]*0.32</f>
        <v>13021.8</v>
      </c>
      <c r="CH295">
        <f>Demand[[#This Row],[Load]]+Demand[[#This Row],[Load]]*0.33</f>
        <v>13120.45</v>
      </c>
      <c r="CI295">
        <f>Demand[[#This Row],[Load]]+Demand[[#This Row],[Load]]*0.34</f>
        <v>13219.1</v>
      </c>
      <c r="CJ295">
        <f>Demand[[#This Row],[Load]]+Demand[[#This Row],[Load]]*0.35</f>
        <v>13317.75</v>
      </c>
      <c r="CK295">
        <f>Demand[[#This Row],[Load]]+Demand[[#This Row],[Load]]*0.36</f>
        <v>13416.4</v>
      </c>
      <c r="CL295">
        <f>Demand[[#This Row],[Load]]+Demand[[#This Row],[Load]]*0.37</f>
        <v>13515.05</v>
      </c>
      <c r="CM295">
        <f>Demand[[#This Row],[Load]]+Demand[[#This Row],[Load]]*0.38</f>
        <v>13613.7</v>
      </c>
      <c r="CN295">
        <f>Demand[[#This Row],[Load]]+Demand[[#This Row],[Load]]*0.39</f>
        <v>13712.35</v>
      </c>
      <c r="CO295">
        <f>Demand[[#This Row],[Load]]+Demand[[#This Row],[Load]]*0.4</f>
        <v>13811</v>
      </c>
      <c r="CP295">
        <f>Demand[[#This Row],[Load]]+Demand[[#This Row],[Load]]*0.41</f>
        <v>13909.65</v>
      </c>
      <c r="CQ295">
        <f>Demand[[#This Row],[Load]]+Demand[[#This Row],[Load]]*0.42</f>
        <v>14008.3</v>
      </c>
      <c r="CR295">
        <f>Demand[[#This Row],[Load]]+Demand[[#This Row],[Load]]*0.43</f>
        <v>14106.95</v>
      </c>
      <c r="CS295">
        <f>Demand[[#This Row],[Load]]+Demand[[#This Row],[Load]]*0.44</f>
        <v>14205.6</v>
      </c>
      <c r="CT295">
        <f>Demand[[#This Row],[Load]]+Demand[[#This Row],[Load]]*0.45</f>
        <v>14304.25</v>
      </c>
      <c r="CU295">
        <f>Demand[[#This Row],[Load]]+Demand[[#This Row],[Load]]*0.46</f>
        <v>14402.900000000001</v>
      </c>
      <c r="CV295">
        <f>Demand[[#This Row],[Load]]+Demand[[#This Row],[Load]]*47</f>
        <v>473520</v>
      </c>
      <c r="CW295">
        <f>Demand[[#This Row],[Load]]+Demand[[#This Row],[Load]]*0.48</f>
        <v>14600.2</v>
      </c>
      <c r="CX295">
        <f>Demand[[#This Row],[Load]]+Demand[[#This Row],[Load]]*0.49</f>
        <v>14698.85</v>
      </c>
      <c r="CY295">
        <f>Demand[[#This Row],[Load]]+Demand[[#This Row],[Load]]*0.5</f>
        <v>14797.5</v>
      </c>
    </row>
    <row r="296" spans="1:103">
      <c r="A296">
        <v>294</v>
      </c>
      <c r="B296">
        <v>10126</v>
      </c>
      <c r="C296">
        <f>Demand[[#This Row],[Load]]-Demand[[#This Row],[Load]]*0.5</f>
        <v>5063</v>
      </c>
      <c r="D296">
        <f>Demand[[#This Row],[Load]]-Demand[[#This Row],[Load]]*0.49</f>
        <v>5164.26</v>
      </c>
      <c r="E296">
        <f>Demand[[#This Row],[Load]]-Demand[[#This Row],[Load]]*0.48</f>
        <v>5265.52</v>
      </c>
      <c r="F296">
        <f>Demand[[#This Row],[Load]]-Demand[[#This Row],[Load]]*0.47</f>
        <v>5366.7800000000007</v>
      </c>
      <c r="G296">
        <f>Demand[[#This Row],[Load]]-Demand[[#This Row],[Load]]*0.46</f>
        <v>5468.04</v>
      </c>
      <c r="H296">
        <f>Demand[[#This Row],[Load]]-Demand[[#This Row],[Load]]*0.45</f>
        <v>5569.3</v>
      </c>
      <c r="I296">
        <f>Demand[[#This Row],[Load]]-Demand[[#This Row],[Load]]*0.44</f>
        <v>5670.56</v>
      </c>
      <c r="J296">
        <f>Demand[[#This Row],[Load]]-Demand[[#This Row],[Load]]*0.43</f>
        <v>5771.82</v>
      </c>
      <c r="K296">
        <f>Demand[[#This Row],[Load]]+Demand[[#This Row],[Load]]*$K$1</f>
        <v>5873.08</v>
      </c>
      <c r="L296">
        <f>Demand[[#This Row],[Load]]+Demand[[#This Row],[Load]]*-0.41</f>
        <v>5974.34</v>
      </c>
      <c r="M296">
        <f>Demand[[#This Row],[Load]]+Demand[[#This Row],[Load]]*-0.4</f>
        <v>6075.6</v>
      </c>
      <c r="N296">
        <f>Demand[[#This Row],[Load]]+Demand[[#This Row],[Load]]*-0.39</f>
        <v>6176.86</v>
      </c>
      <c r="O296">
        <f>Demand[[#This Row],[Load]]+Demand[[#This Row],[Load]]*-0.38</f>
        <v>6278.12</v>
      </c>
      <c r="P296">
        <f>Demand[[#This Row],[Load]]+Demand[[#This Row],[Load]]*-0.37</f>
        <v>6379.38</v>
      </c>
      <c r="Q296">
        <f>Demand[[#This Row],[Load]]+Demand[[#This Row],[Load]]*-0.36</f>
        <v>6480.64</v>
      </c>
      <c r="R296">
        <f>Demand[[#This Row],[Load]]+Demand[[#This Row],[Load]]*-0.35</f>
        <v>6581.9</v>
      </c>
      <c r="S296">
        <f>Demand[[#This Row],[Load]]+Demand[[#This Row],[Load]]*-0.34</f>
        <v>6683.16</v>
      </c>
      <c r="T296">
        <f>Demand[[#This Row],[Load]]+Demand[[#This Row],[Load]]*-0.33</f>
        <v>6784.42</v>
      </c>
      <c r="U296">
        <f>Demand[[#This Row],[Load]]+Demand[[#This Row],[Load]]*-0.32</f>
        <v>6885.68</v>
      </c>
      <c r="V296">
        <f>Demand[[#This Row],[Load]]+Demand[[#This Row],[Load]]*-0.31</f>
        <v>6986.9400000000005</v>
      </c>
      <c r="W296">
        <f>Demand[[#This Row],[Load]]+Demand[[#This Row],[Load]]*-0.3</f>
        <v>7088.2000000000007</v>
      </c>
      <c r="X296">
        <f>Demand[[#This Row],[Load]]+Demand[[#This Row],[Load]]*-0.29</f>
        <v>7189.46</v>
      </c>
      <c r="Y296">
        <f>Demand[[#This Row],[Load]]+Demand[[#This Row],[Load]]*-0.28</f>
        <v>7290.7199999999993</v>
      </c>
      <c r="Z296">
        <f>Demand[[#This Row],[Load]]+Demand[[#This Row],[Load]]*-0.27</f>
        <v>7391.98</v>
      </c>
      <c r="AA296">
        <f>Demand[[#This Row],[Load]]+Demand[[#This Row],[Load]]*-0.26</f>
        <v>7493.24</v>
      </c>
      <c r="AB296">
        <f>Demand[[#This Row],[Load]]+Demand[[#This Row],[Load]]*-0.25</f>
        <v>7594.5</v>
      </c>
      <c r="AC296">
        <f>Demand[[#This Row],[Load]]+Demand[[#This Row],[Load]]*-0.24</f>
        <v>7695.76</v>
      </c>
      <c r="AD296">
        <f>Demand[[#This Row],[Load]]+Demand[[#This Row],[Load]]*-0.23</f>
        <v>7797.02</v>
      </c>
      <c r="AE296">
        <f>Demand[[#This Row],[Load]]+Demand[[#This Row],[Load]]*-0.22</f>
        <v>7898.2800000000007</v>
      </c>
      <c r="AF296">
        <f>Demand[[#This Row],[Load]]+Demand[[#This Row],[Load]]*-0.21</f>
        <v>7999.54</v>
      </c>
      <c r="AG296">
        <f>Demand[[#This Row],[Load]]+Demand[[#This Row],[Load]]*-0.2</f>
        <v>8100.8</v>
      </c>
      <c r="AH296">
        <f>Demand[[#This Row],[Load]]+Demand[[#This Row],[Load]]*-0.19</f>
        <v>8202.06</v>
      </c>
      <c r="AI296">
        <f>Demand[[#This Row],[Load]]+Demand[[#This Row],[Load]]*-0.18</f>
        <v>8303.32</v>
      </c>
      <c r="AJ296">
        <f>Demand[[#This Row],[Load]]+Demand[[#This Row],[Load]]*-0.17</f>
        <v>8404.58</v>
      </c>
      <c r="AK296">
        <f>Demand[[#This Row],[Load]]+Demand[[#This Row],[Load]]*-0.16</f>
        <v>8505.84</v>
      </c>
      <c r="AL296">
        <f>Demand[[#This Row],[Load]]+Demand[[#This Row],[Load]]*-0.15</f>
        <v>8607.1</v>
      </c>
      <c r="AM296">
        <f>Demand[[#This Row],[Load]]+Demand[[#This Row],[Load]]*-0.14</f>
        <v>8708.36</v>
      </c>
      <c r="AN296">
        <f>Demand[[#This Row],[Load]]+Demand[[#This Row],[Load]]*-0.13</f>
        <v>8809.619999999999</v>
      </c>
      <c r="AO296">
        <f>Demand[[#This Row],[Load]]+Demand[[#This Row],[Load]]*-0.12</f>
        <v>8910.880000000001</v>
      </c>
      <c r="AP296">
        <f>Demand[[#This Row],[Load]]+Demand[[#This Row],[Load]]*-0.11</f>
        <v>9012.14</v>
      </c>
      <c r="AQ296">
        <f>Demand[[#This Row],[Load]]+Demand[[#This Row],[Load]]*-0.1</f>
        <v>9113.4</v>
      </c>
      <c r="AR296">
        <f>Demand[[#This Row],[Load]]+Demand[[#This Row],[Load]]*-0.09</f>
        <v>9214.66</v>
      </c>
      <c r="AS296">
        <f>Demand[[#This Row],[Load]]+Demand[[#This Row],[Load]]*-0.08</f>
        <v>9315.92</v>
      </c>
      <c r="AT296">
        <f>Demand[[#This Row],[Load]]+Demand[[#This Row],[Load]]*-0.07</f>
        <v>9417.18</v>
      </c>
      <c r="AU296">
        <f>Demand[[#This Row],[Load]]+Demand[[#This Row],[Load]]*-0.06</f>
        <v>9518.44</v>
      </c>
      <c r="AV296">
        <f>Demand[[#This Row],[Load]]+Demand[[#This Row],[Load]]*-0.05</f>
        <v>9619.7000000000007</v>
      </c>
      <c r="AW296">
        <f>Demand[[#This Row],[Load]]+Demand[[#This Row],[Load]]*-0.04</f>
        <v>9720.9599999999991</v>
      </c>
      <c r="AX296">
        <f>Demand[[#This Row],[Load]]+Demand[[#This Row],[Load]]*-0.03</f>
        <v>9822.2199999999993</v>
      </c>
      <c r="AY296">
        <f>Demand[[#This Row],[Load]]+Demand[[#This Row],[Load]]*-0.02</f>
        <v>9923.48</v>
      </c>
      <c r="AZ296">
        <f>Demand[[#This Row],[Load]]+Demand[[#This Row],[Load]]*-0.01</f>
        <v>10024.74</v>
      </c>
      <c r="BA296">
        <f>Demand[[#This Row],[Load]]+Demand[[#This Row],[Load]]*0</f>
        <v>10126</v>
      </c>
      <c r="BB296">
        <f>Demand[[#This Row],[Load]]+Demand[[#This Row],[Load]]*0.01</f>
        <v>10227.26</v>
      </c>
      <c r="BC296">
        <f>Demand[[#This Row],[Load]]+Demand[[#This Row],[Load]]*0.02</f>
        <v>10328.52</v>
      </c>
      <c r="BD296">
        <f>Demand[[#This Row],[Load]]+Demand[[#This Row],[Load]]*0.03</f>
        <v>10429.780000000001</v>
      </c>
      <c r="BE296">
        <f>Demand[[#This Row],[Load]]+Demand[[#This Row],[Load]]*0.04</f>
        <v>10531.04</v>
      </c>
      <c r="BF296">
        <f>Demand[[#This Row],[Load]]+Demand[[#This Row],[Load]]*0.05</f>
        <v>10632.3</v>
      </c>
      <c r="BG296">
        <f>Demand[[#This Row],[Load]]+Demand[[#This Row],[Load]]*0.06</f>
        <v>10733.56</v>
      </c>
      <c r="BH296">
        <f>Demand[[#This Row],[Load]]+Demand[[#This Row],[Load]]*0.07</f>
        <v>10834.82</v>
      </c>
      <c r="BI296">
        <f>Demand[[#This Row],[Load]]+Demand[[#This Row],[Load]]*0.08</f>
        <v>10936.08</v>
      </c>
      <c r="BJ296">
        <f>Demand[[#This Row],[Load]]+Demand[[#This Row],[Load]]*0.09</f>
        <v>11037.34</v>
      </c>
      <c r="BK296">
        <f>Demand[[#This Row],[Load]]+Demand[[#This Row],[Load]]*0.1</f>
        <v>11138.6</v>
      </c>
      <c r="BL296">
        <f>Demand[[#This Row],[Load]]+Demand[[#This Row],[Load]]*0.11</f>
        <v>11239.86</v>
      </c>
      <c r="BM296">
        <f>Demand[[#This Row],[Load]]+Demand[[#This Row],[Load]]*0.12</f>
        <v>11341.119999999999</v>
      </c>
      <c r="BN296">
        <f>Demand[[#This Row],[Load]]+Demand[[#This Row],[Load]]*0.13</f>
        <v>11442.380000000001</v>
      </c>
      <c r="BO296">
        <f>Demand[[#This Row],[Load]]+Demand[[#This Row],[Load]]*0.14</f>
        <v>11543.64</v>
      </c>
      <c r="BP296">
        <f>Demand[[#This Row],[Load]]+Demand[[#This Row],[Load]]*0.15</f>
        <v>11644.9</v>
      </c>
      <c r="BQ296">
        <f>Demand[[#This Row],[Load]]+Demand[[#This Row],[Load]]*0.16</f>
        <v>11746.16</v>
      </c>
      <c r="BR296">
        <f>Demand[[#This Row],[Load]]+Demand[[#This Row],[Load]]*0.17</f>
        <v>11847.42</v>
      </c>
      <c r="BS296">
        <f>Demand[[#This Row],[Load]]+Demand[[#This Row],[Load]]*0.18</f>
        <v>11948.68</v>
      </c>
      <c r="BT296">
        <f>Demand[[#This Row],[Load]]+Demand[[#This Row],[Load]]*0.19</f>
        <v>12049.94</v>
      </c>
      <c r="BU296">
        <f>Demand[[#This Row],[Load]]+Demand[[#This Row],[Load]]*0.2</f>
        <v>12151.2</v>
      </c>
      <c r="BV296">
        <f>Demand[[#This Row],[Load]]+Demand[[#This Row],[Load]]*0.21</f>
        <v>12252.46</v>
      </c>
      <c r="BW296">
        <f>Demand[[#This Row],[Load]]+Demand[[#This Row],[Load]]*0.22</f>
        <v>12353.72</v>
      </c>
      <c r="BX296">
        <f>Demand[[#This Row],[Load]]+Demand[[#This Row],[Load]]*0.23</f>
        <v>12454.98</v>
      </c>
      <c r="BY296">
        <f>Demand[[#This Row],[Load]]+Demand[[#This Row],[Load]]*0.24</f>
        <v>12556.24</v>
      </c>
      <c r="BZ296">
        <f>Demand[[#This Row],[Load]]+Demand[[#This Row],[Load]]*0.25</f>
        <v>12657.5</v>
      </c>
      <c r="CA296">
        <f>Demand[[#This Row],[Load]]+Demand[[#This Row],[Load]]*0.26</f>
        <v>12758.76</v>
      </c>
      <c r="CB296">
        <f>Demand[[#This Row],[Load]]+Demand[[#This Row],[Load]]*0.27</f>
        <v>12860.02</v>
      </c>
      <c r="CC296">
        <f>Demand[[#This Row],[Load]]+Demand[[#This Row],[Load]]*0.28</f>
        <v>12961.28</v>
      </c>
      <c r="CD296">
        <f>Demand[[#This Row],[Load]]+Demand[[#This Row],[Load]]*0.29</f>
        <v>13062.54</v>
      </c>
      <c r="CE296">
        <f>Demand[[#This Row],[Load]]+Demand[[#This Row],[Load]]*0.3</f>
        <v>13163.8</v>
      </c>
      <c r="CF296">
        <f>Demand[[#This Row],[Load]]+Demand[[#This Row],[Load]]*0.31</f>
        <v>13265.06</v>
      </c>
      <c r="CG296">
        <f>Demand[[#This Row],[Load]]+Demand[[#This Row],[Load]]*0.32</f>
        <v>13366.32</v>
      </c>
      <c r="CH296">
        <f>Demand[[#This Row],[Load]]+Demand[[#This Row],[Load]]*0.33</f>
        <v>13467.58</v>
      </c>
      <c r="CI296">
        <f>Demand[[#This Row],[Load]]+Demand[[#This Row],[Load]]*0.34</f>
        <v>13568.84</v>
      </c>
      <c r="CJ296">
        <f>Demand[[#This Row],[Load]]+Demand[[#This Row],[Load]]*0.35</f>
        <v>13670.1</v>
      </c>
      <c r="CK296">
        <f>Demand[[#This Row],[Load]]+Demand[[#This Row],[Load]]*0.36</f>
        <v>13771.36</v>
      </c>
      <c r="CL296">
        <f>Demand[[#This Row],[Load]]+Demand[[#This Row],[Load]]*0.37</f>
        <v>13872.619999999999</v>
      </c>
      <c r="CM296">
        <f>Demand[[#This Row],[Load]]+Demand[[#This Row],[Load]]*0.38</f>
        <v>13973.880000000001</v>
      </c>
      <c r="CN296">
        <f>Demand[[#This Row],[Load]]+Demand[[#This Row],[Load]]*0.39</f>
        <v>14075.14</v>
      </c>
      <c r="CO296">
        <f>Demand[[#This Row],[Load]]+Demand[[#This Row],[Load]]*0.4</f>
        <v>14176.4</v>
      </c>
      <c r="CP296">
        <f>Demand[[#This Row],[Load]]+Demand[[#This Row],[Load]]*0.41</f>
        <v>14277.66</v>
      </c>
      <c r="CQ296">
        <f>Demand[[#This Row],[Load]]+Demand[[#This Row],[Load]]*0.42</f>
        <v>14378.92</v>
      </c>
      <c r="CR296">
        <f>Demand[[#This Row],[Load]]+Demand[[#This Row],[Load]]*0.43</f>
        <v>14480.18</v>
      </c>
      <c r="CS296">
        <f>Demand[[#This Row],[Load]]+Demand[[#This Row],[Load]]*0.44</f>
        <v>14581.439999999999</v>
      </c>
      <c r="CT296">
        <f>Demand[[#This Row],[Load]]+Demand[[#This Row],[Load]]*0.45</f>
        <v>14682.7</v>
      </c>
      <c r="CU296">
        <f>Demand[[#This Row],[Load]]+Demand[[#This Row],[Load]]*0.46</f>
        <v>14783.96</v>
      </c>
      <c r="CV296">
        <f>Demand[[#This Row],[Load]]+Demand[[#This Row],[Load]]*47</f>
        <v>486048</v>
      </c>
      <c r="CW296">
        <f>Demand[[#This Row],[Load]]+Demand[[#This Row],[Load]]*0.48</f>
        <v>14986.48</v>
      </c>
      <c r="CX296">
        <f>Demand[[#This Row],[Load]]+Demand[[#This Row],[Load]]*0.49</f>
        <v>15087.74</v>
      </c>
      <c r="CY296">
        <f>Demand[[#This Row],[Load]]+Demand[[#This Row],[Load]]*0.5</f>
        <v>15189</v>
      </c>
    </row>
    <row r="297" spans="1:103">
      <c r="A297">
        <v>295</v>
      </c>
      <c r="B297">
        <v>10852</v>
      </c>
      <c r="C297">
        <f>Demand[[#This Row],[Load]]-Demand[[#This Row],[Load]]*0.5</f>
        <v>5426</v>
      </c>
      <c r="D297">
        <f>Demand[[#This Row],[Load]]-Demand[[#This Row],[Load]]*0.49</f>
        <v>5534.52</v>
      </c>
      <c r="E297">
        <f>Demand[[#This Row],[Load]]-Demand[[#This Row],[Load]]*0.48</f>
        <v>5643.04</v>
      </c>
      <c r="F297">
        <f>Demand[[#This Row],[Load]]-Demand[[#This Row],[Load]]*0.47</f>
        <v>5751.56</v>
      </c>
      <c r="G297">
        <f>Demand[[#This Row],[Load]]-Demand[[#This Row],[Load]]*0.46</f>
        <v>5860.08</v>
      </c>
      <c r="H297">
        <f>Demand[[#This Row],[Load]]-Demand[[#This Row],[Load]]*0.45</f>
        <v>5968.5999999999995</v>
      </c>
      <c r="I297">
        <f>Demand[[#This Row],[Load]]-Demand[[#This Row],[Load]]*0.44</f>
        <v>6077.12</v>
      </c>
      <c r="J297">
        <f>Demand[[#This Row],[Load]]-Demand[[#This Row],[Load]]*0.43</f>
        <v>6185.64</v>
      </c>
      <c r="K297">
        <f>Demand[[#This Row],[Load]]+Demand[[#This Row],[Load]]*$K$1</f>
        <v>6294.16</v>
      </c>
      <c r="L297">
        <f>Demand[[#This Row],[Load]]+Demand[[#This Row],[Load]]*-0.41</f>
        <v>6402.68</v>
      </c>
      <c r="M297">
        <f>Demand[[#This Row],[Load]]+Demand[[#This Row],[Load]]*-0.4</f>
        <v>6511.2</v>
      </c>
      <c r="N297">
        <f>Demand[[#This Row],[Load]]+Demand[[#This Row],[Load]]*-0.39</f>
        <v>6619.72</v>
      </c>
      <c r="O297">
        <f>Demand[[#This Row],[Load]]+Demand[[#This Row],[Load]]*-0.38</f>
        <v>6728.24</v>
      </c>
      <c r="P297">
        <f>Demand[[#This Row],[Load]]+Demand[[#This Row],[Load]]*-0.37</f>
        <v>6836.76</v>
      </c>
      <c r="Q297">
        <f>Demand[[#This Row],[Load]]+Demand[[#This Row],[Load]]*-0.36</f>
        <v>6945.2800000000007</v>
      </c>
      <c r="R297">
        <f>Demand[[#This Row],[Load]]+Demand[[#This Row],[Load]]*-0.35</f>
        <v>7053.8</v>
      </c>
      <c r="S297">
        <f>Demand[[#This Row],[Load]]+Demand[[#This Row],[Load]]*-0.34</f>
        <v>7162.32</v>
      </c>
      <c r="T297">
        <f>Demand[[#This Row],[Load]]+Demand[[#This Row],[Load]]*-0.33</f>
        <v>7270.84</v>
      </c>
      <c r="U297">
        <f>Demand[[#This Row],[Load]]+Demand[[#This Row],[Load]]*-0.32</f>
        <v>7379.3600000000006</v>
      </c>
      <c r="V297">
        <f>Demand[[#This Row],[Load]]+Demand[[#This Row],[Load]]*-0.31</f>
        <v>7487.88</v>
      </c>
      <c r="W297">
        <f>Demand[[#This Row],[Load]]+Demand[[#This Row],[Load]]*-0.3</f>
        <v>7596.4</v>
      </c>
      <c r="X297">
        <f>Demand[[#This Row],[Load]]+Demand[[#This Row],[Load]]*-0.29</f>
        <v>7704.92</v>
      </c>
      <c r="Y297">
        <f>Demand[[#This Row],[Load]]+Demand[[#This Row],[Load]]*-0.28</f>
        <v>7813.44</v>
      </c>
      <c r="Z297">
        <f>Demand[[#This Row],[Load]]+Demand[[#This Row],[Load]]*-0.27</f>
        <v>7921.9599999999991</v>
      </c>
      <c r="AA297">
        <f>Demand[[#This Row],[Load]]+Demand[[#This Row],[Load]]*-0.26</f>
        <v>8030.48</v>
      </c>
      <c r="AB297">
        <f>Demand[[#This Row],[Load]]+Demand[[#This Row],[Load]]*-0.25</f>
        <v>8139</v>
      </c>
      <c r="AC297">
        <f>Demand[[#This Row],[Load]]+Demand[[#This Row],[Load]]*-0.24</f>
        <v>8247.52</v>
      </c>
      <c r="AD297">
        <f>Demand[[#This Row],[Load]]+Demand[[#This Row],[Load]]*-0.23</f>
        <v>8356.0400000000009</v>
      </c>
      <c r="AE297">
        <f>Demand[[#This Row],[Load]]+Demand[[#This Row],[Load]]*-0.22</f>
        <v>8464.56</v>
      </c>
      <c r="AF297">
        <f>Demand[[#This Row],[Load]]+Demand[[#This Row],[Load]]*-0.21</f>
        <v>8573.08</v>
      </c>
      <c r="AG297">
        <f>Demand[[#This Row],[Load]]+Demand[[#This Row],[Load]]*-0.2</f>
        <v>8681.6</v>
      </c>
      <c r="AH297">
        <f>Demand[[#This Row],[Load]]+Demand[[#This Row],[Load]]*-0.19</f>
        <v>8790.119999999999</v>
      </c>
      <c r="AI297">
        <f>Demand[[#This Row],[Load]]+Demand[[#This Row],[Load]]*-0.18</f>
        <v>8898.64</v>
      </c>
      <c r="AJ297">
        <f>Demand[[#This Row],[Load]]+Demand[[#This Row],[Load]]*-0.17</f>
        <v>9007.16</v>
      </c>
      <c r="AK297">
        <f>Demand[[#This Row],[Load]]+Demand[[#This Row],[Load]]*-0.16</f>
        <v>9115.68</v>
      </c>
      <c r="AL297">
        <f>Demand[[#This Row],[Load]]+Demand[[#This Row],[Load]]*-0.15</f>
        <v>9224.2000000000007</v>
      </c>
      <c r="AM297">
        <f>Demand[[#This Row],[Load]]+Demand[[#This Row],[Load]]*-0.14</f>
        <v>9332.7199999999993</v>
      </c>
      <c r="AN297">
        <f>Demand[[#This Row],[Load]]+Demand[[#This Row],[Load]]*-0.13</f>
        <v>9441.24</v>
      </c>
      <c r="AO297">
        <f>Demand[[#This Row],[Load]]+Demand[[#This Row],[Load]]*-0.12</f>
        <v>9549.76</v>
      </c>
      <c r="AP297">
        <f>Demand[[#This Row],[Load]]+Demand[[#This Row],[Load]]*-0.11</f>
        <v>9658.2800000000007</v>
      </c>
      <c r="AQ297">
        <f>Demand[[#This Row],[Load]]+Demand[[#This Row],[Load]]*-0.1</f>
        <v>9766.7999999999993</v>
      </c>
      <c r="AR297">
        <f>Demand[[#This Row],[Load]]+Demand[[#This Row],[Load]]*-0.09</f>
        <v>9875.32</v>
      </c>
      <c r="AS297">
        <f>Demand[[#This Row],[Load]]+Demand[[#This Row],[Load]]*-0.08</f>
        <v>9983.84</v>
      </c>
      <c r="AT297">
        <f>Demand[[#This Row],[Load]]+Demand[[#This Row],[Load]]*-0.07</f>
        <v>10092.36</v>
      </c>
      <c r="AU297">
        <f>Demand[[#This Row],[Load]]+Demand[[#This Row],[Load]]*-0.06</f>
        <v>10200.879999999999</v>
      </c>
      <c r="AV297">
        <f>Demand[[#This Row],[Load]]+Demand[[#This Row],[Load]]*-0.05</f>
        <v>10309.4</v>
      </c>
      <c r="AW297">
        <f>Demand[[#This Row],[Load]]+Demand[[#This Row],[Load]]*-0.04</f>
        <v>10417.92</v>
      </c>
      <c r="AX297">
        <f>Demand[[#This Row],[Load]]+Demand[[#This Row],[Load]]*-0.03</f>
        <v>10526.44</v>
      </c>
      <c r="AY297">
        <f>Demand[[#This Row],[Load]]+Demand[[#This Row],[Load]]*-0.02</f>
        <v>10634.96</v>
      </c>
      <c r="AZ297">
        <f>Demand[[#This Row],[Load]]+Demand[[#This Row],[Load]]*-0.01</f>
        <v>10743.48</v>
      </c>
      <c r="BA297">
        <f>Demand[[#This Row],[Load]]+Demand[[#This Row],[Load]]*0</f>
        <v>10852</v>
      </c>
      <c r="BB297">
        <f>Demand[[#This Row],[Load]]+Demand[[#This Row],[Load]]*0.01</f>
        <v>10960.52</v>
      </c>
      <c r="BC297">
        <f>Demand[[#This Row],[Load]]+Demand[[#This Row],[Load]]*0.02</f>
        <v>11069.04</v>
      </c>
      <c r="BD297">
        <f>Demand[[#This Row],[Load]]+Demand[[#This Row],[Load]]*0.03</f>
        <v>11177.56</v>
      </c>
      <c r="BE297">
        <f>Demand[[#This Row],[Load]]+Demand[[#This Row],[Load]]*0.04</f>
        <v>11286.08</v>
      </c>
      <c r="BF297">
        <f>Demand[[#This Row],[Load]]+Demand[[#This Row],[Load]]*0.05</f>
        <v>11394.6</v>
      </c>
      <c r="BG297">
        <f>Demand[[#This Row],[Load]]+Demand[[#This Row],[Load]]*0.06</f>
        <v>11503.12</v>
      </c>
      <c r="BH297">
        <f>Demand[[#This Row],[Load]]+Demand[[#This Row],[Load]]*0.07</f>
        <v>11611.64</v>
      </c>
      <c r="BI297">
        <f>Demand[[#This Row],[Load]]+Demand[[#This Row],[Load]]*0.08</f>
        <v>11720.16</v>
      </c>
      <c r="BJ297">
        <f>Demand[[#This Row],[Load]]+Demand[[#This Row],[Load]]*0.09</f>
        <v>11828.68</v>
      </c>
      <c r="BK297">
        <f>Demand[[#This Row],[Load]]+Demand[[#This Row],[Load]]*0.1</f>
        <v>11937.2</v>
      </c>
      <c r="BL297">
        <f>Demand[[#This Row],[Load]]+Demand[[#This Row],[Load]]*0.11</f>
        <v>12045.72</v>
      </c>
      <c r="BM297">
        <f>Demand[[#This Row],[Load]]+Demand[[#This Row],[Load]]*0.12</f>
        <v>12154.24</v>
      </c>
      <c r="BN297">
        <f>Demand[[#This Row],[Load]]+Demand[[#This Row],[Load]]*0.13</f>
        <v>12262.76</v>
      </c>
      <c r="BO297">
        <f>Demand[[#This Row],[Load]]+Demand[[#This Row],[Load]]*0.14</f>
        <v>12371.28</v>
      </c>
      <c r="BP297">
        <f>Demand[[#This Row],[Load]]+Demand[[#This Row],[Load]]*0.15</f>
        <v>12479.8</v>
      </c>
      <c r="BQ297">
        <f>Demand[[#This Row],[Load]]+Demand[[#This Row],[Load]]*0.16</f>
        <v>12588.32</v>
      </c>
      <c r="BR297">
        <f>Demand[[#This Row],[Load]]+Demand[[#This Row],[Load]]*0.17</f>
        <v>12696.84</v>
      </c>
      <c r="BS297">
        <f>Demand[[#This Row],[Load]]+Demand[[#This Row],[Load]]*0.18</f>
        <v>12805.36</v>
      </c>
      <c r="BT297">
        <f>Demand[[#This Row],[Load]]+Demand[[#This Row],[Load]]*0.19</f>
        <v>12913.880000000001</v>
      </c>
      <c r="BU297">
        <f>Demand[[#This Row],[Load]]+Demand[[#This Row],[Load]]*0.2</f>
        <v>13022.4</v>
      </c>
      <c r="BV297">
        <f>Demand[[#This Row],[Load]]+Demand[[#This Row],[Load]]*0.21</f>
        <v>13130.92</v>
      </c>
      <c r="BW297">
        <f>Demand[[#This Row],[Load]]+Demand[[#This Row],[Load]]*0.22</f>
        <v>13239.44</v>
      </c>
      <c r="BX297">
        <f>Demand[[#This Row],[Load]]+Demand[[#This Row],[Load]]*0.23</f>
        <v>13347.96</v>
      </c>
      <c r="BY297">
        <f>Demand[[#This Row],[Load]]+Demand[[#This Row],[Load]]*0.24</f>
        <v>13456.48</v>
      </c>
      <c r="BZ297">
        <f>Demand[[#This Row],[Load]]+Demand[[#This Row],[Load]]*0.25</f>
        <v>13565</v>
      </c>
      <c r="CA297">
        <f>Demand[[#This Row],[Load]]+Demand[[#This Row],[Load]]*0.26</f>
        <v>13673.52</v>
      </c>
      <c r="CB297">
        <f>Demand[[#This Row],[Load]]+Demand[[#This Row],[Load]]*0.27</f>
        <v>13782.04</v>
      </c>
      <c r="CC297">
        <f>Demand[[#This Row],[Load]]+Demand[[#This Row],[Load]]*0.28</f>
        <v>13890.560000000001</v>
      </c>
      <c r="CD297">
        <f>Demand[[#This Row],[Load]]+Demand[[#This Row],[Load]]*0.29</f>
        <v>13999.08</v>
      </c>
      <c r="CE297">
        <f>Demand[[#This Row],[Load]]+Demand[[#This Row],[Load]]*0.3</f>
        <v>14107.6</v>
      </c>
      <c r="CF297">
        <f>Demand[[#This Row],[Load]]+Demand[[#This Row],[Load]]*0.31</f>
        <v>14216.119999999999</v>
      </c>
      <c r="CG297">
        <f>Demand[[#This Row],[Load]]+Demand[[#This Row],[Load]]*0.32</f>
        <v>14324.64</v>
      </c>
      <c r="CH297">
        <f>Demand[[#This Row],[Load]]+Demand[[#This Row],[Load]]*0.33</f>
        <v>14433.16</v>
      </c>
      <c r="CI297">
        <f>Demand[[#This Row],[Load]]+Demand[[#This Row],[Load]]*0.34</f>
        <v>14541.68</v>
      </c>
      <c r="CJ297">
        <f>Demand[[#This Row],[Load]]+Demand[[#This Row],[Load]]*0.35</f>
        <v>14650.2</v>
      </c>
      <c r="CK297">
        <f>Demand[[#This Row],[Load]]+Demand[[#This Row],[Load]]*0.36</f>
        <v>14758.72</v>
      </c>
      <c r="CL297">
        <f>Demand[[#This Row],[Load]]+Demand[[#This Row],[Load]]*0.37</f>
        <v>14867.24</v>
      </c>
      <c r="CM297">
        <f>Demand[[#This Row],[Load]]+Demand[[#This Row],[Load]]*0.38</f>
        <v>14975.76</v>
      </c>
      <c r="CN297">
        <f>Demand[[#This Row],[Load]]+Demand[[#This Row],[Load]]*0.39</f>
        <v>15084.279999999999</v>
      </c>
      <c r="CO297">
        <f>Demand[[#This Row],[Load]]+Demand[[#This Row],[Load]]*0.4</f>
        <v>15192.8</v>
      </c>
      <c r="CP297">
        <f>Demand[[#This Row],[Load]]+Demand[[#This Row],[Load]]*0.41</f>
        <v>15301.32</v>
      </c>
      <c r="CQ297">
        <f>Demand[[#This Row],[Load]]+Demand[[#This Row],[Load]]*0.42</f>
        <v>15409.84</v>
      </c>
      <c r="CR297">
        <f>Demand[[#This Row],[Load]]+Demand[[#This Row],[Load]]*0.43</f>
        <v>15518.36</v>
      </c>
      <c r="CS297">
        <f>Demand[[#This Row],[Load]]+Demand[[#This Row],[Load]]*0.44</f>
        <v>15626.880000000001</v>
      </c>
      <c r="CT297">
        <f>Demand[[#This Row],[Load]]+Demand[[#This Row],[Load]]*0.45</f>
        <v>15735.400000000001</v>
      </c>
      <c r="CU297">
        <f>Demand[[#This Row],[Load]]+Demand[[#This Row],[Load]]*0.46</f>
        <v>15843.92</v>
      </c>
      <c r="CV297">
        <f>Demand[[#This Row],[Load]]+Demand[[#This Row],[Load]]*47</f>
        <v>520896</v>
      </c>
      <c r="CW297">
        <f>Demand[[#This Row],[Load]]+Demand[[#This Row],[Load]]*0.48</f>
        <v>16060.96</v>
      </c>
      <c r="CX297">
        <f>Demand[[#This Row],[Load]]+Demand[[#This Row],[Load]]*0.49</f>
        <v>16169.48</v>
      </c>
      <c r="CY297">
        <f>Demand[[#This Row],[Load]]+Demand[[#This Row],[Load]]*0.5</f>
        <v>16278</v>
      </c>
    </row>
    <row r="298" spans="1:103">
      <c r="A298">
        <v>296</v>
      </c>
      <c r="B298">
        <v>12596</v>
      </c>
      <c r="C298">
        <f>Demand[[#This Row],[Load]]-Demand[[#This Row],[Load]]*0.5</f>
        <v>6298</v>
      </c>
      <c r="D298">
        <f>Demand[[#This Row],[Load]]-Demand[[#This Row],[Load]]*0.49</f>
        <v>6423.96</v>
      </c>
      <c r="E298">
        <f>Demand[[#This Row],[Load]]-Demand[[#This Row],[Load]]*0.48</f>
        <v>6549.92</v>
      </c>
      <c r="F298">
        <f>Demand[[#This Row],[Load]]-Demand[[#This Row],[Load]]*0.47</f>
        <v>6675.88</v>
      </c>
      <c r="G298">
        <f>Demand[[#This Row],[Load]]-Demand[[#This Row],[Load]]*0.46</f>
        <v>6801.84</v>
      </c>
      <c r="H298">
        <f>Demand[[#This Row],[Load]]-Demand[[#This Row],[Load]]*0.45</f>
        <v>6927.8</v>
      </c>
      <c r="I298">
        <f>Demand[[#This Row],[Load]]-Demand[[#This Row],[Load]]*0.44</f>
        <v>7053.76</v>
      </c>
      <c r="J298">
        <f>Demand[[#This Row],[Load]]-Demand[[#This Row],[Load]]*0.43</f>
        <v>7179.72</v>
      </c>
      <c r="K298">
        <f>Demand[[#This Row],[Load]]+Demand[[#This Row],[Load]]*$K$1</f>
        <v>7305.68</v>
      </c>
      <c r="L298">
        <f>Demand[[#This Row],[Load]]+Demand[[#This Row],[Load]]*-0.41</f>
        <v>7431.64</v>
      </c>
      <c r="M298">
        <f>Demand[[#This Row],[Load]]+Demand[[#This Row],[Load]]*-0.4</f>
        <v>7557.5999999999995</v>
      </c>
      <c r="N298">
        <f>Demand[[#This Row],[Load]]+Demand[[#This Row],[Load]]*-0.39</f>
        <v>7683.5599999999995</v>
      </c>
      <c r="O298">
        <f>Demand[[#This Row],[Load]]+Demand[[#This Row],[Load]]*-0.38</f>
        <v>7809.5199999999995</v>
      </c>
      <c r="P298">
        <f>Demand[[#This Row],[Load]]+Demand[[#This Row],[Load]]*-0.37</f>
        <v>7935.4800000000005</v>
      </c>
      <c r="Q298">
        <f>Demand[[#This Row],[Load]]+Demand[[#This Row],[Load]]*-0.36</f>
        <v>8061.4400000000005</v>
      </c>
      <c r="R298">
        <f>Demand[[#This Row],[Load]]+Demand[[#This Row],[Load]]*-0.35</f>
        <v>8187.4000000000005</v>
      </c>
      <c r="S298">
        <f>Demand[[#This Row],[Load]]+Demand[[#This Row],[Load]]*-0.34</f>
        <v>8313.36</v>
      </c>
      <c r="T298">
        <f>Demand[[#This Row],[Load]]+Demand[[#This Row],[Load]]*-0.33</f>
        <v>8439.32</v>
      </c>
      <c r="U298">
        <f>Demand[[#This Row],[Load]]+Demand[[#This Row],[Load]]*-0.32</f>
        <v>8565.2799999999988</v>
      </c>
      <c r="V298">
        <f>Demand[[#This Row],[Load]]+Demand[[#This Row],[Load]]*-0.31</f>
        <v>8691.24</v>
      </c>
      <c r="W298">
        <f>Demand[[#This Row],[Load]]+Demand[[#This Row],[Load]]*-0.3</f>
        <v>8817.2000000000007</v>
      </c>
      <c r="X298">
        <f>Demand[[#This Row],[Load]]+Demand[[#This Row],[Load]]*-0.29</f>
        <v>8943.16</v>
      </c>
      <c r="Y298">
        <f>Demand[[#This Row],[Load]]+Demand[[#This Row],[Load]]*-0.28</f>
        <v>9069.119999999999</v>
      </c>
      <c r="Z298">
        <f>Demand[[#This Row],[Load]]+Demand[[#This Row],[Load]]*-0.27</f>
        <v>9195.08</v>
      </c>
      <c r="AA298">
        <f>Demand[[#This Row],[Load]]+Demand[[#This Row],[Load]]*-0.26</f>
        <v>9321.0400000000009</v>
      </c>
      <c r="AB298">
        <f>Demand[[#This Row],[Load]]+Demand[[#This Row],[Load]]*-0.25</f>
        <v>9447</v>
      </c>
      <c r="AC298">
        <f>Demand[[#This Row],[Load]]+Demand[[#This Row],[Load]]*-0.24</f>
        <v>9572.9599999999991</v>
      </c>
      <c r="AD298">
        <f>Demand[[#This Row],[Load]]+Demand[[#This Row],[Load]]*-0.23</f>
        <v>9698.92</v>
      </c>
      <c r="AE298">
        <f>Demand[[#This Row],[Load]]+Demand[[#This Row],[Load]]*-0.22</f>
        <v>9824.880000000001</v>
      </c>
      <c r="AF298">
        <f>Demand[[#This Row],[Load]]+Demand[[#This Row],[Load]]*-0.21</f>
        <v>9950.84</v>
      </c>
      <c r="AG298">
        <f>Demand[[#This Row],[Load]]+Demand[[#This Row],[Load]]*-0.2</f>
        <v>10076.799999999999</v>
      </c>
      <c r="AH298">
        <f>Demand[[#This Row],[Load]]+Demand[[#This Row],[Load]]*-0.19</f>
        <v>10202.76</v>
      </c>
      <c r="AI298">
        <f>Demand[[#This Row],[Load]]+Demand[[#This Row],[Load]]*-0.18</f>
        <v>10328.720000000001</v>
      </c>
      <c r="AJ298">
        <f>Demand[[#This Row],[Load]]+Demand[[#This Row],[Load]]*-0.17</f>
        <v>10454.68</v>
      </c>
      <c r="AK298">
        <f>Demand[[#This Row],[Load]]+Demand[[#This Row],[Load]]*-0.16</f>
        <v>10580.64</v>
      </c>
      <c r="AL298">
        <f>Demand[[#This Row],[Load]]+Demand[[#This Row],[Load]]*-0.15</f>
        <v>10706.6</v>
      </c>
      <c r="AM298">
        <f>Demand[[#This Row],[Load]]+Demand[[#This Row],[Load]]*-0.14</f>
        <v>10832.56</v>
      </c>
      <c r="AN298">
        <f>Demand[[#This Row],[Load]]+Demand[[#This Row],[Load]]*-0.13</f>
        <v>10958.52</v>
      </c>
      <c r="AO298">
        <f>Demand[[#This Row],[Load]]+Demand[[#This Row],[Load]]*-0.12</f>
        <v>11084.48</v>
      </c>
      <c r="AP298">
        <f>Demand[[#This Row],[Load]]+Demand[[#This Row],[Load]]*-0.11</f>
        <v>11210.44</v>
      </c>
      <c r="AQ298">
        <f>Demand[[#This Row],[Load]]+Demand[[#This Row],[Load]]*-0.1</f>
        <v>11336.4</v>
      </c>
      <c r="AR298">
        <f>Demand[[#This Row],[Load]]+Demand[[#This Row],[Load]]*-0.09</f>
        <v>11462.36</v>
      </c>
      <c r="AS298">
        <f>Demand[[#This Row],[Load]]+Demand[[#This Row],[Load]]*-0.08</f>
        <v>11588.32</v>
      </c>
      <c r="AT298">
        <f>Demand[[#This Row],[Load]]+Demand[[#This Row],[Load]]*-0.07</f>
        <v>11714.28</v>
      </c>
      <c r="AU298">
        <f>Demand[[#This Row],[Load]]+Demand[[#This Row],[Load]]*-0.06</f>
        <v>11840.24</v>
      </c>
      <c r="AV298">
        <f>Demand[[#This Row],[Load]]+Demand[[#This Row],[Load]]*-0.05</f>
        <v>11966.2</v>
      </c>
      <c r="AW298">
        <f>Demand[[#This Row],[Load]]+Demand[[#This Row],[Load]]*-0.04</f>
        <v>12092.16</v>
      </c>
      <c r="AX298">
        <f>Demand[[#This Row],[Load]]+Demand[[#This Row],[Load]]*-0.03</f>
        <v>12218.12</v>
      </c>
      <c r="AY298">
        <f>Demand[[#This Row],[Load]]+Demand[[#This Row],[Load]]*-0.02</f>
        <v>12344.08</v>
      </c>
      <c r="AZ298">
        <f>Demand[[#This Row],[Load]]+Demand[[#This Row],[Load]]*-0.01</f>
        <v>12470.04</v>
      </c>
      <c r="BA298">
        <f>Demand[[#This Row],[Load]]+Demand[[#This Row],[Load]]*0</f>
        <v>12596</v>
      </c>
      <c r="BB298">
        <f>Demand[[#This Row],[Load]]+Demand[[#This Row],[Load]]*0.01</f>
        <v>12721.96</v>
      </c>
      <c r="BC298">
        <f>Demand[[#This Row],[Load]]+Demand[[#This Row],[Load]]*0.02</f>
        <v>12847.92</v>
      </c>
      <c r="BD298">
        <f>Demand[[#This Row],[Load]]+Demand[[#This Row],[Load]]*0.03</f>
        <v>12973.88</v>
      </c>
      <c r="BE298">
        <f>Demand[[#This Row],[Load]]+Demand[[#This Row],[Load]]*0.04</f>
        <v>13099.84</v>
      </c>
      <c r="BF298">
        <f>Demand[[#This Row],[Load]]+Demand[[#This Row],[Load]]*0.05</f>
        <v>13225.8</v>
      </c>
      <c r="BG298">
        <f>Demand[[#This Row],[Load]]+Demand[[#This Row],[Load]]*0.06</f>
        <v>13351.76</v>
      </c>
      <c r="BH298">
        <f>Demand[[#This Row],[Load]]+Demand[[#This Row],[Load]]*0.07</f>
        <v>13477.72</v>
      </c>
      <c r="BI298">
        <f>Demand[[#This Row],[Load]]+Demand[[#This Row],[Load]]*0.08</f>
        <v>13603.68</v>
      </c>
      <c r="BJ298">
        <f>Demand[[#This Row],[Load]]+Demand[[#This Row],[Load]]*0.09</f>
        <v>13729.64</v>
      </c>
      <c r="BK298">
        <f>Demand[[#This Row],[Load]]+Demand[[#This Row],[Load]]*0.1</f>
        <v>13855.6</v>
      </c>
      <c r="BL298">
        <f>Demand[[#This Row],[Load]]+Demand[[#This Row],[Load]]*0.11</f>
        <v>13981.56</v>
      </c>
      <c r="BM298">
        <f>Demand[[#This Row],[Load]]+Demand[[#This Row],[Load]]*0.12</f>
        <v>14107.52</v>
      </c>
      <c r="BN298">
        <f>Demand[[#This Row],[Load]]+Demand[[#This Row],[Load]]*0.13</f>
        <v>14233.48</v>
      </c>
      <c r="BO298">
        <f>Demand[[#This Row],[Load]]+Demand[[#This Row],[Load]]*0.14</f>
        <v>14359.44</v>
      </c>
      <c r="BP298">
        <f>Demand[[#This Row],[Load]]+Demand[[#This Row],[Load]]*0.15</f>
        <v>14485.4</v>
      </c>
      <c r="BQ298">
        <f>Demand[[#This Row],[Load]]+Demand[[#This Row],[Load]]*0.16</f>
        <v>14611.36</v>
      </c>
      <c r="BR298">
        <f>Demand[[#This Row],[Load]]+Demand[[#This Row],[Load]]*0.17</f>
        <v>14737.32</v>
      </c>
      <c r="BS298">
        <f>Demand[[#This Row],[Load]]+Demand[[#This Row],[Load]]*0.18</f>
        <v>14863.279999999999</v>
      </c>
      <c r="BT298">
        <f>Demand[[#This Row],[Load]]+Demand[[#This Row],[Load]]*0.19</f>
        <v>14989.24</v>
      </c>
      <c r="BU298">
        <f>Demand[[#This Row],[Load]]+Demand[[#This Row],[Load]]*0.2</f>
        <v>15115.2</v>
      </c>
      <c r="BV298">
        <f>Demand[[#This Row],[Load]]+Demand[[#This Row],[Load]]*0.21</f>
        <v>15241.16</v>
      </c>
      <c r="BW298">
        <f>Demand[[#This Row],[Load]]+Demand[[#This Row],[Load]]*0.22</f>
        <v>15367.119999999999</v>
      </c>
      <c r="BX298">
        <f>Demand[[#This Row],[Load]]+Demand[[#This Row],[Load]]*0.23</f>
        <v>15493.08</v>
      </c>
      <c r="BY298">
        <f>Demand[[#This Row],[Load]]+Demand[[#This Row],[Load]]*0.24</f>
        <v>15619.04</v>
      </c>
      <c r="BZ298">
        <f>Demand[[#This Row],[Load]]+Demand[[#This Row],[Load]]*0.25</f>
        <v>15745</v>
      </c>
      <c r="CA298">
        <f>Demand[[#This Row],[Load]]+Demand[[#This Row],[Load]]*0.26</f>
        <v>15870.96</v>
      </c>
      <c r="CB298">
        <f>Demand[[#This Row],[Load]]+Demand[[#This Row],[Load]]*0.27</f>
        <v>15996.92</v>
      </c>
      <c r="CC298">
        <f>Demand[[#This Row],[Load]]+Demand[[#This Row],[Load]]*0.28</f>
        <v>16122.880000000001</v>
      </c>
      <c r="CD298">
        <f>Demand[[#This Row],[Load]]+Demand[[#This Row],[Load]]*0.29</f>
        <v>16248.84</v>
      </c>
      <c r="CE298">
        <f>Demand[[#This Row],[Load]]+Demand[[#This Row],[Load]]*0.3</f>
        <v>16374.8</v>
      </c>
      <c r="CF298">
        <f>Demand[[#This Row],[Load]]+Demand[[#This Row],[Load]]*0.31</f>
        <v>16500.759999999998</v>
      </c>
      <c r="CG298">
        <f>Demand[[#This Row],[Load]]+Demand[[#This Row],[Load]]*0.32</f>
        <v>16626.72</v>
      </c>
      <c r="CH298">
        <f>Demand[[#This Row],[Load]]+Demand[[#This Row],[Load]]*0.33</f>
        <v>16752.68</v>
      </c>
      <c r="CI298">
        <f>Demand[[#This Row],[Load]]+Demand[[#This Row],[Load]]*0.34</f>
        <v>16878.64</v>
      </c>
      <c r="CJ298">
        <f>Demand[[#This Row],[Load]]+Demand[[#This Row],[Load]]*0.35</f>
        <v>17004.599999999999</v>
      </c>
      <c r="CK298">
        <f>Demand[[#This Row],[Load]]+Demand[[#This Row],[Load]]*0.36</f>
        <v>17130.559999999998</v>
      </c>
      <c r="CL298">
        <f>Demand[[#This Row],[Load]]+Demand[[#This Row],[Load]]*0.37</f>
        <v>17256.52</v>
      </c>
      <c r="CM298">
        <f>Demand[[#This Row],[Load]]+Demand[[#This Row],[Load]]*0.38</f>
        <v>17382.48</v>
      </c>
      <c r="CN298">
        <f>Demand[[#This Row],[Load]]+Demand[[#This Row],[Load]]*0.39</f>
        <v>17508.440000000002</v>
      </c>
      <c r="CO298">
        <f>Demand[[#This Row],[Load]]+Demand[[#This Row],[Load]]*0.4</f>
        <v>17634.400000000001</v>
      </c>
      <c r="CP298">
        <f>Demand[[#This Row],[Load]]+Demand[[#This Row],[Load]]*0.41</f>
        <v>17760.36</v>
      </c>
      <c r="CQ298">
        <f>Demand[[#This Row],[Load]]+Demand[[#This Row],[Load]]*0.42</f>
        <v>17886.32</v>
      </c>
      <c r="CR298">
        <f>Demand[[#This Row],[Load]]+Demand[[#This Row],[Load]]*0.43</f>
        <v>18012.28</v>
      </c>
      <c r="CS298">
        <f>Demand[[#This Row],[Load]]+Demand[[#This Row],[Load]]*0.44</f>
        <v>18138.239999999998</v>
      </c>
      <c r="CT298">
        <f>Demand[[#This Row],[Load]]+Demand[[#This Row],[Load]]*0.45</f>
        <v>18264.2</v>
      </c>
      <c r="CU298">
        <f>Demand[[#This Row],[Load]]+Demand[[#This Row],[Load]]*0.46</f>
        <v>18390.16</v>
      </c>
      <c r="CV298">
        <f>Demand[[#This Row],[Load]]+Demand[[#This Row],[Load]]*47</f>
        <v>604608</v>
      </c>
      <c r="CW298">
        <f>Demand[[#This Row],[Load]]+Demand[[#This Row],[Load]]*0.48</f>
        <v>18642.080000000002</v>
      </c>
      <c r="CX298">
        <f>Demand[[#This Row],[Load]]+Demand[[#This Row],[Load]]*0.49</f>
        <v>18768.04</v>
      </c>
      <c r="CY298">
        <f>Demand[[#This Row],[Load]]+Demand[[#This Row],[Load]]*0.5</f>
        <v>18894</v>
      </c>
    </row>
    <row r="299" spans="1:103">
      <c r="A299">
        <v>297</v>
      </c>
      <c r="B299">
        <v>14059</v>
      </c>
      <c r="C299">
        <f>Demand[[#This Row],[Load]]-Demand[[#This Row],[Load]]*0.5</f>
        <v>7029.5</v>
      </c>
      <c r="D299">
        <f>Demand[[#This Row],[Load]]-Demand[[#This Row],[Load]]*0.49</f>
        <v>7170.09</v>
      </c>
      <c r="E299">
        <f>Demand[[#This Row],[Load]]-Demand[[#This Row],[Load]]*0.48</f>
        <v>7310.68</v>
      </c>
      <c r="F299">
        <f>Demand[[#This Row],[Load]]-Demand[[#This Row],[Load]]*0.47</f>
        <v>7451.27</v>
      </c>
      <c r="G299">
        <f>Demand[[#This Row],[Load]]-Demand[[#This Row],[Load]]*0.46</f>
        <v>7591.86</v>
      </c>
      <c r="H299">
        <f>Demand[[#This Row],[Load]]-Demand[[#This Row],[Load]]*0.45</f>
        <v>7732.45</v>
      </c>
      <c r="I299">
        <f>Demand[[#This Row],[Load]]-Demand[[#This Row],[Load]]*0.44</f>
        <v>7873.04</v>
      </c>
      <c r="J299">
        <f>Demand[[#This Row],[Load]]-Demand[[#This Row],[Load]]*0.43</f>
        <v>8013.63</v>
      </c>
      <c r="K299">
        <f>Demand[[#This Row],[Load]]+Demand[[#This Row],[Load]]*$K$1</f>
        <v>8154.22</v>
      </c>
      <c r="L299">
        <f>Demand[[#This Row],[Load]]+Demand[[#This Row],[Load]]*-0.41</f>
        <v>8294.8100000000013</v>
      </c>
      <c r="M299">
        <f>Demand[[#This Row],[Load]]+Demand[[#This Row],[Load]]*-0.4</f>
        <v>8435.4</v>
      </c>
      <c r="N299">
        <f>Demand[[#This Row],[Load]]+Demand[[#This Row],[Load]]*-0.39</f>
        <v>8575.99</v>
      </c>
      <c r="O299">
        <f>Demand[[#This Row],[Load]]+Demand[[#This Row],[Load]]*-0.38</f>
        <v>8716.58</v>
      </c>
      <c r="P299">
        <f>Demand[[#This Row],[Load]]+Demand[[#This Row],[Load]]*-0.37</f>
        <v>8857.17</v>
      </c>
      <c r="Q299">
        <f>Demand[[#This Row],[Load]]+Demand[[#This Row],[Load]]*-0.36</f>
        <v>8997.76</v>
      </c>
      <c r="R299">
        <f>Demand[[#This Row],[Load]]+Demand[[#This Row],[Load]]*-0.35</f>
        <v>9138.35</v>
      </c>
      <c r="S299">
        <f>Demand[[#This Row],[Load]]+Demand[[#This Row],[Load]]*-0.34</f>
        <v>9278.9399999999987</v>
      </c>
      <c r="T299">
        <f>Demand[[#This Row],[Load]]+Demand[[#This Row],[Load]]*-0.33</f>
        <v>9419.5299999999988</v>
      </c>
      <c r="U299">
        <f>Demand[[#This Row],[Load]]+Demand[[#This Row],[Load]]*-0.32</f>
        <v>9560.119999999999</v>
      </c>
      <c r="V299">
        <f>Demand[[#This Row],[Load]]+Demand[[#This Row],[Load]]*-0.31</f>
        <v>9700.7099999999991</v>
      </c>
      <c r="W299">
        <f>Demand[[#This Row],[Load]]+Demand[[#This Row],[Load]]*-0.3</f>
        <v>9841.2999999999993</v>
      </c>
      <c r="X299">
        <f>Demand[[#This Row],[Load]]+Demand[[#This Row],[Load]]*-0.29</f>
        <v>9981.89</v>
      </c>
      <c r="Y299">
        <f>Demand[[#This Row],[Load]]+Demand[[#This Row],[Load]]*-0.28</f>
        <v>10122.48</v>
      </c>
      <c r="Z299">
        <f>Demand[[#This Row],[Load]]+Demand[[#This Row],[Load]]*-0.27</f>
        <v>10263.07</v>
      </c>
      <c r="AA299">
        <f>Demand[[#This Row],[Load]]+Demand[[#This Row],[Load]]*-0.26</f>
        <v>10403.66</v>
      </c>
      <c r="AB299">
        <f>Demand[[#This Row],[Load]]+Demand[[#This Row],[Load]]*-0.25</f>
        <v>10544.25</v>
      </c>
      <c r="AC299">
        <f>Demand[[#This Row],[Load]]+Demand[[#This Row],[Load]]*-0.24</f>
        <v>10684.84</v>
      </c>
      <c r="AD299">
        <f>Demand[[#This Row],[Load]]+Demand[[#This Row],[Load]]*-0.23</f>
        <v>10825.43</v>
      </c>
      <c r="AE299">
        <f>Demand[[#This Row],[Load]]+Demand[[#This Row],[Load]]*-0.22</f>
        <v>10966.02</v>
      </c>
      <c r="AF299">
        <f>Demand[[#This Row],[Load]]+Demand[[#This Row],[Load]]*-0.21</f>
        <v>11106.61</v>
      </c>
      <c r="AG299">
        <f>Demand[[#This Row],[Load]]+Demand[[#This Row],[Load]]*-0.2</f>
        <v>11247.2</v>
      </c>
      <c r="AH299">
        <f>Demand[[#This Row],[Load]]+Demand[[#This Row],[Load]]*-0.19</f>
        <v>11387.79</v>
      </c>
      <c r="AI299">
        <f>Demand[[#This Row],[Load]]+Demand[[#This Row],[Load]]*-0.18</f>
        <v>11528.380000000001</v>
      </c>
      <c r="AJ299">
        <f>Demand[[#This Row],[Load]]+Demand[[#This Row],[Load]]*-0.17</f>
        <v>11668.97</v>
      </c>
      <c r="AK299">
        <f>Demand[[#This Row],[Load]]+Demand[[#This Row],[Load]]*-0.16</f>
        <v>11809.56</v>
      </c>
      <c r="AL299">
        <f>Demand[[#This Row],[Load]]+Demand[[#This Row],[Load]]*-0.15</f>
        <v>11950.15</v>
      </c>
      <c r="AM299">
        <f>Demand[[#This Row],[Load]]+Demand[[#This Row],[Load]]*-0.14</f>
        <v>12090.74</v>
      </c>
      <c r="AN299">
        <f>Demand[[#This Row],[Load]]+Demand[[#This Row],[Load]]*-0.13</f>
        <v>12231.33</v>
      </c>
      <c r="AO299">
        <f>Demand[[#This Row],[Load]]+Demand[[#This Row],[Load]]*-0.12</f>
        <v>12371.92</v>
      </c>
      <c r="AP299">
        <f>Demand[[#This Row],[Load]]+Demand[[#This Row],[Load]]*-0.11</f>
        <v>12512.51</v>
      </c>
      <c r="AQ299">
        <f>Demand[[#This Row],[Load]]+Demand[[#This Row],[Load]]*-0.1</f>
        <v>12653.1</v>
      </c>
      <c r="AR299">
        <f>Demand[[#This Row],[Load]]+Demand[[#This Row],[Load]]*-0.09</f>
        <v>12793.69</v>
      </c>
      <c r="AS299">
        <f>Demand[[#This Row],[Load]]+Demand[[#This Row],[Load]]*-0.08</f>
        <v>12934.28</v>
      </c>
      <c r="AT299">
        <f>Demand[[#This Row],[Load]]+Demand[[#This Row],[Load]]*-0.07</f>
        <v>13074.869999999999</v>
      </c>
      <c r="AU299">
        <f>Demand[[#This Row],[Load]]+Demand[[#This Row],[Load]]*-0.06</f>
        <v>13215.46</v>
      </c>
      <c r="AV299">
        <f>Demand[[#This Row],[Load]]+Demand[[#This Row],[Load]]*-0.05</f>
        <v>13356.05</v>
      </c>
      <c r="AW299">
        <f>Demand[[#This Row],[Load]]+Demand[[#This Row],[Load]]*-0.04</f>
        <v>13496.64</v>
      </c>
      <c r="AX299">
        <f>Demand[[#This Row],[Load]]+Demand[[#This Row],[Load]]*-0.03</f>
        <v>13637.23</v>
      </c>
      <c r="AY299">
        <f>Demand[[#This Row],[Load]]+Demand[[#This Row],[Load]]*-0.02</f>
        <v>13777.82</v>
      </c>
      <c r="AZ299">
        <f>Demand[[#This Row],[Load]]+Demand[[#This Row],[Load]]*-0.01</f>
        <v>13918.41</v>
      </c>
      <c r="BA299">
        <f>Demand[[#This Row],[Load]]+Demand[[#This Row],[Load]]*0</f>
        <v>14059</v>
      </c>
      <c r="BB299">
        <f>Demand[[#This Row],[Load]]+Demand[[#This Row],[Load]]*0.01</f>
        <v>14199.59</v>
      </c>
      <c r="BC299">
        <f>Demand[[#This Row],[Load]]+Demand[[#This Row],[Load]]*0.02</f>
        <v>14340.18</v>
      </c>
      <c r="BD299">
        <f>Demand[[#This Row],[Load]]+Demand[[#This Row],[Load]]*0.03</f>
        <v>14480.77</v>
      </c>
      <c r="BE299">
        <f>Demand[[#This Row],[Load]]+Demand[[#This Row],[Load]]*0.04</f>
        <v>14621.36</v>
      </c>
      <c r="BF299">
        <f>Demand[[#This Row],[Load]]+Demand[[#This Row],[Load]]*0.05</f>
        <v>14761.95</v>
      </c>
      <c r="BG299">
        <f>Demand[[#This Row],[Load]]+Demand[[#This Row],[Load]]*0.06</f>
        <v>14902.54</v>
      </c>
      <c r="BH299">
        <f>Demand[[#This Row],[Load]]+Demand[[#This Row],[Load]]*0.07</f>
        <v>15043.130000000001</v>
      </c>
      <c r="BI299">
        <f>Demand[[#This Row],[Load]]+Demand[[#This Row],[Load]]*0.08</f>
        <v>15183.72</v>
      </c>
      <c r="BJ299">
        <f>Demand[[#This Row],[Load]]+Demand[[#This Row],[Load]]*0.09</f>
        <v>15324.31</v>
      </c>
      <c r="BK299">
        <f>Demand[[#This Row],[Load]]+Demand[[#This Row],[Load]]*0.1</f>
        <v>15464.9</v>
      </c>
      <c r="BL299">
        <f>Demand[[#This Row],[Load]]+Demand[[#This Row],[Load]]*0.11</f>
        <v>15605.49</v>
      </c>
      <c r="BM299">
        <f>Demand[[#This Row],[Load]]+Demand[[#This Row],[Load]]*0.12</f>
        <v>15746.08</v>
      </c>
      <c r="BN299">
        <f>Demand[[#This Row],[Load]]+Demand[[#This Row],[Load]]*0.13</f>
        <v>15886.67</v>
      </c>
      <c r="BO299">
        <f>Demand[[#This Row],[Load]]+Demand[[#This Row],[Load]]*0.14</f>
        <v>16027.26</v>
      </c>
      <c r="BP299">
        <f>Demand[[#This Row],[Load]]+Demand[[#This Row],[Load]]*0.15</f>
        <v>16167.85</v>
      </c>
      <c r="BQ299">
        <f>Demand[[#This Row],[Load]]+Demand[[#This Row],[Load]]*0.16</f>
        <v>16308.44</v>
      </c>
      <c r="BR299">
        <f>Demand[[#This Row],[Load]]+Demand[[#This Row],[Load]]*0.17</f>
        <v>16449.03</v>
      </c>
      <c r="BS299">
        <f>Demand[[#This Row],[Load]]+Demand[[#This Row],[Load]]*0.18</f>
        <v>16589.62</v>
      </c>
      <c r="BT299">
        <f>Demand[[#This Row],[Load]]+Demand[[#This Row],[Load]]*0.19</f>
        <v>16730.21</v>
      </c>
      <c r="BU299">
        <f>Demand[[#This Row],[Load]]+Demand[[#This Row],[Load]]*0.2</f>
        <v>16870.8</v>
      </c>
      <c r="BV299">
        <f>Demand[[#This Row],[Load]]+Demand[[#This Row],[Load]]*0.21</f>
        <v>17011.39</v>
      </c>
      <c r="BW299">
        <f>Demand[[#This Row],[Load]]+Demand[[#This Row],[Load]]*0.22</f>
        <v>17151.98</v>
      </c>
      <c r="BX299">
        <f>Demand[[#This Row],[Load]]+Demand[[#This Row],[Load]]*0.23</f>
        <v>17292.57</v>
      </c>
      <c r="BY299">
        <f>Demand[[#This Row],[Load]]+Demand[[#This Row],[Load]]*0.24</f>
        <v>17433.16</v>
      </c>
      <c r="BZ299">
        <f>Demand[[#This Row],[Load]]+Demand[[#This Row],[Load]]*0.25</f>
        <v>17573.75</v>
      </c>
      <c r="CA299">
        <f>Demand[[#This Row],[Load]]+Demand[[#This Row],[Load]]*0.26</f>
        <v>17714.34</v>
      </c>
      <c r="CB299">
        <f>Demand[[#This Row],[Load]]+Demand[[#This Row],[Load]]*0.27</f>
        <v>17854.93</v>
      </c>
      <c r="CC299">
        <f>Demand[[#This Row],[Load]]+Demand[[#This Row],[Load]]*0.28</f>
        <v>17995.52</v>
      </c>
      <c r="CD299">
        <f>Demand[[#This Row],[Load]]+Demand[[#This Row],[Load]]*0.29</f>
        <v>18136.11</v>
      </c>
      <c r="CE299">
        <f>Demand[[#This Row],[Load]]+Demand[[#This Row],[Load]]*0.3</f>
        <v>18276.7</v>
      </c>
      <c r="CF299">
        <f>Demand[[#This Row],[Load]]+Demand[[#This Row],[Load]]*0.31</f>
        <v>18417.29</v>
      </c>
      <c r="CG299">
        <f>Demand[[#This Row],[Load]]+Demand[[#This Row],[Load]]*0.32</f>
        <v>18557.88</v>
      </c>
      <c r="CH299">
        <f>Demand[[#This Row],[Load]]+Demand[[#This Row],[Load]]*0.33</f>
        <v>18698.47</v>
      </c>
      <c r="CI299">
        <f>Demand[[#This Row],[Load]]+Demand[[#This Row],[Load]]*0.34</f>
        <v>18839.060000000001</v>
      </c>
      <c r="CJ299">
        <f>Demand[[#This Row],[Load]]+Demand[[#This Row],[Load]]*0.35</f>
        <v>18979.650000000001</v>
      </c>
      <c r="CK299">
        <f>Demand[[#This Row],[Load]]+Demand[[#This Row],[Load]]*0.36</f>
        <v>19120.239999999998</v>
      </c>
      <c r="CL299">
        <f>Demand[[#This Row],[Load]]+Demand[[#This Row],[Load]]*0.37</f>
        <v>19260.830000000002</v>
      </c>
      <c r="CM299">
        <f>Demand[[#This Row],[Load]]+Demand[[#This Row],[Load]]*0.38</f>
        <v>19401.419999999998</v>
      </c>
      <c r="CN299">
        <f>Demand[[#This Row],[Load]]+Demand[[#This Row],[Load]]*0.39</f>
        <v>19542.010000000002</v>
      </c>
      <c r="CO299">
        <f>Demand[[#This Row],[Load]]+Demand[[#This Row],[Load]]*0.4</f>
        <v>19682.599999999999</v>
      </c>
      <c r="CP299">
        <f>Demand[[#This Row],[Load]]+Demand[[#This Row],[Load]]*0.41</f>
        <v>19823.189999999999</v>
      </c>
      <c r="CQ299">
        <f>Demand[[#This Row],[Load]]+Demand[[#This Row],[Load]]*0.42</f>
        <v>19963.78</v>
      </c>
      <c r="CR299">
        <f>Demand[[#This Row],[Load]]+Demand[[#This Row],[Load]]*0.43</f>
        <v>20104.37</v>
      </c>
      <c r="CS299">
        <f>Demand[[#This Row],[Load]]+Demand[[#This Row],[Load]]*0.44</f>
        <v>20244.96</v>
      </c>
      <c r="CT299">
        <f>Demand[[#This Row],[Load]]+Demand[[#This Row],[Load]]*0.45</f>
        <v>20385.55</v>
      </c>
      <c r="CU299">
        <f>Demand[[#This Row],[Load]]+Demand[[#This Row],[Load]]*0.46</f>
        <v>20526.14</v>
      </c>
      <c r="CV299">
        <f>Demand[[#This Row],[Load]]+Demand[[#This Row],[Load]]*47</f>
        <v>674832</v>
      </c>
      <c r="CW299">
        <f>Demand[[#This Row],[Load]]+Demand[[#This Row],[Load]]*0.48</f>
        <v>20807.32</v>
      </c>
      <c r="CX299">
        <f>Demand[[#This Row],[Load]]+Demand[[#This Row],[Load]]*0.49</f>
        <v>20947.91</v>
      </c>
      <c r="CY299">
        <f>Demand[[#This Row],[Load]]+Demand[[#This Row],[Load]]*0.5</f>
        <v>21088.5</v>
      </c>
    </row>
    <row r="300" spans="1:103">
      <c r="A300">
        <v>298</v>
      </c>
      <c r="B300">
        <v>14654</v>
      </c>
      <c r="C300">
        <f>Demand[[#This Row],[Load]]-Demand[[#This Row],[Load]]*0.5</f>
        <v>7327</v>
      </c>
      <c r="D300">
        <f>Demand[[#This Row],[Load]]-Demand[[#This Row],[Load]]*0.49</f>
        <v>7473.54</v>
      </c>
      <c r="E300">
        <f>Demand[[#This Row],[Load]]-Demand[[#This Row],[Load]]*0.48</f>
        <v>7620.08</v>
      </c>
      <c r="F300">
        <f>Demand[[#This Row],[Load]]-Demand[[#This Row],[Load]]*0.47</f>
        <v>7766.6200000000008</v>
      </c>
      <c r="G300">
        <f>Demand[[#This Row],[Load]]-Demand[[#This Row],[Load]]*0.46</f>
        <v>7913.16</v>
      </c>
      <c r="H300">
        <f>Demand[[#This Row],[Load]]-Demand[[#This Row],[Load]]*0.45</f>
        <v>8059.7</v>
      </c>
      <c r="I300">
        <f>Demand[[#This Row],[Load]]-Demand[[#This Row],[Load]]*0.44</f>
        <v>8206.24</v>
      </c>
      <c r="J300">
        <f>Demand[[#This Row],[Load]]-Demand[[#This Row],[Load]]*0.43</f>
        <v>8352.7799999999988</v>
      </c>
      <c r="K300">
        <f>Demand[[#This Row],[Load]]+Demand[[#This Row],[Load]]*$K$1</f>
        <v>8499.32</v>
      </c>
      <c r="L300">
        <f>Demand[[#This Row],[Load]]+Demand[[#This Row],[Load]]*-0.41</f>
        <v>8645.86</v>
      </c>
      <c r="M300">
        <f>Demand[[#This Row],[Load]]+Demand[[#This Row],[Load]]*-0.4</f>
        <v>8792.4</v>
      </c>
      <c r="N300">
        <f>Demand[[#This Row],[Load]]+Demand[[#This Row],[Load]]*-0.39</f>
        <v>8938.9399999999987</v>
      </c>
      <c r="O300">
        <f>Demand[[#This Row],[Load]]+Demand[[#This Row],[Load]]*-0.38</f>
        <v>9085.48</v>
      </c>
      <c r="P300">
        <f>Demand[[#This Row],[Load]]+Demand[[#This Row],[Load]]*-0.37</f>
        <v>9232.02</v>
      </c>
      <c r="Q300">
        <f>Demand[[#This Row],[Load]]+Demand[[#This Row],[Load]]*-0.36</f>
        <v>9378.5600000000013</v>
      </c>
      <c r="R300">
        <f>Demand[[#This Row],[Load]]+Demand[[#This Row],[Load]]*-0.35</f>
        <v>9525.1</v>
      </c>
      <c r="S300">
        <f>Demand[[#This Row],[Load]]+Demand[[#This Row],[Load]]*-0.34</f>
        <v>9671.64</v>
      </c>
      <c r="T300">
        <f>Demand[[#This Row],[Load]]+Demand[[#This Row],[Load]]*-0.33</f>
        <v>9818.18</v>
      </c>
      <c r="U300">
        <f>Demand[[#This Row],[Load]]+Demand[[#This Row],[Load]]*-0.32</f>
        <v>9964.7200000000012</v>
      </c>
      <c r="V300">
        <f>Demand[[#This Row],[Load]]+Demand[[#This Row],[Load]]*-0.31</f>
        <v>10111.26</v>
      </c>
      <c r="W300">
        <f>Demand[[#This Row],[Load]]+Demand[[#This Row],[Load]]*-0.3</f>
        <v>10257.799999999999</v>
      </c>
      <c r="X300">
        <f>Demand[[#This Row],[Load]]+Demand[[#This Row],[Load]]*-0.29</f>
        <v>10404.34</v>
      </c>
      <c r="Y300">
        <f>Demand[[#This Row],[Load]]+Demand[[#This Row],[Load]]*-0.28</f>
        <v>10550.88</v>
      </c>
      <c r="Z300">
        <f>Demand[[#This Row],[Load]]+Demand[[#This Row],[Load]]*-0.27</f>
        <v>10697.42</v>
      </c>
      <c r="AA300">
        <f>Demand[[#This Row],[Load]]+Demand[[#This Row],[Load]]*-0.26</f>
        <v>10843.96</v>
      </c>
      <c r="AB300">
        <f>Demand[[#This Row],[Load]]+Demand[[#This Row],[Load]]*-0.25</f>
        <v>10990.5</v>
      </c>
      <c r="AC300">
        <f>Demand[[#This Row],[Load]]+Demand[[#This Row],[Load]]*-0.24</f>
        <v>11137.04</v>
      </c>
      <c r="AD300">
        <f>Demand[[#This Row],[Load]]+Demand[[#This Row],[Load]]*-0.23</f>
        <v>11283.58</v>
      </c>
      <c r="AE300">
        <f>Demand[[#This Row],[Load]]+Demand[[#This Row],[Load]]*-0.22</f>
        <v>11430.119999999999</v>
      </c>
      <c r="AF300">
        <f>Demand[[#This Row],[Load]]+Demand[[#This Row],[Load]]*-0.21</f>
        <v>11576.66</v>
      </c>
      <c r="AG300">
        <f>Demand[[#This Row],[Load]]+Demand[[#This Row],[Load]]*-0.2</f>
        <v>11723.2</v>
      </c>
      <c r="AH300">
        <f>Demand[[#This Row],[Load]]+Demand[[#This Row],[Load]]*-0.19</f>
        <v>11869.74</v>
      </c>
      <c r="AI300">
        <f>Demand[[#This Row],[Load]]+Demand[[#This Row],[Load]]*-0.18</f>
        <v>12016.28</v>
      </c>
      <c r="AJ300">
        <f>Demand[[#This Row],[Load]]+Demand[[#This Row],[Load]]*-0.17</f>
        <v>12162.82</v>
      </c>
      <c r="AK300">
        <f>Demand[[#This Row],[Load]]+Demand[[#This Row],[Load]]*-0.16</f>
        <v>12309.36</v>
      </c>
      <c r="AL300">
        <f>Demand[[#This Row],[Load]]+Demand[[#This Row],[Load]]*-0.15</f>
        <v>12455.9</v>
      </c>
      <c r="AM300">
        <f>Demand[[#This Row],[Load]]+Demand[[#This Row],[Load]]*-0.14</f>
        <v>12602.439999999999</v>
      </c>
      <c r="AN300">
        <f>Demand[[#This Row],[Load]]+Demand[[#This Row],[Load]]*-0.13</f>
        <v>12748.98</v>
      </c>
      <c r="AO300">
        <f>Demand[[#This Row],[Load]]+Demand[[#This Row],[Load]]*-0.12</f>
        <v>12895.52</v>
      </c>
      <c r="AP300">
        <f>Demand[[#This Row],[Load]]+Demand[[#This Row],[Load]]*-0.11</f>
        <v>13042.06</v>
      </c>
      <c r="AQ300">
        <f>Demand[[#This Row],[Load]]+Demand[[#This Row],[Load]]*-0.1</f>
        <v>13188.6</v>
      </c>
      <c r="AR300">
        <f>Demand[[#This Row],[Load]]+Demand[[#This Row],[Load]]*-0.09</f>
        <v>13335.14</v>
      </c>
      <c r="AS300">
        <f>Demand[[#This Row],[Load]]+Demand[[#This Row],[Load]]*-0.08</f>
        <v>13481.68</v>
      </c>
      <c r="AT300">
        <f>Demand[[#This Row],[Load]]+Demand[[#This Row],[Load]]*-0.07</f>
        <v>13628.22</v>
      </c>
      <c r="AU300">
        <f>Demand[[#This Row],[Load]]+Demand[[#This Row],[Load]]*-0.06</f>
        <v>13774.76</v>
      </c>
      <c r="AV300">
        <f>Demand[[#This Row],[Load]]+Demand[[#This Row],[Load]]*-0.05</f>
        <v>13921.3</v>
      </c>
      <c r="AW300">
        <f>Demand[[#This Row],[Load]]+Demand[[#This Row],[Load]]*-0.04</f>
        <v>14067.84</v>
      </c>
      <c r="AX300">
        <f>Demand[[#This Row],[Load]]+Demand[[#This Row],[Load]]*-0.03</f>
        <v>14214.38</v>
      </c>
      <c r="AY300">
        <f>Demand[[#This Row],[Load]]+Demand[[#This Row],[Load]]*-0.02</f>
        <v>14360.92</v>
      </c>
      <c r="AZ300">
        <f>Demand[[#This Row],[Load]]+Demand[[#This Row],[Load]]*-0.01</f>
        <v>14507.46</v>
      </c>
      <c r="BA300">
        <f>Demand[[#This Row],[Load]]+Demand[[#This Row],[Load]]*0</f>
        <v>14654</v>
      </c>
      <c r="BB300">
        <f>Demand[[#This Row],[Load]]+Demand[[#This Row],[Load]]*0.01</f>
        <v>14800.54</v>
      </c>
      <c r="BC300">
        <f>Demand[[#This Row],[Load]]+Demand[[#This Row],[Load]]*0.02</f>
        <v>14947.08</v>
      </c>
      <c r="BD300">
        <f>Demand[[#This Row],[Load]]+Demand[[#This Row],[Load]]*0.03</f>
        <v>15093.62</v>
      </c>
      <c r="BE300">
        <f>Demand[[#This Row],[Load]]+Demand[[#This Row],[Load]]*0.04</f>
        <v>15240.16</v>
      </c>
      <c r="BF300">
        <f>Demand[[#This Row],[Load]]+Demand[[#This Row],[Load]]*0.05</f>
        <v>15386.7</v>
      </c>
      <c r="BG300">
        <f>Demand[[#This Row],[Load]]+Demand[[#This Row],[Load]]*0.06</f>
        <v>15533.24</v>
      </c>
      <c r="BH300">
        <f>Demand[[#This Row],[Load]]+Demand[[#This Row],[Load]]*0.07</f>
        <v>15679.78</v>
      </c>
      <c r="BI300">
        <f>Demand[[#This Row],[Load]]+Demand[[#This Row],[Load]]*0.08</f>
        <v>15826.32</v>
      </c>
      <c r="BJ300">
        <f>Demand[[#This Row],[Load]]+Demand[[#This Row],[Load]]*0.09</f>
        <v>15972.86</v>
      </c>
      <c r="BK300">
        <f>Demand[[#This Row],[Load]]+Demand[[#This Row],[Load]]*0.1</f>
        <v>16119.4</v>
      </c>
      <c r="BL300">
        <f>Demand[[#This Row],[Load]]+Demand[[#This Row],[Load]]*0.11</f>
        <v>16265.94</v>
      </c>
      <c r="BM300">
        <f>Demand[[#This Row],[Load]]+Demand[[#This Row],[Load]]*0.12</f>
        <v>16412.48</v>
      </c>
      <c r="BN300">
        <f>Demand[[#This Row],[Load]]+Demand[[#This Row],[Load]]*0.13</f>
        <v>16559.02</v>
      </c>
      <c r="BO300">
        <f>Demand[[#This Row],[Load]]+Demand[[#This Row],[Load]]*0.14</f>
        <v>16705.560000000001</v>
      </c>
      <c r="BP300">
        <f>Demand[[#This Row],[Load]]+Demand[[#This Row],[Load]]*0.15</f>
        <v>16852.099999999999</v>
      </c>
      <c r="BQ300">
        <f>Demand[[#This Row],[Load]]+Demand[[#This Row],[Load]]*0.16</f>
        <v>16998.64</v>
      </c>
      <c r="BR300">
        <f>Demand[[#This Row],[Load]]+Demand[[#This Row],[Load]]*0.17</f>
        <v>17145.18</v>
      </c>
      <c r="BS300">
        <f>Demand[[#This Row],[Load]]+Demand[[#This Row],[Load]]*0.18</f>
        <v>17291.72</v>
      </c>
      <c r="BT300">
        <f>Demand[[#This Row],[Load]]+Demand[[#This Row],[Load]]*0.19</f>
        <v>17438.260000000002</v>
      </c>
      <c r="BU300">
        <f>Demand[[#This Row],[Load]]+Demand[[#This Row],[Load]]*0.2</f>
        <v>17584.8</v>
      </c>
      <c r="BV300">
        <f>Demand[[#This Row],[Load]]+Demand[[#This Row],[Load]]*0.21</f>
        <v>17731.34</v>
      </c>
      <c r="BW300">
        <f>Demand[[#This Row],[Load]]+Demand[[#This Row],[Load]]*0.22</f>
        <v>17877.88</v>
      </c>
      <c r="BX300">
        <f>Demand[[#This Row],[Load]]+Demand[[#This Row],[Load]]*0.23</f>
        <v>18024.419999999998</v>
      </c>
      <c r="BY300">
        <f>Demand[[#This Row],[Load]]+Demand[[#This Row],[Load]]*0.24</f>
        <v>18170.96</v>
      </c>
      <c r="BZ300">
        <f>Demand[[#This Row],[Load]]+Demand[[#This Row],[Load]]*0.25</f>
        <v>18317.5</v>
      </c>
      <c r="CA300">
        <f>Demand[[#This Row],[Load]]+Demand[[#This Row],[Load]]*0.26</f>
        <v>18464.04</v>
      </c>
      <c r="CB300">
        <f>Demand[[#This Row],[Load]]+Demand[[#This Row],[Load]]*0.27</f>
        <v>18610.580000000002</v>
      </c>
      <c r="CC300">
        <f>Demand[[#This Row],[Load]]+Demand[[#This Row],[Load]]*0.28</f>
        <v>18757.120000000003</v>
      </c>
      <c r="CD300">
        <f>Demand[[#This Row],[Load]]+Demand[[#This Row],[Load]]*0.29</f>
        <v>18903.66</v>
      </c>
      <c r="CE300">
        <f>Demand[[#This Row],[Load]]+Demand[[#This Row],[Load]]*0.3</f>
        <v>19050.2</v>
      </c>
      <c r="CF300">
        <f>Demand[[#This Row],[Load]]+Demand[[#This Row],[Load]]*0.31</f>
        <v>19196.739999999998</v>
      </c>
      <c r="CG300">
        <f>Demand[[#This Row],[Load]]+Demand[[#This Row],[Load]]*0.32</f>
        <v>19343.28</v>
      </c>
      <c r="CH300">
        <f>Demand[[#This Row],[Load]]+Demand[[#This Row],[Load]]*0.33</f>
        <v>19489.82</v>
      </c>
      <c r="CI300">
        <f>Demand[[#This Row],[Load]]+Demand[[#This Row],[Load]]*0.34</f>
        <v>19636.36</v>
      </c>
      <c r="CJ300">
        <f>Demand[[#This Row],[Load]]+Demand[[#This Row],[Load]]*0.35</f>
        <v>19782.900000000001</v>
      </c>
      <c r="CK300">
        <f>Demand[[#This Row],[Load]]+Demand[[#This Row],[Load]]*0.36</f>
        <v>19929.439999999999</v>
      </c>
      <c r="CL300">
        <f>Demand[[#This Row],[Load]]+Demand[[#This Row],[Load]]*0.37</f>
        <v>20075.98</v>
      </c>
      <c r="CM300">
        <f>Demand[[#This Row],[Load]]+Demand[[#This Row],[Load]]*0.38</f>
        <v>20222.52</v>
      </c>
      <c r="CN300">
        <f>Demand[[#This Row],[Load]]+Demand[[#This Row],[Load]]*0.39</f>
        <v>20369.060000000001</v>
      </c>
      <c r="CO300">
        <f>Demand[[#This Row],[Load]]+Demand[[#This Row],[Load]]*0.4</f>
        <v>20515.599999999999</v>
      </c>
      <c r="CP300">
        <f>Demand[[#This Row],[Load]]+Demand[[#This Row],[Load]]*0.41</f>
        <v>20662.14</v>
      </c>
      <c r="CQ300">
        <f>Demand[[#This Row],[Load]]+Demand[[#This Row],[Load]]*0.42</f>
        <v>20808.68</v>
      </c>
      <c r="CR300">
        <f>Demand[[#This Row],[Load]]+Demand[[#This Row],[Load]]*0.43</f>
        <v>20955.22</v>
      </c>
      <c r="CS300">
        <f>Demand[[#This Row],[Load]]+Demand[[#This Row],[Load]]*0.44</f>
        <v>21101.760000000002</v>
      </c>
      <c r="CT300">
        <f>Demand[[#This Row],[Load]]+Demand[[#This Row],[Load]]*0.45</f>
        <v>21248.3</v>
      </c>
      <c r="CU300">
        <f>Demand[[#This Row],[Load]]+Demand[[#This Row],[Load]]*0.46</f>
        <v>21394.84</v>
      </c>
      <c r="CV300">
        <f>Demand[[#This Row],[Load]]+Demand[[#This Row],[Load]]*47</f>
        <v>703392</v>
      </c>
      <c r="CW300">
        <f>Demand[[#This Row],[Load]]+Demand[[#This Row],[Load]]*0.48</f>
        <v>21687.919999999998</v>
      </c>
      <c r="CX300">
        <f>Demand[[#This Row],[Load]]+Demand[[#This Row],[Load]]*0.49</f>
        <v>21834.46</v>
      </c>
      <c r="CY300">
        <f>Demand[[#This Row],[Load]]+Demand[[#This Row],[Load]]*0.5</f>
        <v>21981</v>
      </c>
    </row>
    <row r="301" spans="1:103">
      <c r="A301">
        <v>299</v>
      </c>
      <c r="B301">
        <v>15005</v>
      </c>
      <c r="C301">
        <f>Demand[[#This Row],[Load]]-Demand[[#This Row],[Load]]*0.5</f>
        <v>7502.5</v>
      </c>
      <c r="D301">
        <f>Demand[[#This Row],[Load]]-Demand[[#This Row],[Load]]*0.49</f>
        <v>7652.55</v>
      </c>
      <c r="E301">
        <f>Demand[[#This Row],[Load]]-Demand[[#This Row],[Load]]*0.48</f>
        <v>7802.6</v>
      </c>
      <c r="F301">
        <f>Demand[[#This Row],[Load]]-Demand[[#This Row],[Load]]*0.47</f>
        <v>7952.6500000000005</v>
      </c>
      <c r="G301">
        <f>Demand[[#This Row],[Load]]-Demand[[#This Row],[Load]]*0.46</f>
        <v>8102.7</v>
      </c>
      <c r="H301">
        <f>Demand[[#This Row],[Load]]-Demand[[#This Row],[Load]]*0.45</f>
        <v>8252.75</v>
      </c>
      <c r="I301">
        <f>Demand[[#This Row],[Load]]-Demand[[#This Row],[Load]]*0.44</f>
        <v>8402.7999999999993</v>
      </c>
      <c r="J301">
        <f>Demand[[#This Row],[Load]]-Demand[[#This Row],[Load]]*0.43</f>
        <v>8552.85</v>
      </c>
      <c r="K301">
        <f>Demand[[#This Row],[Load]]+Demand[[#This Row],[Load]]*$K$1</f>
        <v>8702.9000000000015</v>
      </c>
      <c r="L301">
        <f>Demand[[#This Row],[Load]]+Demand[[#This Row],[Load]]*-0.41</f>
        <v>8852.9500000000007</v>
      </c>
      <c r="M301">
        <f>Demand[[#This Row],[Load]]+Demand[[#This Row],[Load]]*-0.4</f>
        <v>9003</v>
      </c>
      <c r="N301">
        <f>Demand[[#This Row],[Load]]+Demand[[#This Row],[Load]]*-0.39</f>
        <v>9153.0499999999993</v>
      </c>
      <c r="O301">
        <f>Demand[[#This Row],[Load]]+Demand[[#This Row],[Load]]*-0.38</f>
        <v>9303.1</v>
      </c>
      <c r="P301">
        <f>Demand[[#This Row],[Load]]+Demand[[#This Row],[Load]]*-0.37</f>
        <v>9453.15</v>
      </c>
      <c r="Q301">
        <f>Demand[[#This Row],[Load]]+Demand[[#This Row],[Load]]*-0.36</f>
        <v>9603.2000000000007</v>
      </c>
      <c r="R301">
        <f>Demand[[#This Row],[Load]]+Demand[[#This Row],[Load]]*-0.35</f>
        <v>9753.25</v>
      </c>
      <c r="S301">
        <f>Demand[[#This Row],[Load]]+Demand[[#This Row],[Load]]*-0.34</f>
        <v>9903.2999999999993</v>
      </c>
      <c r="T301">
        <f>Demand[[#This Row],[Load]]+Demand[[#This Row],[Load]]*-0.33</f>
        <v>10053.349999999999</v>
      </c>
      <c r="U301">
        <f>Demand[[#This Row],[Load]]+Demand[[#This Row],[Load]]*-0.32</f>
        <v>10203.4</v>
      </c>
      <c r="V301">
        <f>Demand[[#This Row],[Load]]+Demand[[#This Row],[Load]]*-0.31</f>
        <v>10353.450000000001</v>
      </c>
      <c r="W301">
        <f>Demand[[#This Row],[Load]]+Demand[[#This Row],[Load]]*-0.3</f>
        <v>10503.5</v>
      </c>
      <c r="X301">
        <f>Demand[[#This Row],[Load]]+Demand[[#This Row],[Load]]*-0.29</f>
        <v>10653.55</v>
      </c>
      <c r="Y301">
        <f>Demand[[#This Row],[Load]]+Demand[[#This Row],[Load]]*-0.28</f>
        <v>10803.599999999999</v>
      </c>
      <c r="Z301">
        <f>Demand[[#This Row],[Load]]+Demand[[#This Row],[Load]]*-0.27</f>
        <v>10953.65</v>
      </c>
      <c r="AA301">
        <f>Demand[[#This Row],[Load]]+Demand[[#This Row],[Load]]*-0.26</f>
        <v>11103.7</v>
      </c>
      <c r="AB301">
        <f>Demand[[#This Row],[Load]]+Demand[[#This Row],[Load]]*-0.25</f>
        <v>11253.75</v>
      </c>
      <c r="AC301">
        <f>Demand[[#This Row],[Load]]+Demand[[#This Row],[Load]]*-0.24</f>
        <v>11403.8</v>
      </c>
      <c r="AD301">
        <f>Demand[[#This Row],[Load]]+Demand[[#This Row],[Load]]*-0.23</f>
        <v>11553.85</v>
      </c>
      <c r="AE301">
        <f>Demand[[#This Row],[Load]]+Demand[[#This Row],[Load]]*-0.22</f>
        <v>11703.9</v>
      </c>
      <c r="AF301">
        <f>Demand[[#This Row],[Load]]+Demand[[#This Row],[Load]]*-0.21</f>
        <v>11853.95</v>
      </c>
      <c r="AG301">
        <f>Demand[[#This Row],[Load]]+Demand[[#This Row],[Load]]*-0.2</f>
        <v>12004</v>
      </c>
      <c r="AH301">
        <f>Demand[[#This Row],[Load]]+Demand[[#This Row],[Load]]*-0.19</f>
        <v>12154.05</v>
      </c>
      <c r="AI301">
        <f>Demand[[#This Row],[Load]]+Demand[[#This Row],[Load]]*-0.18</f>
        <v>12304.1</v>
      </c>
      <c r="AJ301">
        <f>Demand[[#This Row],[Load]]+Demand[[#This Row],[Load]]*-0.17</f>
        <v>12454.15</v>
      </c>
      <c r="AK301">
        <f>Demand[[#This Row],[Load]]+Demand[[#This Row],[Load]]*-0.16</f>
        <v>12604.2</v>
      </c>
      <c r="AL301">
        <f>Demand[[#This Row],[Load]]+Demand[[#This Row],[Load]]*-0.15</f>
        <v>12754.25</v>
      </c>
      <c r="AM301">
        <f>Demand[[#This Row],[Load]]+Demand[[#This Row],[Load]]*-0.14</f>
        <v>12904.3</v>
      </c>
      <c r="AN301">
        <f>Demand[[#This Row],[Load]]+Demand[[#This Row],[Load]]*-0.13</f>
        <v>13054.35</v>
      </c>
      <c r="AO301">
        <f>Demand[[#This Row],[Load]]+Demand[[#This Row],[Load]]*-0.12</f>
        <v>13204.4</v>
      </c>
      <c r="AP301">
        <f>Demand[[#This Row],[Load]]+Demand[[#This Row],[Load]]*-0.11</f>
        <v>13354.45</v>
      </c>
      <c r="AQ301">
        <f>Demand[[#This Row],[Load]]+Demand[[#This Row],[Load]]*-0.1</f>
        <v>13504.5</v>
      </c>
      <c r="AR301">
        <f>Demand[[#This Row],[Load]]+Demand[[#This Row],[Load]]*-0.09</f>
        <v>13654.55</v>
      </c>
      <c r="AS301">
        <f>Demand[[#This Row],[Load]]+Demand[[#This Row],[Load]]*-0.08</f>
        <v>13804.6</v>
      </c>
      <c r="AT301">
        <f>Demand[[#This Row],[Load]]+Demand[[#This Row],[Load]]*-0.07</f>
        <v>13954.65</v>
      </c>
      <c r="AU301">
        <f>Demand[[#This Row],[Load]]+Demand[[#This Row],[Load]]*-0.06</f>
        <v>14104.7</v>
      </c>
      <c r="AV301">
        <f>Demand[[#This Row],[Load]]+Demand[[#This Row],[Load]]*-0.05</f>
        <v>14254.75</v>
      </c>
      <c r="AW301">
        <f>Demand[[#This Row],[Load]]+Demand[[#This Row],[Load]]*-0.04</f>
        <v>14404.8</v>
      </c>
      <c r="AX301">
        <f>Demand[[#This Row],[Load]]+Demand[[#This Row],[Load]]*-0.03</f>
        <v>14554.85</v>
      </c>
      <c r="AY301">
        <f>Demand[[#This Row],[Load]]+Demand[[#This Row],[Load]]*-0.02</f>
        <v>14704.9</v>
      </c>
      <c r="AZ301">
        <f>Demand[[#This Row],[Load]]+Demand[[#This Row],[Load]]*-0.01</f>
        <v>14854.95</v>
      </c>
      <c r="BA301">
        <f>Demand[[#This Row],[Load]]+Demand[[#This Row],[Load]]*0</f>
        <v>15005</v>
      </c>
      <c r="BB301">
        <f>Demand[[#This Row],[Load]]+Demand[[#This Row],[Load]]*0.01</f>
        <v>15155.05</v>
      </c>
      <c r="BC301">
        <f>Demand[[#This Row],[Load]]+Demand[[#This Row],[Load]]*0.02</f>
        <v>15305.1</v>
      </c>
      <c r="BD301">
        <f>Demand[[#This Row],[Load]]+Demand[[#This Row],[Load]]*0.03</f>
        <v>15455.15</v>
      </c>
      <c r="BE301">
        <f>Demand[[#This Row],[Load]]+Demand[[#This Row],[Load]]*0.04</f>
        <v>15605.2</v>
      </c>
      <c r="BF301">
        <f>Demand[[#This Row],[Load]]+Demand[[#This Row],[Load]]*0.05</f>
        <v>15755.25</v>
      </c>
      <c r="BG301">
        <f>Demand[[#This Row],[Load]]+Demand[[#This Row],[Load]]*0.06</f>
        <v>15905.3</v>
      </c>
      <c r="BH301">
        <f>Demand[[#This Row],[Load]]+Demand[[#This Row],[Load]]*0.07</f>
        <v>16055.35</v>
      </c>
      <c r="BI301">
        <f>Demand[[#This Row],[Load]]+Demand[[#This Row],[Load]]*0.08</f>
        <v>16205.4</v>
      </c>
      <c r="BJ301">
        <f>Demand[[#This Row],[Load]]+Demand[[#This Row],[Load]]*0.09</f>
        <v>16355.45</v>
      </c>
      <c r="BK301">
        <f>Demand[[#This Row],[Load]]+Demand[[#This Row],[Load]]*0.1</f>
        <v>16505.5</v>
      </c>
      <c r="BL301">
        <f>Demand[[#This Row],[Load]]+Demand[[#This Row],[Load]]*0.11</f>
        <v>16655.55</v>
      </c>
      <c r="BM301">
        <f>Demand[[#This Row],[Load]]+Demand[[#This Row],[Load]]*0.12</f>
        <v>16805.599999999999</v>
      </c>
      <c r="BN301">
        <f>Demand[[#This Row],[Load]]+Demand[[#This Row],[Load]]*0.13</f>
        <v>16955.650000000001</v>
      </c>
      <c r="BO301">
        <f>Demand[[#This Row],[Load]]+Demand[[#This Row],[Load]]*0.14</f>
        <v>17105.7</v>
      </c>
      <c r="BP301">
        <f>Demand[[#This Row],[Load]]+Demand[[#This Row],[Load]]*0.15</f>
        <v>17255.75</v>
      </c>
      <c r="BQ301">
        <f>Demand[[#This Row],[Load]]+Demand[[#This Row],[Load]]*0.16</f>
        <v>17405.8</v>
      </c>
      <c r="BR301">
        <f>Demand[[#This Row],[Load]]+Demand[[#This Row],[Load]]*0.17</f>
        <v>17555.849999999999</v>
      </c>
      <c r="BS301">
        <f>Demand[[#This Row],[Load]]+Demand[[#This Row],[Load]]*0.18</f>
        <v>17705.900000000001</v>
      </c>
      <c r="BT301">
        <f>Demand[[#This Row],[Load]]+Demand[[#This Row],[Load]]*0.19</f>
        <v>17855.95</v>
      </c>
      <c r="BU301">
        <f>Demand[[#This Row],[Load]]+Demand[[#This Row],[Load]]*0.2</f>
        <v>18006</v>
      </c>
      <c r="BV301">
        <f>Demand[[#This Row],[Load]]+Demand[[#This Row],[Load]]*0.21</f>
        <v>18156.05</v>
      </c>
      <c r="BW301">
        <f>Demand[[#This Row],[Load]]+Demand[[#This Row],[Load]]*0.22</f>
        <v>18306.099999999999</v>
      </c>
      <c r="BX301">
        <f>Demand[[#This Row],[Load]]+Demand[[#This Row],[Load]]*0.23</f>
        <v>18456.150000000001</v>
      </c>
      <c r="BY301">
        <f>Demand[[#This Row],[Load]]+Demand[[#This Row],[Load]]*0.24</f>
        <v>18606.2</v>
      </c>
      <c r="BZ301">
        <f>Demand[[#This Row],[Load]]+Demand[[#This Row],[Load]]*0.25</f>
        <v>18756.25</v>
      </c>
      <c r="CA301">
        <f>Demand[[#This Row],[Load]]+Demand[[#This Row],[Load]]*0.26</f>
        <v>18906.3</v>
      </c>
      <c r="CB301">
        <f>Demand[[#This Row],[Load]]+Demand[[#This Row],[Load]]*0.27</f>
        <v>19056.349999999999</v>
      </c>
      <c r="CC301">
        <f>Demand[[#This Row],[Load]]+Demand[[#This Row],[Load]]*0.28</f>
        <v>19206.400000000001</v>
      </c>
      <c r="CD301">
        <f>Demand[[#This Row],[Load]]+Demand[[#This Row],[Load]]*0.29</f>
        <v>19356.45</v>
      </c>
      <c r="CE301">
        <f>Demand[[#This Row],[Load]]+Demand[[#This Row],[Load]]*0.3</f>
        <v>19506.5</v>
      </c>
      <c r="CF301">
        <f>Demand[[#This Row],[Load]]+Demand[[#This Row],[Load]]*0.31</f>
        <v>19656.55</v>
      </c>
      <c r="CG301">
        <f>Demand[[#This Row],[Load]]+Demand[[#This Row],[Load]]*0.32</f>
        <v>19806.599999999999</v>
      </c>
      <c r="CH301">
        <f>Demand[[#This Row],[Load]]+Demand[[#This Row],[Load]]*0.33</f>
        <v>19956.650000000001</v>
      </c>
      <c r="CI301">
        <f>Demand[[#This Row],[Load]]+Demand[[#This Row],[Load]]*0.34</f>
        <v>20106.7</v>
      </c>
      <c r="CJ301">
        <f>Demand[[#This Row],[Load]]+Demand[[#This Row],[Load]]*0.35</f>
        <v>20256.75</v>
      </c>
      <c r="CK301">
        <f>Demand[[#This Row],[Load]]+Demand[[#This Row],[Load]]*0.36</f>
        <v>20406.8</v>
      </c>
      <c r="CL301">
        <f>Demand[[#This Row],[Load]]+Demand[[#This Row],[Load]]*0.37</f>
        <v>20556.849999999999</v>
      </c>
      <c r="CM301">
        <f>Demand[[#This Row],[Load]]+Demand[[#This Row],[Load]]*0.38</f>
        <v>20706.900000000001</v>
      </c>
      <c r="CN301">
        <f>Demand[[#This Row],[Load]]+Demand[[#This Row],[Load]]*0.39</f>
        <v>20856.95</v>
      </c>
      <c r="CO301">
        <f>Demand[[#This Row],[Load]]+Demand[[#This Row],[Load]]*0.4</f>
        <v>21007</v>
      </c>
      <c r="CP301">
        <f>Demand[[#This Row],[Load]]+Demand[[#This Row],[Load]]*0.41</f>
        <v>21157.05</v>
      </c>
      <c r="CQ301">
        <f>Demand[[#This Row],[Load]]+Demand[[#This Row],[Load]]*0.42</f>
        <v>21307.1</v>
      </c>
      <c r="CR301">
        <f>Demand[[#This Row],[Load]]+Demand[[#This Row],[Load]]*0.43</f>
        <v>21457.15</v>
      </c>
      <c r="CS301">
        <f>Demand[[#This Row],[Load]]+Demand[[#This Row],[Load]]*0.44</f>
        <v>21607.200000000001</v>
      </c>
      <c r="CT301">
        <f>Demand[[#This Row],[Load]]+Demand[[#This Row],[Load]]*0.45</f>
        <v>21757.25</v>
      </c>
      <c r="CU301">
        <f>Demand[[#This Row],[Load]]+Demand[[#This Row],[Load]]*0.46</f>
        <v>21907.3</v>
      </c>
      <c r="CV301">
        <f>Demand[[#This Row],[Load]]+Demand[[#This Row],[Load]]*47</f>
        <v>720240</v>
      </c>
      <c r="CW301">
        <f>Demand[[#This Row],[Load]]+Demand[[#This Row],[Load]]*0.48</f>
        <v>22207.4</v>
      </c>
      <c r="CX301">
        <f>Demand[[#This Row],[Load]]+Demand[[#This Row],[Load]]*0.49</f>
        <v>22357.45</v>
      </c>
      <c r="CY301">
        <f>Demand[[#This Row],[Load]]+Demand[[#This Row],[Load]]*0.5</f>
        <v>22507.5</v>
      </c>
    </row>
    <row r="302" spans="1:103">
      <c r="A302">
        <v>300</v>
      </c>
      <c r="B302">
        <v>15348</v>
      </c>
      <c r="C302">
        <f>Demand[[#This Row],[Load]]-Demand[[#This Row],[Load]]*0.5</f>
        <v>7674</v>
      </c>
      <c r="D302">
        <f>Demand[[#This Row],[Load]]-Demand[[#This Row],[Load]]*0.49</f>
        <v>7827.4800000000005</v>
      </c>
      <c r="E302">
        <f>Demand[[#This Row],[Load]]-Demand[[#This Row],[Load]]*0.48</f>
        <v>7980.96</v>
      </c>
      <c r="F302">
        <f>Demand[[#This Row],[Load]]-Demand[[#This Row],[Load]]*0.47</f>
        <v>8134.4400000000005</v>
      </c>
      <c r="G302">
        <f>Demand[[#This Row],[Load]]-Demand[[#This Row],[Load]]*0.46</f>
        <v>8287.92</v>
      </c>
      <c r="H302">
        <f>Demand[[#This Row],[Load]]-Demand[[#This Row],[Load]]*0.45</f>
        <v>8441.4</v>
      </c>
      <c r="I302">
        <f>Demand[[#This Row],[Load]]-Demand[[#This Row],[Load]]*0.44</f>
        <v>8594.880000000001</v>
      </c>
      <c r="J302">
        <f>Demand[[#This Row],[Load]]-Demand[[#This Row],[Load]]*0.43</f>
        <v>8748.36</v>
      </c>
      <c r="K302">
        <f>Demand[[#This Row],[Load]]+Demand[[#This Row],[Load]]*$K$1</f>
        <v>8901.84</v>
      </c>
      <c r="L302">
        <f>Demand[[#This Row],[Load]]+Demand[[#This Row],[Load]]*-0.41</f>
        <v>9055.32</v>
      </c>
      <c r="M302">
        <f>Demand[[#This Row],[Load]]+Demand[[#This Row],[Load]]*-0.4</f>
        <v>9208.7999999999993</v>
      </c>
      <c r="N302">
        <f>Demand[[#This Row],[Load]]+Demand[[#This Row],[Load]]*-0.39</f>
        <v>9362.2799999999988</v>
      </c>
      <c r="O302">
        <f>Demand[[#This Row],[Load]]+Demand[[#This Row],[Load]]*-0.38</f>
        <v>9515.76</v>
      </c>
      <c r="P302">
        <f>Demand[[#This Row],[Load]]+Demand[[#This Row],[Load]]*-0.37</f>
        <v>9669.24</v>
      </c>
      <c r="Q302">
        <f>Demand[[#This Row],[Load]]+Demand[[#This Row],[Load]]*-0.36</f>
        <v>9822.7200000000012</v>
      </c>
      <c r="R302">
        <f>Demand[[#This Row],[Load]]+Demand[[#This Row],[Load]]*-0.35</f>
        <v>9976.2000000000007</v>
      </c>
      <c r="S302">
        <f>Demand[[#This Row],[Load]]+Demand[[#This Row],[Load]]*-0.34</f>
        <v>10129.68</v>
      </c>
      <c r="T302">
        <f>Demand[[#This Row],[Load]]+Demand[[#This Row],[Load]]*-0.33</f>
        <v>10283.16</v>
      </c>
      <c r="U302">
        <f>Demand[[#This Row],[Load]]+Demand[[#This Row],[Load]]*-0.32</f>
        <v>10436.64</v>
      </c>
      <c r="V302">
        <f>Demand[[#This Row],[Load]]+Demand[[#This Row],[Load]]*-0.31</f>
        <v>10590.119999999999</v>
      </c>
      <c r="W302">
        <f>Demand[[#This Row],[Load]]+Demand[[#This Row],[Load]]*-0.3</f>
        <v>10743.6</v>
      </c>
      <c r="X302">
        <f>Demand[[#This Row],[Load]]+Demand[[#This Row],[Load]]*-0.29</f>
        <v>10897.08</v>
      </c>
      <c r="Y302">
        <f>Demand[[#This Row],[Load]]+Demand[[#This Row],[Load]]*-0.28</f>
        <v>11050.56</v>
      </c>
      <c r="Z302">
        <f>Demand[[#This Row],[Load]]+Demand[[#This Row],[Load]]*-0.27</f>
        <v>11204.04</v>
      </c>
      <c r="AA302">
        <f>Demand[[#This Row],[Load]]+Demand[[#This Row],[Load]]*-0.26</f>
        <v>11357.52</v>
      </c>
      <c r="AB302">
        <f>Demand[[#This Row],[Load]]+Demand[[#This Row],[Load]]*-0.25</f>
        <v>11511</v>
      </c>
      <c r="AC302">
        <f>Demand[[#This Row],[Load]]+Demand[[#This Row],[Load]]*-0.24</f>
        <v>11664.48</v>
      </c>
      <c r="AD302">
        <f>Demand[[#This Row],[Load]]+Demand[[#This Row],[Load]]*-0.23</f>
        <v>11817.96</v>
      </c>
      <c r="AE302">
        <f>Demand[[#This Row],[Load]]+Demand[[#This Row],[Load]]*-0.22</f>
        <v>11971.44</v>
      </c>
      <c r="AF302">
        <f>Demand[[#This Row],[Load]]+Demand[[#This Row],[Load]]*-0.21</f>
        <v>12124.92</v>
      </c>
      <c r="AG302">
        <f>Demand[[#This Row],[Load]]+Demand[[#This Row],[Load]]*-0.2</f>
        <v>12278.4</v>
      </c>
      <c r="AH302">
        <f>Demand[[#This Row],[Load]]+Demand[[#This Row],[Load]]*-0.19</f>
        <v>12431.880000000001</v>
      </c>
      <c r="AI302">
        <f>Demand[[#This Row],[Load]]+Demand[[#This Row],[Load]]*-0.18</f>
        <v>12585.36</v>
      </c>
      <c r="AJ302">
        <f>Demand[[#This Row],[Load]]+Demand[[#This Row],[Load]]*-0.17</f>
        <v>12738.84</v>
      </c>
      <c r="AK302">
        <f>Demand[[#This Row],[Load]]+Demand[[#This Row],[Load]]*-0.16</f>
        <v>12892.32</v>
      </c>
      <c r="AL302">
        <f>Demand[[#This Row],[Load]]+Demand[[#This Row],[Load]]*-0.15</f>
        <v>13045.8</v>
      </c>
      <c r="AM302">
        <f>Demand[[#This Row],[Load]]+Demand[[#This Row],[Load]]*-0.14</f>
        <v>13199.279999999999</v>
      </c>
      <c r="AN302">
        <f>Demand[[#This Row],[Load]]+Demand[[#This Row],[Load]]*-0.13</f>
        <v>13352.76</v>
      </c>
      <c r="AO302">
        <f>Demand[[#This Row],[Load]]+Demand[[#This Row],[Load]]*-0.12</f>
        <v>13506.24</v>
      </c>
      <c r="AP302">
        <f>Demand[[#This Row],[Load]]+Demand[[#This Row],[Load]]*-0.11</f>
        <v>13659.72</v>
      </c>
      <c r="AQ302">
        <f>Demand[[#This Row],[Load]]+Demand[[#This Row],[Load]]*-0.1</f>
        <v>13813.2</v>
      </c>
      <c r="AR302">
        <f>Demand[[#This Row],[Load]]+Demand[[#This Row],[Load]]*-0.09</f>
        <v>13966.68</v>
      </c>
      <c r="AS302">
        <f>Demand[[#This Row],[Load]]+Demand[[#This Row],[Load]]*-0.08</f>
        <v>14120.16</v>
      </c>
      <c r="AT302">
        <f>Demand[[#This Row],[Load]]+Demand[[#This Row],[Load]]*-0.07</f>
        <v>14273.64</v>
      </c>
      <c r="AU302">
        <f>Demand[[#This Row],[Load]]+Demand[[#This Row],[Load]]*-0.06</f>
        <v>14427.12</v>
      </c>
      <c r="AV302">
        <f>Demand[[#This Row],[Load]]+Demand[[#This Row],[Load]]*-0.05</f>
        <v>14580.6</v>
      </c>
      <c r="AW302">
        <f>Demand[[#This Row],[Load]]+Demand[[#This Row],[Load]]*-0.04</f>
        <v>14734.08</v>
      </c>
      <c r="AX302">
        <f>Demand[[#This Row],[Load]]+Demand[[#This Row],[Load]]*-0.03</f>
        <v>14887.56</v>
      </c>
      <c r="AY302">
        <f>Demand[[#This Row],[Load]]+Demand[[#This Row],[Load]]*-0.02</f>
        <v>15041.04</v>
      </c>
      <c r="AZ302">
        <f>Demand[[#This Row],[Load]]+Demand[[#This Row],[Load]]*-0.01</f>
        <v>15194.52</v>
      </c>
      <c r="BA302">
        <f>Demand[[#This Row],[Load]]+Demand[[#This Row],[Load]]*0</f>
        <v>15348</v>
      </c>
      <c r="BB302">
        <f>Demand[[#This Row],[Load]]+Demand[[#This Row],[Load]]*0.01</f>
        <v>15501.48</v>
      </c>
      <c r="BC302">
        <f>Demand[[#This Row],[Load]]+Demand[[#This Row],[Load]]*0.02</f>
        <v>15654.96</v>
      </c>
      <c r="BD302">
        <f>Demand[[#This Row],[Load]]+Demand[[#This Row],[Load]]*0.03</f>
        <v>15808.44</v>
      </c>
      <c r="BE302">
        <f>Demand[[#This Row],[Load]]+Demand[[#This Row],[Load]]*0.04</f>
        <v>15961.92</v>
      </c>
      <c r="BF302">
        <f>Demand[[#This Row],[Load]]+Demand[[#This Row],[Load]]*0.05</f>
        <v>16115.4</v>
      </c>
      <c r="BG302">
        <f>Demand[[#This Row],[Load]]+Demand[[#This Row],[Load]]*0.06</f>
        <v>16268.88</v>
      </c>
      <c r="BH302">
        <f>Demand[[#This Row],[Load]]+Demand[[#This Row],[Load]]*0.07</f>
        <v>16422.36</v>
      </c>
      <c r="BI302">
        <f>Demand[[#This Row],[Load]]+Demand[[#This Row],[Load]]*0.08</f>
        <v>16575.84</v>
      </c>
      <c r="BJ302">
        <f>Demand[[#This Row],[Load]]+Demand[[#This Row],[Load]]*0.09</f>
        <v>16729.32</v>
      </c>
      <c r="BK302">
        <f>Demand[[#This Row],[Load]]+Demand[[#This Row],[Load]]*0.1</f>
        <v>16882.8</v>
      </c>
      <c r="BL302">
        <f>Demand[[#This Row],[Load]]+Demand[[#This Row],[Load]]*0.11</f>
        <v>17036.28</v>
      </c>
      <c r="BM302">
        <f>Demand[[#This Row],[Load]]+Demand[[#This Row],[Load]]*0.12</f>
        <v>17189.759999999998</v>
      </c>
      <c r="BN302">
        <f>Demand[[#This Row],[Load]]+Demand[[#This Row],[Load]]*0.13</f>
        <v>17343.240000000002</v>
      </c>
      <c r="BO302">
        <f>Demand[[#This Row],[Load]]+Demand[[#This Row],[Load]]*0.14</f>
        <v>17496.72</v>
      </c>
      <c r="BP302">
        <f>Demand[[#This Row],[Load]]+Demand[[#This Row],[Load]]*0.15</f>
        <v>17650.2</v>
      </c>
      <c r="BQ302">
        <f>Demand[[#This Row],[Load]]+Demand[[#This Row],[Load]]*0.16</f>
        <v>17803.68</v>
      </c>
      <c r="BR302">
        <f>Demand[[#This Row],[Load]]+Demand[[#This Row],[Load]]*0.17</f>
        <v>17957.16</v>
      </c>
      <c r="BS302">
        <f>Demand[[#This Row],[Load]]+Demand[[#This Row],[Load]]*0.18</f>
        <v>18110.64</v>
      </c>
      <c r="BT302">
        <f>Demand[[#This Row],[Load]]+Demand[[#This Row],[Load]]*0.19</f>
        <v>18264.12</v>
      </c>
      <c r="BU302">
        <f>Demand[[#This Row],[Load]]+Demand[[#This Row],[Load]]*0.2</f>
        <v>18417.599999999999</v>
      </c>
      <c r="BV302">
        <f>Demand[[#This Row],[Load]]+Demand[[#This Row],[Load]]*0.21</f>
        <v>18571.080000000002</v>
      </c>
      <c r="BW302">
        <f>Demand[[#This Row],[Load]]+Demand[[#This Row],[Load]]*0.22</f>
        <v>18724.560000000001</v>
      </c>
      <c r="BX302">
        <f>Demand[[#This Row],[Load]]+Demand[[#This Row],[Load]]*0.23</f>
        <v>18878.04</v>
      </c>
      <c r="BY302">
        <f>Demand[[#This Row],[Load]]+Demand[[#This Row],[Load]]*0.24</f>
        <v>19031.52</v>
      </c>
      <c r="BZ302">
        <f>Demand[[#This Row],[Load]]+Demand[[#This Row],[Load]]*0.25</f>
        <v>19185</v>
      </c>
      <c r="CA302">
        <f>Demand[[#This Row],[Load]]+Demand[[#This Row],[Load]]*0.26</f>
        <v>19338.48</v>
      </c>
      <c r="CB302">
        <f>Demand[[#This Row],[Load]]+Demand[[#This Row],[Load]]*0.27</f>
        <v>19491.96</v>
      </c>
      <c r="CC302">
        <f>Demand[[#This Row],[Load]]+Demand[[#This Row],[Load]]*0.28</f>
        <v>19645.440000000002</v>
      </c>
      <c r="CD302">
        <f>Demand[[#This Row],[Load]]+Demand[[#This Row],[Load]]*0.29</f>
        <v>19798.919999999998</v>
      </c>
      <c r="CE302">
        <f>Demand[[#This Row],[Load]]+Demand[[#This Row],[Load]]*0.3</f>
        <v>19952.400000000001</v>
      </c>
      <c r="CF302">
        <f>Demand[[#This Row],[Load]]+Demand[[#This Row],[Load]]*0.31</f>
        <v>20105.88</v>
      </c>
      <c r="CG302">
        <f>Demand[[#This Row],[Load]]+Demand[[#This Row],[Load]]*0.32</f>
        <v>20259.36</v>
      </c>
      <c r="CH302">
        <f>Demand[[#This Row],[Load]]+Demand[[#This Row],[Load]]*0.33</f>
        <v>20412.84</v>
      </c>
      <c r="CI302">
        <f>Demand[[#This Row],[Load]]+Demand[[#This Row],[Load]]*0.34</f>
        <v>20566.32</v>
      </c>
      <c r="CJ302">
        <f>Demand[[#This Row],[Load]]+Demand[[#This Row],[Load]]*0.35</f>
        <v>20719.8</v>
      </c>
      <c r="CK302">
        <f>Demand[[#This Row],[Load]]+Demand[[#This Row],[Load]]*0.36</f>
        <v>20873.28</v>
      </c>
      <c r="CL302">
        <f>Demand[[#This Row],[Load]]+Demand[[#This Row],[Load]]*0.37</f>
        <v>21026.760000000002</v>
      </c>
      <c r="CM302">
        <f>Demand[[#This Row],[Load]]+Demand[[#This Row],[Load]]*0.38</f>
        <v>21180.239999999998</v>
      </c>
      <c r="CN302">
        <f>Demand[[#This Row],[Load]]+Demand[[#This Row],[Load]]*0.39</f>
        <v>21333.72</v>
      </c>
      <c r="CO302">
        <f>Demand[[#This Row],[Load]]+Demand[[#This Row],[Load]]*0.4</f>
        <v>21487.200000000001</v>
      </c>
      <c r="CP302">
        <f>Demand[[#This Row],[Load]]+Demand[[#This Row],[Load]]*0.41</f>
        <v>21640.68</v>
      </c>
      <c r="CQ302">
        <f>Demand[[#This Row],[Load]]+Demand[[#This Row],[Load]]*0.42</f>
        <v>21794.16</v>
      </c>
      <c r="CR302">
        <f>Demand[[#This Row],[Load]]+Demand[[#This Row],[Load]]*0.43</f>
        <v>21947.64</v>
      </c>
      <c r="CS302">
        <f>Demand[[#This Row],[Load]]+Demand[[#This Row],[Load]]*0.44</f>
        <v>22101.119999999999</v>
      </c>
      <c r="CT302">
        <f>Demand[[#This Row],[Load]]+Demand[[#This Row],[Load]]*0.45</f>
        <v>22254.6</v>
      </c>
      <c r="CU302">
        <f>Demand[[#This Row],[Load]]+Demand[[#This Row],[Load]]*0.46</f>
        <v>22408.080000000002</v>
      </c>
      <c r="CV302">
        <f>Demand[[#This Row],[Load]]+Demand[[#This Row],[Load]]*47</f>
        <v>736704</v>
      </c>
      <c r="CW302">
        <f>Demand[[#This Row],[Load]]+Demand[[#This Row],[Load]]*0.48</f>
        <v>22715.040000000001</v>
      </c>
      <c r="CX302">
        <f>Demand[[#This Row],[Load]]+Demand[[#This Row],[Load]]*0.49</f>
        <v>22868.52</v>
      </c>
      <c r="CY302">
        <f>Demand[[#This Row],[Load]]+Demand[[#This Row],[Load]]*0.5</f>
        <v>23022</v>
      </c>
    </row>
    <row r="303" spans="1:103">
      <c r="A303">
        <v>301</v>
      </c>
      <c r="B303">
        <v>15520</v>
      </c>
      <c r="C303">
        <f>Demand[[#This Row],[Load]]-Demand[[#This Row],[Load]]*0.5</f>
        <v>7760</v>
      </c>
      <c r="D303">
        <f>Demand[[#This Row],[Load]]-Demand[[#This Row],[Load]]*0.49</f>
        <v>7915.2</v>
      </c>
      <c r="E303">
        <f>Demand[[#This Row],[Load]]-Demand[[#This Row],[Load]]*0.48</f>
        <v>8070.4000000000005</v>
      </c>
      <c r="F303">
        <f>Demand[[#This Row],[Load]]-Demand[[#This Row],[Load]]*0.47</f>
        <v>8225.6</v>
      </c>
      <c r="G303">
        <f>Demand[[#This Row],[Load]]-Demand[[#This Row],[Load]]*0.46</f>
        <v>8380.7999999999993</v>
      </c>
      <c r="H303">
        <f>Demand[[#This Row],[Load]]-Demand[[#This Row],[Load]]*0.45</f>
        <v>8536</v>
      </c>
      <c r="I303">
        <f>Demand[[#This Row],[Load]]-Demand[[#This Row],[Load]]*0.44</f>
        <v>8691.2000000000007</v>
      </c>
      <c r="J303">
        <f>Demand[[#This Row],[Load]]-Demand[[#This Row],[Load]]*0.43</f>
        <v>8846.4000000000015</v>
      </c>
      <c r="K303">
        <f>Demand[[#This Row],[Load]]+Demand[[#This Row],[Load]]*$K$1</f>
        <v>9001.6</v>
      </c>
      <c r="L303">
        <f>Demand[[#This Row],[Load]]+Demand[[#This Row],[Load]]*-0.41</f>
        <v>9156.7999999999993</v>
      </c>
      <c r="M303">
        <f>Demand[[#This Row],[Load]]+Demand[[#This Row],[Load]]*-0.4</f>
        <v>9312</v>
      </c>
      <c r="N303">
        <f>Demand[[#This Row],[Load]]+Demand[[#This Row],[Load]]*-0.39</f>
        <v>9467.2000000000007</v>
      </c>
      <c r="O303">
        <f>Demand[[#This Row],[Load]]+Demand[[#This Row],[Load]]*-0.38</f>
        <v>9622.4</v>
      </c>
      <c r="P303">
        <f>Demand[[#This Row],[Load]]+Demand[[#This Row],[Load]]*-0.37</f>
        <v>9777.6</v>
      </c>
      <c r="Q303">
        <f>Demand[[#This Row],[Load]]+Demand[[#This Row],[Load]]*-0.36</f>
        <v>9932.7999999999993</v>
      </c>
      <c r="R303">
        <f>Demand[[#This Row],[Load]]+Demand[[#This Row],[Load]]*-0.35</f>
        <v>10088</v>
      </c>
      <c r="S303">
        <f>Demand[[#This Row],[Load]]+Demand[[#This Row],[Load]]*-0.34</f>
        <v>10243.200000000001</v>
      </c>
      <c r="T303">
        <f>Demand[[#This Row],[Load]]+Demand[[#This Row],[Load]]*-0.33</f>
        <v>10398.4</v>
      </c>
      <c r="U303">
        <f>Demand[[#This Row],[Load]]+Demand[[#This Row],[Load]]*-0.32</f>
        <v>10553.599999999999</v>
      </c>
      <c r="V303">
        <f>Demand[[#This Row],[Load]]+Demand[[#This Row],[Load]]*-0.31</f>
        <v>10708.8</v>
      </c>
      <c r="W303">
        <f>Demand[[#This Row],[Load]]+Demand[[#This Row],[Load]]*-0.3</f>
        <v>10864</v>
      </c>
      <c r="X303">
        <f>Demand[[#This Row],[Load]]+Demand[[#This Row],[Load]]*-0.29</f>
        <v>11019.2</v>
      </c>
      <c r="Y303">
        <f>Demand[[#This Row],[Load]]+Demand[[#This Row],[Load]]*-0.28</f>
        <v>11174.4</v>
      </c>
      <c r="Z303">
        <f>Demand[[#This Row],[Load]]+Demand[[#This Row],[Load]]*-0.27</f>
        <v>11329.599999999999</v>
      </c>
      <c r="AA303">
        <f>Demand[[#This Row],[Load]]+Demand[[#This Row],[Load]]*-0.26</f>
        <v>11484.8</v>
      </c>
      <c r="AB303">
        <f>Demand[[#This Row],[Load]]+Demand[[#This Row],[Load]]*-0.25</f>
        <v>11640</v>
      </c>
      <c r="AC303">
        <f>Demand[[#This Row],[Load]]+Demand[[#This Row],[Load]]*-0.24</f>
        <v>11795.2</v>
      </c>
      <c r="AD303">
        <f>Demand[[#This Row],[Load]]+Demand[[#This Row],[Load]]*-0.23</f>
        <v>11950.4</v>
      </c>
      <c r="AE303">
        <f>Demand[[#This Row],[Load]]+Demand[[#This Row],[Load]]*-0.22</f>
        <v>12105.6</v>
      </c>
      <c r="AF303">
        <f>Demand[[#This Row],[Load]]+Demand[[#This Row],[Load]]*-0.21</f>
        <v>12260.8</v>
      </c>
      <c r="AG303">
        <f>Demand[[#This Row],[Load]]+Demand[[#This Row],[Load]]*-0.2</f>
        <v>12416</v>
      </c>
      <c r="AH303">
        <f>Demand[[#This Row],[Load]]+Demand[[#This Row],[Load]]*-0.19</f>
        <v>12571.2</v>
      </c>
      <c r="AI303">
        <f>Demand[[#This Row],[Load]]+Demand[[#This Row],[Load]]*-0.18</f>
        <v>12726.4</v>
      </c>
      <c r="AJ303">
        <f>Demand[[#This Row],[Load]]+Demand[[#This Row],[Load]]*-0.17</f>
        <v>12881.6</v>
      </c>
      <c r="AK303">
        <f>Demand[[#This Row],[Load]]+Demand[[#This Row],[Load]]*-0.16</f>
        <v>13036.8</v>
      </c>
      <c r="AL303">
        <f>Demand[[#This Row],[Load]]+Demand[[#This Row],[Load]]*-0.15</f>
        <v>13192</v>
      </c>
      <c r="AM303">
        <f>Demand[[#This Row],[Load]]+Demand[[#This Row],[Load]]*-0.14</f>
        <v>13347.2</v>
      </c>
      <c r="AN303">
        <f>Demand[[#This Row],[Load]]+Demand[[#This Row],[Load]]*-0.13</f>
        <v>13502.4</v>
      </c>
      <c r="AO303">
        <f>Demand[[#This Row],[Load]]+Demand[[#This Row],[Load]]*-0.12</f>
        <v>13657.6</v>
      </c>
      <c r="AP303">
        <f>Demand[[#This Row],[Load]]+Demand[[#This Row],[Load]]*-0.11</f>
        <v>13812.8</v>
      </c>
      <c r="AQ303">
        <f>Demand[[#This Row],[Load]]+Demand[[#This Row],[Load]]*-0.1</f>
        <v>13968</v>
      </c>
      <c r="AR303">
        <f>Demand[[#This Row],[Load]]+Demand[[#This Row],[Load]]*-0.09</f>
        <v>14123.2</v>
      </c>
      <c r="AS303">
        <f>Demand[[#This Row],[Load]]+Demand[[#This Row],[Load]]*-0.08</f>
        <v>14278.4</v>
      </c>
      <c r="AT303">
        <f>Demand[[#This Row],[Load]]+Demand[[#This Row],[Load]]*-0.07</f>
        <v>14433.6</v>
      </c>
      <c r="AU303">
        <f>Demand[[#This Row],[Load]]+Demand[[#This Row],[Load]]*-0.06</f>
        <v>14588.8</v>
      </c>
      <c r="AV303">
        <f>Demand[[#This Row],[Load]]+Demand[[#This Row],[Load]]*-0.05</f>
        <v>14744</v>
      </c>
      <c r="AW303">
        <f>Demand[[#This Row],[Load]]+Demand[[#This Row],[Load]]*-0.04</f>
        <v>14899.2</v>
      </c>
      <c r="AX303">
        <f>Demand[[#This Row],[Load]]+Demand[[#This Row],[Load]]*-0.03</f>
        <v>15054.4</v>
      </c>
      <c r="AY303">
        <f>Demand[[#This Row],[Load]]+Demand[[#This Row],[Load]]*-0.02</f>
        <v>15209.6</v>
      </c>
      <c r="AZ303">
        <f>Demand[[#This Row],[Load]]+Demand[[#This Row],[Load]]*-0.01</f>
        <v>15364.8</v>
      </c>
      <c r="BA303">
        <f>Demand[[#This Row],[Load]]+Demand[[#This Row],[Load]]*0</f>
        <v>15520</v>
      </c>
      <c r="BB303">
        <f>Demand[[#This Row],[Load]]+Demand[[#This Row],[Load]]*0.01</f>
        <v>15675.2</v>
      </c>
      <c r="BC303">
        <f>Demand[[#This Row],[Load]]+Demand[[#This Row],[Load]]*0.02</f>
        <v>15830.4</v>
      </c>
      <c r="BD303">
        <f>Demand[[#This Row],[Load]]+Demand[[#This Row],[Load]]*0.03</f>
        <v>15985.6</v>
      </c>
      <c r="BE303">
        <f>Demand[[#This Row],[Load]]+Demand[[#This Row],[Load]]*0.04</f>
        <v>16140.8</v>
      </c>
      <c r="BF303">
        <f>Demand[[#This Row],[Load]]+Demand[[#This Row],[Load]]*0.05</f>
        <v>16296</v>
      </c>
      <c r="BG303">
        <f>Demand[[#This Row],[Load]]+Demand[[#This Row],[Load]]*0.06</f>
        <v>16451.2</v>
      </c>
      <c r="BH303">
        <f>Demand[[#This Row],[Load]]+Demand[[#This Row],[Load]]*0.07</f>
        <v>16606.400000000001</v>
      </c>
      <c r="BI303">
        <f>Demand[[#This Row],[Load]]+Demand[[#This Row],[Load]]*0.08</f>
        <v>16761.599999999999</v>
      </c>
      <c r="BJ303">
        <f>Demand[[#This Row],[Load]]+Demand[[#This Row],[Load]]*0.09</f>
        <v>16916.8</v>
      </c>
      <c r="BK303">
        <f>Demand[[#This Row],[Load]]+Demand[[#This Row],[Load]]*0.1</f>
        <v>17072</v>
      </c>
      <c r="BL303">
        <f>Demand[[#This Row],[Load]]+Demand[[#This Row],[Load]]*0.11</f>
        <v>17227.2</v>
      </c>
      <c r="BM303">
        <f>Demand[[#This Row],[Load]]+Demand[[#This Row],[Load]]*0.12</f>
        <v>17382.400000000001</v>
      </c>
      <c r="BN303">
        <f>Demand[[#This Row],[Load]]+Demand[[#This Row],[Load]]*0.13</f>
        <v>17537.599999999999</v>
      </c>
      <c r="BO303">
        <f>Demand[[#This Row],[Load]]+Demand[[#This Row],[Load]]*0.14</f>
        <v>17692.8</v>
      </c>
      <c r="BP303">
        <f>Demand[[#This Row],[Load]]+Demand[[#This Row],[Load]]*0.15</f>
        <v>17848</v>
      </c>
      <c r="BQ303">
        <f>Demand[[#This Row],[Load]]+Demand[[#This Row],[Load]]*0.16</f>
        <v>18003.2</v>
      </c>
      <c r="BR303">
        <f>Demand[[#This Row],[Load]]+Demand[[#This Row],[Load]]*0.17</f>
        <v>18158.400000000001</v>
      </c>
      <c r="BS303">
        <f>Demand[[#This Row],[Load]]+Demand[[#This Row],[Load]]*0.18</f>
        <v>18313.599999999999</v>
      </c>
      <c r="BT303">
        <f>Demand[[#This Row],[Load]]+Demand[[#This Row],[Load]]*0.19</f>
        <v>18468.8</v>
      </c>
      <c r="BU303">
        <f>Demand[[#This Row],[Load]]+Demand[[#This Row],[Load]]*0.2</f>
        <v>18624</v>
      </c>
      <c r="BV303">
        <f>Demand[[#This Row],[Load]]+Demand[[#This Row],[Load]]*0.21</f>
        <v>18779.2</v>
      </c>
      <c r="BW303">
        <f>Demand[[#This Row],[Load]]+Demand[[#This Row],[Load]]*0.22</f>
        <v>18934.400000000001</v>
      </c>
      <c r="BX303">
        <f>Demand[[#This Row],[Load]]+Demand[[#This Row],[Load]]*0.23</f>
        <v>19089.599999999999</v>
      </c>
      <c r="BY303">
        <f>Demand[[#This Row],[Load]]+Demand[[#This Row],[Load]]*0.24</f>
        <v>19244.8</v>
      </c>
      <c r="BZ303">
        <f>Demand[[#This Row],[Load]]+Demand[[#This Row],[Load]]*0.25</f>
        <v>19400</v>
      </c>
      <c r="CA303">
        <f>Demand[[#This Row],[Load]]+Demand[[#This Row],[Load]]*0.26</f>
        <v>19555.2</v>
      </c>
      <c r="CB303">
        <f>Demand[[#This Row],[Load]]+Demand[[#This Row],[Load]]*0.27</f>
        <v>19710.400000000001</v>
      </c>
      <c r="CC303">
        <f>Demand[[#This Row],[Load]]+Demand[[#This Row],[Load]]*0.28</f>
        <v>19865.599999999999</v>
      </c>
      <c r="CD303">
        <f>Demand[[#This Row],[Load]]+Demand[[#This Row],[Load]]*0.29</f>
        <v>20020.8</v>
      </c>
      <c r="CE303">
        <f>Demand[[#This Row],[Load]]+Demand[[#This Row],[Load]]*0.3</f>
        <v>20176</v>
      </c>
      <c r="CF303">
        <f>Demand[[#This Row],[Load]]+Demand[[#This Row],[Load]]*0.31</f>
        <v>20331.2</v>
      </c>
      <c r="CG303">
        <f>Demand[[#This Row],[Load]]+Demand[[#This Row],[Load]]*0.32</f>
        <v>20486.400000000001</v>
      </c>
      <c r="CH303">
        <f>Demand[[#This Row],[Load]]+Demand[[#This Row],[Load]]*0.33</f>
        <v>20641.599999999999</v>
      </c>
      <c r="CI303">
        <f>Demand[[#This Row],[Load]]+Demand[[#This Row],[Load]]*0.34</f>
        <v>20796.8</v>
      </c>
      <c r="CJ303">
        <f>Demand[[#This Row],[Load]]+Demand[[#This Row],[Load]]*0.35</f>
        <v>20952</v>
      </c>
      <c r="CK303">
        <f>Demand[[#This Row],[Load]]+Demand[[#This Row],[Load]]*0.36</f>
        <v>21107.200000000001</v>
      </c>
      <c r="CL303">
        <f>Demand[[#This Row],[Load]]+Demand[[#This Row],[Load]]*0.37</f>
        <v>21262.400000000001</v>
      </c>
      <c r="CM303">
        <f>Demand[[#This Row],[Load]]+Demand[[#This Row],[Load]]*0.38</f>
        <v>21417.599999999999</v>
      </c>
      <c r="CN303">
        <f>Demand[[#This Row],[Load]]+Demand[[#This Row],[Load]]*0.39</f>
        <v>21572.799999999999</v>
      </c>
      <c r="CO303">
        <f>Demand[[#This Row],[Load]]+Demand[[#This Row],[Load]]*0.4</f>
        <v>21728</v>
      </c>
      <c r="CP303">
        <f>Demand[[#This Row],[Load]]+Demand[[#This Row],[Load]]*0.41</f>
        <v>21883.200000000001</v>
      </c>
      <c r="CQ303">
        <f>Demand[[#This Row],[Load]]+Demand[[#This Row],[Load]]*0.42</f>
        <v>22038.400000000001</v>
      </c>
      <c r="CR303">
        <f>Demand[[#This Row],[Load]]+Demand[[#This Row],[Load]]*0.43</f>
        <v>22193.599999999999</v>
      </c>
      <c r="CS303">
        <f>Demand[[#This Row],[Load]]+Demand[[#This Row],[Load]]*0.44</f>
        <v>22348.799999999999</v>
      </c>
      <c r="CT303">
        <f>Demand[[#This Row],[Load]]+Demand[[#This Row],[Load]]*0.45</f>
        <v>22504</v>
      </c>
      <c r="CU303">
        <f>Demand[[#This Row],[Load]]+Demand[[#This Row],[Load]]*0.46</f>
        <v>22659.200000000001</v>
      </c>
      <c r="CV303">
        <f>Demand[[#This Row],[Load]]+Demand[[#This Row],[Load]]*47</f>
        <v>744960</v>
      </c>
      <c r="CW303">
        <f>Demand[[#This Row],[Load]]+Demand[[#This Row],[Load]]*0.48</f>
        <v>22969.599999999999</v>
      </c>
      <c r="CX303">
        <f>Demand[[#This Row],[Load]]+Demand[[#This Row],[Load]]*0.49</f>
        <v>23124.799999999999</v>
      </c>
      <c r="CY303">
        <f>Demand[[#This Row],[Load]]+Demand[[#This Row],[Load]]*0.5</f>
        <v>23280</v>
      </c>
    </row>
    <row r="304" spans="1:103">
      <c r="A304">
        <v>302</v>
      </c>
      <c r="B304">
        <v>15549</v>
      </c>
      <c r="C304">
        <f>Demand[[#This Row],[Load]]-Demand[[#This Row],[Load]]*0.5</f>
        <v>7774.5</v>
      </c>
      <c r="D304">
        <f>Demand[[#This Row],[Load]]-Demand[[#This Row],[Load]]*0.49</f>
        <v>7929.99</v>
      </c>
      <c r="E304">
        <f>Demand[[#This Row],[Load]]-Demand[[#This Row],[Load]]*0.48</f>
        <v>8085.4800000000005</v>
      </c>
      <c r="F304">
        <f>Demand[[#This Row],[Load]]-Demand[[#This Row],[Load]]*0.47</f>
        <v>8240.9700000000012</v>
      </c>
      <c r="G304">
        <f>Demand[[#This Row],[Load]]-Demand[[#This Row],[Load]]*0.46</f>
        <v>8396.4599999999991</v>
      </c>
      <c r="H304">
        <f>Demand[[#This Row],[Load]]-Demand[[#This Row],[Load]]*0.45</f>
        <v>8551.9500000000007</v>
      </c>
      <c r="I304">
        <f>Demand[[#This Row],[Load]]-Demand[[#This Row],[Load]]*0.44</f>
        <v>8707.4399999999987</v>
      </c>
      <c r="J304">
        <f>Demand[[#This Row],[Load]]-Demand[[#This Row],[Load]]*0.43</f>
        <v>8862.93</v>
      </c>
      <c r="K304">
        <f>Demand[[#This Row],[Load]]+Demand[[#This Row],[Load]]*$K$1</f>
        <v>9018.42</v>
      </c>
      <c r="L304">
        <f>Demand[[#This Row],[Load]]+Demand[[#This Row],[Load]]*-0.41</f>
        <v>9173.91</v>
      </c>
      <c r="M304">
        <f>Demand[[#This Row],[Load]]+Demand[[#This Row],[Load]]*-0.4</f>
        <v>9329.4</v>
      </c>
      <c r="N304">
        <f>Demand[[#This Row],[Load]]+Demand[[#This Row],[Load]]*-0.39</f>
        <v>9484.89</v>
      </c>
      <c r="O304">
        <f>Demand[[#This Row],[Load]]+Demand[[#This Row],[Load]]*-0.38</f>
        <v>9640.380000000001</v>
      </c>
      <c r="P304">
        <f>Demand[[#This Row],[Load]]+Demand[[#This Row],[Load]]*-0.37</f>
        <v>9795.869999999999</v>
      </c>
      <c r="Q304">
        <f>Demand[[#This Row],[Load]]+Demand[[#This Row],[Load]]*-0.36</f>
        <v>9951.36</v>
      </c>
      <c r="R304">
        <f>Demand[[#This Row],[Load]]+Demand[[#This Row],[Load]]*-0.35</f>
        <v>10106.85</v>
      </c>
      <c r="S304">
        <f>Demand[[#This Row],[Load]]+Demand[[#This Row],[Load]]*-0.34</f>
        <v>10262.34</v>
      </c>
      <c r="T304">
        <f>Demand[[#This Row],[Load]]+Demand[[#This Row],[Load]]*-0.33</f>
        <v>10417.83</v>
      </c>
      <c r="U304">
        <f>Demand[[#This Row],[Load]]+Demand[[#This Row],[Load]]*-0.32</f>
        <v>10573.32</v>
      </c>
      <c r="V304">
        <f>Demand[[#This Row],[Load]]+Demand[[#This Row],[Load]]*-0.31</f>
        <v>10728.810000000001</v>
      </c>
      <c r="W304">
        <f>Demand[[#This Row],[Load]]+Demand[[#This Row],[Load]]*-0.3</f>
        <v>10884.3</v>
      </c>
      <c r="X304">
        <f>Demand[[#This Row],[Load]]+Demand[[#This Row],[Load]]*-0.29</f>
        <v>11039.79</v>
      </c>
      <c r="Y304">
        <f>Demand[[#This Row],[Load]]+Demand[[#This Row],[Load]]*-0.28</f>
        <v>11195.279999999999</v>
      </c>
      <c r="Z304">
        <f>Demand[[#This Row],[Load]]+Demand[[#This Row],[Load]]*-0.27</f>
        <v>11350.77</v>
      </c>
      <c r="AA304">
        <f>Demand[[#This Row],[Load]]+Demand[[#This Row],[Load]]*-0.26</f>
        <v>11506.26</v>
      </c>
      <c r="AB304">
        <f>Demand[[#This Row],[Load]]+Demand[[#This Row],[Load]]*-0.25</f>
        <v>11661.75</v>
      </c>
      <c r="AC304">
        <f>Demand[[#This Row],[Load]]+Demand[[#This Row],[Load]]*-0.24</f>
        <v>11817.24</v>
      </c>
      <c r="AD304">
        <f>Demand[[#This Row],[Load]]+Demand[[#This Row],[Load]]*-0.23</f>
        <v>11972.73</v>
      </c>
      <c r="AE304">
        <f>Demand[[#This Row],[Load]]+Demand[[#This Row],[Load]]*-0.22</f>
        <v>12128.22</v>
      </c>
      <c r="AF304">
        <f>Demand[[#This Row],[Load]]+Demand[[#This Row],[Load]]*-0.21</f>
        <v>12283.71</v>
      </c>
      <c r="AG304">
        <f>Demand[[#This Row],[Load]]+Demand[[#This Row],[Load]]*-0.2</f>
        <v>12439.2</v>
      </c>
      <c r="AH304">
        <f>Demand[[#This Row],[Load]]+Demand[[#This Row],[Load]]*-0.19</f>
        <v>12594.69</v>
      </c>
      <c r="AI304">
        <f>Demand[[#This Row],[Load]]+Demand[[#This Row],[Load]]*-0.18</f>
        <v>12750.18</v>
      </c>
      <c r="AJ304">
        <f>Demand[[#This Row],[Load]]+Demand[[#This Row],[Load]]*-0.17</f>
        <v>12905.67</v>
      </c>
      <c r="AK304">
        <f>Demand[[#This Row],[Load]]+Demand[[#This Row],[Load]]*-0.16</f>
        <v>13061.16</v>
      </c>
      <c r="AL304">
        <f>Demand[[#This Row],[Load]]+Demand[[#This Row],[Load]]*-0.15</f>
        <v>13216.65</v>
      </c>
      <c r="AM304">
        <f>Demand[[#This Row],[Load]]+Demand[[#This Row],[Load]]*-0.14</f>
        <v>13372.14</v>
      </c>
      <c r="AN304">
        <f>Demand[[#This Row],[Load]]+Demand[[#This Row],[Load]]*-0.13</f>
        <v>13527.63</v>
      </c>
      <c r="AO304">
        <f>Demand[[#This Row],[Load]]+Demand[[#This Row],[Load]]*-0.12</f>
        <v>13683.12</v>
      </c>
      <c r="AP304">
        <f>Demand[[#This Row],[Load]]+Demand[[#This Row],[Load]]*-0.11</f>
        <v>13838.61</v>
      </c>
      <c r="AQ304">
        <f>Demand[[#This Row],[Load]]+Demand[[#This Row],[Load]]*-0.1</f>
        <v>13994.1</v>
      </c>
      <c r="AR304">
        <f>Demand[[#This Row],[Load]]+Demand[[#This Row],[Load]]*-0.09</f>
        <v>14149.59</v>
      </c>
      <c r="AS304">
        <f>Demand[[#This Row],[Load]]+Demand[[#This Row],[Load]]*-0.08</f>
        <v>14305.08</v>
      </c>
      <c r="AT304">
        <f>Demand[[#This Row],[Load]]+Demand[[#This Row],[Load]]*-0.07</f>
        <v>14460.57</v>
      </c>
      <c r="AU304">
        <f>Demand[[#This Row],[Load]]+Demand[[#This Row],[Load]]*-0.06</f>
        <v>14616.06</v>
      </c>
      <c r="AV304">
        <f>Demand[[#This Row],[Load]]+Demand[[#This Row],[Load]]*-0.05</f>
        <v>14771.55</v>
      </c>
      <c r="AW304">
        <f>Demand[[#This Row],[Load]]+Demand[[#This Row],[Load]]*-0.04</f>
        <v>14927.04</v>
      </c>
      <c r="AX304">
        <f>Demand[[#This Row],[Load]]+Demand[[#This Row],[Load]]*-0.03</f>
        <v>15082.53</v>
      </c>
      <c r="AY304">
        <f>Demand[[#This Row],[Load]]+Demand[[#This Row],[Load]]*-0.02</f>
        <v>15238.02</v>
      </c>
      <c r="AZ304">
        <f>Demand[[#This Row],[Load]]+Demand[[#This Row],[Load]]*-0.01</f>
        <v>15393.51</v>
      </c>
      <c r="BA304">
        <f>Demand[[#This Row],[Load]]+Demand[[#This Row],[Load]]*0</f>
        <v>15549</v>
      </c>
      <c r="BB304">
        <f>Demand[[#This Row],[Load]]+Demand[[#This Row],[Load]]*0.01</f>
        <v>15704.49</v>
      </c>
      <c r="BC304">
        <f>Demand[[#This Row],[Load]]+Demand[[#This Row],[Load]]*0.02</f>
        <v>15859.98</v>
      </c>
      <c r="BD304">
        <f>Demand[[#This Row],[Load]]+Demand[[#This Row],[Load]]*0.03</f>
        <v>16015.47</v>
      </c>
      <c r="BE304">
        <f>Demand[[#This Row],[Load]]+Demand[[#This Row],[Load]]*0.04</f>
        <v>16170.96</v>
      </c>
      <c r="BF304">
        <f>Demand[[#This Row],[Load]]+Demand[[#This Row],[Load]]*0.05</f>
        <v>16326.45</v>
      </c>
      <c r="BG304">
        <f>Demand[[#This Row],[Load]]+Demand[[#This Row],[Load]]*0.06</f>
        <v>16481.939999999999</v>
      </c>
      <c r="BH304">
        <f>Demand[[#This Row],[Load]]+Demand[[#This Row],[Load]]*0.07</f>
        <v>16637.43</v>
      </c>
      <c r="BI304">
        <f>Demand[[#This Row],[Load]]+Demand[[#This Row],[Load]]*0.08</f>
        <v>16792.919999999998</v>
      </c>
      <c r="BJ304">
        <f>Demand[[#This Row],[Load]]+Demand[[#This Row],[Load]]*0.09</f>
        <v>16948.41</v>
      </c>
      <c r="BK304">
        <f>Demand[[#This Row],[Load]]+Demand[[#This Row],[Load]]*0.1</f>
        <v>17103.900000000001</v>
      </c>
      <c r="BL304">
        <f>Demand[[#This Row],[Load]]+Demand[[#This Row],[Load]]*0.11</f>
        <v>17259.39</v>
      </c>
      <c r="BM304">
        <f>Demand[[#This Row],[Load]]+Demand[[#This Row],[Load]]*0.12</f>
        <v>17414.88</v>
      </c>
      <c r="BN304">
        <f>Demand[[#This Row],[Load]]+Demand[[#This Row],[Load]]*0.13</f>
        <v>17570.37</v>
      </c>
      <c r="BO304">
        <f>Demand[[#This Row],[Load]]+Demand[[#This Row],[Load]]*0.14</f>
        <v>17725.86</v>
      </c>
      <c r="BP304">
        <f>Demand[[#This Row],[Load]]+Demand[[#This Row],[Load]]*0.15</f>
        <v>17881.349999999999</v>
      </c>
      <c r="BQ304">
        <f>Demand[[#This Row],[Load]]+Demand[[#This Row],[Load]]*0.16</f>
        <v>18036.84</v>
      </c>
      <c r="BR304">
        <f>Demand[[#This Row],[Load]]+Demand[[#This Row],[Load]]*0.17</f>
        <v>18192.330000000002</v>
      </c>
      <c r="BS304">
        <f>Demand[[#This Row],[Load]]+Demand[[#This Row],[Load]]*0.18</f>
        <v>18347.82</v>
      </c>
      <c r="BT304">
        <f>Demand[[#This Row],[Load]]+Demand[[#This Row],[Load]]*0.19</f>
        <v>18503.310000000001</v>
      </c>
      <c r="BU304">
        <f>Demand[[#This Row],[Load]]+Demand[[#This Row],[Load]]*0.2</f>
        <v>18658.8</v>
      </c>
      <c r="BV304">
        <f>Demand[[#This Row],[Load]]+Demand[[#This Row],[Load]]*0.21</f>
        <v>18814.29</v>
      </c>
      <c r="BW304">
        <f>Demand[[#This Row],[Load]]+Demand[[#This Row],[Load]]*0.22</f>
        <v>18969.78</v>
      </c>
      <c r="BX304">
        <f>Demand[[#This Row],[Load]]+Demand[[#This Row],[Load]]*0.23</f>
        <v>19125.27</v>
      </c>
      <c r="BY304">
        <f>Demand[[#This Row],[Load]]+Demand[[#This Row],[Load]]*0.24</f>
        <v>19280.759999999998</v>
      </c>
      <c r="BZ304">
        <f>Demand[[#This Row],[Load]]+Demand[[#This Row],[Load]]*0.25</f>
        <v>19436.25</v>
      </c>
      <c r="CA304">
        <f>Demand[[#This Row],[Load]]+Demand[[#This Row],[Load]]*0.26</f>
        <v>19591.740000000002</v>
      </c>
      <c r="CB304">
        <f>Demand[[#This Row],[Load]]+Demand[[#This Row],[Load]]*0.27</f>
        <v>19747.23</v>
      </c>
      <c r="CC304">
        <f>Demand[[#This Row],[Load]]+Demand[[#This Row],[Load]]*0.28</f>
        <v>19902.72</v>
      </c>
      <c r="CD304">
        <f>Demand[[#This Row],[Load]]+Demand[[#This Row],[Load]]*0.29</f>
        <v>20058.21</v>
      </c>
      <c r="CE304">
        <f>Demand[[#This Row],[Load]]+Demand[[#This Row],[Load]]*0.3</f>
        <v>20213.7</v>
      </c>
      <c r="CF304">
        <f>Demand[[#This Row],[Load]]+Demand[[#This Row],[Load]]*0.31</f>
        <v>20369.189999999999</v>
      </c>
      <c r="CG304">
        <f>Demand[[#This Row],[Load]]+Demand[[#This Row],[Load]]*0.32</f>
        <v>20524.68</v>
      </c>
      <c r="CH304">
        <f>Demand[[#This Row],[Load]]+Demand[[#This Row],[Load]]*0.33</f>
        <v>20680.169999999998</v>
      </c>
      <c r="CI304">
        <f>Demand[[#This Row],[Load]]+Demand[[#This Row],[Load]]*0.34</f>
        <v>20835.66</v>
      </c>
      <c r="CJ304">
        <f>Demand[[#This Row],[Load]]+Demand[[#This Row],[Load]]*0.35</f>
        <v>20991.15</v>
      </c>
      <c r="CK304">
        <f>Demand[[#This Row],[Load]]+Demand[[#This Row],[Load]]*0.36</f>
        <v>21146.639999999999</v>
      </c>
      <c r="CL304">
        <f>Demand[[#This Row],[Load]]+Demand[[#This Row],[Load]]*0.37</f>
        <v>21302.13</v>
      </c>
      <c r="CM304">
        <f>Demand[[#This Row],[Load]]+Demand[[#This Row],[Load]]*0.38</f>
        <v>21457.62</v>
      </c>
      <c r="CN304">
        <f>Demand[[#This Row],[Load]]+Demand[[#This Row],[Load]]*0.39</f>
        <v>21613.11</v>
      </c>
      <c r="CO304">
        <f>Demand[[#This Row],[Load]]+Demand[[#This Row],[Load]]*0.4</f>
        <v>21768.6</v>
      </c>
      <c r="CP304">
        <f>Demand[[#This Row],[Load]]+Demand[[#This Row],[Load]]*0.41</f>
        <v>21924.09</v>
      </c>
      <c r="CQ304">
        <f>Demand[[#This Row],[Load]]+Demand[[#This Row],[Load]]*0.42</f>
        <v>22079.58</v>
      </c>
      <c r="CR304">
        <f>Demand[[#This Row],[Load]]+Demand[[#This Row],[Load]]*0.43</f>
        <v>22235.07</v>
      </c>
      <c r="CS304">
        <f>Demand[[#This Row],[Load]]+Demand[[#This Row],[Load]]*0.44</f>
        <v>22390.560000000001</v>
      </c>
      <c r="CT304">
        <f>Demand[[#This Row],[Load]]+Demand[[#This Row],[Load]]*0.45</f>
        <v>22546.05</v>
      </c>
      <c r="CU304">
        <f>Demand[[#This Row],[Load]]+Demand[[#This Row],[Load]]*0.46</f>
        <v>22701.54</v>
      </c>
      <c r="CV304">
        <f>Demand[[#This Row],[Load]]+Demand[[#This Row],[Load]]*47</f>
        <v>746352</v>
      </c>
      <c r="CW304">
        <f>Demand[[#This Row],[Load]]+Demand[[#This Row],[Load]]*0.48</f>
        <v>23012.52</v>
      </c>
      <c r="CX304">
        <f>Demand[[#This Row],[Load]]+Demand[[#This Row],[Load]]*0.49</f>
        <v>23168.010000000002</v>
      </c>
      <c r="CY304">
        <f>Demand[[#This Row],[Load]]+Demand[[#This Row],[Load]]*0.5</f>
        <v>23323.5</v>
      </c>
    </row>
    <row r="305" spans="1:103">
      <c r="A305">
        <v>303</v>
      </c>
      <c r="B305">
        <v>15595</v>
      </c>
      <c r="C305">
        <f>Demand[[#This Row],[Load]]-Demand[[#This Row],[Load]]*0.5</f>
        <v>7797.5</v>
      </c>
      <c r="D305">
        <f>Demand[[#This Row],[Load]]-Demand[[#This Row],[Load]]*0.49</f>
        <v>7953.45</v>
      </c>
      <c r="E305">
        <f>Demand[[#This Row],[Load]]-Demand[[#This Row],[Load]]*0.48</f>
        <v>8109.4000000000005</v>
      </c>
      <c r="F305">
        <f>Demand[[#This Row],[Load]]-Demand[[#This Row],[Load]]*0.47</f>
        <v>8265.35</v>
      </c>
      <c r="G305">
        <f>Demand[[#This Row],[Load]]-Demand[[#This Row],[Load]]*0.46</f>
        <v>8421.2999999999993</v>
      </c>
      <c r="H305">
        <f>Demand[[#This Row],[Load]]-Demand[[#This Row],[Load]]*0.45</f>
        <v>8577.25</v>
      </c>
      <c r="I305">
        <f>Demand[[#This Row],[Load]]-Demand[[#This Row],[Load]]*0.44</f>
        <v>8733.2000000000007</v>
      </c>
      <c r="J305">
        <f>Demand[[#This Row],[Load]]-Demand[[#This Row],[Load]]*0.43</f>
        <v>8889.1500000000015</v>
      </c>
      <c r="K305">
        <f>Demand[[#This Row],[Load]]+Demand[[#This Row],[Load]]*$K$1</f>
        <v>9045.1</v>
      </c>
      <c r="L305">
        <f>Demand[[#This Row],[Load]]+Demand[[#This Row],[Load]]*-0.41</f>
        <v>9201.0499999999993</v>
      </c>
      <c r="M305">
        <f>Demand[[#This Row],[Load]]+Demand[[#This Row],[Load]]*-0.4</f>
        <v>9357</v>
      </c>
      <c r="N305">
        <f>Demand[[#This Row],[Load]]+Demand[[#This Row],[Load]]*-0.39</f>
        <v>9512.9500000000007</v>
      </c>
      <c r="O305">
        <f>Demand[[#This Row],[Load]]+Demand[[#This Row],[Load]]*-0.38</f>
        <v>9668.9</v>
      </c>
      <c r="P305">
        <f>Demand[[#This Row],[Load]]+Demand[[#This Row],[Load]]*-0.37</f>
        <v>9824.85</v>
      </c>
      <c r="Q305">
        <f>Demand[[#This Row],[Load]]+Demand[[#This Row],[Load]]*-0.36</f>
        <v>9980.7999999999993</v>
      </c>
      <c r="R305">
        <f>Demand[[#This Row],[Load]]+Demand[[#This Row],[Load]]*-0.35</f>
        <v>10136.75</v>
      </c>
      <c r="S305">
        <f>Demand[[#This Row],[Load]]+Demand[[#This Row],[Load]]*-0.34</f>
        <v>10292.700000000001</v>
      </c>
      <c r="T305">
        <f>Demand[[#This Row],[Load]]+Demand[[#This Row],[Load]]*-0.33</f>
        <v>10448.65</v>
      </c>
      <c r="U305">
        <f>Demand[[#This Row],[Load]]+Demand[[#This Row],[Load]]*-0.32</f>
        <v>10604.599999999999</v>
      </c>
      <c r="V305">
        <f>Demand[[#This Row],[Load]]+Demand[[#This Row],[Load]]*-0.31</f>
        <v>10760.55</v>
      </c>
      <c r="W305">
        <f>Demand[[#This Row],[Load]]+Demand[[#This Row],[Load]]*-0.3</f>
        <v>10916.5</v>
      </c>
      <c r="X305">
        <f>Demand[[#This Row],[Load]]+Demand[[#This Row],[Load]]*-0.29</f>
        <v>11072.45</v>
      </c>
      <c r="Y305">
        <f>Demand[[#This Row],[Load]]+Demand[[#This Row],[Load]]*-0.28</f>
        <v>11228.4</v>
      </c>
      <c r="Z305">
        <f>Demand[[#This Row],[Load]]+Demand[[#This Row],[Load]]*-0.27</f>
        <v>11384.349999999999</v>
      </c>
      <c r="AA305">
        <f>Demand[[#This Row],[Load]]+Demand[[#This Row],[Load]]*-0.26</f>
        <v>11540.3</v>
      </c>
      <c r="AB305">
        <f>Demand[[#This Row],[Load]]+Demand[[#This Row],[Load]]*-0.25</f>
        <v>11696.25</v>
      </c>
      <c r="AC305">
        <f>Demand[[#This Row],[Load]]+Demand[[#This Row],[Load]]*-0.24</f>
        <v>11852.2</v>
      </c>
      <c r="AD305">
        <f>Demand[[#This Row],[Load]]+Demand[[#This Row],[Load]]*-0.23</f>
        <v>12008.15</v>
      </c>
      <c r="AE305">
        <f>Demand[[#This Row],[Load]]+Demand[[#This Row],[Load]]*-0.22</f>
        <v>12164.1</v>
      </c>
      <c r="AF305">
        <f>Demand[[#This Row],[Load]]+Demand[[#This Row],[Load]]*-0.21</f>
        <v>12320.05</v>
      </c>
      <c r="AG305">
        <f>Demand[[#This Row],[Load]]+Demand[[#This Row],[Load]]*-0.2</f>
        <v>12476</v>
      </c>
      <c r="AH305">
        <f>Demand[[#This Row],[Load]]+Demand[[#This Row],[Load]]*-0.19</f>
        <v>12631.95</v>
      </c>
      <c r="AI305">
        <f>Demand[[#This Row],[Load]]+Demand[[#This Row],[Load]]*-0.18</f>
        <v>12787.9</v>
      </c>
      <c r="AJ305">
        <f>Demand[[#This Row],[Load]]+Demand[[#This Row],[Load]]*-0.17</f>
        <v>12943.85</v>
      </c>
      <c r="AK305">
        <f>Demand[[#This Row],[Load]]+Demand[[#This Row],[Load]]*-0.16</f>
        <v>13099.8</v>
      </c>
      <c r="AL305">
        <f>Demand[[#This Row],[Load]]+Demand[[#This Row],[Load]]*-0.15</f>
        <v>13255.75</v>
      </c>
      <c r="AM305">
        <f>Demand[[#This Row],[Load]]+Demand[[#This Row],[Load]]*-0.14</f>
        <v>13411.7</v>
      </c>
      <c r="AN305">
        <f>Demand[[#This Row],[Load]]+Demand[[#This Row],[Load]]*-0.13</f>
        <v>13567.65</v>
      </c>
      <c r="AO305">
        <f>Demand[[#This Row],[Load]]+Demand[[#This Row],[Load]]*-0.12</f>
        <v>13723.6</v>
      </c>
      <c r="AP305">
        <f>Demand[[#This Row],[Load]]+Demand[[#This Row],[Load]]*-0.11</f>
        <v>13879.55</v>
      </c>
      <c r="AQ305">
        <f>Demand[[#This Row],[Load]]+Demand[[#This Row],[Load]]*-0.1</f>
        <v>14035.5</v>
      </c>
      <c r="AR305">
        <f>Demand[[#This Row],[Load]]+Demand[[#This Row],[Load]]*-0.09</f>
        <v>14191.45</v>
      </c>
      <c r="AS305">
        <f>Demand[[#This Row],[Load]]+Demand[[#This Row],[Load]]*-0.08</f>
        <v>14347.4</v>
      </c>
      <c r="AT305">
        <f>Demand[[#This Row],[Load]]+Demand[[#This Row],[Load]]*-0.07</f>
        <v>14503.35</v>
      </c>
      <c r="AU305">
        <f>Demand[[#This Row],[Load]]+Demand[[#This Row],[Load]]*-0.06</f>
        <v>14659.3</v>
      </c>
      <c r="AV305">
        <f>Demand[[#This Row],[Load]]+Demand[[#This Row],[Load]]*-0.05</f>
        <v>14815.25</v>
      </c>
      <c r="AW305">
        <f>Demand[[#This Row],[Load]]+Demand[[#This Row],[Load]]*-0.04</f>
        <v>14971.2</v>
      </c>
      <c r="AX305">
        <f>Demand[[#This Row],[Load]]+Demand[[#This Row],[Load]]*-0.03</f>
        <v>15127.15</v>
      </c>
      <c r="AY305">
        <f>Demand[[#This Row],[Load]]+Demand[[#This Row],[Load]]*-0.02</f>
        <v>15283.1</v>
      </c>
      <c r="AZ305">
        <f>Demand[[#This Row],[Load]]+Demand[[#This Row],[Load]]*-0.01</f>
        <v>15439.05</v>
      </c>
      <c r="BA305">
        <f>Demand[[#This Row],[Load]]+Demand[[#This Row],[Load]]*0</f>
        <v>15595</v>
      </c>
      <c r="BB305">
        <f>Demand[[#This Row],[Load]]+Demand[[#This Row],[Load]]*0.01</f>
        <v>15750.95</v>
      </c>
      <c r="BC305">
        <f>Demand[[#This Row],[Load]]+Demand[[#This Row],[Load]]*0.02</f>
        <v>15906.9</v>
      </c>
      <c r="BD305">
        <f>Demand[[#This Row],[Load]]+Demand[[#This Row],[Load]]*0.03</f>
        <v>16062.85</v>
      </c>
      <c r="BE305">
        <f>Demand[[#This Row],[Load]]+Demand[[#This Row],[Load]]*0.04</f>
        <v>16218.8</v>
      </c>
      <c r="BF305">
        <f>Demand[[#This Row],[Load]]+Demand[[#This Row],[Load]]*0.05</f>
        <v>16374.75</v>
      </c>
      <c r="BG305">
        <f>Demand[[#This Row],[Load]]+Demand[[#This Row],[Load]]*0.06</f>
        <v>16530.7</v>
      </c>
      <c r="BH305">
        <f>Demand[[#This Row],[Load]]+Demand[[#This Row],[Load]]*0.07</f>
        <v>16686.650000000001</v>
      </c>
      <c r="BI305">
        <f>Demand[[#This Row],[Load]]+Demand[[#This Row],[Load]]*0.08</f>
        <v>16842.599999999999</v>
      </c>
      <c r="BJ305">
        <f>Demand[[#This Row],[Load]]+Demand[[#This Row],[Load]]*0.09</f>
        <v>16998.55</v>
      </c>
      <c r="BK305">
        <f>Demand[[#This Row],[Load]]+Demand[[#This Row],[Load]]*0.1</f>
        <v>17154.5</v>
      </c>
      <c r="BL305">
        <f>Demand[[#This Row],[Load]]+Demand[[#This Row],[Load]]*0.11</f>
        <v>17310.45</v>
      </c>
      <c r="BM305">
        <f>Demand[[#This Row],[Load]]+Demand[[#This Row],[Load]]*0.12</f>
        <v>17466.400000000001</v>
      </c>
      <c r="BN305">
        <f>Demand[[#This Row],[Load]]+Demand[[#This Row],[Load]]*0.13</f>
        <v>17622.349999999999</v>
      </c>
      <c r="BO305">
        <f>Demand[[#This Row],[Load]]+Demand[[#This Row],[Load]]*0.14</f>
        <v>17778.3</v>
      </c>
      <c r="BP305">
        <f>Demand[[#This Row],[Load]]+Demand[[#This Row],[Load]]*0.15</f>
        <v>17934.25</v>
      </c>
      <c r="BQ305">
        <f>Demand[[#This Row],[Load]]+Demand[[#This Row],[Load]]*0.16</f>
        <v>18090.2</v>
      </c>
      <c r="BR305">
        <f>Demand[[#This Row],[Load]]+Demand[[#This Row],[Load]]*0.17</f>
        <v>18246.150000000001</v>
      </c>
      <c r="BS305">
        <f>Demand[[#This Row],[Load]]+Demand[[#This Row],[Load]]*0.18</f>
        <v>18402.099999999999</v>
      </c>
      <c r="BT305">
        <f>Demand[[#This Row],[Load]]+Demand[[#This Row],[Load]]*0.19</f>
        <v>18558.05</v>
      </c>
      <c r="BU305">
        <f>Demand[[#This Row],[Load]]+Demand[[#This Row],[Load]]*0.2</f>
        <v>18714</v>
      </c>
      <c r="BV305">
        <f>Demand[[#This Row],[Load]]+Demand[[#This Row],[Load]]*0.21</f>
        <v>18869.95</v>
      </c>
      <c r="BW305">
        <f>Demand[[#This Row],[Load]]+Demand[[#This Row],[Load]]*0.22</f>
        <v>19025.900000000001</v>
      </c>
      <c r="BX305">
        <f>Demand[[#This Row],[Load]]+Demand[[#This Row],[Load]]*0.23</f>
        <v>19181.849999999999</v>
      </c>
      <c r="BY305">
        <f>Demand[[#This Row],[Load]]+Demand[[#This Row],[Load]]*0.24</f>
        <v>19337.8</v>
      </c>
      <c r="BZ305">
        <f>Demand[[#This Row],[Load]]+Demand[[#This Row],[Load]]*0.25</f>
        <v>19493.75</v>
      </c>
      <c r="CA305">
        <f>Demand[[#This Row],[Load]]+Demand[[#This Row],[Load]]*0.26</f>
        <v>19649.7</v>
      </c>
      <c r="CB305">
        <f>Demand[[#This Row],[Load]]+Demand[[#This Row],[Load]]*0.27</f>
        <v>19805.650000000001</v>
      </c>
      <c r="CC305">
        <f>Demand[[#This Row],[Load]]+Demand[[#This Row],[Load]]*0.28</f>
        <v>19961.599999999999</v>
      </c>
      <c r="CD305">
        <f>Demand[[#This Row],[Load]]+Demand[[#This Row],[Load]]*0.29</f>
        <v>20117.55</v>
      </c>
      <c r="CE305">
        <f>Demand[[#This Row],[Load]]+Demand[[#This Row],[Load]]*0.3</f>
        <v>20273.5</v>
      </c>
      <c r="CF305">
        <f>Demand[[#This Row],[Load]]+Demand[[#This Row],[Load]]*0.31</f>
        <v>20429.45</v>
      </c>
      <c r="CG305">
        <f>Demand[[#This Row],[Load]]+Demand[[#This Row],[Load]]*0.32</f>
        <v>20585.400000000001</v>
      </c>
      <c r="CH305">
        <f>Demand[[#This Row],[Load]]+Demand[[#This Row],[Load]]*0.33</f>
        <v>20741.349999999999</v>
      </c>
      <c r="CI305">
        <f>Demand[[#This Row],[Load]]+Demand[[#This Row],[Load]]*0.34</f>
        <v>20897.3</v>
      </c>
      <c r="CJ305">
        <f>Demand[[#This Row],[Load]]+Demand[[#This Row],[Load]]*0.35</f>
        <v>21053.25</v>
      </c>
      <c r="CK305">
        <f>Demand[[#This Row],[Load]]+Demand[[#This Row],[Load]]*0.36</f>
        <v>21209.200000000001</v>
      </c>
      <c r="CL305">
        <f>Demand[[#This Row],[Load]]+Demand[[#This Row],[Load]]*0.37</f>
        <v>21365.15</v>
      </c>
      <c r="CM305">
        <f>Demand[[#This Row],[Load]]+Demand[[#This Row],[Load]]*0.38</f>
        <v>21521.1</v>
      </c>
      <c r="CN305">
        <f>Demand[[#This Row],[Load]]+Demand[[#This Row],[Load]]*0.39</f>
        <v>21677.05</v>
      </c>
      <c r="CO305">
        <f>Demand[[#This Row],[Load]]+Demand[[#This Row],[Load]]*0.4</f>
        <v>21833</v>
      </c>
      <c r="CP305">
        <f>Demand[[#This Row],[Load]]+Demand[[#This Row],[Load]]*0.41</f>
        <v>21988.95</v>
      </c>
      <c r="CQ305">
        <f>Demand[[#This Row],[Load]]+Demand[[#This Row],[Load]]*0.42</f>
        <v>22144.9</v>
      </c>
      <c r="CR305">
        <f>Demand[[#This Row],[Load]]+Demand[[#This Row],[Load]]*0.43</f>
        <v>22300.85</v>
      </c>
      <c r="CS305">
        <f>Demand[[#This Row],[Load]]+Demand[[#This Row],[Load]]*0.44</f>
        <v>22456.799999999999</v>
      </c>
      <c r="CT305">
        <f>Demand[[#This Row],[Load]]+Demand[[#This Row],[Load]]*0.45</f>
        <v>22612.75</v>
      </c>
      <c r="CU305">
        <f>Demand[[#This Row],[Load]]+Demand[[#This Row],[Load]]*0.46</f>
        <v>22768.7</v>
      </c>
      <c r="CV305">
        <f>Demand[[#This Row],[Load]]+Demand[[#This Row],[Load]]*47</f>
        <v>748560</v>
      </c>
      <c r="CW305">
        <f>Demand[[#This Row],[Load]]+Demand[[#This Row],[Load]]*0.48</f>
        <v>23080.6</v>
      </c>
      <c r="CX305">
        <f>Demand[[#This Row],[Load]]+Demand[[#This Row],[Load]]*0.49</f>
        <v>23236.55</v>
      </c>
      <c r="CY305">
        <f>Demand[[#This Row],[Load]]+Demand[[#This Row],[Load]]*0.5</f>
        <v>23392.5</v>
      </c>
    </row>
    <row r="306" spans="1:103">
      <c r="A306">
        <v>304</v>
      </c>
      <c r="B306">
        <v>15473</v>
      </c>
      <c r="C306">
        <f>Demand[[#This Row],[Load]]-Demand[[#This Row],[Load]]*0.5</f>
        <v>7736.5</v>
      </c>
      <c r="D306">
        <f>Demand[[#This Row],[Load]]-Demand[[#This Row],[Load]]*0.49</f>
        <v>7891.2300000000005</v>
      </c>
      <c r="E306">
        <f>Demand[[#This Row],[Load]]-Demand[[#This Row],[Load]]*0.48</f>
        <v>8045.96</v>
      </c>
      <c r="F306">
        <f>Demand[[#This Row],[Load]]-Demand[[#This Row],[Load]]*0.47</f>
        <v>8200.69</v>
      </c>
      <c r="G306">
        <f>Demand[[#This Row],[Load]]-Demand[[#This Row],[Load]]*0.46</f>
        <v>8355.42</v>
      </c>
      <c r="H306">
        <f>Demand[[#This Row],[Load]]-Demand[[#This Row],[Load]]*0.45</f>
        <v>8510.15</v>
      </c>
      <c r="I306">
        <f>Demand[[#This Row],[Load]]-Demand[[#This Row],[Load]]*0.44</f>
        <v>8664.880000000001</v>
      </c>
      <c r="J306">
        <f>Demand[[#This Row],[Load]]-Demand[[#This Row],[Load]]*0.43</f>
        <v>8819.61</v>
      </c>
      <c r="K306">
        <f>Demand[[#This Row],[Load]]+Demand[[#This Row],[Load]]*$K$1</f>
        <v>8974.34</v>
      </c>
      <c r="L306">
        <f>Demand[[#This Row],[Load]]+Demand[[#This Row],[Load]]*-0.41</f>
        <v>9129.07</v>
      </c>
      <c r="M306">
        <f>Demand[[#This Row],[Load]]+Demand[[#This Row],[Load]]*-0.4</f>
        <v>9283.7999999999993</v>
      </c>
      <c r="N306">
        <f>Demand[[#This Row],[Load]]+Demand[[#This Row],[Load]]*-0.39</f>
        <v>9438.5299999999988</v>
      </c>
      <c r="O306">
        <f>Demand[[#This Row],[Load]]+Demand[[#This Row],[Load]]*-0.38</f>
        <v>9593.26</v>
      </c>
      <c r="P306">
        <f>Demand[[#This Row],[Load]]+Demand[[#This Row],[Load]]*-0.37</f>
        <v>9747.99</v>
      </c>
      <c r="Q306">
        <f>Demand[[#This Row],[Load]]+Demand[[#This Row],[Load]]*-0.36</f>
        <v>9902.7200000000012</v>
      </c>
      <c r="R306">
        <f>Demand[[#This Row],[Load]]+Demand[[#This Row],[Load]]*-0.35</f>
        <v>10057.450000000001</v>
      </c>
      <c r="S306">
        <f>Demand[[#This Row],[Load]]+Demand[[#This Row],[Load]]*-0.34</f>
        <v>10212.18</v>
      </c>
      <c r="T306">
        <f>Demand[[#This Row],[Load]]+Demand[[#This Row],[Load]]*-0.33</f>
        <v>10366.91</v>
      </c>
      <c r="U306">
        <f>Demand[[#This Row],[Load]]+Demand[[#This Row],[Load]]*-0.32</f>
        <v>10521.64</v>
      </c>
      <c r="V306">
        <f>Demand[[#This Row],[Load]]+Demand[[#This Row],[Load]]*-0.31</f>
        <v>10676.369999999999</v>
      </c>
      <c r="W306">
        <f>Demand[[#This Row],[Load]]+Demand[[#This Row],[Load]]*-0.3</f>
        <v>10831.1</v>
      </c>
      <c r="X306">
        <f>Demand[[#This Row],[Load]]+Demand[[#This Row],[Load]]*-0.29</f>
        <v>10985.83</v>
      </c>
      <c r="Y306">
        <f>Demand[[#This Row],[Load]]+Demand[[#This Row],[Load]]*-0.28</f>
        <v>11140.56</v>
      </c>
      <c r="Z306">
        <f>Demand[[#This Row],[Load]]+Demand[[#This Row],[Load]]*-0.27</f>
        <v>11295.29</v>
      </c>
      <c r="AA306">
        <f>Demand[[#This Row],[Load]]+Demand[[#This Row],[Load]]*-0.26</f>
        <v>11450.02</v>
      </c>
      <c r="AB306">
        <f>Demand[[#This Row],[Load]]+Demand[[#This Row],[Load]]*-0.25</f>
        <v>11604.75</v>
      </c>
      <c r="AC306">
        <f>Demand[[#This Row],[Load]]+Demand[[#This Row],[Load]]*-0.24</f>
        <v>11759.48</v>
      </c>
      <c r="AD306">
        <f>Demand[[#This Row],[Load]]+Demand[[#This Row],[Load]]*-0.23</f>
        <v>11914.21</v>
      </c>
      <c r="AE306">
        <f>Demand[[#This Row],[Load]]+Demand[[#This Row],[Load]]*-0.22</f>
        <v>12068.94</v>
      </c>
      <c r="AF306">
        <f>Demand[[#This Row],[Load]]+Demand[[#This Row],[Load]]*-0.21</f>
        <v>12223.67</v>
      </c>
      <c r="AG306">
        <f>Demand[[#This Row],[Load]]+Demand[[#This Row],[Load]]*-0.2</f>
        <v>12378.4</v>
      </c>
      <c r="AH306">
        <f>Demand[[#This Row],[Load]]+Demand[[#This Row],[Load]]*-0.19</f>
        <v>12533.130000000001</v>
      </c>
      <c r="AI306">
        <f>Demand[[#This Row],[Load]]+Demand[[#This Row],[Load]]*-0.18</f>
        <v>12687.86</v>
      </c>
      <c r="AJ306">
        <f>Demand[[#This Row],[Load]]+Demand[[#This Row],[Load]]*-0.17</f>
        <v>12842.59</v>
      </c>
      <c r="AK306">
        <f>Demand[[#This Row],[Load]]+Demand[[#This Row],[Load]]*-0.16</f>
        <v>12997.32</v>
      </c>
      <c r="AL306">
        <f>Demand[[#This Row],[Load]]+Demand[[#This Row],[Load]]*-0.15</f>
        <v>13152.05</v>
      </c>
      <c r="AM306">
        <f>Demand[[#This Row],[Load]]+Demand[[#This Row],[Load]]*-0.14</f>
        <v>13306.779999999999</v>
      </c>
      <c r="AN306">
        <f>Demand[[#This Row],[Load]]+Demand[[#This Row],[Load]]*-0.13</f>
        <v>13461.51</v>
      </c>
      <c r="AO306">
        <f>Demand[[#This Row],[Load]]+Demand[[#This Row],[Load]]*-0.12</f>
        <v>13616.24</v>
      </c>
      <c r="AP306">
        <f>Demand[[#This Row],[Load]]+Demand[[#This Row],[Load]]*-0.11</f>
        <v>13770.97</v>
      </c>
      <c r="AQ306">
        <f>Demand[[#This Row],[Load]]+Demand[[#This Row],[Load]]*-0.1</f>
        <v>13925.7</v>
      </c>
      <c r="AR306">
        <f>Demand[[#This Row],[Load]]+Demand[[#This Row],[Load]]*-0.09</f>
        <v>14080.43</v>
      </c>
      <c r="AS306">
        <f>Demand[[#This Row],[Load]]+Demand[[#This Row],[Load]]*-0.08</f>
        <v>14235.16</v>
      </c>
      <c r="AT306">
        <f>Demand[[#This Row],[Load]]+Demand[[#This Row],[Load]]*-0.07</f>
        <v>14389.89</v>
      </c>
      <c r="AU306">
        <f>Demand[[#This Row],[Load]]+Demand[[#This Row],[Load]]*-0.06</f>
        <v>14544.62</v>
      </c>
      <c r="AV306">
        <f>Demand[[#This Row],[Load]]+Demand[[#This Row],[Load]]*-0.05</f>
        <v>14699.35</v>
      </c>
      <c r="AW306">
        <f>Demand[[#This Row],[Load]]+Demand[[#This Row],[Load]]*-0.04</f>
        <v>14854.08</v>
      </c>
      <c r="AX306">
        <f>Demand[[#This Row],[Load]]+Demand[[#This Row],[Load]]*-0.03</f>
        <v>15008.81</v>
      </c>
      <c r="AY306">
        <f>Demand[[#This Row],[Load]]+Demand[[#This Row],[Load]]*-0.02</f>
        <v>15163.54</v>
      </c>
      <c r="AZ306">
        <f>Demand[[#This Row],[Load]]+Demand[[#This Row],[Load]]*-0.01</f>
        <v>15318.27</v>
      </c>
      <c r="BA306">
        <f>Demand[[#This Row],[Load]]+Demand[[#This Row],[Load]]*0</f>
        <v>15473</v>
      </c>
      <c r="BB306">
        <f>Demand[[#This Row],[Load]]+Demand[[#This Row],[Load]]*0.01</f>
        <v>15627.73</v>
      </c>
      <c r="BC306">
        <f>Demand[[#This Row],[Load]]+Demand[[#This Row],[Load]]*0.02</f>
        <v>15782.46</v>
      </c>
      <c r="BD306">
        <f>Demand[[#This Row],[Load]]+Demand[[#This Row],[Load]]*0.03</f>
        <v>15937.19</v>
      </c>
      <c r="BE306">
        <f>Demand[[#This Row],[Load]]+Demand[[#This Row],[Load]]*0.04</f>
        <v>16091.92</v>
      </c>
      <c r="BF306">
        <f>Demand[[#This Row],[Load]]+Demand[[#This Row],[Load]]*0.05</f>
        <v>16246.65</v>
      </c>
      <c r="BG306">
        <f>Demand[[#This Row],[Load]]+Demand[[#This Row],[Load]]*0.06</f>
        <v>16401.38</v>
      </c>
      <c r="BH306">
        <f>Demand[[#This Row],[Load]]+Demand[[#This Row],[Load]]*0.07</f>
        <v>16556.11</v>
      </c>
      <c r="BI306">
        <f>Demand[[#This Row],[Load]]+Demand[[#This Row],[Load]]*0.08</f>
        <v>16710.84</v>
      </c>
      <c r="BJ306">
        <f>Demand[[#This Row],[Load]]+Demand[[#This Row],[Load]]*0.09</f>
        <v>16865.57</v>
      </c>
      <c r="BK306">
        <f>Demand[[#This Row],[Load]]+Demand[[#This Row],[Load]]*0.1</f>
        <v>17020.3</v>
      </c>
      <c r="BL306">
        <f>Demand[[#This Row],[Load]]+Demand[[#This Row],[Load]]*0.11</f>
        <v>17175.03</v>
      </c>
      <c r="BM306">
        <f>Demand[[#This Row],[Load]]+Demand[[#This Row],[Load]]*0.12</f>
        <v>17329.759999999998</v>
      </c>
      <c r="BN306">
        <f>Demand[[#This Row],[Load]]+Demand[[#This Row],[Load]]*0.13</f>
        <v>17484.490000000002</v>
      </c>
      <c r="BO306">
        <f>Demand[[#This Row],[Load]]+Demand[[#This Row],[Load]]*0.14</f>
        <v>17639.22</v>
      </c>
      <c r="BP306">
        <f>Demand[[#This Row],[Load]]+Demand[[#This Row],[Load]]*0.15</f>
        <v>17793.95</v>
      </c>
      <c r="BQ306">
        <f>Demand[[#This Row],[Load]]+Demand[[#This Row],[Load]]*0.16</f>
        <v>17948.68</v>
      </c>
      <c r="BR306">
        <f>Demand[[#This Row],[Load]]+Demand[[#This Row],[Load]]*0.17</f>
        <v>18103.41</v>
      </c>
      <c r="BS306">
        <f>Demand[[#This Row],[Load]]+Demand[[#This Row],[Load]]*0.18</f>
        <v>18258.14</v>
      </c>
      <c r="BT306">
        <f>Demand[[#This Row],[Load]]+Demand[[#This Row],[Load]]*0.19</f>
        <v>18412.87</v>
      </c>
      <c r="BU306">
        <f>Demand[[#This Row],[Load]]+Demand[[#This Row],[Load]]*0.2</f>
        <v>18567.599999999999</v>
      </c>
      <c r="BV306">
        <f>Demand[[#This Row],[Load]]+Demand[[#This Row],[Load]]*0.21</f>
        <v>18722.330000000002</v>
      </c>
      <c r="BW306">
        <f>Demand[[#This Row],[Load]]+Demand[[#This Row],[Load]]*0.22</f>
        <v>18877.060000000001</v>
      </c>
      <c r="BX306">
        <f>Demand[[#This Row],[Load]]+Demand[[#This Row],[Load]]*0.23</f>
        <v>19031.79</v>
      </c>
      <c r="BY306">
        <f>Demand[[#This Row],[Load]]+Demand[[#This Row],[Load]]*0.24</f>
        <v>19186.52</v>
      </c>
      <c r="BZ306">
        <f>Demand[[#This Row],[Load]]+Demand[[#This Row],[Load]]*0.25</f>
        <v>19341.25</v>
      </c>
      <c r="CA306">
        <f>Demand[[#This Row],[Load]]+Demand[[#This Row],[Load]]*0.26</f>
        <v>19495.98</v>
      </c>
      <c r="CB306">
        <f>Demand[[#This Row],[Load]]+Demand[[#This Row],[Load]]*0.27</f>
        <v>19650.71</v>
      </c>
      <c r="CC306">
        <f>Demand[[#This Row],[Load]]+Demand[[#This Row],[Load]]*0.28</f>
        <v>19805.440000000002</v>
      </c>
      <c r="CD306">
        <f>Demand[[#This Row],[Load]]+Demand[[#This Row],[Load]]*0.29</f>
        <v>19960.169999999998</v>
      </c>
      <c r="CE306">
        <f>Demand[[#This Row],[Load]]+Demand[[#This Row],[Load]]*0.3</f>
        <v>20114.900000000001</v>
      </c>
      <c r="CF306">
        <f>Demand[[#This Row],[Load]]+Demand[[#This Row],[Load]]*0.31</f>
        <v>20269.63</v>
      </c>
      <c r="CG306">
        <f>Demand[[#This Row],[Load]]+Demand[[#This Row],[Load]]*0.32</f>
        <v>20424.36</v>
      </c>
      <c r="CH306">
        <f>Demand[[#This Row],[Load]]+Demand[[#This Row],[Load]]*0.33</f>
        <v>20579.09</v>
      </c>
      <c r="CI306">
        <f>Demand[[#This Row],[Load]]+Demand[[#This Row],[Load]]*0.34</f>
        <v>20733.82</v>
      </c>
      <c r="CJ306">
        <f>Demand[[#This Row],[Load]]+Demand[[#This Row],[Load]]*0.35</f>
        <v>20888.55</v>
      </c>
      <c r="CK306">
        <f>Demand[[#This Row],[Load]]+Demand[[#This Row],[Load]]*0.36</f>
        <v>21043.279999999999</v>
      </c>
      <c r="CL306">
        <f>Demand[[#This Row],[Load]]+Demand[[#This Row],[Load]]*0.37</f>
        <v>21198.010000000002</v>
      </c>
      <c r="CM306">
        <f>Demand[[#This Row],[Load]]+Demand[[#This Row],[Load]]*0.38</f>
        <v>21352.739999999998</v>
      </c>
      <c r="CN306">
        <f>Demand[[#This Row],[Load]]+Demand[[#This Row],[Load]]*0.39</f>
        <v>21507.47</v>
      </c>
      <c r="CO306">
        <f>Demand[[#This Row],[Load]]+Demand[[#This Row],[Load]]*0.4</f>
        <v>21662.2</v>
      </c>
      <c r="CP306">
        <f>Demand[[#This Row],[Load]]+Demand[[#This Row],[Load]]*0.41</f>
        <v>21816.93</v>
      </c>
      <c r="CQ306">
        <f>Demand[[#This Row],[Load]]+Demand[[#This Row],[Load]]*0.42</f>
        <v>21971.66</v>
      </c>
      <c r="CR306">
        <f>Demand[[#This Row],[Load]]+Demand[[#This Row],[Load]]*0.43</f>
        <v>22126.39</v>
      </c>
      <c r="CS306">
        <f>Demand[[#This Row],[Load]]+Demand[[#This Row],[Load]]*0.44</f>
        <v>22281.119999999999</v>
      </c>
      <c r="CT306">
        <f>Demand[[#This Row],[Load]]+Demand[[#This Row],[Load]]*0.45</f>
        <v>22435.85</v>
      </c>
      <c r="CU306">
        <f>Demand[[#This Row],[Load]]+Demand[[#This Row],[Load]]*0.46</f>
        <v>22590.58</v>
      </c>
      <c r="CV306">
        <f>Demand[[#This Row],[Load]]+Demand[[#This Row],[Load]]*47</f>
        <v>742704</v>
      </c>
      <c r="CW306">
        <f>Demand[[#This Row],[Load]]+Demand[[#This Row],[Load]]*0.48</f>
        <v>22900.04</v>
      </c>
      <c r="CX306">
        <f>Demand[[#This Row],[Load]]+Demand[[#This Row],[Load]]*0.49</f>
        <v>23054.77</v>
      </c>
      <c r="CY306">
        <f>Demand[[#This Row],[Load]]+Demand[[#This Row],[Load]]*0.5</f>
        <v>23209.5</v>
      </c>
    </row>
    <row r="307" spans="1:103">
      <c r="A307">
        <v>305</v>
      </c>
      <c r="B307">
        <v>15376</v>
      </c>
      <c r="C307">
        <f>Demand[[#This Row],[Load]]-Demand[[#This Row],[Load]]*0.5</f>
        <v>7688</v>
      </c>
      <c r="D307">
        <f>Demand[[#This Row],[Load]]-Demand[[#This Row],[Load]]*0.49</f>
        <v>7841.76</v>
      </c>
      <c r="E307">
        <f>Demand[[#This Row],[Load]]-Demand[[#This Row],[Load]]*0.48</f>
        <v>7995.52</v>
      </c>
      <c r="F307">
        <f>Demand[[#This Row],[Load]]-Demand[[#This Row],[Load]]*0.47</f>
        <v>8149.2800000000007</v>
      </c>
      <c r="G307">
        <f>Demand[[#This Row],[Load]]-Demand[[#This Row],[Load]]*0.46</f>
        <v>8303.0400000000009</v>
      </c>
      <c r="H307">
        <f>Demand[[#This Row],[Load]]-Demand[[#This Row],[Load]]*0.45</f>
        <v>8456.7999999999993</v>
      </c>
      <c r="I307">
        <f>Demand[[#This Row],[Load]]-Demand[[#This Row],[Load]]*0.44</f>
        <v>8610.5600000000013</v>
      </c>
      <c r="J307">
        <f>Demand[[#This Row],[Load]]-Demand[[#This Row],[Load]]*0.43</f>
        <v>8764.32</v>
      </c>
      <c r="K307">
        <f>Demand[[#This Row],[Load]]+Demand[[#This Row],[Load]]*$K$1</f>
        <v>8918.08</v>
      </c>
      <c r="L307">
        <f>Demand[[#This Row],[Load]]+Demand[[#This Row],[Load]]*-0.41</f>
        <v>9071.84</v>
      </c>
      <c r="M307">
        <f>Demand[[#This Row],[Load]]+Demand[[#This Row],[Load]]*-0.4</f>
        <v>9225.5999999999985</v>
      </c>
      <c r="N307">
        <f>Demand[[#This Row],[Load]]+Demand[[#This Row],[Load]]*-0.39</f>
        <v>9379.36</v>
      </c>
      <c r="O307">
        <f>Demand[[#This Row],[Load]]+Demand[[#This Row],[Load]]*-0.38</f>
        <v>9533.119999999999</v>
      </c>
      <c r="P307">
        <f>Demand[[#This Row],[Load]]+Demand[[#This Row],[Load]]*-0.37</f>
        <v>9686.880000000001</v>
      </c>
      <c r="Q307">
        <f>Demand[[#This Row],[Load]]+Demand[[#This Row],[Load]]*-0.36</f>
        <v>9840.64</v>
      </c>
      <c r="R307">
        <f>Demand[[#This Row],[Load]]+Demand[[#This Row],[Load]]*-0.35</f>
        <v>9994.4000000000015</v>
      </c>
      <c r="S307">
        <f>Demand[[#This Row],[Load]]+Demand[[#This Row],[Load]]*-0.34</f>
        <v>10148.16</v>
      </c>
      <c r="T307">
        <f>Demand[[#This Row],[Load]]+Demand[[#This Row],[Load]]*-0.33</f>
        <v>10301.92</v>
      </c>
      <c r="U307">
        <f>Demand[[#This Row],[Load]]+Demand[[#This Row],[Load]]*-0.32</f>
        <v>10455.68</v>
      </c>
      <c r="V307">
        <f>Demand[[#This Row],[Load]]+Demand[[#This Row],[Load]]*-0.31</f>
        <v>10609.439999999999</v>
      </c>
      <c r="W307">
        <f>Demand[[#This Row],[Load]]+Demand[[#This Row],[Load]]*-0.3</f>
        <v>10763.2</v>
      </c>
      <c r="X307">
        <f>Demand[[#This Row],[Load]]+Demand[[#This Row],[Load]]*-0.29</f>
        <v>10916.96</v>
      </c>
      <c r="Y307">
        <f>Demand[[#This Row],[Load]]+Demand[[#This Row],[Load]]*-0.28</f>
        <v>11070.72</v>
      </c>
      <c r="Z307">
        <f>Demand[[#This Row],[Load]]+Demand[[#This Row],[Load]]*-0.27</f>
        <v>11224.48</v>
      </c>
      <c r="AA307">
        <f>Demand[[#This Row],[Load]]+Demand[[#This Row],[Load]]*-0.26</f>
        <v>11378.24</v>
      </c>
      <c r="AB307">
        <f>Demand[[#This Row],[Load]]+Demand[[#This Row],[Load]]*-0.25</f>
        <v>11532</v>
      </c>
      <c r="AC307">
        <f>Demand[[#This Row],[Load]]+Demand[[#This Row],[Load]]*-0.24</f>
        <v>11685.76</v>
      </c>
      <c r="AD307">
        <f>Demand[[#This Row],[Load]]+Demand[[#This Row],[Load]]*-0.23</f>
        <v>11839.52</v>
      </c>
      <c r="AE307">
        <f>Demand[[#This Row],[Load]]+Demand[[#This Row],[Load]]*-0.22</f>
        <v>11993.28</v>
      </c>
      <c r="AF307">
        <f>Demand[[#This Row],[Load]]+Demand[[#This Row],[Load]]*-0.21</f>
        <v>12147.04</v>
      </c>
      <c r="AG307">
        <f>Demand[[#This Row],[Load]]+Demand[[#This Row],[Load]]*-0.2</f>
        <v>12300.8</v>
      </c>
      <c r="AH307">
        <f>Demand[[#This Row],[Load]]+Demand[[#This Row],[Load]]*-0.19</f>
        <v>12454.56</v>
      </c>
      <c r="AI307">
        <f>Demand[[#This Row],[Load]]+Demand[[#This Row],[Load]]*-0.18</f>
        <v>12608.32</v>
      </c>
      <c r="AJ307">
        <f>Demand[[#This Row],[Load]]+Demand[[#This Row],[Load]]*-0.17</f>
        <v>12762.08</v>
      </c>
      <c r="AK307">
        <f>Demand[[#This Row],[Load]]+Demand[[#This Row],[Load]]*-0.16</f>
        <v>12915.84</v>
      </c>
      <c r="AL307">
        <f>Demand[[#This Row],[Load]]+Demand[[#This Row],[Load]]*-0.15</f>
        <v>13069.6</v>
      </c>
      <c r="AM307">
        <f>Demand[[#This Row],[Load]]+Demand[[#This Row],[Load]]*-0.14</f>
        <v>13223.36</v>
      </c>
      <c r="AN307">
        <f>Demand[[#This Row],[Load]]+Demand[[#This Row],[Load]]*-0.13</f>
        <v>13377.119999999999</v>
      </c>
      <c r="AO307">
        <f>Demand[[#This Row],[Load]]+Demand[[#This Row],[Load]]*-0.12</f>
        <v>13530.880000000001</v>
      </c>
      <c r="AP307">
        <f>Demand[[#This Row],[Load]]+Demand[[#This Row],[Load]]*-0.11</f>
        <v>13684.64</v>
      </c>
      <c r="AQ307">
        <f>Demand[[#This Row],[Load]]+Demand[[#This Row],[Load]]*-0.1</f>
        <v>13838.4</v>
      </c>
      <c r="AR307">
        <f>Demand[[#This Row],[Load]]+Demand[[#This Row],[Load]]*-0.09</f>
        <v>13992.16</v>
      </c>
      <c r="AS307">
        <f>Demand[[#This Row],[Load]]+Demand[[#This Row],[Load]]*-0.08</f>
        <v>14145.92</v>
      </c>
      <c r="AT307">
        <f>Demand[[#This Row],[Load]]+Demand[[#This Row],[Load]]*-0.07</f>
        <v>14299.68</v>
      </c>
      <c r="AU307">
        <f>Demand[[#This Row],[Load]]+Demand[[#This Row],[Load]]*-0.06</f>
        <v>14453.44</v>
      </c>
      <c r="AV307">
        <f>Demand[[#This Row],[Load]]+Demand[[#This Row],[Load]]*-0.05</f>
        <v>14607.2</v>
      </c>
      <c r="AW307">
        <f>Demand[[#This Row],[Load]]+Demand[[#This Row],[Load]]*-0.04</f>
        <v>14760.96</v>
      </c>
      <c r="AX307">
        <f>Demand[[#This Row],[Load]]+Demand[[#This Row],[Load]]*-0.03</f>
        <v>14914.72</v>
      </c>
      <c r="AY307">
        <f>Demand[[#This Row],[Load]]+Demand[[#This Row],[Load]]*-0.02</f>
        <v>15068.48</v>
      </c>
      <c r="AZ307">
        <f>Demand[[#This Row],[Load]]+Demand[[#This Row],[Load]]*-0.01</f>
        <v>15222.24</v>
      </c>
      <c r="BA307">
        <f>Demand[[#This Row],[Load]]+Demand[[#This Row],[Load]]*0</f>
        <v>15376</v>
      </c>
      <c r="BB307">
        <f>Demand[[#This Row],[Load]]+Demand[[#This Row],[Load]]*0.01</f>
        <v>15529.76</v>
      </c>
      <c r="BC307">
        <f>Demand[[#This Row],[Load]]+Demand[[#This Row],[Load]]*0.02</f>
        <v>15683.52</v>
      </c>
      <c r="BD307">
        <f>Demand[[#This Row],[Load]]+Demand[[#This Row],[Load]]*0.03</f>
        <v>15837.28</v>
      </c>
      <c r="BE307">
        <f>Demand[[#This Row],[Load]]+Demand[[#This Row],[Load]]*0.04</f>
        <v>15991.04</v>
      </c>
      <c r="BF307">
        <f>Demand[[#This Row],[Load]]+Demand[[#This Row],[Load]]*0.05</f>
        <v>16144.8</v>
      </c>
      <c r="BG307">
        <f>Demand[[#This Row],[Load]]+Demand[[#This Row],[Load]]*0.06</f>
        <v>16298.56</v>
      </c>
      <c r="BH307">
        <f>Demand[[#This Row],[Load]]+Demand[[#This Row],[Load]]*0.07</f>
        <v>16452.32</v>
      </c>
      <c r="BI307">
        <f>Demand[[#This Row],[Load]]+Demand[[#This Row],[Load]]*0.08</f>
        <v>16606.080000000002</v>
      </c>
      <c r="BJ307">
        <f>Demand[[#This Row],[Load]]+Demand[[#This Row],[Load]]*0.09</f>
        <v>16759.84</v>
      </c>
      <c r="BK307">
        <f>Demand[[#This Row],[Load]]+Demand[[#This Row],[Load]]*0.1</f>
        <v>16913.599999999999</v>
      </c>
      <c r="BL307">
        <f>Demand[[#This Row],[Load]]+Demand[[#This Row],[Load]]*0.11</f>
        <v>17067.36</v>
      </c>
      <c r="BM307">
        <f>Demand[[#This Row],[Load]]+Demand[[#This Row],[Load]]*0.12</f>
        <v>17221.12</v>
      </c>
      <c r="BN307">
        <f>Demand[[#This Row],[Load]]+Demand[[#This Row],[Load]]*0.13</f>
        <v>17374.88</v>
      </c>
      <c r="BO307">
        <f>Demand[[#This Row],[Load]]+Demand[[#This Row],[Load]]*0.14</f>
        <v>17528.64</v>
      </c>
      <c r="BP307">
        <f>Demand[[#This Row],[Load]]+Demand[[#This Row],[Load]]*0.15</f>
        <v>17682.400000000001</v>
      </c>
      <c r="BQ307">
        <f>Demand[[#This Row],[Load]]+Demand[[#This Row],[Load]]*0.16</f>
        <v>17836.16</v>
      </c>
      <c r="BR307">
        <f>Demand[[#This Row],[Load]]+Demand[[#This Row],[Load]]*0.17</f>
        <v>17989.919999999998</v>
      </c>
      <c r="BS307">
        <f>Demand[[#This Row],[Load]]+Demand[[#This Row],[Load]]*0.18</f>
        <v>18143.68</v>
      </c>
      <c r="BT307">
        <f>Demand[[#This Row],[Load]]+Demand[[#This Row],[Load]]*0.19</f>
        <v>18297.439999999999</v>
      </c>
      <c r="BU307">
        <f>Demand[[#This Row],[Load]]+Demand[[#This Row],[Load]]*0.2</f>
        <v>18451.2</v>
      </c>
      <c r="BV307">
        <f>Demand[[#This Row],[Load]]+Demand[[#This Row],[Load]]*0.21</f>
        <v>18604.96</v>
      </c>
      <c r="BW307">
        <f>Demand[[#This Row],[Load]]+Demand[[#This Row],[Load]]*0.22</f>
        <v>18758.72</v>
      </c>
      <c r="BX307">
        <f>Demand[[#This Row],[Load]]+Demand[[#This Row],[Load]]*0.23</f>
        <v>18912.48</v>
      </c>
      <c r="BY307">
        <f>Demand[[#This Row],[Load]]+Demand[[#This Row],[Load]]*0.24</f>
        <v>19066.239999999998</v>
      </c>
      <c r="BZ307">
        <f>Demand[[#This Row],[Load]]+Demand[[#This Row],[Load]]*0.25</f>
        <v>19220</v>
      </c>
      <c r="CA307">
        <f>Demand[[#This Row],[Load]]+Demand[[#This Row],[Load]]*0.26</f>
        <v>19373.760000000002</v>
      </c>
      <c r="CB307">
        <f>Demand[[#This Row],[Load]]+Demand[[#This Row],[Load]]*0.27</f>
        <v>19527.52</v>
      </c>
      <c r="CC307">
        <f>Demand[[#This Row],[Load]]+Demand[[#This Row],[Load]]*0.28</f>
        <v>19681.28</v>
      </c>
      <c r="CD307">
        <f>Demand[[#This Row],[Load]]+Demand[[#This Row],[Load]]*0.29</f>
        <v>19835.04</v>
      </c>
      <c r="CE307">
        <f>Demand[[#This Row],[Load]]+Demand[[#This Row],[Load]]*0.3</f>
        <v>19988.8</v>
      </c>
      <c r="CF307">
        <f>Demand[[#This Row],[Load]]+Demand[[#This Row],[Load]]*0.31</f>
        <v>20142.560000000001</v>
      </c>
      <c r="CG307">
        <f>Demand[[#This Row],[Load]]+Demand[[#This Row],[Load]]*0.32</f>
        <v>20296.32</v>
      </c>
      <c r="CH307">
        <f>Demand[[#This Row],[Load]]+Demand[[#This Row],[Load]]*0.33</f>
        <v>20450.080000000002</v>
      </c>
      <c r="CI307">
        <f>Demand[[#This Row],[Load]]+Demand[[#This Row],[Load]]*0.34</f>
        <v>20603.84</v>
      </c>
      <c r="CJ307">
        <f>Demand[[#This Row],[Load]]+Demand[[#This Row],[Load]]*0.35</f>
        <v>20757.599999999999</v>
      </c>
      <c r="CK307">
        <f>Demand[[#This Row],[Load]]+Demand[[#This Row],[Load]]*0.36</f>
        <v>20911.36</v>
      </c>
      <c r="CL307">
        <f>Demand[[#This Row],[Load]]+Demand[[#This Row],[Load]]*0.37</f>
        <v>21065.119999999999</v>
      </c>
      <c r="CM307">
        <f>Demand[[#This Row],[Load]]+Demand[[#This Row],[Load]]*0.38</f>
        <v>21218.880000000001</v>
      </c>
      <c r="CN307">
        <f>Demand[[#This Row],[Load]]+Demand[[#This Row],[Load]]*0.39</f>
        <v>21372.639999999999</v>
      </c>
      <c r="CO307">
        <f>Demand[[#This Row],[Load]]+Demand[[#This Row],[Load]]*0.4</f>
        <v>21526.400000000001</v>
      </c>
      <c r="CP307">
        <f>Demand[[#This Row],[Load]]+Demand[[#This Row],[Load]]*0.41</f>
        <v>21680.16</v>
      </c>
      <c r="CQ307">
        <f>Demand[[#This Row],[Load]]+Demand[[#This Row],[Load]]*0.42</f>
        <v>21833.919999999998</v>
      </c>
      <c r="CR307">
        <f>Demand[[#This Row],[Load]]+Demand[[#This Row],[Load]]*0.43</f>
        <v>21987.68</v>
      </c>
      <c r="CS307">
        <f>Demand[[#This Row],[Load]]+Demand[[#This Row],[Load]]*0.44</f>
        <v>22141.439999999999</v>
      </c>
      <c r="CT307">
        <f>Demand[[#This Row],[Load]]+Demand[[#This Row],[Load]]*0.45</f>
        <v>22295.200000000001</v>
      </c>
      <c r="CU307">
        <f>Demand[[#This Row],[Load]]+Demand[[#This Row],[Load]]*0.46</f>
        <v>22448.959999999999</v>
      </c>
      <c r="CV307">
        <f>Demand[[#This Row],[Load]]+Demand[[#This Row],[Load]]*47</f>
        <v>738048</v>
      </c>
      <c r="CW307">
        <f>Demand[[#This Row],[Load]]+Demand[[#This Row],[Load]]*0.48</f>
        <v>22756.48</v>
      </c>
      <c r="CX307">
        <f>Demand[[#This Row],[Load]]+Demand[[#This Row],[Load]]*0.49</f>
        <v>22910.239999999998</v>
      </c>
      <c r="CY307">
        <f>Demand[[#This Row],[Load]]+Demand[[#This Row],[Load]]*0.5</f>
        <v>23064</v>
      </c>
    </row>
    <row r="308" spans="1:103">
      <c r="A308">
        <v>306</v>
      </c>
      <c r="B308">
        <v>15375</v>
      </c>
      <c r="C308">
        <f>Demand[[#This Row],[Load]]-Demand[[#This Row],[Load]]*0.5</f>
        <v>7687.5</v>
      </c>
      <c r="D308">
        <f>Demand[[#This Row],[Load]]-Demand[[#This Row],[Load]]*0.49</f>
        <v>7841.25</v>
      </c>
      <c r="E308">
        <f>Demand[[#This Row],[Load]]-Demand[[#This Row],[Load]]*0.48</f>
        <v>7995</v>
      </c>
      <c r="F308">
        <f>Demand[[#This Row],[Load]]-Demand[[#This Row],[Load]]*0.47</f>
        <v>8148.75</v>
      </c>
      <c r="G308">
        <f>Demand[[#This Row],[Load]]-Demand[[#This Row],[Load]]*0.46</f>
        <v>8302.5</v>
      </c>
      <c r="H308">
        <f>Demand[[#This Row],[Load]]-Demand[[#This Row],[Load]]*0.45</f>
        <v>8456.25</v>
      </c>
      <c r="I308">
        <f>Demand[[#This Row],[Load]]-Demand[[#This Row],[Load]]*0.44</f>
        <v>8610</v>
      </c>
      <c r="J308">
        <f>Demand[[#This Row],[Load]]-Demand[[#This Row],[Load]]*0.43</f>
        <v>8763.75</v>
      </c>
      <c r="K308">
        <f>Demand[[#This Row],[Load]]+Demand[[#This Row],[Load]]*$K$1</f>
        <v>8917.5</v>
      </c>
      <c r="L308">
        <f>Demand[[#This Row],[Load]]+Demand[[#This Row],[Load]]*-0.41</f>
        <v>9071.25</v>
      </c>
      <c r="M308">
        <f>Demand[[#This Row],[Load]]+Demand[[#This Row],[Load]]*-0.4</f>
        <v>9225</v>
      </c>
      <c r="N308">
        <f>Demand[[#This Row],[Load]]+Demand[[#This Row],[Load]]*-0.39</f>
        <v>9378.75</v>
      </c>
      <c r="O308">
        <f>Demand[[#This Row],[Load]]+Demand[[#This Row],[Load]]*-0.38</f>
        <v>9532.5</v>
      </c>
      <c r="P308">
        <f>Demand[[#This Row],[Load]]+Demand[[#This Row],[Load]]*-0.37</f>
        <v>9686.25</v>
      </c>
      <c r="Q308">
        <f>Demand[[#This Row],[Load]]+Demand[[#This Row],[Load]]*-0.36</f>
        <v>9840</v>
      </c>
      <c r="R308">
        <f>Demand[[#This Row],[Load]]+Demand[[#This Row],[Load]]*-0.35</f>
        <v>9993.75</v>
      </c>
      <c r="S308">
        <f>Demand[[#This Row],[Load]]+Demand[[#This Row],[Load]]*-0.34</f>
        <v>10147.5</v>
      </c>
      <c r="T308">
        <f>Demand[[#This Row],[Load]]+Demand[[#This Row],[Load]]*-0.33</f>
        <v>10301.25</v>
      </c>
      <c r="U308">
        <f>Demand[[#This Row],[Load]]+Demand[[#This Row],[Load]]*-0.32</f>
        <v>10455</v>
      </c>
      <c r="V308">
        <f>Demand[[#This Row],[Load]]+Demand[[#This Row],[Load]]*-0.31</f>
        <v>10608.75</v>
      </c>
      <c r="W308">
        <f>Demand[[#This Row],[Load]]+Demand[[#This Row],[Load]]*-0.3</f>
        <v>10762.5</v>
      </c>
      <c r="X308">
        <f>Demand[[#This Row],[Load]]+Demand[[#This Row],[Load]]*-0.29</f>
        <v>10916.25</v>
      </c>
      <c r="Y308">
        <f>Demand[[#This Row],[Load]]+Demand[[#This Row],[Load]]*-0.28</f>
        <v>11070</v>
      </c>
      <c r="Z308">
        <f>Demand[[#This Row],[Load]]+Demand[[#This Row],[Load]]*-0.27</f>
        <v>11223.75</v>
      </c>
      <c r="AA308">
        <f>Demand[[#This Row],[Load]]+Demand[[#This Row],[Load]]*-0.26</f>
        <v>11377.5</v>
      </c>
      <c r="AB308">
        <f>Demand[[#This Row],[Load]]+Demand[[#This Row],[Load]]*-0.25</f>
        <v>11531.25</v>
      </c>
      <c r="AC308">
        <f>Demand[[#This Row],[Load]]+Demand[[#This Row],[Load]]*-0.24</f>
        <v>11685</v>
      </c>
      <c r="AD308">
        <f>Demand[[#This Row],[Load]]+Demand[[#This Row],[Load]]*-0.23</f>
        <v>11838.75</v>
      </c>
      <c r="AE308">
        <f>Demand[[#This Row],[Load]]+Demand[[#This Row],[Load]]*-0.22</f>
        <v>11992.5</v>
      </c>
      <c r="AF308">
        <f>Demand[[#This Row],[Load]]+Demand[[#This Row],[Load]]*-0.21</f>
        <v>12146.25</v>
      </c>
      <c r="AG308">
        <f>Demand[[#This Row],[Load]]+Demand[[#This Row],[Load]]*-0.2</f>
        <v>12300</v>
      </c>
      <c r="AH308">
        <f>Demand[[#This Row],[Load]]+Demand[[#This Row],[Load]]*-0.19</f>
        <v>12453.75</v>
      </c>
      <c r="AI308">
        <f>Demand[[#This Row],[Load]]+Demand[[#This Row],[Load]]*-0.18</f>
        <v>12607.5</v>
      </c>
      <c r="AJ308">
        <f>Demand[[#This Row],[Load]]+Demand[[#This Row],[Load]]*-0.17</f>
        <v>12761.25</v>
      </c>
      <c r="AK308">
        <f>Demand[[#This Row],[Load]]+Demand[[#This Row],[Load]]*-0.16</f>
        <v>12915</v>
      </c>
      <c r="AL308">
        <f>Demand[[#This Row],[Load]]+Demand[[#This Row],[Load]]*-0.15</f>
        <v>13068.75</v>
      </c>
      <c r="AM308">
        <f>Demand[[#This Row],[Load]]+Demand[[#This Row],[Load]]*-0.14</f>
        <v>13222.5</v>
      </c>
      <c r="AN308">
        <f>Demand[[#This Row],[Load]]+Demand[[#This Row],[Load]]*-0.13</f>
        <v>13376.25</v>
      </c>
      <c r="AO308">
        <f>Demand[[#This Row],[Load]]+Demand[[#This Row],[Load]]*-0.12</f>
        <v>13530</v>
      </c>
      <c r="AP308">
        <f>Demand[[#This Row],[Load]]+Demand[[#This Row],[Load]]*-0.11</f>
        <v>13683.75</v>
      </c>
      <c r="AQ308">
        <f>Demand[[#This Row],[Load]]+Demand[[#This Row],[Load]]*-0.1</f>
        <v>13837.5</v>
      </c>
      <c r="AR308">
        <f>Demand[[#This Row],[Load]]+Demand[[#This Row],[Load]]*-0.09</f>
        <v>13991.25</v>
      </c>
      <c r="AS308">
        <f>Demand[[#This Row],[Load]]+Demand[[#This Row],[Load]]*-0.08</f>
        <v>14145</v>
      </c>
      <c r="AT308">
        <f>Demand[[#This Row],[Load]]+Demand[[#This Row],[Load]]*-0.07</f>
        <v>14298.75</v>
      </c>
      <c r="AU308">
        <f>Demand[[#This Row],[Load]]+Demand[[#This Row],[Load]]*-0.06</f>
        <v>14452.5</v>
      </c>
      <c r="AV308">
        <f>Demand[[#This Row],[Load]]+Demand[[#This Row],[Load]]*-0.05</f>
        <v>14606.25</v>
      </c>
      <c r="AW308">
        <f>Demand[[#This Row],[Load]]+Demand[[#This Row],[Load]]*-0.04</f>
        <v>14760</v>
      </c>
      <c r="AX308">
        <f>Demand[[#This Row],[Load]]+Demand[[#This Row],[Load]]*-0.03</f>
        <v>14913.75</v>
      </c>
      <c r="AY308">
        <f>Demand[[#This Row],[Load]]+Demand[[#This Row],[Load]]*-0.02</f>
        <v>15067.5</v>
      </c>
      <c r="AZ308">
        <f>Demand[[#This Row],[Load]]+Demand[[#This Row],[Load]]*-0.01</f>
        <v>15221.25</v>
      </c>
      <c r="BA308">
        <f>Demand[[#This Row],[Load]]+Demand[[#This Row],[Load]]*0</f>
        <v>15375</v>
      </c>
      <c r="BB308">
        <f>Demand[[#This Row],[Load]]+Demand[[#This Row],[Load]]*0.01</f>
        <v>15528.75</v>
      </c>
      <c r="BC308">
        <f>Demand[[#This Row],[Load]]+Demand[[#This Row],[Load]]*0.02</f>
        <v>15682.5</v>
      </c>
      <c r="BD308">
        <f>Demand[[#This Row],[Load]]+Demand[[#This Row],[Load]]*0.03</f>
        <v>15836.25</v>
      </c>
      <c r="BE308">
        <f>Demand[[#This Row],[Load]]+Demand[[#This Row],[Load]]*0.04</f>
        <v>15990</v>
      </c>
      <c r="BF308">
        <f>Demand[[#This Row],[Load]]+Demand[[#This Row],[Load]]*0.05</f>
        <v>16143.75</v>
      </c>
      <c r="BG308">
        <f>Demand[[#This Row],[Load]]+Demand[[#This Row],[Load]]*0.06</f>
        <v>16297.5</v>
      </c>
      <c r="BH308">
        <f>Demand[[#This Row],[Load]]+Demand[[#This Row],[Load]]*0.07</f>
        <v>16451.25</v>
      </c>
      <c r="BI308">
        <f>Demand[[#This Row],[Load]]+Demand[[#This Row],[Load]]*0.08</f>
        <v>16605</v>
      </c>
      <c r="BJ308">
        <f>Demand[[#This Row],[Load]]+Demand[[#This Row],[Load]]*0.09</f>
        <v>16758.75</v>
      </c>
      <c r="BK308">
        <f>Demand[[#This Row],[Load]]+Demand[[#This Row],[Load]]*0.1</f>
        <v>16912.5</v>
      </c>
      <c r="BL308">
        <f>Demand[[#This Row],[Load]]+Demand[[#This Row],[Load]]*0.11</f>
        <v>17066.25</v>
      </c>
      <c r="BM308">
        <f>Demand[[#This Row],[Load]]+Demand[[#This Row],[Load]]*0.12</f>
        <v>17220</v>
      </c>
      <c r="BN308">
        <f>Demand[[#This Row],[Load]]+Demand[[#This Row],[Load]]*0.13</f>
        <v>17373.75</v>
      </c>
      <c r="BO308">
        <f>Demand[[#This Row],[Load]]+Demand[[#This Row],[Load]]*0.14</f>
        <v>17527.5</v>
      </c>
      <c r="BP308">
        <f>Demand[[#This Row],[Load]]+Demand[[#This Row],[Load]]*0.15</f>
        <v>17681.25</v>
      </c>
      <c r="BQ308">
        <f>Demand[[#This Row],[Load]]+Demand[[#This Row],[Load]]*0.16</f>
        <v>17835</v>
      </c>
      <c r="BR308">
        <f>Demand[[#This Row],[Load]]+Demand[[#This Row],[Load]]*0.17</f>
        <v>17988.75</v>
      </c>
      <c r="BS308">
        <f>Demand[[#This Row],[Load]]+Demand[[#This Row],[Load]]*0.18</f>
        <v>18142.5</v>
      </c>
      <c r="BT308">
        <f>Demand[[#This Row],[Load]]+Demand[[#This Row],[Load]]*0.19</f>
        <v>18296.25</v>
      </c>
      <c r="BU308">
        <f>Demand[[#This Row],[Load]]+Demand[[#This Row],[Load]]*0.2</f>
        <v>18450</v>
      </c>
      <c r="BV308">
        <f>Demand[[#This Row],[Load]]+Demand[[#This Row],[Load]]*0.21</f>
        <v>18603.75</v>
      </c>
      <c r="BW308">
        <f>Demand[[#This Row],[Load]]+Demand[[#This Row],[Load]]*0.22</f>
        <v>18757.5</v>
      </c>
      <c r="BX308">
        <f>Demand[[#This Row],[Load]]+Demand[[#This Row],[Load]]*0.23</f>
        <v>18911.25</v>
      </c>
      <c r="BY308">
        <f>Demand[[#This Row],[Load]]+Demand[[#This Row],[Load]]*0.24</f>
        <v>19065</v>
      </c>
      <c r="BZ308">
        <f>Demand[[#This Row],[Load]]+Demand[[#This Row],[Load]]*0.25</f>
        <v>19218.75</v>
      </c>
      <c r="CA308">
        <f>Demand[[#This Row],[Load]]+Demand[[#This Row],[Load]]*0.26</f>
        <v>19372.5</v>
      </c>
      <c r="CB308">
        <f>Demand[[#This Row],[Load]]+Demand[[#This Row],[Load]]*0.27</f>
        <v>19526.25</v>
      </c>
      <c r="CC308">
        <f>Demand[[#This Row],[Load]]+Demand[[#This Row],[Load]]*0.28</f>
        <v>19680</v>
      </c>
      <c r="CD308">
        <f>Demand[[#This Row],[Load]]+Demand[[#This Row],[Load]]*0.29</f>
        <v>19833.75</v>
      </c>
      <c r="CE308">
        <f>Demand[[#This Row],[Load]]+Demand[[#This Row],[Load]]*0.3</f>
        <v>19987.5</v>
      </c>
      <c r="CF308">
        <f>Demand[[#This Row],[Load]]+Demand[[#This Row],[Load]]*0.31</f>
        <v>20141.25</v>
      </c>
      <c r="CG308">
        <f>Demand[[#This Row],[Load]]+Demand[[#This Row],[Load]]*0.32</f>
        <v>20295</v>
      </c>
      <c r="CH308">
        <f>Demand[[#This Row],[Load]]+Demand[[#This Row],[Load]]*0.33</f>
        <v>20448.75</v>
      </c>
      <c r="CI308">
        <f>Demand[[#This Row],[Load]]+Demand[[#This Row],[Load]]*0.34</f>
        <v>20602.5</v>
      </c>
      <c r="CJ308">
        <f>Demand[[#This Row],[Load]]+Demand[[#This Row],[Load]]*0.35</f>
        <v>20756.25</v>
      </c>
      <c r="CK308">
        <f>Demand[[#This Row],[Load]]+Demand[[#This Row],[Load]]*0.36</f>
        <v>20910</v>
      </c>
      <c r="CL308">
        <f>Demand[[#This Row],[Load]]+Demand[[#This Row],[Load]]*0.37</f>
        <v>21063.75</v>
      </c>
      <c r="CM308">
        <f>Demand[[#This Row],[Load]]+Demand[[#This Row],[Load]]*0.38</f>
        <v>21217.5</v>
      </c>
      <c r="CN308">
        <f>Demand[[#This Row],[Load]]+Demand[[#This Row],[Load]]*0.39</f>
        <v>21371.25</v>
      </c>
      <c r="CO308">
        <f>Demand[[#This Row],[Load]]+Demand[[#This Row],[Load]]*0.4</f>
        <v>21525</v>
      </c>
      <c r="CP308">
        <f>Demand[[#This Row],[Load]]+Demand[[#This Row],[Load]]*0.41</f>
        <v>21678.75</v>
      </c>
      <c r="CQ308">
        <f>Demand[[#This Row],[Load]]+Demand[[#This Row],[Load]]*0.42</f>
        <v>21832.5</v>
      </c>
      <c r="CR308">
        <f>Demand[[#This Row],[Load]]+Demand[[#This Row],[Load]]*0.43</f>
        <v>21986.25</v>
      </c>
      <c r="CS308">
        <f>Demand[[#This Row],[Load]]+Demand[[#This Row],[Load]]*0.44</f>
        <v>22140</v>
      </c>
      <c r="CT308">
        <f>Demand[[#This Row],[Load]]+Demand[[#This Row],[Load]]*0.45</f>
        <v>22293.75</v>
      </c>
      <c r="CU308">
        <f>Demand[[#This Row],[Load]]+Demand[[#This Row],[Load]]*0.46</f>
        <v>22447.5</v>
      </c>
      <c r="CV308">
        <f>Demand[[#This Row],[Load]]+Demand[[#This Row],[Load]]*47</f>
        <v>738000</v>
      </c>
      <c r="CW308">
        <f>Demand[[#This Row],[Load]]+Demand[[#This Row],[Load]]*0.48</f>
        <v>22755</v>
      </c>
      <c r="CX308">
        <f>Demand[[#This Row],[Load]]+Demand[[#This Row],[Load]]*0.49</f>
        <v>22908.75</v>
      </c>
      <c r="CY308">
        <f>Demand[[#This Row],[Load]]+Demand[[#This Row],[Load]]*0.5</f>
        <v>23062.5</v>
      </c>
    </row>
    <row r="309" spans="1:103">
      <c r="A309">
        <v>307</v>
      </c>
      <c r="B309">
        <v>15328</v>
      </c>
      <c r="C309">
        <f>Demand[[#This Row],[Load]]-Demand[[#This Row],[Load]]*0.5</f>
        <v>7664</v>
      </c>
      <c r="D309">
        <f>Demand[[#This Row],[Load]]-Demand[[#This Row],[Load]]*0.49</f>
        <v>7817.28</v>
      </c>
      <c r="E309">
        <f>Demand[[#This Row],[Load]]-Demand[[#This Row],[Load]]*0.48</f>
        <v>7970.56</v>
      </c>
      <c r="F309">
        <f>Demand[[#This Row],[Load]]-Demand[[#This Row],[Load]]*0.47</f>
        <v>8123.84</v>
      </c>
      <c r="G309">
        <f>Demand[[#This Row],[Load]]-Demand[[#This Row],[Load]]*0.46</f>
        <v>8277.119999999999</v>
      </c>
      <c r="H309">
        <f>Demand[[#This Row],[Load]]-Demand[[#This Row],[Load]]*0.45</f>
        <v>8430.4</v>
      </c>
      <c r="I309">
        <f>Demand[[#This Row],[Load]]-Demand[[#This Row],[Load]]*0.44</f>
        <v>8583.68</v>
      </c>
      <c r="J309">
        <f>Demand[[#This Row],[Load]]-Demand[[#This Row],[Load]]*0.43</f>
        <v>8736.9599999999991</v>
      </c>
      <c r="K309">
        <f>Demand[[#This Row],[Load]]+Demand[[#This Row],[Load]]*$K$1</f>
        <v>8890.2400000000016</v>
      </c>
      <c r="L309">
        <f>Demand[[#This Row],[Load]]+Demand[[#This Row],[Load]]*-0.41</f>
        <v>9043.52</v>
      </c>
      <c r="M309">
        <f>Demand[[#This Row],[Load]]+Demand[[#This Row],[Load]]*-0.4</f>
        <v>9196.7999999999993</v>
      </c>
      <c r="N309">
        <f>Demand[[#This Row],[Load]]+Demand[[#This Row],[Load]]*-0.39</f>
        <v>9350.08</v>
      </c>
      <c r="O309">
        <f>Demand[[#This Row],[Load]]+Demand[[#This Row],[Load]]*-0.38</f>
        <v>9503.36</v>
      </c>
      <c r="P309">
        <f>Demand[[#This Row],[Load]]+Demand[[#This Row],[Load]]*-0.37</f>
        <v>9656.64</v>
      </c>
      <c r="Q309">
        <f>Demand[[#This Row],[Load]]+Demand[[#This Row],[Load]]*-0.36</f>
        <v>9809.92</v>
      </c>
      <c r="R309">
        <f>Demand[[#This Row],[Load]]+Demand[[#This Row],[Load]]*-0.35</f>
        <v>9963.2000000000007</v>
      </c>
      <c r="S309">
        <f>Demand[[#This Row],[Load]]+Demand[[#This Row],[Load]]*-0.34</f>
        <v>10116.48</v>
      </c>
      <c r="T309">
        <f>Demand[[#This Row],[Load]]+Demand[[#This Row],[Load]]*-0.33</f>
        <v>10269.759999999998</v>
      </c>
      <c r="U309">
        <f>Demand[[#This Row],[Load]]+Demand[[#This Row],[Load]]*-0.32</f>
        <v>10423.040000000001</v>
      </c>
      <c r="V309">
        <f>Demand[[#This Row],[Load]]+Demand[[#This Row],[Load]]*-0.31</f>
        <v>10576.32</v>
      </c>
      <c r="W309">
        <f>Demand[[#This Row],[Load]]+Demand[[#This Row],[Load]]*-0.3</f>
        <v>10729.6</v>
      </c>
      <c r="X309">
        <f>Demand[[#This Row],[Load]]+Demand[[#This Row],[Load]]*-0.29</f>
        <v>10882.880000000001</v>
      </c>
      <c r="Y309">
        <f>Demand[[#This Row],[Load]]+Demand[[#This Row],[Load]]*-0.28</f>
        <v>11036.16</v>
      </c>
      <c r="Z309">
        <f>Demand[[#This Row],[Load]]+Demand[[#This Row],[Load]]*-0.27</f>
        <v>11189.439999999999</v>
      </c>
      <c r="AA309">
        <f>Demand[[#This Row],[Load]]+Demand[[#This Row],[Load]]*-0.26</f>
        <v>11342.72</v>
      </c>
      <c r="AB309">
        <f>Demand[[#This Row],[Load]]+Demand[[#This Row],[Load]]*-0.25</f>
        <v>11496</v>
      </c>
      <c r="AC309">
        <f>Demand[[#This Row],[Load]]+Demand[[#This Row],[Load]]*-0.24</f>
        <v>11649.28</v>
      </c>
      <c r="AD309">
        <f>Demand[[#This Row],[Load]]+Demand[[#This Row],[Load]]*-0.23</f>
        <v>11802.56</v>
      </c>
      <c r="AE309">
        <f>Demand[[#This Row],[Load]]+Demand[[#This Row],[Load]]*-0.22</f>
        <v>11955.84</v>
      </c>
      <c r="AF309">
        <f>Demand[[#This Row],[Load]]+Demand[[#This Row],[Load]]*-0.21</f>
        <v>12109.12</v>
      </c>
      <c r="AG309">
        <f>Demand[[#This Row],[Load]]+Demand[[#This Row],[Load]]*-0.2</f>
        <v>12262.4</v>
      </c>
      <c r="AH309">
        <f>Demand[[#This Row],[Load]]+Demand[[#This Row],[Load]]*-0.19</f>
        <v>12415.68</v>
      </c>
      <c r="AI309">
        <f>Demand[[#This Row],[Load]]+Demand[[#This Row],[Load]]*-0.18</f>
        <v>12568.96</v>
      </c>
      <c r="AJ309">
        <f>Demand[[#This Row],[Load]]+Demand[[#This Row],[Load]]*-0.17</f>
        <v>12722.24</v>
      </c>
      <c r="AK309">
        <f>Demand[[#This Row],[Load]]+Demand[[#This Row],[Load]]*-0.16</f>
        <v>12875.52</v>
      </c>
      <c r="AL309">
        <f>Demand[[#This Row],[Load]]+Demand[[#This Row],[Load]]*-0.15</f>
        <v>13028.8</v>
      </c>
      <c r="AM309">
        <f>Demand[[#This Row],[Load]]+Demand[[#This Row],[Load]]*-0.14</f>
        <v>13182.08</v>
      </c>
      <c r="AN309">
        <f>Demand[[#This Row],[Load]]+Demand[[#This Row],[Load]]*-0.13</f>
        <v>13335.36</v>
      </c>
      <c r="AO309">
        <f>Demand[[#This Row],[Load]]+Demand[[#This Row],[Load]]*-0.12</f>
        <v>13488.64</v>
      </c>
      <c r="AP309">
        <f>Demand[[#This Row],[Load]]+Demand[[#This Row],[Load]]*-0.11</f>
        <v>13641.92</v>
      </c>
      <c r="AQ309">
        <f>Demand[[#This Row],[Load]]+Demand[[#This Row],[Load]]*-0.1</f>
        <v>13795.2</v>
      </c>
      <c r="AR309">
        <f>Demand[[#This Row],[Load]]+Demand[[#This Row],[Load]]*-0.09</f>
        <v>13948.48</v>
      </c>
      <c r="AS309">
        <f>Demand[[#This Row],[Load]]+Demand[[#This Row],[Load]]*-0.08</f>
        <v>14101.76</v>
      </c>
      <c r="AT309">
        <f>Demand[[#This Row],[Load]]+Demand[[#This Row],[Load]]*-0.07</f>
        <v>14255.04</v>
      </c>
      <c r="AU309">
        <f>Demand[[#This Row],[Load]]+Demand[[#This Row],[Load]]*-0.06</f>
        <v>14408.32</v>
      </c>
      <c r="AV309">
        <f>Demand[[#This Row],[Load]]+Demand[[#This Row],[Load]]*-0.05</f>
        <v>14561.6</v>
      </c>
      <c r="AW309">
        <f>Demand[[#This Row],[Load]]+Demand[[#This Row],[Load]]*-0.04</f>
        <v>14714.88</v>
      </c>
      <c r="AX309">
        <f>Demand[[#This Row],[Load]]+Demand[[#This Row],[Load]]*-0.03</f>
        <v>14868.16</v>
      </c>
      <c r="AY309">
        <f>Demand[[#This Row],[Load]]+Demand[[#This Row],[Load]]*-0.02</f>
        <v>15021.44</v>
      </c>
      <c r="AZ309">
        <f>Demand[[#This Row],[Load]]+Demand[[#This Row],[Load]]*-0.01</f>
        <v>15174.72</v>
      </c>
      <c r="BA309">
        <f>Demand[[#This Row],[Load]]+Demand[[#This Row],[Load]]*0</f>
        <v>15328</v>
      </c>
      <c r="BB309">
        <f>Demand[[#This Row],[Load]]+Demand[[#This Row],[Load]]*0.01</f>
        <v>15481.28</v>
      </c>
      <c r="BC309">
        <f>Demand[[#This Row],[Load]]+Demand[[#This Row],[Load]]*0.02</f>
        <v>15634.56</v>
      </c>
      <c r="BD309">
        <f>Demand[[#This Row],[Load]]+Demand[[#This Row],[Load]]*0.03</f>
        <v>15787.84</v>
      </c>
      <c r="BE309">
        <f>Demand[[#This Row],[Load]]+Demand[[#This Row],[Load]]*0.04</f>
        <v>15941.12</v>
      </c>
      <c r="BF309">
        <f>Demand[[#This Row],[Load]]+Demand[[#This Row],[Load]]*0.05</f>
        <v>16094.4</v>
      </c>
      <c r="BG309">
        <f>Demand[[#This Row],[Load]]+Demand[[#This Row],[Load]]*0.06</f>
        <v>16247.68</v>
      </c>
      <c r="BH309">
        <f>Demand[[#This Row],[Load]]+Demand[[#This Row],[Load]]*0.07</f>
        <v>16400.96</v>
      </c>
      <c r="BI309">
        <f>Demand[[#This Row],[Load]]+Demand[[#This Row],[Load]]*0.08</f>
        <v>16554.240000000002</v>
      </c>
      <c r="BJ309">
        <f>Demand[[#This Row],[Load]]+Demand[[#This Row],[Load]]*0.09</f>
        <v>16707.52</v>
      </c>
      <c r="BK309">
        <f>Demand[[#This Row],[Load]]+Demand[[#This Row],[Load]]*0.1</f>
        <v>16860.8</v>
      </c>
      <c r="BL309">
        <f>Demand[[#This Row],[Load]]+Demand[[#This Row],[Load]]*0.11</f>
        <v>17014.080000000002</v>
      </c>
      <c r="BM309">
        <f>Demand[[#This Row],[Load]]+Demand[[#This Row],[Load]]*0.12</f>
        <v>17167.36</v>
      </c>
      <c r="BN309">
        <f>Demand[[#This Row],[Load]]+Demand[[#This Row],[Load]]*0.13</f>
        <v>17320.64</v>
      </c>
      <c r="BO309">
        <f>Demand[[#This Row],[Load]]+Demand[[#This Row],[Load]]*0.14</f>
        <v>17473.919999999998</v>
      </c>
      <c r="BP309">
        <f>Demand[[#This Row],[Load]]+Demand[[#This Row],[Load]]*0.15</f>
        <v>17627.2</v>
      </c>
      <c r="BQ309">
        <f>Demand[[#This Row],[Load]]+Demand[[#This Row],[Load]]*0.16</f>
        <v>17780.48</v>
      </c>
      <c r="BR309">
        <f>Demand[[#This Row],[Load]]+Demand[[#This Row],[Load]]*0.17</f>
        <v>17933.760000000002</v>
      </c>
      <c r="BS309">
        <f>Demand[[#This Row],[Load]]+Demand[[#This Row],[Load]]*0.18</f>
        <v>18087.04</v>
      </c>
      <c r="BT309">
        <f>Demand[[#This Row],[Load]]+Demand[[#This Row],[Load]]*0.19</f>
        <v>18240.32</v>
      </c>
      <c r="BU309">
        <f>Demand[[#This Row],[Load]]+Demand[[#This Row],[Load]]*0.2</f>
        <v>18393.599999999999</v>
      </c>
      <c r="BV309">
        <f>Demand[[#This Row],[Load]]+Demand[[#This Row],[Load]]*0.21</f>
        <v>18546.88</v>
      </c>
      <c r="BW309">
        <f>Demand[[#This Row],[Load]]+Demand[[#This Row],[Load]]*0.22</f>
        <v>18700.16</v>
      </c>
      <c r="BX309">
        <f>Demand[[#This Row],[Load]]+Demand[[#This Row],[Load]]*0.23</f>
        <v>18853.439999999999</v>
      </c>
      <c r="BY309">
        <f>Demand[[#This Row],[Load]]+Demand[[#This Row],[Load]]*0.24</f>
        <v>19006.72</v>
      </c>
      <c r="BZ309">
        <f>Demand[[#This Row],[Load]]+Demand[[#This Row],[Load]]*0.25</f>
        <v>19160</v>
      </c>
      <c r="CA309">
        <f>Demand[[#This Row],[Load]]+Demand[[#This Row],[Load]]*0.26</f>
        <v>19313.28</v>
      </c>
      <c r="CB309">
        <f>Demand[[#This Row],[Load]]+Demand[[#This Row],[Load]]*0.27</f>
        <v>19466.560000000001</v>
      </c>
      <c r="CC309">
        <f>Demand[[#This Row],[Load]]+Demand[[#This Row],[Load]]*0.28</f>
        <v>19619.84</v>
      </c>
      <c r="CD309">
        <f>Demand[[#This Row],[Load]]+Demand[[#This Row],[Load]]*0.29</f>
        <v>19773.12</v>
      </c>
      <c r="CE309">
        <f>Demand[[#This Row],[Load]]+Demand[[#This Row],[Load]]*0.3</f>
        <v>19926.400000000001</v>
      </c>
      <c r="CF309">
        <f>Demand[[#This Row],[Load]]+Demand[[#This Row],[Load]]*0.31</f>
        <v>20079.68</v>
      </c>
      <c r="CG309">
        <f>Demand[[#This Row],[Load]]+Demand[[#This Row],[Load]]*0.32</f>
        <v>20232.96</v>
      </c>
      <c r="CH309">
        <f>Demand[[#This Row],[Load]]+Demand[[#This Row],[Load]]*0.33</f>
        <v>20386.240000000002</v>
      </c>
      <c r="CI309">
        <f>Demand[[#This Row],[Load]]+Demand[[#This Row],[Load]]*0.34</f>
        <v>20539.52</v>
      </c>
      <c r="CJ309">
        <f>Demand[[#This Row],[Load]]+Demand[[#This Row],[Load]]*0.35</f>
        <v>20692.8</v>
      </c>
      <c r="CK309">
        <f>Demand[[#This Row],[Load]]+Demand[[#This Row],[Load]]*0.36</f>
        <v>20846.080000000002</v>
      </c>
      <c r="CL309">
        <f>Demand[[#This Row],[Load]]+Demand[[#This Row],[Load]]*0.37</f>
        <v>20999.360000000001</v>
      </c>
      <c r="CM309">
        <f>Demand[[#This Row],[Load]]+Demand[[#This Row],[Load]]*0.38</f>
        <v>21152.639999999999</v>
      </c>
      <c r="CN309">
        <f>Demand[[#This Row],[Load]]+Demand[[#This Row],[Load]]*0.39</f>
        <v>21305.919999999998</v>
      </c>
      <c r="CO309">
        <f>Demand[[#This Row],[Load]]+Demand[[#This Row],[Load]]*0.4</f>
        <v>21459.200000000001</v>
      </c>
      <c r="CP309">
        <f>Demand[[#This Row],[Load]]+Demand[[#This Row],[Load]]*0.41</f>
        <v>21612.48</v>
      </c>
      <c r="CQ309">
        <f>Demand[[#This Row],[Load]]+Demand[[#This Row],[Load]]*0.42</f>
        <v>21765.759999999998</v>
      </c>
      <c r="CR309">
        <f>Demand[[#This Row],[Load]]+Demand[[#This Row],[Load]]*0.43</f>
        <v>21919.040000000001</v>
      </c>
      <c r="CS309">
        <f>Demand[[#This Row],[Load]]+Demand[[#This Row],[Load]]*0.44</f>
        <v>22072.32</v>
      </c>
      <c r="CT309">
        <f>Demand[[#This Row],[Load]]+Demand[[#This Row],[Load]]*0.45</f>
        <v>22225.599999999999</v>
      </c>
      <c r="CU309">
        <f>Demand[[#This Row],[Load]]+Demand[[#This Row],[Load]]*0.46</f>
        <v>22378.880000000001</v>
      </c>
      <c r="CV309">
        <f>Demand[[#This Row],[Load]]+Demand[[#This Row],[Load]]*47</f>
        <v>735744</v>
      </c>
      <c r="CW309">
        <f>Demand[[#This Row],[Load]]+Demand[[#This Row],[Load]]*0.48</f>
        <v>22685.439999999999</v>
      </c>
      <c r="CX309">
        <f>Demand[[#This Row],[Load]]+Demand[[#This Row],[Load]]*0.49</f>
        <v>22838.720000000001</v>
      </c>
      <c r="CY309">
        <f>Demand[[#This Row],[Load]]+Demand[[#This Row],[Load]]*0.5</f>
        <v>22992</v>
      </c>
    </row>
    <row r="310" spans="1:103">
      <c r="A310">
        <v>308</v>
      </c>
      <c r="B310">
        <v>15058</v>
      </c>
      <c r="C310">
        <f>Demand[[#This Row],[Load]]-Demand[[#This Row],[Load]]*0.5</f>
        <v>7529</v>
      </c>
      <c r="D310">
        <f>Demand[[#This Row],[Load]]-Demand[[#This Row],[Load]]*0.49</f>
        <v>7679.58</v>
      </c>
      <c r="E310">
        <f>Demand[[#This Row],[Load]]-Demand[[#This Row],[Load]]*0.48</f>
        <v>7830.16</v>
      </c>
      <c r="F310">
        <f>Demand[[#This Row],[Load]]-Demand[[#This Row],[Load]]*0.47</f>
        <v>7980.7400000000007</v>
      </c>
      <c r="G310">
        <f>Demand[[#This Row],[Load]]-Demand[[#This Row],[Load]]*0.46</f>
        <v>8131.32</v>
      </c>
      <c r="H310">
        <f>Demand[[#This Row],[Load]]-Demand[[#This Row],[Load]]*0.45</f>
        <v>8281.9</v>
      </c>
      <c r="I310">
        <f>Demand[[#This Row],[Load]]-Demand[[#This Row],[Load]]*0.44</f>
        <v>8432.48</v>
      </c>
      <c r="J310">
        <f>Demand[[#This Row],[Load]]-Demand[[#This Row],[Load]]*0.43</f>
        <v>8583.0600000000013</v>
      </c>
      <c r="K310">
        <f>Demand[[#This Row],[Load]]+Demand[[#This Row],[Load]]*$K$1</f>
        <v>8733.64</v>
      </c>
      <c r="L310">
        <f>Demand[[#This Row],[Load]]+Demand[[#This Row],[Load]]*-0.41</f>
        <v>8884.2200000000012</v>
      </c>
      <c r="M310">
        <f>Demand[[#This Row],[Load]]+Demand[[#This Row],[Load]]*-0.4</f>
        <v>9034.7999999999993</v>
      </c>
      <c r="N310">
        <f>Demand[[#This Row],[Load]]+Demand[[#This Row],[Load]]*-0.39</f>
        <v>9185.380000000001</v>
      </c>
      <c r="O310">
        <f>Demand[[#This Row],[Load]]+Demand[[#This Row],[Load]]*-0.38</f>
        <v>9335.9599999999991</v>
      </c>
      <c r="P310">
        <f>Demand[[#This Row],[Load]]+Demand[[#This Row],[Load]]*-0.37</f>
        <v>9486.5400000000009</v>
      </c>
      <c r="Q310">
        <f>Demand[[#This Row],[Load]]+Demand[[#This Row],[Load]]*-0.36</f>
        <v>9637.119999999999</v>
      </c>
      <c r="R310">
        <f>Demand[[#This Row],[Load]]+Demand[[#This Row],[Load]]*-0.35</f>
        <v>9787.7000000000007</v>
      </c>
      <c r="S310">
        <f>Demand[[#This Row],[Load]]+Demand[[#This Row],[Load]]*-0.34</f>
        <v>9938.2799999999988</v>
      </c>
      <c r="T310">
        <f>Demand[[#This Row],[Load]]+Demand[[#This Row],[Load]]*-0.33</f>
        <v>10088.86</v>
      </c>
      <c r="U310">
        <f>Demand[[#This Row],[Load]]+Demand[[#This Row],[Load]]*-0.32</f>
        <v>10239.439999999999</v>
      </c>
      <c r="V310">
        <f>Demand[[#This Row],[Load]]+Demand[[#This Row],[Load]]*-0.31</f>
        <v>10390.02</v>
      </c>
      <c r="W310">
        <f>Demand[[#This Row],[Load]]+Demand[[#This Row],[Load]]*-0.3</f>
        <v>10540.6</v>
      </c>
      <c r="X310">
        <f>Demand[[#This Row],[Load]]+Demand[[#This Row],[Load]]*-0.29</f>
        <v>10691.18</v>
      </c>
      <c r="Y310">
        <f>Demand[[#This Row],[Load]]+Demand[[#This Row],[Load]]*-0.28</f>
        <v>10841.759999999998</v>
      </c>
      <c r="Z310">
        <f>Demand[[#This Row],[Load]]+Demand[[#This Row],[Load]]*-0.27</f>
        <v>10992.34</v>
      </c>
      <c r="AA310">
        <f>Demand[[#This Row],[Load]]+Demand[[#This Row],[Load]]*-0.26</f>
        <v>11142.92</v>
      </c>
      <c r="AB310">
        <f>Demand[[#This Row],[Load]]+Demand[[#This Row],[Load]]*-0.25</f>
        <v>11293.5</v>
      </c>
      <c r="AC310">
        <f>Demand[[#This Row],[Load]]+Demand[[#This Row],[Load]]*-0.24</f>
        <v>11444.08</v>
      </c>
      <c r="AD310">
        <f>Demand[[#This Row],[Load]]+Demand[[#This Row],[Load]]*-0.23</f>
        <v>11594.66</v>
      </c>
      <c r="AE310">
        <f>Demand[[#This Row],[Load]]+Demand[[#This Row],[Load]]*-0.22</f>
        <v>11745.24</v>
      </c>
      <c r="AF310">
        <f>Demand[[#This Row],[Load]]+Demand[[#This Row],[Load]]*-0.21</f>
        <v>11895.82</v>
      </c>
      <c r="AG310">
        <f>Demand[[#This Row],[Load]]+Demand[[#This Row],[Load]]*-0.2</f>
        <v>12046.4</v>
      </c>
      <c r="AH310">
        <f>Demand[[#This Row],[Load]]+Demand[[#This Row],[Load]]*-0.19</f>
        <v>12196.98</v>
      </c>
      <c r="AI310">
        <f>Demand[[#This Row],[Load]]+Demand[[#This Row],[Load]]*-0.18</f>
        <v>12347.56</v>
      </c>
      <c r="AJ310">
        <f>Demand[[#This Row],[Load]]+Demand[[#This Row],[Load]]*-0.17</f>
        <v>12498.14</v>
      </c>
      <c r="AK310">
        <f>Demand[[#This Row],[Load]]+Demand[[#This Row],[Load]]*-0.16</f>
        <v>12648.72</v>
      </c>
      <c r="AL310">
        <f>Demand[[#This Row],[Load]]+Demand[[#This Row],[Load]]*-0.15</f>
        <v>12799.3</v>
      </c>
      <c r="AM310">
        <f>Demand[[#This Row],[Load]]+Demand[[#This Row],[Load]]*-0.14</f>
        <v>12949.88</v>
      </c>
      <c r="AN310">
        <f>Demand[[#This Row],[Load]]+Demand[[#This Row],[Load]]*-0.13</f>
        <v>13100.46</v>
      </c>
      <c r="AO310">
        <f>Demand[[#This Row],[Load]]+Demand[[#This Row],[Load]]*-0.12</f>
        <v>13251.04</v>
      </c>
      <c r="AP310">
        <f>Demand[[#This Row],[Load]]+Demand[[#This Row],[Load]]*-0.11</f>
        <v>13401.619999999999</v>
      </c>
      <c r="AQ310">
        <f>Demand[[#This Row],[Load]]+Demand[[#This Row],[Load]]*-0.1</f>
        <v>13552.2</v>
      </c>
      <c r="AR310">
        <f>Demand[[#This Row],[Load]]+Demand[[#This Row],[Load]]*-0.09</f>
        <v>13702.78</v>
      </c>
      <c r="AS310">
        <f>Demand[[#This Row],[Load]]+Demand[[#This Row],[Load]]*-0.08</f>
        <v>13853.36</v>
      </c>
      <c r="AT310">
        <f>Demand[[#This Row],[Load]]+Demand[[#This Row],[Load]]*-0.07</f>
        <v>14003.94</v>
      </c>
      <c r="AU310">
        <f>Demand[[#This Row],[Load]]+Demand[[#This Row],[Load]]*-0.06</f>
        <v>14154.52</v>
      </c>
      <c r="AV310">
        <f>Demand[[#This Row],[Load]]+Demand[[#This Row],[Load]]*-0.05</f>
        <v>14305.1</v>
      </c>
      <c r="AW310">
        <f>Demand[[#This Row],[Load]]+Demand[[#This Row],[Load]]*-0.04</f>
        <v>14455.68</v>
      </c>
      <c r="AX310">
        <f>Demand[[#This Row],[Load]]+Demand[[#This Row],[Load]]*-0.03</f>
        <v>14606.26</v>
      </c>
      <c r="AY310">
        <f>Demand[[#This Row],[Load]]+Demand[[#This Row],[Load]]*-0.02</f>
        <v>14756.84</v>
      </c>
      <c r="AZ310">
        <f>Demand[[#This Row],[Load]]+Demand[[#This Row],[Load]]*-0.01</f>
        <v>14907.42</v>
      </c>
      <c r="BA310">
        <f>Demand[[#This Row],[Load]]+Demand[[#This Row],[Load]]*0</f>
        <v>15058</v>
      </c>
      <c r="BB310">
        <f>Demand[[#This Row],[Load]]+Demand[[#This Row],[Load]]*0.01</f>
        <v>15208.58</v>
      </c>
      <c r="BC310">
        <f>Demand[[#This Row],[Load]]+Demand[[#This Row],[Load]]*0.02</f>
        <v>15359.16</v>
      </c>
      <c r="BD310">
        <f>Demand[[#This Row],[Load]]+Demand[[#This Row],[Load]]*0.03</f>
        <v>15509.74</v>
      </c>
      <c r="BE310">
        <f>Demand[[#This Row],[Load]]+Demand[[#This Row],[Load]]*0.04</f>
        <v>15660.32</v>
      </c>
      <c r="BF310">
        <f>Demand[[#This Row],[Load]]+Demand[[#This Row],[Load]]*0.05</f>
        <v>15810.9</v>
      </c>
      <c r="BG310">
        <f>Demand[[#This Row],[Load]]+Demand[[#This Row],[Load]]*0.06</f>
        <v>15961.48</v>
      </c>
      <c r="BH310">
        <f>Demand[[#This Row],[Load]]+Demand[[#This Row],[Load]]*0.07</f>
        <v>16112.06</v>
      </c>
      <c r="BI310">
        <f>Demand[[#This Row],[Load]]+Demand[[#This Row],[Load]]*0.08</f>
        <v>16262.64</v>
      </c>
      <c r="BJ310">
        <f>Demand[[#This Row],[Load]]+Demand[[#This Row],[Load]]*0.09</f>
        <v>16413.22</v>
      </c>
      <c r="BK310">
        <f>Demand[[#This Row],[Load]]+Demand[[#This Row],[Load]]*0.1</f>
        <v>16563.8</v>
      </c>
      <c r="BL310">
        <f>Demand[[#This Row],[Load]]+Demand[[#This Row],[Load]]*0.11</f>
        <v>16714.38</v>
      </c>
      <c r="BM310">
        <f>Demand[[#This Row],[Load]]+Demand[[#This Row],[Load]]*0.12</f>
        <v>16864.96</v>
      </c>
      <c r="BN310">
        <f>Demand[[#This Row],[Load]]+Demand[[#This Row],[Load]]*0.13</f>
        <v>17015.54</v>
      </c>
      <c r="BO310">
        <f>Demand[[#This Row],[Load]]+Demand[[#This Row],[Load]]*0.14</f>
        <v>17166.12</v>
      </c>
      <c r="BP310">
        <f>Demand[[#This Row],[Load]]+Demand[[#This Row],[Load]]*0.15</f>
        <v>17316.7</v>
      </c>
      <c r="BQ310">
        <f>Demand[[#This Row],[Load]]+Demand[[#This Row],[Load]]*0.16</f>
        <v>17467.28</v>
      </c>
      <c r="BR310">
        <f>Demand[[#This Row],[Load]]+Demand[[#This Row],[Load]]*0.17</f>
        <v>17617.86</v>
      </c>
      <c r="BS310">
        <f>Demand[[#This Row],[Load]]+Demand[[#This Row],[Load]]*0.18</f>
        <v>17768.439999999999</v>
      </c>
      <c r="BT310">
        <f>Demand[[#This Row],[Load]]+Demand[[#This Row],[Load]]*0.19</f>
        <v>17919.02</v>
      </c>
      <c r="BU310">
        <f>Demand[[#This Row],[Load]]+Demand[[#This Row],[Load]]*0.2</f>
        <v>18069.599999999999</v>
      </c>
      <c r="BV310">
        <f>Demand[[#This Row],[Load]]+Demand[[#This Row],[Load]]*0.21</f>
        <v>18220.18</v>
      </c>
      <c r="BW310">
        <f>Demand[[#This Row],[Load]]+Demand[[#This Row],[Load]]*0.22</f>
        <v>18370.760000000002</v>
      </c>
      <c r="BX310">
        <f>Demand[[#This Row],[Load]]+Demand[[#This Row],[Load]]*0.23</f>
        <v>18521.34</v>
      </c>
      <c r="BY310">
        <f>Demand[[#This Row],[Load]]+Demand[[#This Row],[Load]]*0.24</f>
        <v>18671.919999999998</v>
      </c>
      <c r="BZ310">
        <f>Demand[[#This Row],[Load]]+Demand[[#This Row],[Load]]*0.25</f>
        <v>18822.5</v>
      </c>
      <c r="CA310">
        <f>Demand[[#This Row],[Load]]+Demand[[#This Row],[Load]]*0.26</f>
        <v>18973.080000000002</v>
      </c>
      <c r="CB310">
        <f>Demand[[#This Row],[Load]]+Demand[[#This Row],[Load]]*0.27</f>
        <v>19123.66</v>
      </c>
      <c r="CC310">
        <f>Demand[[#This Row],[Load]]+Demand[[#This Row],[Load]]*0.28</f>
        <v>19274.240000000002</v>
      </c>
      <c r="CD310">
        <f>Demand[[#This Row],[Load]]+Demand[[#This Row],[Load]]*0.29</f>
        <v>19424.82</v>
      </c>
      <c r="CE310">
        <f>Demand[[#This Row],[Load]]+Demand[[#This Row],[Load]]*0.3</f>
        <v>19575.400000000001</v>
      </c>
      <c r="CF310">
        <f>Demand[[#This Row],[Load]]+Demand[[#This Row],[Load]]*0.31</f>
        <v>19725.98</v>
      </c>
      <c r="CG310">
        <f>Demand[[#This Row],[Load]]+Demand[[#This Row],[Load]]*0.32</f>
        <v>19876.560000000001</v>
      </c>
      <c r="CH310">
        <f>Demand[[#This Row],[Load]]+Demand[[#This Row],[Load]]*0.33</f>
        <v>20027.14</v>
      </c>
      <c r="CI310">
        <f>Demand[[#This Row],[Load]]+Demand[[#This Row],[Load]]*0.34</f>
        <v>20177.72</v>
      </c>
      <c r="CJ310">
        <f>Demand[[#This Row],[Load]]+Demand[[#This Row],[Load]]*0.35</f>
        <v>20328.3</v>
      </c>
      <c r="CK310">
        <f>Demand[[#This Row],[Load]]+Demand[[#This Row],[Load]]*0.36</f>
        <v>20478.88</v>
      </c>
      <c r="CL310">
        <f>Demand[[#This Row],[Load]]+Demand[[#This Row],[Load]]*0.37</f>
        <v>20629.46</v>
      </c>
      <c r="CM310">
        <f>Demand[[#This Row],[Load]]+Demand[[#This Row],[Load]]*0.38</f>
        <v>20780.04</v>
      </c>
      <c r="CN310">
        <f>Demand[[#This Row],[Load]]+Demand[[#This Row],[Load]]*0.39</f>
        <v>20930.62</v>
      </c>
      <c r="CO310">
        <f>Demand[[#This Row],[Load]]+Demand[[#This Row],[Load]]*0.4</f>
        <v>21081.200000000001</v>
      </c>
      <c r="CP310">
        <f>Demand[[#This Row],[Load]]+Demand[[#This Row],[Load]]*0.41</f>
        <v>21231.78</v>
      </c>
      <c r="CQ310">
        <f>Demand[[#This Row],[Load]]+Demand[[#This Row],[Load]]*0.42</f>
        <v>21382.36</v>
      </c>
      <c r="CR310">
        <f>Demand[[#This Row],[Load]]+Demand[[#This Row],[Load]]*0.43</f>
        <v>21532.94</v>
      </c>
      <c r="CS310">
        <f>Demand[[#This Row],[Load]]+Demand[[#This Row],[Load]]*0.44</f>
        <v>21683.52</v>
      </c>
      <c r="CT310">
        <f>Demand[[#This Row],[Load]]+Demand[[#This Row],[Load]]*0.45</f>
        <v>21834.1</v>
      </c>
      <c r="CU310">
        <f>Demand[[#This Row],[Load]]+Demand[[#This Row],[Load]]*0.46</f>
        <v>21984.68</v>
      </c>
      <c r="CV310">
        <f>Demand[[#This Row],[Load]]+Demand[[#This Row],[Load]]*47</f>
        <v>722784</v>
      </c>
      <c r="CW310">
        <f>Demand[[#This Row],[Load]]+Demand[[#This Row],[Load]]*0.48</f>
        <v>22285.84</v>
      </c>
      <c r="CX310">
        <f>Demand[[#This Row],[Load]]+Demand[[#This Row],[Load]]*0.49</f>
        <v>22436.42</v>
      </c>
      <c r="CY310">
        <f>Demand[[#This Row],[Load]]+Demand[[#This Row],[Load]]*0.5</f>
        <v>22587</v>
      </c>
    </row>
    <row r="311" spans="1:103">
      <c r="A311">
        <v>309</v>
      </c>
      <c r="B311">
        <v>14943</v>
      </c>
      <c r="C311">
        <f>Demand[[#This Row],[Load]]-Demand[[#This Row],[Load]]*0.5</f>
        <v>7471.5</v>
      </c>
      <c r="D311">
        <f>Demand[[#This Row],[Load]]-Demand[[#This Row],[Load]]*0.49</f>
        <v>7620.93</v>
      </c>
      <c r="E311">
        <f>Demand[[#This Row],[Load]]-Demand[[#This Row],[Load]]*0.48</f>
        <v>7770.3600000000006</v>
      </c>
      <c r="F311">
        <f>Demand[[#This Row],[Load]]-Demand[[#This Row],[Load]]*0.47</f>
        <v>7919.79</v>
      </c>
      <c r="G311">
        <f>Demand[[#This Row],[Load]]-Demand[[#This Row],[Load]]*0.46</f>
        <v>8069.2199999999993</v>
      </c>
      <c r="H311">
        <f>Demand[[#This Row],[Load]]-Demand[[#This Row],[Load]]*0.45</f>
        <v>8218.65</v>
      </c>
      <c r="I311">
        <f>Demand[[#This Row],[Load]]-Demand[[#This Row],[Load]]*0.44</f>
        <v>8368.08</v>
      </c>
      <c r="J311">
        <f>Demand[[#This Row],[Load]]-Demand[[#This Row],[Load]]*0.43</f>
        <v>8517.51</v>
      </c>
      <c r="K311">
        <f>Demand[[#This Row],[Load]]+Demand[[#This Row],[Load]]*$K$1</f>
        <v>8666.94</v>
      </c>
      <c r="L311">
        <f>Demand[[#This Row],[Load]]+Demand[[#This Row],[Load]]*-0.41</f>
        <v>8816.3700000000008</v>
      </c>
      <c r="M311">
        <f>Demand[[#This Row],[Load]]+Demand[[#This Row],[Load]]*-0.4</f>
        <v>8965.7999999999993</v>
      </c>
      <c r="N311">
        <f>Demand[[#This Row],[Load]]+Demand[[#This Row],[Load]]*-0.39</f>
        <v>9115.23</v>
      </c>
      <c r="O311">
        <f>Demand[[#This Row],[Load]]+Demand[[#This Row],[Load]]*-0.38</f>
        <v>9264.66</v>
      </c>
      <c r="P311">
        <f>Demand[[#This Row],[Load]]+Demand[[#This Row],[Load]]*-0.37</f>
        <v>9414.09</v>
      </c>
      <c r="Q311">
        <f>Demand[[#This Row],[Load]]+Demand[[#This Row],[Load]]*-0.36</f>
        <v>9563.52</v>
      </c>
      <c r="R311">
        <f>Demand[[#This Row],[Load]]+Demand[[#This Row],[Load]]*-0.35</f>
        <v>9712.9500000000007</v>
      </c>
      <c r="S311">
        <f>Demand[[#This Row],[Load]]+Demand[[#This Row],[Load]]*-0.34</f>
        <v>9862.3799999999992</v>
      </c>
      <c r="T311">
        <f>Demand[[#This Row],[Load]]+Demand[[#This Row],[Load]]*-0.33</f>
        <v>10011.81</v>
      </c>
      <c r="U311">
        <f>Demand[[#This Row],[Load]]+Demand[[#This Row],[Load]]*-0.32</f>
        <v>10161.24</v>
      </c>
      <c r="V311">
        <f>Demand[[#This Row],[Load]]+Demand[[#This Row],[Load]]*-0.31</f>
        <v>10310.67</v>
      </c>
      <c r="W311">
        <f>Demand[[#This Row],[Load]]+Demand[[#This Row],[Load]]*-0.3</f>
        <v>10460.1</v>
      </c>
      <c r="X311">
        <f>Demand[[#This Row],[Load]]+Demand[[#This Row],[Load]]*-0.29</f>
        <v>10609.53</v>
      </c>
      <c r="Y311">
        <f>Demand[[#This Row],[Load]]+Demand[[#This Row],[Load]]*-0.28</f>
        <v>10758.96</v>
      </c>
      <c r="Z311">
        <f>Demand[[#This Row],[Load]]+Demand[[#This Row],[Load]]*-0.27</f>
        <v>10908.39</v>
      </c>
      <c r="AA311">
        <f>Demand[[#This Row],[Load]]+Demand[[#This Row],[Load]]*-0.26</f>
        <v>11057.82</v>
      </c>
      <c r="AB311">
        <f>Demand[[#This Row],[Load]]+Demand[[#This Row],[Load]]*-0.25</f>
        <v>11207.25</v>
      </c>
      <c r="AC311">
        <f>Demand[[#This Row],[Load]]+Demand[[#This Row],[Load]]*-0.24</f>
        <v>11356.68</v>
      </c>
      <c r="AD311">
        <f>Demand[[#This Row],[Load]]+Demand[[#This Row],[Load]]*-0.23</f>
        <v>11506.11</v>
      </c>
      <c r="AE311">
        <f>Demand[[#This Row],[Load]]+Demand[[#This Row],[Load]]*-0.22</f>
        <v>11655.54</v>
      </c>
      <c r="AF311">
        <f>Demand[[#This Row],[Load]]+Demand[[#This Row],[Load]]*-0.21</f>
        <v>11804.970000000001</v>
      </c>
      <c r="AG311">
        <f>Demand[[#This Row],[Load]]+Demand[[#This Row],[Load]]*-0.2</f>
        <v>11954.4</v>
      </c>
      <c r="AH311">
        <f>Demand[[#This Row],[Load]]+Demand[[#This Row],[Load]]*-0.19</f>
        <v>12103.83</v>
      </c>
      <c r="AI311">
        <f>Demand[[#This Row],[Load]]+Demand[[#This Row],[Load]]*-0.18</f>
        <v>12253.26</v>
      </c>
      <c r="AJ311">
        <f>Demand[[#This Row],[Load]]+Demand[[#This Row],[Load]]*-0.17</f>
        <v>12402.689999999999</v>
      </c>
      <c r="AK311">
        <f>Demand[[#This Row],[Load]]+Demand[[#This Row],[Load]]*-0.16</f>
        <v>12552.119999999999</v>
      </c>
      <c r="AL311">
        <f>Demand[[#This Row],[Load]]+Demand[[#This Row],[Load]]*-0.15</f>
        <v>12701.55</v>
      </c>
      <c r="AM311">
        <f>Demand[[#This Row],[Load]]+Demand[[#This Row],[Load]]*-0.14</f>
        <v>12850.98</v>
      </c>
      <c r="AN311">
        <f>Demand[[#This Row],[Load]]+Demand[[#This Row],[Load]]*-0.13</f>
        <v>13000.41</v>
      </c>
      <c r="AO311">
        <f>Demand[[#This Row],[Load]]+Demand[[#This Row],[Load]]*-0.12</f>
        <v>13149.84</v>
      </c>
      <c r="AP311">
        <f>Demand[[#This Row],[Load]]+Demand[[#This Row],[Load]]*-0.11</f>
        <v>13299.27</v>
      </c>
      <c r="AQ311">
        <f>Demand[[#This Row],[Load]]+Demand[[#This Row],[Load]]*-0.1</f>
        <v>13448.7</v>
      </c>
      <c r="AR311">
        <f>Demand[[#This Row],[Load]]+Demand[[#This Row],[Load]]*-0.09</f>
        <v>13598.130000000001</v>
      </c>
      <c r="AS311">
        <f>Demand[[#This Row],[Load]]+Demand[[#This Row],[Load]]*-0.08</f>
        <v>13747.56</v>
      </c>
      <c r="AT311">
        <f>Demand[[#This Row],[Load]]+Demand[[#This Row],[Load]]*-0.07</f>
        <v>13896.99</v>
      </c>
      <c r="AU311">
        <f>Demand[[#This Row],[Load]]+Demand[[#This Row],[Load]]*-0.06</f>
        <v>14046.42</v>
      </c>
      <c r="AV311">
        <f>Demand[[#This Row],[Load]]+Demand[[#This Row],[Load]]*-0.05</f>
        <v>14195.85</v>
      </c>
      <c r="AW311">
        <f>Demand[[#This Row],[Load]]+Demand[[#This Row],[Load]]*-0.04</f>
        <v>14345.28</v>
      </c>
      <c r="AX311">
        <f>Demand[[#This Row],[Load]]+Demand[[#This Row],[Load]]*-0.03</f>
        <v>14494.71</v>
      </c>
      <c r="AY311">
        <f>Demand[[#This Row],[Load]]+Demand[[#This Row],[Load]]*-0.02</f>
        <v>14644.14</v>
      </c>
      <c r="AZ311">
        <f>Demand[[#This Row],[Load]]+Demand[[#This Row],[Load]]*-0.01</f>
        <v>14793.57</v>
      </c>
      <c r="BA311">
        <f>Demand[[#This Row],[Load]]+Demand[[#This Row],[Load]]*0</f>
        <v>14943</v>
      </c>
      <c r="BB311">
        <f>Demand[[#This Row],[Load]]+Demand[[#This Row],[Load]]*0.01</f>
        <v>15092.43</v>
      </c>
      <c r="BC311">
        <f>Demand[[#This Row],[Load]]+Demand[[#This Row],[Load]]*0.02</f>
        <v>15241.86</v>
      </c>
      <c r="BD311">
        <f>Demand[[#This Row],[Load]]+Demand[[#This Row],[Load]]*0.03</f>
        <v>15391.29</v>
      </c>
      <c r="BE311">
        <f>Demand[[#This Row],[Load]]+Demand[[#This Row],[Load]]*0.04</f>
        <v>15540.72</v>
      </c>
      <c r="BF311">
        <f>Demand[[#This Row],[Load]]+Demand[[#This Row],[Load]]*0.05</f>
        <v>15690.15</v>
      </c>
      <c r="BG311">
        <f>Demand[[#This Row],[Load]]+Demand[[#This Row],[Load]]*0.06</f>
        <v>15839.58</v>
      </c>
      <c r="BH311">
        <f>Demand[[#This Row],[Load]]+Demand[[#This Row],[Load]]*0.07</f>
        <v>15989.01</v>
      </c>
      <c r="BI311">
        <f>Demand[[#This Row],[Load]]+Demand[[#This Row],[Load]]*0.08</f>
        <v>16138.44</v>
      </c>
      <c r="BJ311">
        <f>Demand[[#This Row],[Load]]+Demand[[#This Row],[Load]]*0.09</f>
        <v>16287.869999999999</v>
      </c>
      <c r="BK311">
        <f>Demand[[#This Row],[Load]]+Demand[[#This Row],[Load]]*0.1</f>
        <v>16437.3</v>
      </c>
      <c r="BL311">
        <f>Demand[[#This Row],[Load]]+Demand[[#This Row],[Load]]*0.11</f>
        <v>16586.73</v>
      </c>
      <c r="BM311">
        <f>Demand[[#This Row],[Load]]+Demand[[#This Row],[Load]]*0.12</f>
        <v>16736.16</v>
      </c>
      <c r="BN311">
        <f>Demand[[#This Row],[Load]]+Demand[[#This Row],[Load]]*0.13</f>
        <v>16885.59</v>
      </c>
      <c r="BO311">
        <f>Demand[[#This Row],[Load]]+Demand[[#This Row],[Load]]*0.14</f>
        <v>17035.02</v>
      </c>
      <c r="BP311">
        <f>Demand[[#This Row],[Load]]+Demand[[#This Row],[Load]]*0.15</f>
        <v>17184.45</v>
      </c>
      <c r="BQ311">
        <f>Demand[[#This Row],[Load]]+Demand[[#This Row],[Load]]*0.16</f>
        <v>17333.88</v>
      </c>
      <c r="BR311">
        <f>Demand[[#This Row],[Load]]+Demand[[#This Row],[Load]]*0.17</f>
        <v>17483.310000000001</v>
      </c>
      <c r="BS311">
        <f>Demand[[#This Row],[Load]]+Demand[[#This Row],[Load]]*0.18</f>
        <v>17632.739999999998</v>
      </c>
      <c r="BT311">
        <f>Demand[[#This Row],[Load]]+Demand[[#This Row],[Load]]*0.19</f>
        <v>17782.169999999998</v>
      </c>
      <c r="BU311">
        <f>Demand[[#This Row],[Load]]+Demand[[#This Row],[Load]]*0.2</f>
        <v>17931.599999999999</v>
      </c>
      <c r="BV311">
        <f>Demand[[#This Row],[Load]]+Demand[[#This Row],[Load]]*0.21</f>
        <v>18081.03</v>
      </c>
      <c r="BW311">
        <f>Demand[[#This Row],[Load]]+Demand[[#This Row],[Load]]*0.22</f>
        <v>18230.46</v>
      </c>
      <c r="BX311">
        <f>Demand[[#This Row],[Load]]+Demand[[#This Row],[Load]]*0.23</f>
        <v>18379.89</v>
      </c>
      <c r="BY311">
        <f>Demand[[#This Row],[Load]]+Demand[[#This Row],[Load]]*0.24</f>
        <v>18529.32</v>
      </c>
      <c r="BZ311">
        <f>Demand[[#This Row],[Load]]+Demand[[#This Row],[Load]]*0.25</f>
        <v>18678.75</v>
      </c>
      <c r="CA311">
        <f>Demand[[#This Row],[Load]]+Demand[[#This Row],[Load]]*0.26</f>
        <v>18828.18</v>
      </c>
      <c r="CB311">
        <f>Demand[[#This Row],[Load]]+Demand[[#This Row],[Load]]*0.27</f>
        <v>18977.61</v>
      </c>
      <c r="CC311">
        <f>Demand[[#This Row],[Load]]+Demand[[#This Row],[Load]]*0.28</f>
        <v>19127.04</v>
      </c>
      <c r="CD311">
        <f>Demand[[#This Row],[Load]]+Demand[[#This Row],[Load]]*0.29</f>
        <v>19276.47</v>
      </c>
      <c r="CE311">
        <f>Demand[[#This Row],[Load]]+Demand[[#This Row],[Load]]*0.3</f>
        <v>19425.900000000001</v>
      </c>
      <c r="CF311">
        <f>Demand[[#This Row],[Load]]+Demand[[#This Row],[Load]]*0.31</f>
        <v>19575.330000000002</v>
      </c>
      <c r="CG311">
        <f>Demand[[#This Row],[Load]]+Demand[[#This Row],[Load]]*0.32</f>
        <v>19724.760000000002</v>
      </c>
      <c r="CH311">
        <f>Demand[[#This Row],[Load]]+Demand[[#This Row],[Load]]*0.33</f>
        <v>19874.190000000002</v>
      </c>
      <c r="CI311">
        <f>Demand[[#This Row],[Load]]+Demand[[#This Row],[Load]]*0.34</f>
        <v>20023.620000000003</v>
      </c>
      <c r="CJ311">
        <f>Demand[[#This Row],[Load]]+Demand[[#This Row],[Load]]*0.35</f>
        <v>20173.05</v>
      </c>
      <c r="CK311">
        <f>Demand[[#This Row],[Load]]+Demand[[#This Row],[Load]]*0.36</f>
        <v>20322.48</v>
      </c>
      <c r="CL311">
        <f>Demand[[#This Row],[Load]]+Demand[[#This Row],[Load]]*0.37</f>
        <v>20471.91</v>
      </c>
      <c r="CM311">
        <f>Demand[[#This Row],[Load]]+Demand[[#This Row],[Load]]*0.38</f>
        <v>20621.34</v>
      </c>
      <c r="CN311">
        <f>Demand[[#This Row],[Load]]+Demand[[#This Row],[Load]]*0.39</f>
        <v>20770.77</v>
      </c>
      <c r="CO311">
        <f>Demand[[#This Row],[Load]]+Demand[[#This Row],[Load]]*0.4</f>
        <v>20920.2</v>
      </c>
      <c r="CP311">
        <f>Demand[[#This Row],[Load]]+Demand[[#This Row],[Load]]*0.41</f>
        <v>21069.629999999997</v>
      </c>
      <c r="CQ311">
        <f>Demand[[#This Row],[Load]]+Demand[[#This Row],[Load]]*0.42</f>
        <v>21219.059999999998</v>
      </c>
      <c r="CR311">
        <f>Demand[[#This Row],[Load]]+Demand[[#This Row],[Load]]*0.43</f>
        <v>21368.489999999998</v>
      </c>
      <c r="CS311">
        <f>Demand[[#This Row],[Load]]+Demand[[#This Row],[Load]]*0.44</f>
        <v>21517.919999999998</v>
      </c>
      <c r="CT311">
        <f>Demand[[#This Row],[Load]]+Demand[[#This Row],[Load]]*0.45</f>
        <v>21667.35</v>
      </c>
      <c r="CU311">
        <f>Demand[[#This Row],[Load]]+Demand[[#This Row],[Load]]*0.46</f>
        <v>21816.78</v>
      </c>
      <c r="CV311">
        <f>Demand[[#This Row],[Load]]+Demand[[#This Row],[Load]]*47</f>
        <v>717264</v>
      </c>
      <c r="CW311">
        <f>Demand[[#This Row],[Load]]+Demand[[#This Row],[Load]]*0.48</f>
        <v>22115.64</v>
      </c>
      <c r="CX311">
        <f>Demand[[#This Row],[Load]]+Demand[[#This Row],[Load]]*0.49</f>
        <v>22265.07</v>
      </c>
      <c r="CY311">
        <f>Demand[[#This Row],[Load]]+Demand[[#This Row],[Load]]*0.5</f>
        <v>22414.5</v>
      </c>
    </row>
    <row r="312" spans="1:103">
      <c r="A312">
        <v>310</v>
      </c>
      <c r="B312">
        <v>15224</v>
      </c>
      <c r="C312">
        <f>Demand[[#This Row],[Load]]-Demand[[#This Row],[Load]]*0.5</f>
        <v>7612</v>
      </c>
      <c r="D312">
        <f>Demand[[#This Row],[Load]]-Demand[[#This Row],[Load]]*0.49</f>
        <v>7764.24</v>
      </c>
      <c r="E312">
        <f>Demand[[#This Row],[Load]]-Demand[[#This Row],[Load]]*0.48</f>
        <v>7916.4800000000005</v>
      </c>
      <c r="F312">
        <f>Demand[[#This Row],[Load]]-Demand[[#This Row],[Load]]*0.47</f>
        <v>8068.72</v>
      </c>
      <c r="G312">
        <f>Demand[[#This Row],[Load]]-Demand[[#This Row],[Load]]*0.46</f>
        <v>8220.9599999999991</v>
      </c>
      <c r="H312">
        <f>Demand[[#This Row],[Load]]-Demand[[#This Row],[Load]]*0.45</f>
        <v>8373.2000000000007</v>
      </c>
      <c r="I312">
        <f>Demand[[#This Row],[Load]]-Demand[[#This Row],[Load]]*0.44</f>
        <v>8525.4399999999987</v>
      </c>
      <c r="J312">
        <f>Demand[[#This Row],[Load]]-Demand[[#This Row],[Load]]*0.43</f>
        <v>8677.68</v>
      </c>
      <c r="K312">
        <f>Demand[[#This Row],[Load]]+Demand[[#This Row],[Load]]*$K$1</f>
        <v>8829.92</v>
      </c>
      <c r="L312">
        <f>Demand[[#This Row],[Load]]+Demand[[#This Row],[Load]]*-0.41</f>
        <v>8982.16</v>
      </c>
      <c r="M312">
        <f>Demand[[#This Row],[Load]]+Demand[[#This Row],[Load]]*-0.4</f>
        <v>9134.4</v>
      </c>
      <c r="N312">
        <f>Demand[[#This Row],[Load]]+Demand[[#This Row],[Load]]*-0.39</f>
        <v>9286.64</v>
      </c>
      <c r="O312">
        <f>Demand[[#This Row],[Load]]+Demand[[#This Row],[Load]]*-0.38</f>
        <v>9438.880000000001</v>
      </c>
      <c r="P312">
        <f>Demand[[#This Row],[Load]]+Demand[[#This Row],[Load]]*-0.37</f>
        <v>9591.119999999999</v>
      </c>
      <c r="Q312">
        <f>Demand[[#This Row],[Load]]+Demand[[#This Row],[Load]]*-0.36</f>
        <v>9743.36</v>
      </c>
      <c r="R312">
        <f>Demand[[#This Row],[Load]]+Demand[[#This Row],[Load]]*-0.35</f>
        <v>9895.6</v>
      </c>
      <c r="S312">
        <f>Demand[[#This Row],[Load]]+Demand[[#This Row],[Load]]*-0.34</f>
        <v>10047.84</v>
      </c>
      <c r="T312">
        <f>Demand[[#This Row],[Load]]+Demand[[#This Row],[Load]]*-0.33</f>
        <v>10200.08</v>
      </c>
      <c r="U312">
        <f>Demand[[#This Row],[Load]]+Demand[[#This Row],[Load]]*-0.32</f>
        <v>10352.32</v>
      </c>
      <c r="V312">
        <f>Demand[[#This Row],[Load]]+Demand[[#This Row],[Load]]*-0.31</f>
        <v>10504.560000000001</v>
      </c>
      <c r="W312">
        <f>Demand[[#This Row],[Load]]+Demand[[#This Row],[Load]]*-0.3</f>
        <v>10656.8</v>
      </c>
      <c r="X312">
        <f>Demand[[#This Row],[Load]]+Demand[[#This Row],[Load]]*-0.29</f>
        <v>10809.04</v>
      </c>
      <c r="Y312">
        <f>Demand[[#This Row],[Load]]+Demand[[#This Row],[Load]]*-0.28</f>
        <v>10961.279999999999</v>
      </c>
      <c r="Z312">
        <f>Demand[[#This Row],[Load]]+Demand[[#This Row],[Load]]*-0.27</f>
        <v>11113.52</v>
      </c>
      <c r="AA312">
        <f>Demand[[#This Row],[Load]]+Demand[[#This Row],[Load]]*-0.26</f>
        <v>11265.76</v>
      </c>
      <c r="AB312">
        <f>Demand[[#This Row],[Load]]+Demand[[#This Row],[Load]]*-0.25</f>
        <v>11418</v>
      </c>
      <c r="AC312">
        <f>Demand[[#This Row],[Load]]+Demand[[#This Row],[Load]]*-0.24</f>
        <v>11570.24</v>
      </c>
      <c r="AD312">
        <f>Demand[[#This Row],[Load]]+Demand[[#This Row],[Load]]*-0.23</f>
        <v>11722.48</v>
      </c>
      <c r="AE312">
        <f>Demand[[#This Row],[Load]]+Demand[[#This Row],[Load]]*-0.22</f>
        <v>11874.72</v>
      </c>
      <c r="AF312">
        <f>Demand[[#This Row],[Load]]+Demand[[#This Row],[Load]]*-0.21</f>
        <v>12026.96</v>
      </c>
      <c r="AG312">
        <f>Demand[[#This Row],[Load]]+Demand[[#This Row],[Load]]*-0.2</f>
        <v>12179.2</v>
      </c>
      <c r="AH312">
        <f>Demand[[#This Row],[Load]]+Demand[[#This Row],[Load]]*-0.19</f>
        <v>12331.44</v>
      </c>
      <c r="AI312">
        <f>Demand[[#This Row],[Load]]+Demand[[#This Row],[Load]]*-0.18</f>
        <v>12483.68</v>
      </c>
      <c r="AJ312">
        <f>Demand[[#This Row],[Load]]+Demand[[#This Row],[Load]]*-0.17</f>
        <v>12635.92</v>
      </c>
      <c r="AK312">
        <f>Demand[[#This Row],[Load]]+Demand[[#This Row],[Load]]*-0.16</f>
        <v>12788.16</v>
      </c>
      <c r="AL312">
        <f>Demand[[#This Row],[Load]]+Demand[[#This Row],[Load]]*-0.15</f>
        <v>12940.4</v>
      </c>
      <c r="AM312">
        <f>Demand[[#This Row],[Load]]+Demand[[#This Row],[Load]]*-0.14</f>
        <v>13092.64</v>
      </c>
      <c r="AN312">
        <f>Demand[[#This Row],[Load]]+Demand[[#This Row],[Load]]*-0.13</f>
        <v>13244.88</v>
      </c>
      <c r="AO312">
        <f>Demand[[#This Row],[Load]]+Demand[[#This Row],[Load]]*-0.12</f>
        <v>13397.12</v>
      </c>
      <c r="AP312">
        <f>Demand[[#This Row],[Load]]+Demand[[#This Row],[Load]]*-0.11</f>
        <v>13549.36</v>
      </c>
      <c r="AQ312">
        <f>Demand[[#This Row],[Load]]+Demand[[#This Row],[Load]]*-0.1</f>
        <v>13701.6</v>
      </c>
      <c r="AR312">
        <f>Demand[[#This Row],[Load]]+Demand[[#This Row],[Load]]*-0.09</f>
        <v>13853.84</v>
      </c>
      <c r="AS312">
        <f>Demand[[#This Row],[Load]]+Demand[[#This Row],[Load]]*-0.08</f>
        <v>14006.08</v>
      </c>
      <c r="AT312">
        <f>Demand[[#This Row],[Load]]+Demand[[#This Row],[Load]]*-0.07</f>
        <v>14158.32</v>
      </c>
      <c r="AU312">
        <f>Demand[[#This Row],[Load]]+Demand[[#This Row],[Load]]*-0.06</f>
        <v>14310.56</v>
      </c>
      <c r="AV312">
        <f>Demand[[#This Row],[Load]]+Demand[[#This Row],[Load]]*-0.05</f>
        <v>14462.8</v>
      </c>
      <c r="AW312">
        <f>Demand[[#This Row],[Load]]+Demand[[#This Row],[Load]]*-0.04</f>
        <v>14615.04</v>
      </c>
      <c r="AX312">
        <f>Demand[[#This Row],[Load]]+Demand[[#This Row],[Load]]*-0.03</f>
        <v>14767.28</v>
      </c>
      <c r="AY312">
        <f>Demand[[#This Row],[Load]]+Demand[[#This Row],[Load]]*-0.02</f>
        <v>14919.52</v>
      </c>
      <c r="AZ312">
        <f>Demand[[#This Row],[Load]]+Demand[[#This Row],[Load]]*-0.01</f>
        <v>15071.76</v>
      </c>
      <c r="BA312">
        <f>Demand[[#This Row],[Load]]+Demand[[#This Row],[Load]]*0</f>
        <v>15224</v>
      </c>
      <c r="BB312">
        <f>Demand[[#This Row],[Load]]+Demand[[#This Row],[Load]]*0.01</f>
        <v>15376.24</v>
      </c>
      <c r="BC312">
        <f>Demand[[#This Row],[Load]]+Demand[[#This Row],[Load]]*0.02</f>
        <v>15528.48</v>
      </c>
      <c r="BD312">
        <f>Demand[[#This Row],[Load]]+Demand[[#This Row],[Load]]*0.03</f>
        <v>15680.72</v>
      </c>
      <c r="BE312">
        <f>Demand[[#This Row],[Load]]+Demand[[#This Row],[Load]]*0.04</f>
        <v>15832.96</v>
      </c>
      <c r="BF312">
        <f>Demand[[#This Row],[Load]]+Demand[[#This Row],[Load]]*0.05</f>
        <v>15985.2</v>
      </c>
      <c r="BG312">
        <f>Demand[[#This Row],[Load]]+Demand[[#This Row],[Load]]*0.06</f>
        <v>16137.44</v>
      </c>
      <c r="BH312">
        <f>Demand[[#This Row],[Load]]+Demand[[#This Row],[Load]]*0.07</f>
        <v>16289.68</v>
      </c>
      <c r="BI312">
        <f>Demand[[#This Row],[Load]]+Demand[[#This Row],[Load]]*0.08</f>
        <v>16441.919999999998</v>
      </c>
      <c r="BJ312">
        <f>Demand[[#This Row],[Load]]+Demand[[#This Row],[Load]]*0.09</f>
        <v>16594.16</v>
      </c>
      <c r="BK312">
        <f>Demand[[#This Row],[Load]]+Demand[[#This Row],[Load]]*0.1</f>
        <v>16746.400000000001</v>
      </c>
      <c r="BL312">
        <f>Demand[[#This Row],[Load]]+Demand[[#This Row],[Load]]*0.11</f>
        <v>16898.64</v>
      </c>
      <c r="BM312">
        <f>Demand[[#This Row],[Load]]+Demand[[#This Row],[Load]]*0.12</f>
        <v>17050.88</v>
      </c>
      <c r="BN312">
        <f>Demand[[#This Row],[Load]]+Demand[[#This Row],[Load]]*0.13</f>
        <v>17203.12</v>
      </c>
      <c r="BO312">
        <f>Demand[[#This Row],[Load]]+Demand[[#This Row],[Load]]*0.14</f>
        <v>17355.36</v>
      </c>
      <c r="BP312">
        <f>Demand[[#This Row],[Load]]+Demand[[#This Row],[Load]]*0.15</f>
        <v>17507.599999999999</v>
      </c>
      <c r="BQ312">
        <f>Demand[[#This Row],[Load]]+Demand[[#This Row],[Load]]*0.16</f>
        <v>17659.84</v>
      </c>
      <c r="BR312">
        <f>Demand[[#This Row],[Load]]+Demand[[#This Row],[Load]]*0.17</f>
        <v>17812.080000000002</v>
      </c>
      <c r="BS312">
        <f>Demand[[#This Row],[Load]]+Demand[[#This Row],[Load]]*0.18</f>
        <v>17964.32</v>
      </c>
      <c r="BT312">
        <f>Demand[[#This Row],[Load]]+Demand[[#This Row],[Load]]*0.19</f>
        <v>18116.560000000001</v>
      </c>
      <c r="BU312">
        <f>Demand[[#This Row],[Load]]+Demand[[#This Row],[Load]]*0.2</f>
        <v>18268.8</v>
      </c>
      <c r="BV312">
        <f>Demand[[#This Row],[Load]]+Demand[[#This Row],[Load]]*0.21</f>
        <v>18421.04</v>
      </c>
      <c r="BW312">
        <f>Demand[[#This Row],[Load]]+Demand[[#This Row],[Load]]*0.22</f>
        <v>18573.28</v>
      </c>
      <c r="BX312">
        <f>Demand[[#This Row],[Load]]+Demand[[#This Row],[Load]]*0.23</f>
        <v>18725.52</v>
      </c>
      <c r="BY312">
        <f>Demand[[#This Row],[Load]]+Demand[[#This Row],[Load]]*0.24</f>
        <v>18877.759999999998</v>
      </c>
      <c r="BZ312">
        <f>Demand[[#This Row],[Load]]+Demand[[#This Row],[Load]]*0.25</f>
        <v>19030</v>
      </c>
      <c r="CA312">
        <f>Demand[[#This Row],[Load]]+Demand[[#This Row],[Load]]*0.26</f>
        <v>19182.240000000002</v>
      </c>
      <c r="CB312">
        <f>Demand[[#This Row],[Load]]+Demand[[#This Row],[Load]]*0.27</f>
        <v>19334.48</v>
      </c>
      <c r="CC312">
        <f>Demand[[#This Row],[Load]]+Demand[[#This Row],[Load]]*0.28</f>
        <v>19486.72</v>
      </c>
      <c r="CD312">
        <f>Demand[[#This Row],[Load]]+Demand[[#This Row],[Load]]*0.29</f>
        <v>19638.96</v>
      </c>
      <c r="CE312">
        <f>Demand[[#This Row],[Load]]+Demand[[#This Row],[Load]]*0.3</f>
        <v>19791.2</v>
      </c>
      <c r="CF312">
        <f>Demand[[#This Row],[Load]]+Demand[[#This Row],[Load]]*0.31</f>
        <v>19943.439999999999</v>
      </c>
      <c r="CG312">
        <f>Demand[[#This Row],[Load]]+Demand[[#This Row],[Load]]*0.32</f>
        <v>20095.68</v>
      </c>
      <c r="CH312">
        <f>Demand[[#This Row],[Load]]+Demand[[#This Row],[Load]]*0.33</f>
        <v>20247.919999999998</v>
      </c>
      <c r="CI312">
        <f>Demand[[#This Row],[Load]]+Demand[[#This Row],[Load]]*0.34</f>
        <v>20400.16</v>
      </c>
      <c r="CJ312">
        <f>Demand[[#This Row],[Load]]+Demand[[#This Row],[Load]]*0.35</f>
        <v>20552.400000000001</v>
      </c>
      <c r="CK312">
        <f>Demand[[#This Row],[Load]]+Demand[[#This Row],[Load]]*0.36</f>
        <v>20704.64</v>
      </c>
      <c r="CL312">
        <f>Demand[[#This Row],[Load]]+Demand[[#This Row],[Load]]*0.37</f>
        <v>20856.88</v>
      </c>
      <c r="CM312">
        <f>Demand[[#This Row],[Load]]+Demand[[#This Row],[Load]]*0.38</f>
        <v>21009.119999999999</v>
      </c>
      <c r="CN312">
        <f>Demand[[#This Row],[Load]]+Demand[[#This Row],[Load]]*0.39</f>
        <v>21161.360000000001</v>
      </c>
      <c r="CO312">
        <f>Demand[[#This Row],[Load]]+Demand[[#This Row],[Load]]*0.4</f>
        <v>21313.599999999999</v>
      </c>
      <c r="CP312">
        <f>Demand[[#This Row],[Load]]+Demand[[#This Row],[Load]]*0.41</f>
        <v>21465.84</v>
      </c>
      <c r="CQ312">
        <f>Demand[[#This Row],[Load]]+Demand[[#This Row],[Load]]*0.42</f>
        <v>21618.080000000002</v>
      </c>
      <c r="CR312">
        <f>Demand[[#This Row],[Load]]+Demand[[#This Row],[Load]]*0.43</f>
        <v>21770.32</v>
      </c>
      <c r="CS312">
        <f>Demand[[#This Row],[Load]]+Demand[[#This Row],[Load]]*0.44</f>
        <v>21922.560000000001</v>
      </c>
      <c r="CT312">
        <f>Demand[[#This Row],[Load]]+Demand[[#This Row],[Load]]*0.45</f>
        <v>22074.799999999999</v>
      </c>
      <c r="CU312">
        <f>Demand[[#This Row],[Load]]+Demand[[#This Row],[Load]]*0.46</f>
        <v>22227.040000000001</v>
      </c>
      <c r="CV312">
        <f>Demand[[#This Row],[Load]]+Demand[[#This Row],[Load]]*47</f>
        <v>730752</v>
      </c>
      <c r="CW312">
        <f>Demand[[#This Row],[Load]]+Demand[[#This Row],[Load]]*0.48</f>
        <v>22531.52</v>
      </c>
      <c r="CX312">
        <f>Demand[[#This Row],[Load]]+Demand[[#This Row],[Load]]*0.49</f>
        <v>22683.760000000002</v>
      </c>
      <c r="CY312">
        <f>Demand[[#This Row],[Load]]+Demand[[#This Row],[Load]]*0.5</f>
        <v>22836</v>
      </c>
    </row>
    <row r="313" spans="1:103">
      <c r="A313">
        <v>311</v>
      </c>
      <c r="B313">
        <v>14687</v>
      </c>
      <c r="C313">
        <f>Demand[[#This Row],[Load]]-Demand[[#This Row],[Load]]*0.5</f>
        <v>7343.5</v>
      </c>
      <c r="D313">
        <f>Demand[[#This Row],[Load]]-Demand[[#This Row],[Load]]*0.49</f>
        <v>7490.37</v>
      </c>
      <c r="E313">
        <f>Demand[[#This Row],[Load]]-Demand[[#This Row],[Load]]*0.48</f>
        <v>7637.2400000000007</v>
      </c>
      <c r="F313">
        <f>Demand[[#This Row],[Load]]-Demand[[#This Row],[Load]]*0.47</f>
        <v>7784.1100000000006</v>
      </c>
      <c r="G313">
        <f>Demand[[#This Row],[Load]]-Demand[[#This Row],[Load]]*0.46</f>
        <v>7930.98</v>
      </c>
      <c r="H313">
        <f>Demand[[#This Row],[Load]]-Demand[[#This Row],[Load]]*0.45</f>
        <v>8077.8499999999995</v>
      </c>
      <c r="I313">
        <f>Demand[[#This Row],[Load]]-Demand[[#This Row],[Load]]*0.44</f>
        <v>8224.7200000000012</v>
      </c>
      <c r="J313">
        <f>Demand[[#This Row],[Load]]-Demand[[#This Row],[Load]]*0.43</f>
        <v>8371.59</v>
      </c>
      <c r="K313">
        <f>Demand[[#This Row],[Load]]+Demand[[#This Row],[Load]]*$K$1</f>
        <v>8518.4599999999991</v>
      </c>
      <c r="L313">
        <f>Demand[[#This Row],[Load]]+Demand[[#This Row],[Load]]*-0.41</f>
        <v>8665.33</v>
      </c>
      <c r="M313">
        <f>Demand[[#This Row],[Load]]+Demand[[#This Row],[Load]]*-0.4</f>
        <v>8812.2000000000007</v>
      </c>
      <c r="N313">
        <f>Demand[[#This Row],[Load]]+Demand[[#This Row],[Load]]*-0.39</f>
        <v>8959.07</v>
      </c>
      <c r="O313">
        <f>Demand[[#This Row],[Load]]+Demand[[#This Row],[Load]]*-0.38</f>
        <v>9105.9399999999987</v>
      </c>
      <c r="P313">
        <f>Demand[[#This Row],[Load]]+Demand[[#This Row],[Load]]*-0.37</f>
        <v>9252.8100000000013</v>
      </c>
      <c r="Q313">
        <f>Demand[[#This Row],[Load]]+Demand[[#This Row],[Load]]*-0.36</f>
        <v>9399.68</v>
      </c>
      <c r="R313">
        <f>Demand[[#This Row],[Load]]+Demand[[#This Row],[Load]]*-0.35</f>
        <v>9546.5499999999993</v>
      </c>
      <c r="S313">
        <f>Demand[[#This Row],[Load]]+Demand[[#This Row],[Load]]*-0.34</f>
        <v>9693.42</v>
      </c>
      <c r="T313">
        <f>Demand[[#This Row],[Load]]+Demand[[#This Row],[Load]]*-0.33</f>
        <v>9840.2900000000009</v>
      </c>
      <c r="U313">
        <f>Demand[[#This Row],[Load]]+Demand[[#This Row],[Load]]*-0.32</f>
        <v>9987.16</v>
      </c>
      <c r="V313">
        <f>Demand[[#This Row],[Load]]+Demand[[#This Row],[Load]]*-0.31</f>
        <v>10134.029999999999</v>
      </c>
      <c r="W313">
        <f>Demand[[#This Row],[Load]]+Demand[[#This Row],[Load]]*-0.3</f>
        <v>10280.900000000001</v>
      </c>
      <c r="X313">
        <f>Demand[[#This Row],[Load]]+Demand[[#This Row],[Load]]*-0.29</f>
        <v>10427.77</v>
      </c>
      <c r="Y313">
        <f>Demand[[#This Row],[Load]]+Demand[[#This Row],[Load]]*-0.28</f>
        <v>10574.64</v>
      </c>
      <c r="Z313">
        <f>Demand[[#This Row],[Load]]+Demand[[#This Row],[Load]]*-0.27</f>
        <v>10721.51</v>
      </c>
      <c r="AA313">
        <f>Demand[[#This Row],[Load]]+Demand[[#This Row],[Load]]*-0.26</f>
        <v>10868.38</v>
      </c>
      <c r="AB313">
        <f>Demand[[#This Row],[Load]]+Demand[[#This Row],[Load]]*-0.25</f>
        <v>11015.25</v>
      </c>
      <c r="AC313">
        <f>Demand[[#This Row],[Load]]+Demand[[#This Row],[Load]]*-0.24</f>
        <v>11162.12</v>
      </c>
      <c r="AD313">
        <f>Demand[[#This Row],[Load]]+Demand[[#This Row],[Load]]*-0.23</f>
        <v>11308.99</v>
      </c>
      <c r="AE313">
        <f>Demand[[#This Row],[Load]]+Demand[[#This Row],[Load]]*-0.22</f>
        <v>11455.86</v>
      </c>
      <c r="AF313">
        <f>Demand[[#This Row],[Load]]+Demand[[#This Row],[Load]]*-0.21</f>
        <v>11602.73</v>
      </c>
      <c r="AG313">
        <f>Demand[[#This Row],[Load]]+Demand[[#This Row],[Load]]*-0.2</f>
        <v>11749.6</v>
      </c>
      <c r="AH313">
        <f>Demand[[#This Row],[Load]]+Demand[[#This Row],[Load]]*-0.19</f>
        <v>11896.47</v>
      </c>
      <c r="AI313">
        <f>Demand[[#This Row],[Load]]+Demand[[#This Row],[Load]]*-0.18</f>
        <v>12043.34</v>
      </c>
      <c r="AJ313">
        <f>Demand[[#This Row],[Load]]+Demand[[#This Row],[Load]]*-0.17</f>
        <v>12190.21</v>
      </c>
      <c r="AK313">
        <f>Demand[[#This Row],[Load]]+Demand[[#This Row],[Load]]*-0.16</f>
        <v>12337.08</v>
      </c>
      <c r="AL313">
        <f>Demand[[#This Row],[Load]]+Demand[[#This Row],[Load]]*-0.15</f>
        <v>12483.95</v>
      </c>
      <c r="AM313">
        <f>Demand[[#This Row],[Load]]+Demand[[#This Row],[Load]]*-0.14</f>
        <v>12630.82</v>
      </c>
      <c r="AN313">
        <f>Demand[[#This Row],[Load]]+Demand[[#This Row],[Load]]*-0.13</f>
        <v>12777.69</v>
      </c>
      <c r="AO313">
        <f>Demand[[#This Row],[Load]]+Demand[[#This Row],[Load]]*-0.12</f>
        <v>12924.56</v>
      </c>
      <c r="AP313">
        <f>Demand[[#This Row],[Load]]+Demand[[#This Row],[Load]]*-0.11</f>
        <v>13071.43</v>
      </c>
      <c r="AQ313">
        <f>Demand[[#This Row],[Load]]+Demand[[#This Row],[Load]]*-0.1</f>
        <v>13218.3</v>
      </c>
      <c r="AR313">
        <f>Demand[[#This Row],[Load]]+Demand[[#This Row],[Load]]*-0.09</f>
        <v>13365.17</v>
      </c>
      <c r="AS313">
        <f>Demand[[#This Row],[Load]]+Demand[[#This Row],[Load]]*-0.08</f>
        <v>13512.04</v>
      </c>
      <c r="AT313">
        <f>Demand[[#This Row],[Load]]+Demand[[#This Row],[Load]]*-0.07</f>
        <v>13658.91</v>
      </c>
      <c r="AU313">
        <f>Demand[[#This Row],[Load]]+Demand[[#This Row],[Load]]*-0.06</f>
        <v>13805.78</v>
      </c>
      <c r="AV313">
        <f>Demand[[#This Row],[Load]]+Demand[[#This Row],[Load]]*-0.05</f>
        <v>13952.65</v>
      </c>
      <c r="AW313">
        <f>Demand[[#This Row],[Load]]+Demand[[#This Row],[Load]]*-0.04</f>
        <v>14099.52</v>
      </c>
      <c r="AX313">
        <f>Demand[[#This Row],[Load]]+Demand[[#This Row],[Load]]*-0.03</f>
        <v>14246.39</v>
      </c>
      <c r="AY313">
        <f>Demand[[#This Row],[Load]]+Demand[[#This Row],[Load]]*-0.02</f>
        <v>14393.26</v>
      </c>
      <c r="AZ313">
        <f>Demand[[#This Row],[Load]]+Demand[[#This Row],[Load]]*-0.01</f>
        <v>14540.13</v>
      </c>
      <c r="BA313">
        <f>Demand[[#This Row],[Load]]+Demand[[#This Row],[Load]]*0</f>
        <v>14687</v>
      </c>
      <c r="BB313">
        <f>Demand[[#This Row],[Load]]+Demand[[#This Row],[Load]]*0.01</f>
        <v>14833.87</v>
      </c>
      <c r="BC313">
        <f>Demand[[#This Row],[Load]]+Demand[[#This Row],[Load]]*0.02</f>
        <v>14980.74</v>
      </c>
      <c r="BD313">
        <f>Demand[[#This Row],[Load]]+Demand[[#This Row],[Load]]*0.03</f>
        <v>15127.61</v>
      </c>
      <c r="BE313">
        <f>Demand[[#This Row],[Load]]+Demand[[#This Row],[Load]]*0.04</f>
        <v>15274.48</v>
      </c>
      <c r="BF313">
        <f>Demand[[#This Row],[Load]]+Demand[[#This Row],[Load]]*0.05</f>
        <v>15421.35</v>
      </c>
      <c r="BG313">
        <f>Demand[[#This Row],[Load]]+Demand[[#This Row],[Load]]*0.06</f>
        <v>15568.22</v>
      </c>
      <c r="BH313">
        <f>Demand[[#This Row],[Load]]+Demand[[#This Row],[Load]]*0.07</f>
        <v>15715.09</v>
      </c>
      <c r="BI313">
        <f>Demand[[#This Row],[Load]]+Demand[[#This Row],[Load]]*0.08</f>
        <v>15861.96</v>
      </c>
      <c r="BJ313">
        <f>Demand[[#This Row],[Load]]+Demand[[#This Row],[Load]]*0.09</f>
        <v>16008.83</v>
      </c>
      <c r="BK313">
        <f>Demand[[#This Row],[Load]]+Demand[[#This Row],[Load]]*0.1</f>
        <v>16155.7</v>
      </c>
      <c r="BL313">
        <f>Demand[[#This Row],[Load]]+Demand[[#This Row],[Load]]*0.11</f>
        <v>16302.57</v>
      </c>
      <c r="BM313">
        <f>Demand[[#This Row],[Load]]+Demand[[#This Row],[Load]]*0.12</f>
        <v>16449.439999999999</v>
      </c>
      <c r="BN313">
        <f>Demand[[#This Row],[Load]]+Demand[[#This Row],[Load]]*0.13</f>
        <v>16596.310000000001</v>
      </c>
      <c r="BO313">
        <f>Demand[[#This Row],[Load]]+Demand[[#This Row],[Load]]*0.14</f>
        <v>16743.18</v>
      </c>
      <c r="BP313">
        <f>Demand[[#This Row],[Load]]+Demand[[#This Row],[Load]]*0.15</f>
        <v>16890.05</v>
      </c>
      <c r="BQ313">
        <f>Demand[[#This Row],[Load]]+Demand[[#This Row],[Load]]*0.16</f>
        <v>17036.919999999998</v>
      </c>
      <c r="BR313">
        <f>Demand[[#This Row],[Load]]+Demand[[#This Row],[Load]]*0.17</f>
        <v>17183.79</v>
      </c>
      <c r="BS313">
        <f>Demand[[#This Row],[Load]]+Demand[[#This Row],[Load]]*0.18</f>
        <v>17330.66</v>
      </c>
      <c r="BT313">
        <f>Demand[[#This Row],[Load]]+Demand[[#This Row],[Load]]*0.19</f>
        <v>17477.53</v>
      </c>
      <c r="BU313">
        <f>Demand[[#This Row],[Load]]+Demand[[#This Row],[Load]]*0.2</f>
        <v>17624.400000000001</v>
      </c>
      <c r="BV313">
        <f>Demand[[#This Row],[Load]]+Demand[[#This Row],[Load]]*0.21</f>
        <v>17771.27</v>
      </c>
      <c r="BW313">
        <f>Demand[[#This Row],[Load]]+Demand[[#This Row],[Load]]*0.22</f>
        <v>17918.14</v>
      </c>
      <c r="BX313">
        <f>Demand[[#This Row],[Load]]+Demand[[#This Row],[Load]]*0.23</f>
        <v>18065.010000000002</v>
      </c>
      <c r="BY313">
        <f>Demand[[#This Row],[Load]]+Demand[[#This Row],[Load]]*0.24</f>
        <v>18211.88</v>
      </c>
      <c r="BZ313">
        <f>Demand[[#This Row],[Load]]+Demand[[#This Row],[Load]]*0.25</f>
        <v>18358.75</v>
      </c>
      <c r="CA313">
        <f>Demand[[#This Row],[Load]]+Demand[[#This Row],[Load]]*0.26</f>
        <v>18505.62</v>
      </c>
      <c r="CB313">
        <f>Demand[[#This Row],[Load]]+Demand[[#This Row],[Load]]*0.27</f>
        <v>18652.490000000002</v>
      </c>
      <c r="CC313">
        <f>Demand[[#This Row],[Load]]+Demand[[#This Row],[Load]]*0.28</f>
        <v>18799.36</v>
      </c>
      <c r="CD313">
        <f>Demand[[#This Row],[Load]]+Demand[[#This Row],[Load]]*0.29</f>
        <v>18946.23</v>
      </c>
      <c r="CE313">
        <f>Demand[[#This Row],[Load]]+Demand[[#This Row],[Load]]*0.3</f>
        <v>19093.099999999999</v>
      </c>
      <c r="CF313">
        <f>Demand[[#This Row],[Load]]+Demand[[#This Row],[Load]]*0.31</f>
        <v>19239.97</v>
      </c>
      <c r="CG313">
        <f>Demand[[#This Row],[Load]]+Demand[[#This Row],[Load]]*0.32</f>
        <v>19386.84</v>
      </c>
      <c r="CH313">
        <f>Demand[[#This Row],[Load]]+Demand[[#This Row],[Load]]*0.33</f>
        <v>19533.71</v>
      </c>
      <c r="CI313">
        <f>Demand[[#This Row],[Load]]+Demand[[#This Row],[Load]]*0.34</f>
        <v>19680.580000000002</v>
      </c>
      <c r="CJ313">
        <f>Demand[[#This Row],[Load]]+Demand[[#This Row],[Load]]*0.35</f>
        <v>19827.45</v>
      </c>
      <c r="CK313">
        <f>Demand[[#This Row],[Load]]+Demand[[#This Row],[Load]]*0.36</f>
        <v>19974.32</v>
      </c>
      <c r="CL313">
        <f>Demand[[#This Row],[Load]]+Demand[[#This Row],[Load]]*0.37</f>
        <v>20121.189999999999</v>
      </c>
      <c r="CM313">
        <f>Demand[[#This Row],[Load]]+Demand[[#This Row],[Load]]*0.38</f>
        <v>20268.060000000001</v>
      </c>
      <c r="CN313">
        <f>Demand[[#This Row],[Load]]+Demand[[#This Row],[Load]]*0.39</f>
        <v>20414.93</v>
      </c>
      <c r="CO313">
        <f>Demand[[#This Row],[Load]]+Demand[[#This Row],[Load]]*0.4</f>
        <v>20561.8</v>
      </c>
      <c r="CP313">
        <f>Demand[[#This Row],[Load]]+Demand[[#This Row],[Load]]*0.41</f>
        <v>20708.669999999998</v>
      </c>
      <c r="CQ313">
        <f>Demand[[#This Row],[Load]]+Demand[[#This Row],[Load]]*0.42</f>
        <v>20855.54</v>
      </c>
      <c r="CR313">
        <f>Demand[[#This Row],[Load]]+Demand[[#This Row],[Load]]*0.43</f>
        <v>21002.41</v>
      </c>
      <c r="CS313">
        <f>Demand[[#This Row],[Load]]+Demand[[#This Row],[Load]]*0.44</f>
        <v>21149.279999999999</v>
      </c>
      <c r="CT313">
        <f>Demand[[#This Row],[Load]]+Demand[[#This Row],[Load]]*0.45</f>
        <v>21296.15</v>
      </c>
      <c r="CU313">
        <f>Demand[[#This Row],[Load]]+Demand[[#This Row],[Load]]*0.46</f>
        <v>21443.02</v>
      </c>
      <c r="CV313">
        <f>Demand[[#This Row],[Load]]+Demand[[#This Row],[Load]]*47</f>
        <v>704976</v>
      </c>
      <c r="CW313">
        <f>Demand[[#This Row],[Load]]+Demand[[#This Row],[Load]]*0.48</f>
        <v>21736.76</v>
      </c>
      <c r="CX313">
        <f>Demand[[#This Row],[Load]]+Demand[[#This Row],[Load]]*0.49</f>
        <v>21883.63</v>
      </c>
      <c r="CY313">
        <f>Demand[[#This Row],[Load]]+Demand[[#This Row],[Load]]*0.5</f>
        <v>22030.5</v>
      </c>
    </row>
    <row r="314" spans="1:103">
      <c r="A314">
        <v>312</v>
      </c>
      <c r="B314">
        <v>13180</v>
      </c>
      <c r="C314">
        <f>Demand[[#This Row],[Load]]-Demand[[#This Row],[Load]]*0.5</f>
        <v>6590</v>
      </c>
      <c r="D314">
        <f>Demand[[#This Row],[Load]]-Demand[[#This Row],[Load]]*0.49</f>
        <v>6721.8</v>
      </c>
      <c r="E314">
        <f>Demand[[#This Row],[Load]]-Demand[[#This Row],[Load]]*0.48</f>
        <v>6853.6</v>
      </c>
      <c r="F314">
        <f>Demand[[#This Row],[Load]]-Demand[[#This Row],[Load]]*0.47</f>
        <v>6985.4000000000005</v>
      </c>
      <c r="G314">
        <f>Demand[[#This Row],[Load]]-Demand[[#This Row],[Load]]*0.46</f>
        <v>7117.2</v>
      </c>
      <c r="H314">
        <f>Demand[[#This Row],[Load]]-Demand[[#This Row],[Load]]*0.45</f>
        <v>7249</v>
      </c>
      <c r="I314">
        <f>Demand[[#This Row],[Load]]-Demand[[#This Row],[Load]]*0.44</f>
        <v>7380.8</v>
      </c>
      <c r="J314">
        <f>Demand[[#This Row],[Load]]-Demand[[#This Row],[Load]]*0.43</f>
        <v>7512.6</v>
      </c>
      <c r="K314">
        <f>Demand[[#This Row],[Load]]+Demand[[#This Row],[Load]]*$K$1</f>
        <v>7644.4000000000005</v>
      </c>
      <c r="L314">
        <f>Demand[[#This Row],[Load]]+Demand[[#This Row],[Load]]*-0.41</f>
        <v>7776.2000000000007</v>
      </c>
      <c r="M314">
        <f>Demand[[#This Row],[Load]]+Demand[[#This Row],[Load]]*-0.4</f>
        <v>7908</v>
      </c>
      <c r="N314">
        <f>Demand[[#This Row],[Load]]+Demand[[#This Row],[Load]]*-0.39</f>
        <v>8039.8</v>
      </c>
      <c r="O314">
        <f>Demand[[#This Row],[Load]]+Demand[[#This Row],[Load]]*-0.38</f>
        <v>8171.6</v>
      </c>
      <c r="P314">
        <f>Demand[[#This Row],[Load]]+Demand[[#This Row],[Load]]*-0.37</f>
        <v>8303.4</v>
      </c>
      <c r="Q314">
        <f>Demand[[#This Row],[Load]]+Demand[[#This Row],[Load]]*-0.36</f>
        <v>8435.2000000000007</v>
      </c>
      <c r="R314">
        <f>Demand[[#This Row],[Load]]+Demand[[#This Row],[Load]]*-0.35</f>
        <v>8567</v>
      </c>
      <c r="S314">
        <f>Demand[[#This Row],[Load]]+Demand[[#This Row],[Load]]*-0.34</f>
        <v>8698.7999999999993</v>
      </c>
      <c r="T314">
        <f>Demand[[#This Row],[Load]]+Demand[[#This Row],[Load]]*-0.33</f>
        <v>8830.5999999999985</v>
      </c>
      <c r="U314">
        <f>Demand[[#This Row],[Load]]+Demand[[#This Row],[Load]]*-0.32</f>
        <v>8962.4</v>
      </c>
      <c r="V314">
        <f>Demand[[#This Row],[Load]]+Demand[[#This Row],[Load]]*-0.31</f>
        <v>9094.2000000000007</v>
      </c>
      <c r="W314">
        <f>Demand[[#This Row],[Load]]+Demand[[#This Row],[Load]]*-0.3</f>
        <v>9226</v>
      </c>
      <c r="X314">
        <f>Demand[[#This Row],[Load]]+Demand[[#This Row],[Load]]*-0.29</f>
        <v>9357.7999999999993</v>
      </c>
      <c r="Y314">
        <f>Demand[[#This Row],[Load]]+Demand[[#This Row],[Load]]*-0.28</f>
        <v>9489.5999999999985</v>
      </c>
      <c r="Z314">
        <f>Demand[[#This Row],[Load]]+Demand[[#This Row],[Load]]*-0.27</f>
        <v>9621.4</v>
      </c>
      <c r="AA314">
        <f>Demand[[#This Row],[Load]]+Demand[[#This Row],[Load]]*-0.26</f>
        <v>9753.2000000000007</v>
      </c>
      <c r="AB314">
        <f>Demand[[#This Row],[Load]]+Demand[[#This Row],[Load]]*-0.25</f>
        <v>9885</v>
      </c>
      <c r="AC314">
        <f>Demand[[#This Row],[Load]]+Demand[[#This Row],[Load]]*-0.24</f>
        <v>10016.799999999999</v>
      </c>
      <c r="AD314">
        <f>Demand[[#This Row],[Load]]+Demand[[#This Row],[Load]]*-0.23</f>
        <v>10148.6</v>
      </c>
      <c r="AE314">
        <f>Demand[[#This Row],[Load]]+Demand[[#This Row],[Load]]*-0.22</f>
        <v>10280.4</v>
      </c>
      <c r="AF314">
        <f>Demand[[#This Row],[Load]]+Demand[[#This Row],[Load]]*-0.21</f>
        <v>10412.200000000001</v>
      </c>
      <c r="AG314">
        <f>Demand[[#This Row],[Load]]+Demand[[#This Row],[Load]]*-0.2</f>
        <v>10544</v>
      </c>
      <c r="AH314">
        <f>Demand[[#This Row],[Load]]+Demand[[#This Row],[Load]]*-0.19</f>
        <v>10675.8</v>
      </c>
      <c r="AI314">
        <f>Demand[[#This Row],[Load]]+Demand[[#This Row],[Load]]*-0.18</f>
        <v>10807.6</v>
      </c>
      <c r="AJ314">
        <f>Demand[[#This Row],[Load]]+Demand[[#This Row],[Load]]*-0.17</f>
        <v>10939.4</v>
      </c>
      <c r="AK314">
        <f>Demand[[#This Row],[Load]]+Demand[[#This Row],[Load]]*-0.16</f>
        <v>11071.2</v>
      </c>
      <c r="AL314">
        <f>Demand[[#This Row],[Load]]+Demand[[#This Row],[Load]]*-0.15</f>
        <v>11203</v>
      </c>
      <c r="AM314">
        <f>Demand[[#This Row],[Load]]+Demand[[#This Row],[Load]]*-0.14</f>
        <v>11334.8</v>
      </c>
      <c r="AN314">
        <f>Demand[[#This Row],[Load]]+Demand[[#This Row],[Load]]*-0.13</f>
        <v>11466.6</v>
      </c>
      <c r="AO314">
        <f>Demand[[#This Row],[Load]]+Demand[[#This Row],[Load]]*-0.12</f>
        <v>11598.4</v>
      </c>
      <c r="AP314">
        <f>Demand[[#This Row],[Load]]+Demand[[#This Row],[Load]]*-0.11</f>
        <v>11730.2</v>
      </c>
      <c r="AQ314">
        <f>Demand[[#This Row],[Load]]+Demand[[#This Row],[Load]]*-0.1</f>
        <v>11862</v>
      </c>
      <c r="AR314">
        <f>Demand[[#This Row],[Load]]+Demand[[#This Row],[Load]]*-0.09</f>
        <v>11993.8</v>
      </c>
      <c r="AS314">
        <f>Demand[[#This Row],[Load]]+Demand[[#This Row],[Load]]*-0.08</f>
        <v>12125.6</v>
      </c>
      <c r="AT314">
        <f>Demand[[#This Row],[Load]]+Demand[[#This Row],[Load]]*-0.07</f>
        <v>12257.4</v>
      </c>
      <c r="AU314">
        <f>Demand[[#This Row],[Load]]+Demand[[#This Row],[Load]]*-0.06</f>
        <v>12389.2</v>
      </c>
      <c r="AV314">
        <f>Demand[[#This Row],[Load]]+Demand[[#This Row],[Load]]*-0.05</f>
        <v>12521</v>
      </c>
      <c r="AW314">
        <f>Demand[[#This Row],[Load]]+Demand[[#This Row],[Load]]*-0.04</f>
        <v>12652.8</v>
      </c>
      <c r="AX314">
        <f>Demand[[#This Row],[Load]]+Demand[[#This Row],[Load]]*-0.03</f>
        <v>12784.6</v>
      </c>
      <c r="AY314">
        <f>Demand[[#This Row],[Load]]+Demand[[#This Row],[Load]]*-0.02</f>
        <v>12916.4</v>
      </c>
      <c r="AZ314">
        <f>Demand[[#This Row],[Load]]+Demand[[#This Row],[Load]]*-0.01</f>
        <v>13048.2</v>
      </c>
      <c r="BA314">
        <f>Demand[[#This Row],[Load]]+Demand[[#This Row],[Load]]*0</f>
        <v>13180</v>
      </c>
      <c r="BB314">
        <f>Demand[[#This Row],[Load]]+Demand[[#This Row],[Load]]*0.01</f>
        <v>13311.8</v>
      </c>
      <c r="BC314">
        <f>Demand[[#This Row],[Load]]+Demand[[#This Row],[Load]]*0.02</f>
        <v>13443.6</v>
      </c>
      <c r="BD314">
        <f>Demand[[#This Row],[Load]]+Demand[[#This Row],[Load]]*0.03</f>
        <v>13575.4</v>
      </c>
      <c r="BE314">
        <f>Demand[[#This Row],[Load]]+Demand[[#This Row],[Load]]*0.04</f>
        <v>13707.2</v>
      </c>
      <c r="BF314">
        <f>Demand[[#This Row],[Load]]+Demand[[#This Row],[Load]]*0.05</f>
        <v>13839</v>
      </c>
      <c r="BG314">
        <f>Demand[[#This Row],[Load]]+Demand[[#This Row],[Load]]*0.06</f>
        <v>13970.8</v>
      </c>
      <c r="BH314">
        <f>Demand[[#This Row],[Load]]+Demand[[#This Row],[Load]]*0.07</f>
        <v>14102.6</v>
      </c>
      <c r="BI314">
        <f>Demand[[#This Row],[Load]]+Demand[[#This Row],[Load]]*0.08</f>
        <v>14234.4</v>
      </c>
      <c r="BJ314">
        <f>Demand[[#This Row],[Load]]+Demand[[#This Row],[Load]]*0.09</f>
        <v>14366.2</v>
      </c>
      <c r="BK314">
        <f>Demand[[#This Row],[Load]]+Demand[[#This Row],[Load]]*0.1</f>
        <v>14498</v>
      </c>
      <c r="BL314">
        <f>Demand[[#This Row],[Load]]+Demand[[#This Row],[Load]]*0.11</f>
        <v>14629.8</v>
      </c>
      <c r="BM314">
        <f>Demand[[#This Row],[Load]]+Demand[[#This Row],[Load]]*0.12</f>
        <v>14761.6</v>
      </c>
      <c r="BN314">
        <f>Demand[[#This Row],[Load]]+Demand[[#This Row],[Load]]*0.13</f>
        <v>14893.4</v>
      </c>
      <c r="BO314">
        <f>Demand[[#This Row],[Load]]+Demand[[#This Row],[Load]]*0.14</f>
        <v>15025.2</v>
      </c>
      <c r="BP314">
        <f>Demand[[#This Row],[Load]]+Demand[[#This Row],[Load]]*0.15</f>
        <v>15157</v>
      </c>
      <c r="BQ314">
        <f>Demand[[#This Row],[Load]]+Demand[[#This Row],[Load]]*0.16</f>
        <v>15288.8</v>
      </c>
      <c r="BR314">
        <f>Demand[[#This Row],[Load]]+Demand[[#This Row],[Load]]*0.17</f>
        <v>15420.6</v>
      </c>
      <c r="BS314">
        <f>Demand[[#This Row],[Load]]+Demand[[#This Row],[Load]]*0.18</f>
        <v>15552.4</v>
      </c>
      <c r="BT314">
        <f>Demand[[#This Row],[Load]]+Demand[[#This Row],[Load]]*0.19</f>
        <v>15684.2</v>
      </c>
      <c r="BU314">
        <f>Demand[[#This Row],[Load]]+Demand[[#This Row],[Load]]*0.2</f>
        <v>15816</v>
      </c>
      <c r="BV314">
        <f>Demand[[#This Row],[Load]]+Demand[[#This Row],[Load]]*0.21</f>
        <v>15947.8</v>
      </c>
      <c r="BW314">
        <f>Demand[[#This Row],[Load]]+Demand[[#This Row],[Load]]*0.22</f>
        <v>16079.6</v>
      </c>
      <c r="BX314">
        <f>Demand[[#This Row],[Load]]+Demand[[#This Row],[Load]]*0.23</f>
        <v>16211.4</v>
      </c>
      <c r="BY314">
        <f>Demand[[#This Row],[Load]]+Demand[[#This Row],[Load]]*0.24</f>
        <v>16343.2</v>
      </c>
      <c r="BZ314">
        <f>Demand[[#This Row],[Load]]+Demand[[#This Row],[Load]]*0.25</f>
        <v>16475</v>
      </c>
      <c r="CA314">
        <f>Demand[[#This Row],[Load]]+Demand[[#This Row],[Load]]*0.26</f>
        <v>16606.8</v>
      </c>
      <c r="CB314">
        <f>Demand[[#This Row],[Load]]+Demand[[#This Row],[Load]]*0.27</f>
        <v>16738.599999999999</v>
      </c>
      <c r="CC314">
        <f>Demand[[#This Row],[Load]]+Demand[[#This Row],[Load]]*0.28</f>
        <v>16870.400000000001</v>
      </c>
      <c r="CD314">
        <f>Demand[[#This Row],[Load]]+Demand[[#This Row],[Load]]*0.29</f>
        <v>17002.2</v>
      </c>
      <c r="CE314">
        <f>Demand[[#This Row],[Load]]+Demand[[#This Row],[Load]]*0.3</f>
        <v>17134</v>
      </c>
      <c r="CF314">
        <f>Demand[[#This Row],[Load]]+Demand[[#This Row],[Load]]*0.31</f>
        <v>17265.8</v>
      </c>
      <c r="CG314">
        <f>Demand[[#This Row],[Load]]+Demand[[#This Row],[Load]]*0.32</f>
        <v>17397.599999999999</v>
      </c>
      <c r="CH314">
        <f>Demand[[#This Row],[Load]]+Demand[[#This Row],[Load]]*0.33</f>
        <v>17529.400000000001</v>
      </c>
      <c r="CI314">
        <f>Demand[[#This Row],[Load]]+Demand[[#This Row],[Load]]*0.34</f>
        <v>17661.2</v>
      </c>
      <c r="CJ314">
        <f>Demand[[#This Row],[Load]]+Demand[[#This Row],[Load]]*0.35</f>
        <v>17793</v>
      </c>
      <c r="CK314">
        <f>Demand[[#This Row],[Load]]+Demand[[#This Row],[Load]]*0.36</f>
        <v>17924.8</v>
      </c>
      <c r="CL314">
        <f>Demand[[#This Row],[Load]]+Demand[[#This Row],[Load]]*0.37</f>
        <v>18056.599999999999</v>
      </c>
      <c r="CM314">
        <f>Demand[[#This Row],[Load]]+Demand[[#This Row],[Load]]*0.38</f>
        <v>18188.400000000001</v>
      </c>
      <c r="CN314">
        <f>Demand[[#This Row],[Load]]+Demand[[#This Row],[Load]]*0.39</f>
        <v>18320.2</v>
      </c>
      <c r="CO314">
        <f>Demand[[#This Row],[Load]]+Demand[[#This Row],[Load]]*0.4</f>
        <v>18452</v>
      </c>
      <c r="CP314">
        <f>Demand[[#This Row],[Load]]+Demand[[#This Row],[Load]]*0.41</f>
        <v>18583.8</v>
      </c>
      <c r="CQ314">
        <f>Demand[[#This Row],[Load]]+Demand[[#This Row],[Load]]*0.42</f>
        <v>18715.599999999999</v>
      </c>
      <c r="CR314">
        <f>Demand[[#This Row],[Load]]+Demand[[#This Row],[Load]]*0.43</f>
        <v>18847.400000000001</v>
      </c>
      <c r="CS314">
        <f>Demand[[#This Row],[Load]]+Demand[[#This Row],[Load]]*0.44</f>
        <v>18979.2</v>
      </c>
      <c r="CT314">
        <f>Demand[[#This Row],[Load]]+Demand[[#This Row],[Load]]*0.45</f>
        <v>19111</v>
      </c>
      <c r="CU314">
        <f>Demand[[#This Row],[Load]]+Demand[[#This Row],[Load]]*0.46</f>
        <v>19242.8</v>
      </c>
      <c r="CV314">
        <f>Demand[[#This Row],[Load]]+Demand[[#This Row],[Load]]*47</f>
        <v>632640</v>
      </c>
      <c r="CW314">
        <f>Demand[[#This Row],[Load]]+Demand[[#This Row],[Load]]*0.48</f>
        <v>19506.400000000001</v>
      </c>
      <c r="CX314">
        <f>Demand[[#This Row],[Load]]+Demand[[#This Row],[Load]]*0.49</f>
        <v>19638.2</v>
      </c>
      <c r="CY314">
        <f>Demand[[#This Row],[Load]]+Demand[[#This Row],[Load]]*0.5</f>
        <v>19770</v>
      </c>
    </row>
    <row r="315" spans="1:103">
      <c r="A315">
        <v>313</v>
      </c>
      <c r="B315">
        <v>11752</v>
      </c>
      <c r="C315">
        <f>Demand[[#This Row],[Load]]-Demand[[#This Row],[Load]]*0.5</f>
        <v>5876</v>
      </c>
      <c r="D315">
        <f>Demand[[#This Row],[Load]]-Demand[[#This Row],[Load]]*0.49</f>
        <v>5993.52</v>
      </c>
      <c r="E315">
        <f>Demand[[#This Row],[Load]]-Demand[[#This Row],[Load]]*0.48</f>
        <v>6111.04</v>
      </c>
      <c r="F315">
        <f>Demand[[#This Row],[Load]]-Demand[[#This Row],[Load]]*0.47</f>
        <v>6228.56</v>
      </c>
      <c r="G315">
        <f>Demand[[#This Row],[Load]]-Demand[[#This Row],[Load]]*0.46</f>
        <v>6346.08</v>
      </c>
      <c r="H315">
        <f>Demand[[#This Row],[Load]]-Demand[[#This Row],[Load]]*0.45</f>
        <v>6463.5999999999995</v>
      </c>
      <c r="I315">
        <f>Demand[[#This Row],[Load]]-Demand[[#This Row],[Load]]*0.44</f>
        <v>6581.12</v>
      </c>
      <c r="J315">
        <f>Demand[[#This Row],[Load]]-Demand[[#This Row],[Load]]*0.43</f>
        <v>6698.64</v>
      </c>
      <c r="K315">
        <f>Demand[[#This Row],[Load]]+Demand[[#This Row],[Load]]*$K$1</f>
        <v>6816.16</v>
      </c>
      <c r="L315">
        <f>Demand[[#This Row],[Load]]+Demand[[#This Row],[Load]]*-0.41</f>
        <v>6933.68</v>
      </c>
      <c r="M315">
        <f>Demand[[#This Row],[Load]]+Demand[[#This Row],[Load]]*-0.4</f>
        <v>7051.2</v>
      </c>
      <c r="N315">
        <f>Demand[[#This Row],[Load]]+Demand[[#This Row],[Load]]*-0.39</f>
        <v>7168.72</v>
      </c>
      <c r="O315">
        <f>Demand[[#This Row],[Load]]+Demand[[#This Row],[Load]]*-0.38</f>
        <v>7286.24</v>
      </c>
      <c r="P315">
        <f>Demand[[#This Row],[Load]]+Demand[[#This Row],[Load]]*-0.37</f>
        <v>7403.76</v>
      </c>
      <c r="Q315">
        <f>Demand[[#This Row],[Load]]+Demand[[#This Row],[Load]]*-0.36</f>
        <v>7521.28</v>
      </c>
      <c r="R315">
        <f>Demand[[#This Row],[Load]]+Demand[[#This Row],[Load]]*-0.35</f>
        <v>7638.8</v>
      </c>
      <c r="S315">
        <f>Demand[[#This Row],[Load]]+Demand[[#This Row],[Load]]*-0.34</f>
        <v>7756.32</v>
      </c>
      <c r="T315">
        <f>Demand[[#This Row],[Load]]+Demand[[#This Row],[Load]]*-0.33</f>
        <v>7873.84</v>
      </c>
      <c r="U315">
        <f>Demand[[#This Row],[Load]]+Demand[[#This Row],[Load]]*-0.32</f>
        <v>7991.3600000000006</v>
      </c>
      <c r="V315">
        <f>Demand[[#This Row],[Load]]+Demand[[#This Row],[Load]]*-0.31</f>
        <v>8108.88</v>
      </c>
      <c r="W315">
        <f>Demand[[#This Row],[Load]]+Demand[[#This Row],[Load]]*-0.3</f>
        <v>8226.4</v>
      </c>
      <c r="X315">
        <f>Demand[[#This Row],[Load]]+Demand[[#This Row],[Load]]*-0.29</f>
        <v>8343.92</v>
      </c>
      <c r="Y315">
        <f>Demand[[#This Row],[Load]]+Demand[[#This Row],[Load]]*-0.28</f>
        <v>8461.4399999999987</v>
      </c>
      <c r="Z315">
        <f>Demand[[#This Row],[Load]]+Demand[[#This Row],[Load]]*-0.27</f>
        <v>8578.9599999999991</v>
      </c>
      <c r="AA315">
        <f>Demand[[#This Row],[Load]]+Demand[[#This Row],[Load]]*-0.26</f>
        <v>8696.48</v>
      </c>
      <c r="AB315">
        <f>Demand[[#This Row],[Load]]+Demand[[#This Row],[Load]]*-0.25</f>
        <v>8814</v>
      </c>
      <c r="AC315">
        <f>Demand[[#This Row],[Load]]+Demand[[#This Row],[Load]]*-0.24</f>
        <v>8931.52</v>
      </c>
      <c r="AD315">
        <f>Demand[[#This Row],[Load]]+Demand[[#This Row],[Load]]*-0.23</f>
        <v>9049.0400000000009</v>
      </c>
      <c r="AE315">
        <f>Demand[[#This Row],[Load]]+Demand[[#This Row],[Load]]*-0.22</f>
        <v>9166.56</v>
      </c>
      <c r="AF315">
        <f>Demand[[#This Row],[Load]]+Demand[[#This Row],[Load]]*-0.21</f>
        <v>9284.08</v>
      </c>
      <c r="AG315">
        <f>Demand[[#This Row],[Load]]+Demand[[#This Row],[Load]]*-0.2</f>
        <v>9401.6</v>
      </c>
      <c r="AH315">
        <f>Demand[[#This Row],[Load]]+Demand[[#This Row],[Load]]*-0.19</f>
        <v>9519.119999999999</v>
      </c>
      <c r="AI315">
        <f>Demand[[#This Row],[Load]]+Demand[[#This Row],[Load]]*-0.18</f>
        <v>9636.64</v>
      </c>
      <c r="AJ315">
        <f>Demand[[#This Row],[Load]]+Demand[[#This Row],[Load]]*-0.17</f>
        <v>9754.16</v>
      </c>
      <c r="AK315">
        <f>Demand[[#This Row],[Load]]+Demand[[#This Row],[Load]]*-0.16</f>
        <v>9871.68</v>
      </c>
      <c r="AL315">
        <f>Demand[[#This Row],[Load]]+Demand[[#This Row],[Load]]*-0.15</f>
        <v>9989.2000000000007</v>
      </c>
      <c r="AM315">
        <f>Demand[[#This Row],[Load]]+Demand[[#This Row],[Load]]*-0.14</f>
        <v>10106.719999999999</v>
      </c>
      <c r="AN315">
        <f>Demand[[#This Row],[Load]]+Demand[[#This Row],[Load]]*-0.13</f>
        <v>10224.24</v>
      </c>
      <c r="AO315">
        <f>Demand[[#This Row],[Load]]+Demand[[#This Row],[Load]]*-0.12</f>
        <v>10341.76</v>
      </c>
      <c r="AP315">
        <f>Demand[[#This Row],[Load]]+Demand[[#This Row],[Load]]*-0.11</f>
        <v>10459.280000000001</v>
      </c>
      <c r="AQ315">
        <f>Demand[[#This Row],[Load]]+Demand[[#This Row],[Load]]*-0.1</f>
        <v>10576.8</v>
      </c>
      <c r="AR315">
        <f>Demand[[#This Row],[Load]]+Demand[[#This Row],[Load]]*-0.09</f>
        <v>10694.32</v>
      </c>
      <c r="AS315">
        <f>Demand[[#This Row],[Load]]+Demand[[#This Row],[Load]]*-0.08</f>
        <v>10811.84</v>
      </c>
      <c r="AT315">
        <f>Demand[[#This Row],[Load]]+Demand[[#This Row],[Load]]*-0.07</f>
        <v>10929.36</v>
      </c>
      <c r="AU315">
        <f>Demand[[#This Row],[Load]]+Demand[[#This Row],[Load]]*-0.06</f>
        <v>11046.88</v>
      </c>
      <c r="AV315">
        <f>Demand[[#This Row],[Load]]+Demand[[#This Row],[Load]]*-0.05</f>
        <v>11164.4</v>
      </c>
      <c r="AW315">
        <f>Demand[[#This Row],[Load]]+Demand[[#This Row],[Load]]*-0.04</f>
        <v>11281.92</v>
      </c>
      <c r="AX315">
        <f>Demand[[#This Row],[Load]]+Demand[[#This Row],[Load]]*-0.03</f>
        <v>11399.44</v>
      </c>
      <c r="AY315">
        <f>Demand[[#This Row],[Load]]+Demand[[#This Row],[Load]]*-0.02</f>
        <v>11516.96</v>
      </c>
      <c r="AZ315">
        <f>Demand[[#This Row],[Load]]+Demand[[#This Row],[Load]]*-0.01</f>
        <v>11634.48</v>
      </c>
      <c r="BA315">
        <f>Demand[[#This Row],[Load]]+Demand[[#This Row],[Load]]*0</f>
        <v>11752</v>
      </c>
      <c r="BB315">
        <f>Demand[[#This Row],[Load]]+Demand[[#This Row],[Load]]*0.01</f>
        <v>11869.52</v>
      </c>
      <c r="BC315">
        <f>Demand[[#This Row],[Load]]+Demand[[#This Row],[Load]]*0.02</f>
        <v>11987.04</v>
      </c>
      <c r="BD315">
        <f>Demand[[#This Row],[Load]]+Demand[[#This Row],[Load]]*0.03</f>
        <v>12104.56</v>
      </c>
      <c r="BE315">
        <f>Demand[[#This Row],[Load]]+Demand[[#This Row],[Load]]*0.04</f>
        <v>12222.08</v>
      </c>
      <c r="BF315">
        <f>Demand[[#This Row],[Load]]+Demand[[#This Row],[Load]]*0.05</f>
        <v>12339.6</v>
      </c>
      <c r="BG315">
        <f>Demand[[#This Row],[Load]]+Demand[[#This Row],[Load]]*0.06</f>
        <v>12457.12</v>
      </c>
      <c r="BH315">
        <f>Demand[[#This Row],[Load]]+Demand[[#This Row],[Load]]*0.07</f>
        <v>12574.64</v>
      </c>
      <c r="BI315">
        <f>Demand[[#This Row],[Load]]+Demand[[#This Row],[Load]]*0.08</f>
        <v>12692.16</v>
      </c>
      <c r="BJ315">
        <f>Demand[[#This Row],[Load]]+Demand[[#This Row],[Load]]*0.09</f>
        <v>12809.68</v>
      </c>
      <c r="BK315">
        <f>Demand[[#This Row],[Load]]+Demand[[#This Row],[Load]]*0.1</f>
        <v>12927.2</v>
      </c>
      <c r="BL315">
        <f>Demand[[#This Row],[Load]]+Demand[[#This Row],[Load]]*0.11</f>
        <v>13044.72</v>
      </c>
      <c r="BM315">
        <f>Demand[[#This Row],[Load]]+Demand[[#This Row],[Load]]*0.12</f>
        <v>13162.24</v>
      </c>
      <c r="BN315">
        <f>Demand[[#This Row],[Load]]+Demand[[#This Row],[Load]]*0.13</f>
        <v>13279.76</v>
      </c>
      <c r="BO315">
        <f>Demand[[#This Row],[Load]]+Demand[[#This Row],[Load]]*0.14</f>
        <v>13397.28</v>
      </c>
      <c r="BP315">
        <f>Demand[[#This Row],[Load]]+Demand[[#This Row],[Load]]*0.15</f>
        <v>13514.8</v>
      </c>
      <c r="BQ315">
        <f>Demand[[#This Row],[Load]]+Demand[[#This Row],[Load]]*0.16</f>
        <v>13632.32</v>
      </c>
      <c r="BR315">
        <f>Demand[[#This Row],[Load]]+Demand[[#This Row],[Load]]*0.17</f>
        <v>13749.84</v>
      </c>
      <c r="BS315">
        <f>Demand[[#This Row],[Load]]+Demand[[#This Row],[Load]]*0.18</f>
        <v>13867.36</v>
      </c>
      <c r="BT315">
        <f>Demand[[#This Row],[Load]]+Demand[[#This Row],[Load]]*0.19</f>
        <v>13984.880000000001</v>
      </c>
      <c r="BU315">
        <f>Demand[[#This Row],[Load]]+Demand[[#This Row],[Load]]*0.2</f>
        <v>14102.4</v>
      </c>
      <c r="BV315">
        <f>Demand[[#This Row],[Load]]+Demand[[#This Row],[Load]]*0.21</f>
        <v>14219.92</v>
      </c>
      <c r="BW315">
        <f>Demand[[#This Row],[Load]]+Demand[[#This Row],[Load]]*0.22</f>
        <v>14337.44</v>
      </c>
      <c r="BX315">
        <f>Demand[[#This Row],[Load]]+Demand[[#This Row],[Load]]*0.23</f>
        <v>14454.96</v>
      </c>
      <c r="BY315">
        <f>Demand[[#This Row],[Load]]+Demand[[#This Row],[Load]]*0.24</f>
        <v>14572.48</v>
      </c>
      <c r="BZ315">
        <f>Demand[[#This Row],[Load]]+Demand[[#This Row],[Load]]*0.25</f>
        <v>14690</v>
      </c>
      <c r="CA315">
        <f>Demand[[#This Row],[Load]]+Demand[[#This Row],[Load]]*0.26</f>
        <v>14807.52</v>
      </c>
      <c r="CB315">
        <f>Demand[[#This Row],[Load]]+Demand[[#This Row],[Load]]*0.27</f>
        <v>14925.04</v>
      </c>
      <c r="CC315">
        <f>Demand[[#This Row],[Load]]+Demand[[#This Row],[Load]]*0.28</f>
        <v>15042.560000000001</v>
      </c>
      <c r="CD315">
        <f>Demand[[#This Row],[Load]]+Demand[[#This Row],[Load]]*0.29</f>
        <v>15160.08</v>
      </c>
      <c r="CE315">
        <f>Demand[[#This Row],[Load]]+Demand[[#This Row],[Load]]*0.3</f>
        <v>15277.6</v>
      </c>
      <c r="CF315">
        <f>Demand[[#This Row],[Load]]+Demand[[#This Row],[Load]]*0.31</f>
        <v>15395.119999999999</v>
      </c>
      <c r="CG315">
        <f>Demand[[#This Row],[Load]]+Demand[[#This Row],[Load]]*0.32</f>
        <v>15512.64</v>
      </c>
      <c r="CH315">
        <f>Demand[[#This Row],[Load]]+Demand[[#This Row],[Load]]*0.33</f>
        <v>15630.16</v>
      </c>
      <c r="CI315">
        <f>Demand[[#This Row],[Load]]+Demand[[#This Row],[Load]]*0.34</f>
        <v>15747.68</v>
      </c>
      <c r="CJ315">
        <f>Demand[[#This Row],[Load]]+Demand[[#This Row],[Load]]*0.35</f>
        <v>15865.2</v>
      </c>
      <c r="CK315">
        <f>Demand[[#This Row],[Load]]+Demand[[#This Row],[Load]]*0.36</f>
        <v>15982.720000000001</v>
      </c>
      <c r="CL315">
        <f>Demand[[#This Row],[Load]]+Demand[[#This Row],[Load]]*0.37</f>
        <v>16100.24</v>
      </c>
      <c r="CM315">
        <f>Demand[[#This Row],[Load]]+Demand[[#This Row],[Load]]*0.38</f>
        <v>16217.76</v>
      </c>
      <c r="CN315">
        <f>Demand[[#This Row],[Load]]+Demand[[#This Row],[Load]]*0.39</f>
        <v>16335.279999999999</v>
      </c>
      <c r="CO315">
        <f>Demand[[#This Row],[Load]]+Demand[[#This Row],[Load]]*0.4</f>
        <v>16452.8</v>
      </c>
      <c r="CP315">
        <f>Demand[[#This Row],[Load]]+Demand[[#This Row],[Load]]*0.41</f>
        <v>16570.32</v>
      </c>
      <c r="CQ315">
        <f>Demand[[#This Row],[Load]]+Demand[[#This Row],[Load]]*0.42</f>
        <v>16687.84</v>
      </c>
      <c r="CR315">
        <f>Demand[[#This Row],[Load]]+Demand[[#This Row],[Load]]*0.43</f>
        <v>16805.36</v>
      </c>
      <c r="CS315">
        <f>Demand[[#This Row],[Load]]+Demand[[#This Row],[Load]]*0.44</f>
        <v>16922.88</v>
      </c>
      <c r="CT315">
        <f>Demand[[#This Row],[Load]]+Demand[[#This Row],[Load]]*0.45</f>
        <v>17040.400000000001</v>
      </c>
      <c r="CU315">
        <f>Demand[[#This Row],[Load]]+Demand[[#This Row],[Load]]*0.46</f>
        <v>17157.919999999998</v>
      </c>
      <c r="CV315">
        <f>Demand[[#This Row],[Load]]+Demand[[#This Row],[Load]]*47</f>
        <v>564096</v>
      </c>
      <c r="CW315">
        <f>Demand[[#This Row],[Load]]+Demand[[#This Row],[Load]]*0.48</f>
        <v>17392.96</v>
      </c>
      <c r="CX315">
        <f>Demand[[#This Row],[Load]]+Demand[[#This Row],[Load]]*0.49</f>
        <v>17510.48</v>
      </c>
      <c r="CY315">
        <f>Demand[[#This Row],[Load]]+Demand[[#This Row],[Load]]*0.5</f>
        <v>17628</v>
      </c>
    </row>
    <row r="316" spans="1:103">
      <c r="A316">
        <v>314</v>
      </c>
      <c r="B316">
        <v>10794</v>
      </c>
      <c r="C316">
        <f>Demand[[#This Row],[Load]]-Demand[[#This Row],[Load]]*0.5</f>
        <v>5397</v>
      </c>
      <c r="D316">
        <f>Demand[[#This Row],[Load]]-Demand[[#This Row],[Load]]*0.49</f>
        <v>5504.9400000000005</v>
      </c>
      <c r="E316">
        <f>Demand[[#This Row],[Load]]-Demand[[#This Row],[Load]]*0.48</f>
        <v>5612.88</v>
      </c>
      <c r="F316">
        <f>Demand[[#This Row],[Load]]-Demand[[#This Row],[Load]]*0.47</f>
        <v>5720.8200000000006</v>
      </c>
      <c r="G316">
        <f>Demand[[#This Row],[Load]]-Demand[[#This Row],[Load]]*0.46</f>
        <v>5828.76</v>
      </c>
      <c r="H316">
        <f>Demand[[#This Row],[Load]]-Demand[[#This Row],[Load]]*0.45</f>
        <v>5936.7</v>
      </c>
      <c r="I316">
        <f>Demand[[#This Row],[Load]]-Demand[[#This Row],[Load]]*0.44</f>
        <v>6044.64</v>
      </c>
      <c r="J316">
        <f>Demand[[#This Row],[Load]]-Demand[[#This Row],[Load]]*0.43</f>
        <v>6152.58</v>
      </c>
      <c r="K316">
        <f>Demand[[#This Row],[Load]]+Demand[[#This Row],[Load]]*$K$1</f>
        <v>6260.52</v>
      </c>
      <c r="L316">
        <f>Demand[[#This Row],[Load]]+Demand[[#This Row],[Load]]*-0.41</f>
        <v>6368.46</v>
      </c>
      <c r="M316">
        <f>Demand[[#This Row],[Load]]+Demand[[#This Row],[Load]]*-0.4</f>
        <v>6476.4</v>
      </c>
      <c r="N316">
        <f>Demand[[#This Row],[Load]]+Demand[[#This Row],[Load]]*-0.39</f>
        <v>6584.34</v>
      </c>
      <c r="O316">
        <f>Demand[[#This Row],[Load]]+Demand[[#This Row],[Load]]*-0.38</f>
        <v>6692.28</v>
      </c>
      <c r="P316">
        <f>Demand[[#This Row],[Load]]+Demand[[#This Row],[Load]]*-0.37</f>
        <v>6800.22</v>
      </c>
      <c r="Q316">
        <f>Demand[[#This Row],[Load]]+Demand[[#This Row],[Load]]*-0.36</f>
        <v>6908.16</v>
      </c>
      <c r="R316">
        <f>Demand[[#This Row],[Load]]+Demand[[#This Row],[Load]]*-0.35</f>
        <v>7016.1</v>
      </c>
      <c r="S316">
        <f>Demand[[#This Row],[Load]]+Demand[[#This Row],[Load]]*-0.34</f>
        <v>7124.04</v>
      </c>
      <c r="T316">
        <f>Demand[[#This Row],[Load]]+Demand[[#This Row],[Load]]*-0.33</f>
        <v>7231.98</v>
      </c>
      <c r="U316">
        <f>Demand[[#This Row],[Load]]+Demand[[#This Row],[Load]]*-0.32</f>
        <v>7339.92</v>
      </c>
      <c r="V316">
        <f>Demand[[#This Row],[Load]]+Demand[[#This Row],[Load]]*-0.31</f>
        <v>7447.8600000000006</v>
      </c>
      <c r="W316">
        <f>Demand[[#This Row],[Load]]+Demand[[#This Row],[Load]]*-0.3</f>
        <v>7555.8</v>
      </c>
      <c r="X316">
        <f>Demand[[#This Row],[Load]]+Demand[[#This Row],[Load]]*-0.29</f>
        <v>7663.74</v>
      </c>
      <c r="Y316">
        <f>Demand[[#This Row],[Load]]+Demand[[#This Row],[Load]]*-0.28</f>
        <v>7771.68</v>
      </c>
      <c r="Z316">
        <f>Demand[[#This Row],[Load]]+Demand[[#This Row],[Load]]*-0.27</f>
        <v>7879.62</v>
      </c>
      <c r="AA316">
        <f>Demand[[#This Row],[Load]]+Demand[[#This Row],[Load]]*-0.26</f>
        <v>7987.5599999999995</v>
      </c>
      <c r="AB316">
        <f>Demand[[#This Row],[Load]]+Demand[[#This Row],[Load]]*-0.25</f>
        <v>8095.5</v>
      </c>
      <c r="AC316">
        <f>Demand[[#This Row],[Load]]+Demand[[#This Row],[Load]]*-0.24</f>
        <v>8203.44</v>
      </c>
      <c r="AD316">
        <f>Demand[[#This Row],[Load]]+Demand[[#This Row],[Load]]*-0.23</f>
        <v>8311.380000000001</v>
      </c>
      <c r="AE316">
        <f>Demand[[#This Row],[Load]]+Demand[[#This Row],[Load]]*-0.22</f>
        <v>8419.32</v>
      </c>
      <c r="AF316">
        <f>Demand[[#This Row],[Load]]+Demand[[#This Row],[Load]]*-0.21</f>
        <v>8527.26</v>
      </c>
      <c r="AG316">
        <f>Demand[[#This Row],[Load]]+Demand[[#This Row],[Load]]*-0.2</f>
        <v>8635.2000000000007</v>
      </c>
      <c r="AH316">
        <f>Demand[[#This Row],[Load]]+Demand[[#This Row],[Load]]*-0.19</f>
        <v>8743.14</v>
      </c>
      <c r="AI316">
        <f>Demand[[#This Row],[Load]]+Demand[[#This Row],[Load]]*-0.18</f>
        <v>8851.08</v>
      </c>
      <c r="AJ316">
        <f>Demand[[#This Row],[Load]]+Demand[[#This Row],[Load]]*-0.17</f>
        <v>8959.02</v>
      </c>
      <c r="AK316">
        <f>Demand[[#This Row],[Load]]+Demand[[#This Row],[Load]]*-0.16</f>
        <v>9066.9599999999991</v>
      </c>
      <c r="AL316">
        <f>Demand[[#This Row],[Load]]+Demand[[#This Row],[Load]]*-0.15</f>
        <v>9174.9</v>
      </c>
      <c r="AM316">
        <f>Demand[[#This Row],[Load]]+Demand[[#This Row],[Load]]*-0.14</f>
        <v>9282.84</v>
      </c>
      <c r="AN316">
        <f>Demand[[#This Row],[Load]]+Demand[[#This Row],[Load]]*-0.13</f>
        <v>9390.7800000000007</v>
      </c>
      <c r="AO316">
        <f>Demand[[#This Row],[Load]]+Demand[[#This Row],[Load]]*-0.12</f>
        <v>9498.7199999999993</v>
      </c>
      <c r="AP316">
        <f>Demand[[#This Row],[Load]]+Demand[[#This Row],[Load]]*-0.11</f>
        <v>9606.66</v>
      </c>
      <c r="AQ316">
        <f>Demand[[#This Row],[Load]]+Demand[[#This Row],[Load]]*-0.1</f>
        <v>9714.6</v>
      </c>
      <c r="AR316">
        <f>Demand[[#This Row],[Load]]+Demand[[#This Row],[Load]]*-0.09</f>
        <v>9822.5400000000009</v>
      </c>
      <c r="AS316">
        <f>Demand[[#This Row],[Load]]+Demand[[#This Row],[Load]]*-0.08</f>
        <v>9930.48</v>
      </c>
      <c r="AT316">
        <f>Demand[[#This Row],[Load]]+Demand[[#This Row],[Load]]*-0.07</f>
        <v>10038.42</v>
      </c>
      <c r="AU316">
        <f>Demand[[#This Row],[Load]]+Demand[[#This Row],[Load]]*-0.06</f>
        <v>10146.36</v>
      </c>
      <c r="AV316">
        <f>Demand[[#This Row],[Load]]+Demand[[#This Row],[Load]]*-0.05</f>
        <v>10254.299999999999</v>
      </c>
      <c r="AW316">
        <f>Demand[[#This Row],[Load]]+Demand[[#This Row],[Load]]*-0.04</f>
        <v>10362.24</v>
      </c>
      <c r="AX316">
        <f>Demand[[#This Row],[Load]]+Demand[[#This Row],[Load]]*-0.03</f>
        <v>10470.18</v>
      </c>
      <c r="AY316">
        <f>Demand[[#This Row],[Load]]+Demand[[#This Row],[Load]]*-0.02</f>
        <v>10578.12</v>
      </c>
      <c r="AZ316">
        <f>Demand[[#This Row],[Load]]+Demand[[#This Row],[Load]]*-0.01</f>
        <v>10686.06</v>
      </c>
      <c r="BA316">
        <f>Demand[[#This Row],[Load]]+Demand[[#This Row],[Load]]*0</f>
        <v>10794</v>
      </c>
      <c r="BB316">
        <f>Demand[[#This Row],[Load]]+Demand[[#This Row],[Load]]*0.01</f>
        <v>10901.94</v>
      </c>
      <c r="BC316">
        <f>Demand[[#This Row],[Load]]+Demand[[#This Row],[Load]]*0.02</f>
        <v>11009.88</v>
      </c>
      <c r="BD316">
        <f>Demand[[#This Row],[Load]]+Demand[[#This Row],[Load]]*0.03</f>
        <v>11117.82</v>
      </c>
      <c r="BE316">
        <f>Demand[[#This Row],[Load]]+Demand[[#This Row],[Load]]*0.04</f>
        <v>11225.76</v>
      </c>
      <c r="BF316">
        <f>Demand[[#This Row],[Load]]+Demand[[#This Row],[Load]]*0.05</f>
        <v>11333.7</v>
      </c>
      <c r="BG316">
        <f>Demand[[#This Row],[Load]]+Demand[[#This Row],[Load]]*0.06</f>
        <v>11441.64</v>
      </c>
      <c r="BH316">
        <f>Demand[[#This Row],[Load]]+Demand[[#This Row],[Load]]*0.07</f>
        <v>11549.58</v>
      </c>
      <c r="BI316">
        <f>Demand[[#This Row],[Load]]+Demand[[#This Row],[Load]]*0.08</f>
        <v>11657.52</v>
      </c>
      <c r="BJ316">
        <f>Demand[[#This Row],[Load]]+Demand[[#This Row],[Load]]*0.09</f>
        <v>11765.46</v>
      </c>
      <c r="BK316">
        <f>Demand[[#This Row],[Load]]+Demand[[#This Row],[Load]]*0.1</f>
        <v>11873.4</v>
      </c>
      <c r="BL316">
        <f>Demand[[#This Row],[Load]]+Demand[[#This Row],[Load]]*0.11</f>
        <v>11981.34</v>
      </c>
      <c r="BM316">
        <f>Demand[[#This Row],[Load]]+Demand[[#This Row],[Load]]*0.12</f>
        <v>12089.28</v>
      </c>
      <c r="BN316">
        <f>Demand[[#This Row],[Load]]+Demand[[#This Row],[Load]]*0.13</f>
        <v>12197.22</v>
      </c>
      <c r="BO316">
        <f>Demand[[#This Row],[Load]]+Demand[[#This Row],[Load]]*0.14</f>
        <v>12305.16</v>
      </c>
      <c r="BP316">
        <f>Demand[[#This Row],[Load]]+Demand[[#This Row],[Load]]*0.15</f>
        <v>12413.1</v>
      </c>
      <c r="BQ316">
        <f>Demand[[#This Row],[Load]]+Demand[[#This Row],[Load]]*0.16</f>
        <v>12521.04</v>
      </c>
      <c r="BR316">
        <f>Demand[[#This Row],[Load]]+Demand[[#This Row],[Load]]*0.17</f>
        <v>12628.98</v>
      </c>
      <c r="BS316">
        <f>Demand[[#This Row],[Load]]+Demand[[#This Row],[Load]]*0.18</f>
        <v>12736.92</v>
      </c>
      <c r="BT316">
        <f>Demand[[#This Row],[Load]]+Demand[[#This Row],[Load]]*0.19</f>
        <v>12844.86</v>
      </c>
      <c r="BU316">
        <f>Demand[[#This Row],[Load]]+Demand[[#This Row],[Load]]*0.2</f>
        <v>12952.8</v>
      </c>
      <c r="BV316">
        <f>Demand[[#This Row],[Load]]+Demand[[#This Row],[Load]]*0.21</f>
        <v>13060.74</v>
      </c>
      <c r="BW316">
        <f>Demand[[#This Row],[Load]]+Demand[[#This Row],[Load]]*0.22</f>
        <v>13168.68</v>
      </c>
      <c r="BX316">
        <f>Demand[[#This Row],[Load]]+Demand[[#This Row],[Load]]*0.23</f>
        <v>13276.619999999999</v>
      </c>
      <c r="BY316">
        <f>Demand[[#This Row],[Load]]+Demand[[#This Row],[Load]]*0.24</f>
        <v>13384.56</v>
      </c>
      <c r="BZ316">
        <f>Demand[[#This Row],[Load]]+Demand[[#This Row],[Load]]*0.25</f>
        <v>13492.5</v>
      </c>
      <c r="CA316">
        <f>Demand[[#This Row],[Load]]+Demand[[#This Row],[Load]]*0.26</f>
        <v>13600.44</v>
      </c>
      <c r="CB316">
        <f>Demand[[#This Row],[Load]]+Demand[[#This Row],[Load]]*0.27</f>
        <v>13708.380000000001</v>
      </c>
      <c r="CC316">
        <f>Demand[[#This Row],[Load]]+Demand[[#This Row],[Load]]*0.28</f>
        <v>13816.32</v>
      </c>
      <c r="CD316">
        <f>Demand[[#This Row],[Load]]+Demand[[#This Row],[Load]]*0.29</f>
        <v>13924.26</v>
      </c>
      <c r="CE316">
        <f>Demand[[#This Row],[Load]]+Demand[[#This Row],[Load]]*0.3</f>
        <v>14032.2</v>
      </c>
      <c r="CF316">
        <f>Demand[[#This Row],[Load]]+Demand[[#This Row],[Load]]*0.31</f>
        <v>14140.14</v>
      </c>
      <c r="CG316">
        <f>Demand[[#This Row],[Load]]+Demand[[#This Row],[Load]]*0.32</f>
        <v>14248.08</v>
      </c>
      <c r="CH316">
        <f>Demand[[#This Row],[Load]]+Demand[[#This Row],[Load]]*0.33</f>
        <v>14356.02</v>
      </c>
      <c r="CI316">
        <f>Demand[[#This Row],[Load]]+Demand[[#This Row],[Load]]*0.34</f>
        <v>14463.96</v>
      </c>
      <c r="CJ316">
        <f>Demand[[#This Row],[Load]]+Demand[[#This Row],[Load]]*0.35</f>
        <v>14571.9</v>
      </c>
      <c r="CK316">
        <f>Demand[[#This Row],[Load]]+Demand[[#This Row],[Load]]*0.36</f>
        <v>14679.84</v>
      </c>
      <c r="CL316">
        <f>Demand[[#This Row],[Load]]+Demand[[#This Row],[Load]]*0.37</f>
        <v>14787.779999999999</v>
      </c>
      <c r="CM316">
        <f>Demand[[#This Row],[Load]]+Demand[[#This Row],[Load]]*0.38</f>
        <v>14895.720000000001</v>
      </c>
      <c r="CN316">
        <f>Demand[[#This Row],[Load]]+Demand[[#This Row],[Load]]*0.39</f>
        <v>15003.66</v>
      </c>
      <c r="CO316">
        <f>Demand[[#This Row],[Load]]+Demand[[#This Row],[Load]]*0.4</f>
        <v>15111.6</v>
      </c>
      <c r="CP316">
        <f>Demand[[#This Row],[Load]]+Demand[[#This Row],[Load]]*0.41</f>
        <v>15219.54</v>
      </c>
      <c r="CQ316">
        <f>Demand[[#This Row],[Load]]+Demand[[#This Row],[Load]]*0.42</f>
        <v>15327.48</v>
      </c>
      <c r="CR316">
        <f>Demand[[#This Row],[Load]]+Demand[[#This Row],[Load]]*0.43</f>
        <v>15435.42</v>
      </c>
      <c r="CS316">
        <f>Demand[[#This Row],[Load]]+Demand[[#This Row],[Load]]*0.44</f>
        <v>15543.36</v>
      </c>
      <c r="CT316">
        <f>Demand[[#This Row],[Load]]+Demand[[#This Row],[Load]]*0.45</f>
        <v>15651.3</v>
      </c>
      <c r="CU316">
        <f>Demand[[#This Row],[Load]]+Demand[[#This Row],[Load]]*0.46</f>
        <v>15759.24</v>
      </c>
      <c r="CV316">
        <f>Demand[[#This Row],[Load]]+Demand[[#This Row],[Load]]*47</f>
        <v>518112</v>
      </c>
      <c r="CW316">
        <f>Demand[[#This Row],[Load]]+Demand[[#This Row],[Load]]*0.48</f>
        <v>15975.119999999999</v>
      </c>
      <c r="CX316">
        <f>Demand[[#This Row],[Load]]+Demand[[#This Row],[Load]]*0.49</f>
        <v>16083.06</v>
      </c>
      <c r="CY316">
        <f>Demand[[#This Row],[Load]]+Demand[[#This Row],[Load]]*0.5</f>
        <v>16191</v>
      </c>
    </row>
    <row r="317" spans="1:103">
      <c r="A317">
        <v>315</v>
      </c>
      <c r="B317">
        <v>10260</v>
      </c>
      <c r="C317">
        <f>Demand[[#This Row],[Load]]-Demand[[#This Row],[Load]]*0.5</f>
        <v>5130</v>
      </c>
      <c r="D317">
        <f>Demand[[#This Row],[Load]]-Demand[[#This Row],[Load]]*0.49</f>
        <v>5232.6000000000004</v>
      </c>
      <c r="E317">
        <f>Demand[[#This Row],[Load]]-Demand[[#This Row],[Load]]*0.48</f>
        <v>5335.2</v>
      </c>
      <c r="F317">
        <f>Demand[[#This Row],[Load]]-Demand[[#This Row],[Load]]*0.47</f>
        <v>5437.8</v>
      </c>
      <c r="G317">
        <f>Demand[[#This Row],[Load]]-Demand[[#This Row],[Load]]*0.46</f>
        <v>5540.4</v>
      </c>
      <c r="H317">
        <f>Demand[[#This Row],[Load]]-Demand[[#This Row],[Load]]*0.45</f>
        <v>5643</v>
      </c>
      <c r="I317">
        <f>Demand[[#This Row],[Load]]-Demand[[#This Row],[Load]]*0.44</f>
        <v>5745.6</v>
      </c>
      <c r="J317">
        <f>Demand[[#This Row],[Load]]-Demand[[#This Row],[Load]]*0.43</f>
        <v>5848.2</v>
      </c>
      <c r="K317">
        <f>Demand[[#This Row],[Load]]+Demand[[#This Row],[Load]]*$K$1</f>
        <v>5950.8</v>
      </c>
      <c r="L317">
        <f>Demand[[#This Row],[Load]]+Demand[[#This Row],[Load]]*-0.41</f>
        <v>6053.4000000000005</v>
      </c>
      <c r="M317">
        <f>Demand[[#This Row],[Load]]+Demand[[#This Row],[Load]]*-0.4</f>
        <v>6156</v>
      </c>
      <c r="N317">
        <f>Demand[[#This Row],[Load]]+Demand[[#This Row],[Load]]*-0.39</f>
        <v>6258.6</v>
      </c>
      <c r="O317">
        <f>Demand[[#This Row],[Load]]+Demand[[#This Row],[Load]]*-0.38</f>
        <v>6361.2</v>
      </c>
      <c r="P317">
        <f>Demand[[#This Row],[Load]]+Demand[[#This Row],[Load]]*-0.37</f>
        <v>6463.8</v>
      </c>
      <c r="Q317">
        <f>Demand[[#This Row],[Load]]+Demand[[#This Row],[Load]]*-0.36</f>
        <v>6566.4</v>
      </c>
      <c r="R317">
        <f>Demand[[#This Row],[Load]]+Demand[[#This Row],[Load]]*-0.35</f>
        <v>6669</v>
      </c>
      <c r="S317">
        <f>Demand[[#This Row],[Load]]+Demand[[#This Row],[Load]]*-0.34</f>
        <v>6771.6</v>
      </c>
      <c r="T317">
        <f>Demand[[#This Row],[Load]]+Demand[[#This Row],[Load]]*-0.33</f>
        <v>6874.2</v>
      </c>
      <c r="U317">
        <f>Demand[[#This Row],[Load]]+Demand[[#This Row],[Load]]*-0.32</f>
        <v>6976.7999999999993</v>
      </c>
      <c r="V317">
        <f>Demand[[#This Row],[Load]]+Demand[[#This Row],[Load]]*-0.31</f>
        <v>7079.4</v>
      </c>
      <c r="W317">
        <f>Demand[[#This Row],[Load]]+Demand[[#This Row],[Load]]*-0.3</f>
        <v>7182</v>
      </c>
      <c r="X317">
        <f>Demand[[#This Row],[Load]]+Demand[[#This Row],[Load]]*-0.29</f>
        <v>7284.6</v>
      </c>
      <c r="Y317">
        <f>Demand[[#This Row],[Load]]+Demand[[#This Row],[Load]]*-0.28</f>
        <v>7387.2</v>
      </c>
      <c r="Z317">
        <f>Demand[[#This Row],[Load]]+Demand[[#This Row],[Load]]*-0.27</f>
        <v>7489.7999999999993</v>
      </c>
      <c r="AA317">
        <f>Demand[[#This Row],[Load]]+Demand[[#This Row],[Load]]*-0.26</f>
        <v>7592.4</v>
      </c>
      <c r="AB317">
        <f>Demand[[#This Row],[Load]]+Demand[[#This Row],[Load]]*-0.25</f>
        <v>7695</v>
      </c>
      <c r="AC317">
        <f>Demand[[#This Row],[Load]]+Demand[[#This Row],[Load]]*-0.24</f>
        <v>7797.6</v>
      </c>
      <c r="AD317">
        <f>Demand[[#This Row],[Load]]+Demand[[#This Row],[Load]]*-0.23</f>
        <v>7900.2</v>
      </c>
      <c r="AE317">
        <f>Demand[[#This Row],[Load]]+Demand[[#This Row],[Load]]*-0.22</f>
        <v>8002.8</v>
      </c>
      <c r="AF317">
        <f>Demand[[#This Row],[Load]]+Demand[[#This Row],[Load]]*-0.21</f>
        <v>8105.4</v>
      </c>
      <c r="AG317">
        <f>Demand[[#This Row],[Load]]+Demand[[#This Row],[Load]]*-0.2</f>
        <v>8208</v>
      </c>
      <c r="AH317">
        <f>Demand[[#This Row],[Load]]+Demand[[#This Row],[Load]]*-0.19</f>
        <v>8310.6</v>
      </c>
      <c r="AI317">
        <f>Demand[[#This Row],[Load]]+Demand[[#This Row],[Load]]*-0.18</f>
        <v>8413.2000000000007</v>
      </c>
      <c r="AJ317">
        <f>Demand[[#This Row],[Load]]+Demand[[#This Row],[Load]]*-0.17</f>
        <v>8515.7999999999993</v>
      </c>
      <c r="AK317">
        <f>Demand[[#This Row],[Load]]+Demand[[#This Row],[Load]]*-0.16</f>
        <v>8618.4</v>
      </c>
      <c r="AL317">
        <f>Demand[[#This Row],[Load]]+Demand[[#This Row],[Load]]*-0.15</f>
        <v>8721</v>
      </c>
      <c r="AM317">
        <f>Demand[[#This Row],[Load]]+Demand[[#This Row],[Load]]*-0.14</f>
        <v>8823.6</v>
      </c>
      <c r="AN317">
        <f>Demand[[#This Row],[Load]]+Demand[[#This Row],[Load]]*-0.13</f>
        <v>8926.2000000000007</v>
      </c>
      <c r="AO317">
        <f>Demand[[#This Row],[Load]]+Demand[[#This Row],[Load]]*-0.12</f>
        <v>9028.7999999999993</v>
      </c>
      <c r="AP317">
        <f>Demand[[#This Row],[Load]]+Demand[[#This Row],[Load]]*-0.11</f>
        <v>9131.4</v>
      </c>
      <c r="AQ317">
        <f>Demand[[#This Row],[Load]]+Demand[[#This Row],[Load]]*-0.1</f>
        <v>9234</v>
      </c>
      <c r="AR317">
        <f>Demand[[#This Row],[Load]]+Demand[[#This Row],[Load]]*-0.09</f>
        <v>9336.6</v>
      </c>
      <c r="AS317">
        <f>Demand[[#This Row],[Load]]+Demand[[#This Row],[Load]]*-0.08</f>
        <v>9439.2000000000007</v>
      </c>
      <c r="AT317">
        <f>Demand[[#This Row],[Load]]+Demand[[#This Row],[Load]]*-0.07</f>
        <v>9541.7999999999993</v>
      </c>
      <c r="AU317">
        <f>Demand[[#This Row],[Load]]+Demand[[#This Row],[Load]]*-0.06</f>
        <v>9644.4</v>
      </c>
      <c r="AV317">
        <f>Demand[[#This Row],[Load]]+Demand[[#This Row],[Load]]*-0.05</f>
        <v>9747</v>
      </c>
      <c r="AW317">
        <f>Demand[[#This Row],[Load]]+Demand[[#This Row],[Load]]*-0.04</f>
        <v>9849.6</v>
      </c>
      <c r="AX317">
        <f>Demand[[#This Row],[Load]]+Demand[[#This Row],[Load]]*-0.03</f>
        <v>9952.2000000000007</v>
      </c>
      <c r="AY317">
        <f>Demand[[#This Row],[Load]]+Demand[[#This Row],[Load]]*-0.02</f>
        <v>10054.799999999999</v>
      </c>
      <c r="AZ317">
        <f>Demand[[#This Row],[Load]]+Demand[[#This Row],[Load]]*-0.01</f>
        <v>10157.4</v>
      </c>
      <c r="BA317">
        <f>Demand[[#This Row],[Load]]+Demand[[#This Row],[Load]]*0</f>
        <v>10260</v>
      </c>
      <c r="BB317">
        <f>Demand[[#This Row],[Load]]+Demand[[#This Row],[Load]]*0.01</f>
        <v>10362.6</v>
      </c>
      <c r="BC317">
        <f>Demand[[#This Row],[Load]]+Demand[[#This Row],[Load]]*0.02</f>
        <v>10465.200000000001</v>
      </c>
      <c r="BD317">
        <f>Demand[[#This Row],[Load]]+Demand[[#This Row],[Load]]*0.03</f>
        <v>10567.8</v>
      </c>
      <c r="BE317">
        <f>Demand[[#This Row],[Load]]+Demand[[#This Row],[Load]]*0.04</f>
        <v>10670.4</v>
      </c>
      <c r="BF317">
        <f>Demand[[#This Row],[Load]]+Demand[[#This Row],[Load]]*0.05</f>
        <v>10773</v>
      </c>
      <c r="BG317">
        <f>Demand[[#This Row],[Load]]+Demand[[#This Row],[Load]]*0.06</f>
        <v>10875.6</v>
      </c>
      <c r="BH317">
        <f>Demand[[#This Row],[Load]]+Demand[[#This Row],[Load]]*0.07</f>
        <v>10978.2</v>
      </c>
      <c r="BI317">
        <f>Demand[[#This Row],[Load]]+Demand[[#This Row],[Load]]*0.08</f>
        <v>11080.8</v>
      </c>
      <c r="BJ317">
        <f>Demand[[#This Row],[Load]]+Demand[[#This Row],[Load]]*0.09</f>
        <v>11183.4</v>
      </c>
      <c r="BK317">
        <f>Demand[[#This Row],[Load]]+Demand[[#This Row],[Load]]*0.1</f>
        <v>11286</v>
      </c>
      <c r="BL317">
        <f>Demand[[#This Row],[Load]]+Demand[[#This Row],[Load]]*0.11</f>
        <v>11388.6</v>
      </c>
      <c r="BM317">
        <f>Demand[[#This Row],[Load]]+Demand[[#This Row],[Load]]*0.12</f>
        <v>11491.2</v>
      </c>
      <c r="BN317">
        <f>Demand[[#This Row],[Load]]+Demand[[#This Row],[Load]]*0.13</f>
        <v>11593.8</v>
      </c>
      <c r="BO317">
        <f>Demand[[#This Row],[Load]]+Demand[[#This Row],[Load]]*0.14</f>
        <v>11696.4</v>
      </c>
      <c r="BP317">
        <f>Demand[[#This Row],[Load]]+Demand[[#This Row],[Load]]*0.15</f>
        <v>11799</v>
      </c>
      <c r="BQ317">
        <f>Demand[[#This Row],[Load]]+Demand[[#This Row],[Load]]*0.16</f>
        <v>11901.6</v>
      </c>
      <c r="BR317">
        <f>Demand[[#This Row],[Load]]+Demand[[#This Row],[Load]]*0.17</f>
        <v>12004.2</v>
      </c>
      <c r="BS317">
        <f>Demand[[#This Row],[Load]]+Demand[[#This Row],[Load]]*0.18</f>
        <v>12106.8</v>
      </c>
      <c r="BT317">
        <f>Demand[[#This Row],[Load]]+Demand[[#This Row],[Load]]*0.19</f>
        <v>12209.4</v>
      </c>
      <c r="BU317">
        <f>Demand[[#This Row],[Load]]+Demand[[#This Row],[Load]]*0.2</f>
        <v>12312</v>
      </c>
      <c r="BV317">
        <f>Demand[[#This Row],[Load]]+Demand[[#This Row],[Load]]*0.21</f>
        <v>12414.6</v>
      </c>
      <c r="BW317">
        <f>Demand[[#This Row],[Load]]+Demand[[#This Row],[Load]]*0.22</f>
        <v>12517.2</v>
      </c>
      <c r="BX317">
        <f>Demand[[#This Row],[Load]]+Demand[[#This Row],[Load]]*0.23</f>
        <v>12619.8</v>
      </c>
      <c r="BY317">
        <f>Demand[[#This Row],[Load]]+Demand[[#This Row],[Load]]*0.24</f>
        <v>12722.4</v>
      </c>
      <c r="BZ317">
        <f>Demand[[#This Row],[Load]]+Demand[[#This Row],[Load]]*0.25</f>
        <v>12825</v>
      </c>
      <c r="CA317">
        <f>Demand[[#This Row],[Load]]+Demand[[#This Row],[Load]]*0.26</f>
        <v>12927.6</v>
      </c>
      <c r="CB317">
        <f>Demand[[#This Row],[Load]]+Demand[[#This Row],[Load]]*0.27</f>
        <v>13030.2</v>
      </c>
      <c r="CC317">
        <f>Demand[[#This Row],[Load]]+Demand[[#This Row],[Load]]*0.28</f>
        <v>13132.8</v>
      </c>
      <c r="CD317">
        <f>Demand[[#This Row],[Load]]+Demand[[#This Row],[Load]]*0.29</f>
        <v>13235.4</v>
      </c>
      <c r="CE317">
        <f>Demand[[#This Row],[Load]]+Demand[[#This Row],[Load]]*0.3</f>
        <v>13338</v>
      </c>
      <c r="CF317">
        <f>Demand[[#This Row],[Load]]+Demand[[#This Row],[Load]]*0.31</f>
        <v>13440.6</v>
      </c>
      <c r="CG317">
        <f>Demand[[#This Row],[Load]]+Demand[[#This Row],[Load]]*0.32</f>
        <v>13543.2</v>
      </c>
      <c r="CH317">
        <f>Demand[[#This Row],[Load]]+Demand[[#This Row],[Load]]*0.33</f>
        <v>13645.8</v>
      </c>
      <c r="CI317">
        <f>Demand[[#This Row],[Load]]+Demand[[#This Row],[Load]]*0.34</f>
        <v>13748.4</v>
      </c>
      <c r="CJ317">
        <f>Demand[[#This Row],[Load]]+Demand[[#This Row],[Load]]*0.35</f>
        <v>13851</v>
      </c>
      <c r="CK317">
        <f>Demand[[#This Row],[Load]]+Demand[[#This Row],[Load]]*0.36</f>
        <v>13953.6</v>
      </c>
      <c r="CL317">
        <f>Demand[[#This Row],[Load]]+Demand[[#This Row],[Load]]*0.37</f>
        <v>14056.2</v>
      </c>
      <c r="CM317">
        <f>Demand[[#This Row],[Load]]+Demand[[#This Row],[Load]]*0.38</f>
        <v>14158.8</v>
      </c>
      <c r="CN317">
        <f>Demand[[#This Row],[Load]]+Demand[[#This Row],[Load]]*0.39</f>
        <v>14261.4</v>
      </c>
      <c r="CO317">
        <f>Demand[[#This Row],[Load]]+Demand[[#This Row],[Load]]*0.4</f>
        <v>14364</v>
      </c>
      <c r="CP317">
        <f>Demand[[#This Row],[Load]]+Demand[[#This Row],[Load]]*0.41</f>
        <v>14466.599999999999</v>
      </c>
      <c r="CQ317">
        <f>Demand[[#This Row],[Load]]+Demand[[#This Row],[Load]]*0.42</f>
        <v>14569.2</v>
      </c>
      <c r="CR317">
        <f>Demand[[#This Row],[Load]]+Demand[[#This Row],[Load]]*0.43</f>
        <v>14671.8</v>
      </c>
      <c r="CS317">
        <f>Demand[[#This Row],[Load]]+Demand[[#This Row],[Load]]*0.44</f>
        <v>14774.4</v>
      </c>
      <c r="CT317">
        <f>Demand[[#This Row],[Load]]+Demand[[#This Row],[Load]]*0.45</f>
        <v>14877</v>
      </c>
      <c r="CU317">
        <f>Demand[[#This Row],[Load]]+Demand[[#This Row],[Load]]*0.46</f>
        <v>14979.6</v>
      </c>
      <c r="CV317">
        <f>Demand[[#This Row],[Load]]+Demand[[#This Row],[Load]]*47</f>
        <v>492480</v>
      </c>
      <c r="CW317">
        <f>Demand[[#This Row],[Load]]+Demand[[#This Row],[Load]]*0.48</f>
        <v>15184.8</v>
      </c>
      <c r="CX317">
        <f>Demand[[#This Row],[Load]]+Demand[[#This Row],[Load]]*0.49</f>
        <v>15287.4</v>
      </c>
      <c r="CY317">
        <f>Demand[[#This Row],[Load]]+Demand[[#This Row],[Load]]*0.5</f>
        <v>15390</v>
      </c>
    </row>
    <row r="318" spans="1:103">
      <c r="A318">
        <v>316</v>
      </c>
      <c r="B318">
        <v>9979</v>
      </c>
      <c r="C318">
        <f>Demand[[#This Row],[Load]]-Demand[[#This Row],[Load]]*0.5</f>
        <v>4989.5</v>
      </c>
      <c r="D318">
        <f>Demand[[#This Row],[Load]]-Demand[[#This Row],[Load]]*0.49</f>
        <v>5089.29</v>
      </c>
      <c r="E318">
        <f>Demand[[#This Row],[Load]]-Demand[[#This Row],[Load]]*0.48</f>
        <v>5189.08</v>
      </c>
      <c r="F318">
        <f>Demand[[#This Row],[Load]]-Demand[[#This Row],[Load]]*0.47</f>
        <v>5288.87</v>
      </c>
      <c r="G318">
        <f>Demand[[#This Row],[Load]]-Demand[[#This Row],[Load]]*0.46</f>
        <v>5388.66</v>
      </c>
      <c r="H318">
        <f>Demand[[#This Row],[Load]]-Demand[[#This Row],[Load]]*0.45</f>
        <v>5488.45</v>
      </c>
      <c r="I318">
        <f>Demand[[#This Row],[Load]]-Demand[[#This Row],[Load]]*0.44</f>
        <v>5588.24</v>
      </c>
      <c r="J318">
        <f>Demand[[#This Row],[Load]]-Demand[[#This Row],[Load]]*0.43</f>
        <v>5688.03</v>
      </c>
      <c r="K318">
        <f>Demand[[#This Row],[Load]]+Demand[[#This Row],[Load]]*$K$1</f>
        <v>5787.82</v>
      </c>
      <c r="L318">
        <f>Demand[[#This Row],[Load]]+Demand[[#This Row],[Load]]*-0.41</f>
        <v>5887.6100000000006</v>
      </c>
      <c r="M318">
        <f>Demand[[#This Row],[Load]]+Demand[[#This Row],[Load]]*-0.4</f>
        <v>5987.4</v>
      </c>
      <c r="N318">
        <f>Demand[[#This Row],[Load]]+Demand[[#This Row],[Load]]*-0.39</f>
        <v>6087.1900000000005</v>
      </c>
      <c r="O318">
        <f>Demand[[#This Row],[Load]]+Demand[[#This Row],[Load]]*-0.38</f>
        <v>6186.98</v>
      </c>
      <c r="P318">
        <f>Demand[[#This Row],[Load]]+Demand[[#This Row],[Load]]*-0.37</f>
        <v>6286.77</v>
      </c>
      <c r="Q318">
        <f>Demand[[#This Row],[Load]]+Demand[[#This Row],[Load]]*-0.36</f>
        <v>6386.5599999999995</v>
      </c>
      <c r="R318">
        <f>Demand[[#This Row],[Load]]+Demand[[#This Row],[Load]]*-0.35</f>
        <v>6486.35</v>
      </c>
      <c r="S318">
        <f>Demand[[#This Row],[Load]]+Demand[[#This Row],[Load]]*-0.34</f>
        <v>6586.1399999999994</v>
      </c>
      <c r="T318">
        <f>Demand[[#This Row],[Load]]+Demand[[#This Row],[Load]]*-0.33</f>
        <v>6685.93</v>
      </c>
      <c r="U318">
        <f>Demand[[#This Row],[Load]]+Demand[[#This Row],[Load]]*-0.32</f>
        <v>6785.7199999999993</v>
      </c>
      <c r="V318">
        <f>Demand[[#This Row],[Load]]+Demand[[#This Row],[Load]]*-0.31</f>
        <v>6885.51</v>
      </c>
      <c r="W318">
        <f>Demand[[#This Row],[Load]]+Demand[[#This Row],[Load]]*-0.3</f>
        <v>6985.3</v>
      </c>
      <c r="X318">
        <f>Demand[[#This Row],[Load]]+Demand[[#This Row],[Load]]*-0.29</f>
        <v>7085.09</v>
      </c>
      <c r="Y318">
        <f>Demand[[#This Row],[Load]]+Demand[[#This Row],[Load]]*-0.28</f>
        <v>7184.8799999999992</v>
      </c>
      <c r="Z318">
        <f>Demand[[#This Row],[Load]]+Demand[[#This Row],[Load]]*-0.27</f>
        <v>7284.67</v>
      </c>
      <c r="AA318">
        <f>Demand[[#This Row],[Load]]+Demand[[#This Row],[Load]]*-0.26</f>
        <v>7384.46</v>
      </c>
      <c r="AB318">
        <f>Demand[[#This Row],[Load]]+Demand[[#This Row],[Load]]*-0.25</f>
        <v>7484.25</v>
      </c>
      <c r="AC318">
        <f>Demand[[#This Row],[Load]]+Demand[[#This Row],[Load]]*-0.24</f>
        <v>7584.04</v>
      </c>
      <c r="AD318">
        <f>Demand[[#This Row],[Load]]+Demand[[#This Row],[Load]]*-0.23</f>
        <v>7683.83</v>
      </c>
      <c r="AE318">
        <f>Demand[[#This Row],[Load]]+Demand[[#This Row],[Load]]*-0.22</f>
        <v>7783.62</v>
      </c>
      <c r="AF318">
        <f>Demand[[#This Row],[Load]]+Demand[[#This Row],[Load]]*-0.21</f>
        <v>7883.41</v>
      </c>
      <c r="AG318">
        <f>Demand[[#This Row],[Load]]+Demand[[#This Row],[Load]]*-0.2</f>
        <v>7983.2</v>
      </c>
      <c r="AH318">
        <f>Demand[[#This Row],[Load]]+Demand[[#This Row],[Load]]*-0.19</f>
        <v>8082.99</v>
      </c>
      <c r="AI318">
        <f>Demand[[#This Row],[Load]]+Demand[[#This Row],[Load]]*-0.18</f>
        <v>8182.78</v>
      </c>
      <c r="AJ318">
        <f>Demand[[#This Row],[Load]]+Demand[[#This Row],[Load]]*-0.17</f>
        <v>8282.57</v>
      </c>
      <c r="AK318">
        <f>Demand[[#This Row],[Load]]+Demand[[#This Row],[Load]]*-0.16</f>
        <v>8382.36</v>
      </c>
      <c r="AL318">
        <f>Demand[[#This Row],[Load]]+Demand[[#This Row],[Load]]*-0.15</f>
        <v>8482.15</v>
      </c>
      <c r="AM318">
        <f>Demand[[#This Row],[Load]]+Demand[[#This Row],[Load]]*-0.14</f>
        <v>8581.94</v>
      </c>
      <c r="AN318">
        <f>Demand[[#This Row],[Load]]+Demand[[#This Row],[Load]]*-0.13</f>
        <v>8681.73</v>
      </c>
      <c r="AO318">
        <f>Demand[[#This Row],[Load]]+Demand[[#This Row],[Load]]*-0.12</f>
        <v>8781.52</v>
      </c>
      <c r="AP318">
        <f>Demand[[#This Row],[Load]]+Demand[[#This Row],[Load]]*-0.11</f>
        <v>8881.31</v>
      </c>
      <c r="AQ318">
        <f>Demand[[#This Row],[Load]]+Demand[[#This Row],[Load]]*-0.1</f>
        <v>8981.1</v>
      </c>
      <c r="AR318">
        <f>Demand[[#This Row],[Load]]+Demand[[#This Row],[Load]]*-0.09</f>
        <v>9080.89</v>
      </c>
      <c r="AS318">
        <f>Demand[[#This Row],[Load]]+Demand[[#This Row],[Load]]*-0.08</f>
        <v>9180.68</v>
      </c>
      <c r="AT318">
        <f>Demand[[#This Row],[Load]]+Demand[[#This Row],[Load]]*-0.07</f>
        <v>9280.4699999999993</v>
      </c>
      <c r="AU318">
        <f>Demand[[#This Row],[Load]]+Demand[[#This Row],[Load]]*-0.06</f>
        <v>9380.26</v>
      </c>
      <c r="AV318">
        <f>Demand[[#This Row],[Load]]+Demand[[#This Row],[Load]]*-0.05</f>
        <v>9480.0499999999993</v>
      </c>
      <c r="AW318">
        <f>Demand[[#This Row],[Load]]+Demand[[#This Row],[Load]]*-0.04</f>
        <v>9579.84</v>
      </c>
      <c r="AX318">
        <f>Demand[[#This Row],[Load]]+Demand[[#This Row],[Load]]*-0.03</f>
        <v>9679.6299999999992</v>
      </c>
      <c r="AY318">
        <f>Demand[[#This Row],[Load]]+Demand[[#This Row],[Load]]*-0.02</f>
        <v>9779.42</v>
      </c>
      <c r="AZ318">
        <f>Demand[[#This Row],[Load]]+Demand[[#This Row],[Load]]*-0.01</f>
        <v>9879.2099999999991</v>
      </c>
      <c r="BA318">
        <f>Demand[[#This Row],[Load]]+Demand[[#This Row],[Load]]*0</f>
        <v>9979</v>
      </c>
      <c r="BB318">
        <f>Demand[[#This Row],[Load]]+Demand[[#This Row],[Load]]*0.01</f>
        <v>10078.790000000001</v>
      </c>
      <c r="BC318">
        <f>Demand[[#This Row],[Load]]+Demand[[#This Row],[Load]]*0.02</f>
        <v>10178.58</v>
      </c>
      <c r="BD318">
        <f>Demand[[#This Row],[Load]]+Demand[[#This Row],[Load]]*0.03</f>
        <v>10278.370000000001</v>
      </c>
      <c r="BE318">
        <f>Demand[[#This Row],[Load]]+Demand[[#This Row],[Load]]*0.04</f>
        <v>10378.16</v>
      </c>
      <c r="BF318">
        <f>Demand[[#This Row],[Load]]+Demand[[#This Row],[Load]]*0.05</f>
        <v>10477.950000000001</v>
      </c>
      <c r="BG318">
        <f>Demand[[#This Row],[Load]]+Demand[[#This Row],[Load]]*0.06</f>
        <v>10577.74</v>
      </c>
      <c r="BH318">
        <f>Demand[[#This Row],[Load]]+Demand[[#This Row],[Load]]*0.07</f>
        <v>10677.53</v>
      </c>
      <c r="BI318">
        <f>Demand[[#This Row],[Load]]+Demand[[#This Row],[Load]]*0.08</f>
        <v>10777.32</v>
      </c>
      <c r="BJ318">
        <f>Demand[[#This Row],[Load]]+Demand[[#This Row],[Load]]*0.09</f>
        <v>10877.11</v>
      </c>
      <c r="BK318">
        <f>Demand[[#This Row],[Load]]+Demand[[#This Row],[Load]]*0.1</f>
        <v>10976.9</v>
      </c>
      <c r="BL318">
        <f>Demand[[#This Row],[Load]]+Demand[[#This Row],[Load]]*0.11</f>
        <v>11076.69</v>
      </c>
      <c r="BM318">
        <f>Demand[[#This Row],[Load]]+Demand[[#This Row],[Load]]*0.12</f>
        <v>11176.48</v>
      </c>
      <c r="BN318">
        <f>Demand[[#This Row],[Load]]+Demand[[#This Row],[Load]]*0.13</f>
        <v>11276.27</v>
      </c>
      <c r="BO318">
        <f>Demand[[#This Row],[Load]]+Demand[[#This Row],[Load]]*0.14</f>
        <v>11376.06</v>
      </c>
      <c r="BP318">
        <f>Demand[[#This Row],[Load]]+Demand[[#This Row],[Load]]*0.15</f>
        <v>11475.85</v>
      </c>
      <c r="BQ318">
        <f>Demand[[#This Row],[Load]]+Demand[[#This Row],[Load]]*0.16</f>
        <v>11575.64</v>
      </c>
      <c r="BR318">
        <f>Demand[[#This Row],[Load]]+Demand[[#This Row],[Load]]*0.17</f>
        <v>11675.43</v>
      </c>
      <c r="BS318">
        <f>Demand[[#This Row],[Load]]+Demand[[#This Row],[Load]]*0.18</f>
        <v>11775.22</v>
      </c>
      <c r="BT318">
        <f>Demand[[#This Row],[Load]]+Demand[[#This Row],[Load]]*0.19</f>
        <v>11875.01</v>
      </c>
      <c r="BU318">
        <f>Demand[[#This Row],[Load]]+Demand[[#This Row],[Load]]*0.2</f>
        <v>11974.8</v>
      </c>
      <c r="BV318">
        <f>Demand[[#This Row],[Load]]+Demand[[#This Row],[Load]]*0.21</f>
        <v>12074.59</v>
      </c>
      <c r="BW318">
        <f>Demand[[#This Row],[Load]]+Demand[[#This Row],[Load]]*0.22</f>
        <v>12174.380000000001</v>
      </c>
      <c r="BX318">
        <f>Demand[[#This Row],[Load]]+Demand[[#This Row],[Load]]*0.23</f>
        <v>12274.17</v>
      </c>
      <c r="BY318">
        <f>Demand[[#This Row],[Load]]+Demand[[#This Row],[Load]]*0.24</f>
        <v>12373.96</v>
      </c>
      <c r="BZ318">
        <f>Demand[[#This Row],[Load]]+Demand[[#This Row],[Load]]*0.25</f>
        <v>12473.75</v>
      </c>
      <c r="CA318">
        <f>Demand[[#This Row],[Load]]+Demand[[#This Row],[Load]]*0.26</f>
        <v>12573.54</v>
      </c>
      <c r="CB318">
        <f>Demand[[#This Row],[Load]]+Demand[[#This Row],[Load]]*0.27</f>
        <v>12673.33</v>
      </c>
      <c r="CC318">
        <f>Demand[[#This Row],[Load]]+Demand[[#This Row],[Load]]*0.28</f>
        <v>12773.12</v>
      </c>
      <c r="CD318">
        <f>Demand[[#This Row],[Load]]+Demand[[#This Row],[Load]]*0.29</f>
        <v>12872.91</v>
      </c>
      <c r="CE318">
        <f>Demand[[#This Row],[Load]]+Demand[[#This Row],[Load]]*0.3</f>
        <v>12972.7</v>
      </c>
      <c r="CF318">
        <f>Demand[[#This Row],[Load]]+Demand[[#This Row],[Load]]*0.31</f>
        <v>13072.49</v>
      </c>
      <c r="CG318">
        <f>Demand[[#This Row],[Load]]+Demand[[#This Row],[Load]]*0.32</f>
        <v>13172.28</v>
      </c>
      <c r="CH318">
        <f>Demand[[#This Row],[Load]]+Demand[[#This Row],[Load]]*0.33</f>
        <v>13272.07</v>
      </c>
      <c r="CI318">
        <f>Demand[[#This Row],[Load]]+Demand[[#This Row],[Load]]*0.34</f>
        <v>13371.86</v>
      </c>
      <c r="CJ318">
        <f>Demand[[#This Row],[Load]]+Demand[[#This Row],[Load]]*0.35</f>
        <v>13471.65</v>
      </c>
      <c r="CK318">
        <f>Demand[[#This Row],[Load]]+Demand[[#This Row],[Load]]*0.36</f>
        <v>13571.44</v>
      </c>
      <c r="CL318">
        <f>Demand[[#This Row],[Load]]+Demand[[#This Row],[Load]]*0.37</f>
        <v>13671.23</v>
      </c>
      <c r="CM318">
        <f>Demand[[#This Row],[Load]]+Demand[[#This Row],[Load]]*0.38</f>
        <v>13771.02</v>
      </c>
      <c r="CN318">
        <f>Demand[[#This Row],[Load]]+Demand[[#This Row],[Load]]*0.39</f>
        <v>13870.81</v>
      </c>
      <c r="CO318">
        <f>Demand[[#This Row],[Load]]+Demand[[#This Row],[Load]]*0.4</f>
        <v>13970.6</v>
      </c>
      <c r="CP318">
        <f>Demand[[#This Row],[Load]]+Demand[[#This Row],[Load]]*0.41</f>
        <v>14070.39</v>
      </c>
      <c r="CQ318">
        <f>Demand[[#This Row],[Load]]+Demand[[#This Row],[Load]]*0.42</f>
        <v>14170.18</v>
      </c>
      <c r="CR318">
        <f>Demand[[#This Row],[Load]]+Demand[[#This Row],[Load]]*0.43</f>
        <v>14269.970000000001</v>
      </c>
      <c r="CS318">
        <f>Demand[[#This Row],[Load]]+Demand[[#This Row],[Load]]*0.44</f>
        <v>14369.76</v>
      </c>
      <c r="CT318">
        <f>Demand[[#This Row],[Load]]+Demand[[#This Row],[Load]]*0.45</f>
        <v>14469.55</v>
      </c>
      <c r="CU318">
        <f>Demand[[#This Row],[Load]]+Demand[[#This Row],[Load]]*0.46</f>
        <v>14569.34</v>
      </c>
      <c r="CV318">
        <f>Demand[[#This Row],[Load]]+Demand[[#This Row],[Load]]*47</f>
        <v>478992</v>
      </c>
      <c r="CW318">
        <f>Demand[[#This Row],[Load]]+Demand[[#This Row],[Load]]*0.48</f>
        <v>14768.92</v>
      </c>
      <c r="CX318">
        <f>Demand[[#This Row],[Load]]+Demand[[#This Row],[Load]]*0.49</f>
        <v>14868.71</v>
      </c>
      <c r="CY318">
        <f>Demand[[#This Row],[Load]]+Demand[[#This Row],[Load]]*0.5</f>
        <v>14968.5</v>
      </c>
    </row>
    <row r="319" spans="1:103">
      <c r="A319">
        <v>317</v>
      </c>
      <c r="B319">
        <v>9895</v>
      </c>
      <c r="C319">
        <f>Demand[[#This Row],[Load]]-Demand[[#This Row],[Load]]*0.5</f>
        <v>4947.5</v>
      </c>
      <c r="D319">
        <f>Demand[[#This Row],[Load]]-Demand[[#This Row],[Load]]*0.49</f>
        <v>5046.45</v>
      </c>
      <c r="E319">
        <f>Demand[[#This Row],[Load]]-Demand[[#This Row],[Load]]*0.48</f>
        <v>5145.4000000000005</v>
      </c>
      <c r="F319">
        <f>Demand[[#This Row],[Load]]-Demand[[#This Row],[Load]]*0.47</f>
        <v>5244.35</v>
      </c>
      <c r="G319">
        <f>Demand[[#This Row],[Load]]-Demand[[#This Row],[Load]]*0.46</f>
        <v>5343.3</v>
      </c>
      <c r="H319">
        <f>Demand[[#This Row],[Load]]-Demand[[#This Row],[Load]]*0.45</f>
        <v>5442.25</v>
      </c>
      <c r="I319">
        <f>Demand[[#This Row],[Load]]-Demand[[#This Row],[Load]]*0.44</f>
        <v>5541.2</v>
      </c>
      <c r="J319">
        <f>Demand[[#This Row],[Load]]-Demand[[#This Row],[Load]]*0.43</f>
        <v>5640.15</v>
      </c>
      <c r="K319">
        <f>Demand[[#This Row],[Load]]+Demand[[#This Row],[Load]]*$K$1</f>
        <v>5739.1</v>
      </c>
      <c r="L319">
        <f>Demand[[#This Row],[Load]]+Demand[[#This Row],[Load]]*-0.41</f>
        <v>5838.05</v>
      </c>
      <c r="M319">
        <f>Demand[[#This Row],[Load]]+Demand[[#This Row],[Load]]*-0.4</f>
        <v>5937</v>
      </c>
      <c r="N319">
        <f>Demand[[#This Row],[Load]]+Demand[[#This Row],[Load]]*-0.39</f>
        <v>6035.95</v>
      </c>
      <c r="O319">
        <f>Demand[[#This Row],[Load]]+Demand[[#This Row],[Load]]*-0.38</f>
        <v>6134.9</v>
      </c>
      <c r="P319">
        <f>Demand[[#This Row],[Load]]+Demand[[#This Row],[Load]]*-0.37</f>
        <v>6233.85</v>
      </c>
      <c r="Q319">
        <f>Demand[[#This Row],[Load]]+Demand[[#This Row],[Load]]*-0.36</f>
        <v>6332.8</v>
      </c>
      <c r="R319">
        <f>Demand[[#This Row],[Load]]+Demand[[#This Row],[Load]]*-0.35</f>
        <v>6431.75</v>
      </c>
      <c r="S319">
        <f>Demand[[#This Row],[Load]]+Demand[[#This Row],[Load]]*-0.34</f>
        <v>6530.7</v>
      </c>
      <c r="T319">
        <f>Demand[[#This Row],[Load]]+Demand[[#This Row],[Load]]*-0.33</f>
        <v>6629.65</v>
      </c>
      <c r="U319">
        <f>Demand[[#This Row],[Load]]+Demand[[#This Row],[Load]]*-0.32</f>
        <v>6728.6</v>
      </c>
      <c r="V319">
        <f>Demand[[#This Row],[Load]]+Demand[[#This Row],[Load]]*-0.31</f>
        <v>6827.55</v>
      </c>
      <c r="W319">
        <f>Demand[[#This Row],[Load]]+Demand[[#This Row],[Load]]*-0.3</f>
        <v>6926.5</v>
      </c>
      <c r="X319">
        <f>Demand[[#This Row],[Load]]+Demand[[#This Row],[Load]]*-0.29</f>
        <v>7025.4500000000007</v>
      </c>
      <c r="Y319">
        <f>Demand[[#This Row],[Load]]+Demand[[#This Row],[Load]]*-0.28</f>
        <v>7124.4</v>
      </c>
      <c r="Z319">
        <f>Demand[[#This Row],[Load]]+Demand[[#This Row],[Load]]*-0.27</f>
        <v>7223.35</v>
      </c>
      <c r="AA319">
        <f>Demand[[#This Row],[Load]]+Demand[[#This Row],[Load]]*-0.26</f>
        <v>7322.2999999999993</v>
      </c>
      <c r="AB319">
        <f>Demand[[#This Row],[Load]]+Demand[[#This Row],[Load]]*-0.25</f>
        <v>7421.25</v>
      </c>
      <c r="AC319">
        <f>Demand[[#This Row],[Load]]+Demand[[#This Row],[Load]]*-0.24</f>
        <v>7520.2000000000007</v>
      </c>
      <c r="AD319">
        <f>Demand[[#This Row],[Load]]+Demand[[#This Row],[Load]]*-0.23</f>
        <v>7619.15</v>
      </c>
      <c r="AE319">
        <f>Demand[[#This Row],[Load]]+Demand[[#This Row],[Load]]*-0.22</f>
        <v>7718.1</v>
      </c>
      <c r="AF319">
        <f>Demand[[#This Row],[Load]]+Demand[[#This Row],[Load]]*-0.21</f>
        <v>7817.05</v>
      </c>
      <c r="AG319">
        <f>Demand[[#This Row],[Load]]+Demand[[#This Row],[Load]]*-0.2</f>
        <v>7916</v>
      </c>
      <c r="AH319">
        <f>Demand[[#This Row],[Load]]+Demand[[#This Row],[Load]]*-0.19</f>
        <v>8014.95</v>
      </c>
      <c r="AI319">
        <f>Demand[[#This Row],[Load]]+Demand[[#This Row],[Load]]*-0.18</f>
        <v>8113.9</v>
      </c>
      <c r="AJ319">
        <f>Demand[[#This Row],[Load]]+Demand[[#This Row],[Load]]*-0.17</f>
        <v>8212.85</v>
      </c>
      <c r="AK319">
        <f>Demand[[#This Row],[Load]]+Demand[[#This Row],[Load]]*-0.16</f>
        <v>8311.7999999999993</v>
      </c>
      <c r="AL319">
        <f>Demand[[#This Row],[Load]]+Demand[[#This Row],[Load]]*-0.15</f>
        <v>8410.75</v>
      </c>
      <c r="AM319">
        <f>Demand[[#This Row],[Load]]+Demand[[#This Row],[Load]]*-0.14</f>
        <v>8509.7000000000007</v>
      </c>
      <c r="AN319">
        <f>Demand[[#This Row],[Load]]+Demand[[#This Row],[Load]]*-0.13</f>
        <v>8608.65</v>
      </c>
      <c r="AO319">
        <f>Demand[[#This Row],[Load]]+Demand[[#This Row],[Load]]*-0.12</f>
        <v>8707.6</v>
      </c>
      <c r="AP319">
        <f>Demand[[#This Row],[Load]]+Demand[[#This Row],[Load]]*-0.11</f>
        <v>8806.5499999999993</v>
      </c>
      <c r="AQ319">
        <f>Demand[[#This Row],[Load]]+Demand[[#This Row],[Load]]*-0.1</f>
        <v>8905.5</v>
      </c>
      <c r="AR319">
        <f>Demand[[#This Row],[Load]]+Demand[[#This Row],[Load]]*-0.09</f>
        <v>9004.4500000000007</v>
      </c>
      <c r="AS319">
        <f>Demand[[#This Row],[Load]]+Demand[[#This Row],[Load]]*-0.08</f>
        <v>9103.4</v>
      </c>
      <c r="AT319">
        <f>Demand[[#This Row],[Load]]+Demand[[#This Row],[Load]]*-0.07</f>
        <v>9202.35</v>
      </c>
      <c r="AU319">
        <f>Demand[[#This Row],[Load]]+Demand[[#This Row],[Load]]*-0.06</f>
        <v>9301.2999999999993</v>
      </c>
      <c r="AV319">
        <f>Demand[[#This Row],[Load]]+Demand[[#This Row],[Load]]*-0.05</f>
        <v>9400.25</v>
      </c>
      <c r="AW319">
        <f>Demand[[#This Row],[Load]]+Demand[[#This Row],[Load]]*-0.04</f>
        <v>9499.2000000000007</v>
      </c>
      <c r="AX319">
        <f>Demand[[#This Row],[Load]]+Demand[[#This Row],[Load]]*-0.03</f>
        <v>9598.15</v>
      </c>
      <c r="AY319">
        <f>Demand[[#This Row],[Load]]+Demand[[#This Row],[Load]]*-0.02</f>
        <v>9697.1</v>
      </c>
      <c r="AZ319">
        <f>Demand[[#This Row],[Load]]+Demand[[#This Row],[Load]]*-0.01</f>
        <v>9796.0499999999993</v>
      </c>
      <c r="BA319">
        <f>Demand[[#This Row],[Load]]+Demand[[#This Row],[Load]]*0</f>
        <v>9895</v>
      </c>
      <c r="BB319">
        <f>Demand[[#This Row],[Load]]+Demand[[#This Row],[Load]]*0.01</f>
        <v>9993.9500000000007</v>
      </c>
      <c r="BC319">
        <f>Demand[[#This Row],[Load]]+Demand[[#This Row],[Load]]*0.02</f>
        <v>10092.9</v>
      </c>
      <c r="BD319">
        <f>Demand[[#This Row],[Load]]+Demand[[#This Row],[Load]]*0.03</f>
        <v>10191.85</v>
      </c>
      <c r="BE319">
        <f>Demand[[#This Row],[Load]]+Demand[[#This Row],[Load]]*0.04</f>
        <v>10290.799999999999</v>
      </c>
      <c r="BF319">
        <f>Demand[[#This Row],[Load]]+Demand[[#This Row],[Load]]*0.05</f>
        <v>10389.75</v>
      </c>
      <c r="BG319">
        <f>Demand[[#This Row],[Load]]+Demand[[#This Row],[Load]]*0.06</f>
        <v>10488.7</v>
      </c>
      <c r="BH319">
        <f>Demand[[#This Row],[Load]]+Demand[[#This Row],[Load]]*0.07</f>
        <v>10587.65</v>
      </c>
      <c r="BI319">
        <f>Demand[[#This Row],[Load]]+Demand[[#This Row],[Load]]*0.08</f>
        <v>10686.6</v>
      </c>
      <c r="BJ319">
        <f>Demand[[#This Row],[Load]]+Demand[[#This Row],[Load]]*0.09</f>
        <v>10785.55</v>
      </c>
      <c r="BK319">
        <f>Demand[[#This Row],[Load]]+Demand[[#This Row],[Load]]*0.1</f>
        <v>10884.5</v>
      </c>
      <c r="BL319">
        <f>Demand[[#This Row],[Load]]+Demand[[#This Row],[Load]]*0.11</f>
        <v>10983.45</v>
      </c>
      <c r="BM319">
        <f>Demand[[#This Row],[Load]]+Demand[[#This Row],[Load]]*0.12</f>
        <v>11082.4</v>
      </c>
      <c r="BN319">
        <f>Demand[[#This Row],[Load]]+Demand[[#This Row],[Load]]*0.13</f>
        <v>11181.35</v>
      </c>
      <c r="BO319">
        <f>Demand[[#This Row],[Load]]+Demand[[#This Row],[Load]]*0.14</f>
        <v>11280.3</v>
      </c>
      <c r="BP319">
        <f>Demand[[#This Row],[Load]]+Demand[[#This Row],[Load]]*0.15</f>
        <v>11379.25</v>
      </c>
      <c r="BQ319">
        <f>Demand[[#This Row],[Load]]+Demand[[#This Row],[Load]]*0.16</f>
        <v>11478.2</v>
      </c>
      <c r="BR319">
        <f>Demand[[#This Row],[Load]]+Demand[[#This Row],[Load]]*0.17</f>
        <v>11577.15</v>
      </c>
      <c r="BS319">
        <f>Demand[[#This Row],[Load]]+Demand[[#This Row],[Load]]*0.18</f>
        <v>11676.1</v>
      </c>
      <c r="BT319">
        <f>Demand[[#This Row],[Load]]+Demand[[#This Row],[Load]]*0.19</f>
        <v>11775.05</v>
      </c>
      <c r="BU319">
        <f>Demand[[#This Row],[Load]]+Demand[[#This Row],[Load]]*0.2</f>
        <v>11874</v>
      </c>
      <c r="BV319">
        <f>Demand[[#This Row],[Load]]+Demand[[#This Row],[Load]]*0.21</f>
        <v>11972.95</v>
      </c>
      <c r="BW319">
        <f>Demand[[#This Row],[Load]]+Demand[[#This Row],[Load]]*0.22</f>
        <v>12071.9</v>
      </c>
      <c r="BX319">
        <f>Demand[[#This Row],[Load]]+Demand[[#This Row],[Load]]*0.23</f>
        <v>12170.85</v>
      </c>
      <c r="BY319">
        <f>Demand[[#This Row],[Load]]+Demand[[#This Row],[Load]]*0.24</f>
        <v>12269.8</v>
      </c>
      <c r="BZ319">
        <f>Demand[[#This Row],[Load]]+Demand[[#This Row],[Load]]*0.25</f>
        <v>12368.75</v>
      </c>
      <c r="CA319">
        <f>Demand[[#This Row],[Load]]+Demand[[#This Row],[Load]]*0.26</f>
        <v>12467.7</v>
      </c>
      <c r="CB319">
        <f>Demand[[#This Row],[Load]]+Demand[[#This Row],[Load]]*0.27</f>
        <v>12566.65</v>
      </c>
      <c r="CC319">
        <f>Demand[[#This Row],[Load]]+Demand[[#This Row],[Load]]*0.28</f>
        <v>12665.6</v>
      </c>
      <c r="CD319">
        <f>Demand[[#This Row],[Load]]+Demand[[#This Row],[Load]]*0.29</f>
        <v>12764.55</v>
      </c>
      <c r="CE319">
        <f>Demand[[#This Row],[Load]]+Demand[[#This Row],[Load]]*0.3</f>
        <v>12863.5</v>
      </c>
      <c r="CF319">
        <f>Demand[[#This Row],[Load]]+Demand[[#This Row],[Load]]*0.31</f>
        <v>12962.45</v>
      </c>
      <c r="CG319">
        <f>Demand[[#This Row],[Load]]+Demand[[#This Row],[Load]]*0.32</f>
        <v>13061.4</v>
      </c>
      <c r="CH319">
        <f>Demand[[#This Row],[Load]]+Demand[[#This Row],[Load]]*0.33</f>
        <v>13160.35</v>
      </c>
      <c r="CI319">
        <f>Demand[[#This Row],[Load]]+Demand[[#This Row],[Load]]*0.34</f>
        <v>13259.3</v>
      </c>
      <c r="CJ319">
        <f>Demand[[#This Row],[Load]]+Demand[[#This Row],[Load]]*0.35</f>
        <v>13358.25</v>
      </c>
      <c r="CK319">
        <f>Demand[[#This Row],[Load]]+Demand[[#This Row],[Load]]*0.36</f>
        <v>13457.2</v>
      </c>
      <c r="CL319">
        <f>Demand[[#This Row],[Load]]+Demand[[#This Row],[Load]]*0.37</f>
        <v>13556.15</v>
      </c>
      <c r="CM319">
        <f>Demand[[#This Row],[Load]]+Demand[[#This Row],[Load]]*0.38</f>
        <v>13655.1</v>
      </c>
      <c r="CN319">
        <f>Demand[[#This Row],[Load]]+Demand[[#This Row],[Load]]*0.39</f>
        <v>13754.05</v>
      </c>
      <c r="CO319">
        <f>Demand[[#This Row],[Load]]+Demand[[#This Row],[Load]]*0.4</f>
        <v>13853</v>
      </c>
      <c r="CP319">
        <f>Demand[[#This Row],[Load]]+Demand[[#This Row],[Load]]*0.41</f>
        <v>13951.95</v>
      </c>
      <c r="CQ319">
        <f>Demand[[#This Row],[Load]]+Demand[[#This Row],[Load]]*0.42</f>
        <v>14050.9</v>
      </c>
      <c r="CR319">
        <f>Demand[[#This Row],[Load]]+Demand[[#This Row],[Load]]*0.43</f>
        <v>14149.85</v>
      </c>
      <c r="CS319">
        <f>Demand[[#This Row],[Load]]+Demand[[#This Row],[Load]]*0.44</f>
        <v>14248.8</v>
      </c>
      <c r="CT319">
        <f>Demand[[#This Row],[Load]]+Demand[[#This Row],[Load]]*0.45</f>
        <v>14347.75</v>
      </c>
      <c r="CU319">
        <f>Demand[[#This Row],[Load]]+Demand[[#This Row],[Load]]*0.46</f>
        <v>14446.7</v>
      </c>
      <c r="CV319">
        <f>Demand[[#This Row],[Load]]+Demand[[#This Row],[Load]]*47</f>
        <v>474960</v>
      </c>
      <c r="CW319">
        <f>Demand[[#This Row],[Load]]+Demand[[#This Row],[Load]]*0.48</f>
        <v>14644.599999999999</v>
      </c>
      <c r="CX319">
        <f>Demand[[#This Row],[Load]]+Demand[[#This Row],[Load]]*0.49</f>
        <v>14743.55</v>
      </c>
      <c r="CY319">
        <f>Demand[[#This Row],[Load]]+Demand[[#This Row],[Load]]*0.5</f>
        <v>14842.5</v>
      </c>
    </row>
    <row r="320" spans="1:103">
      <c r="A320">
        <v>318</v>
      </c>
      <c r="B320">
        <v>10135</v>
      </c>
      <c r="C320">
        <f>Demand[[#This Row],[Load]]-Demand[[#This Row],[Load]]*0.5</f>
        <v>5067.5</v>
      </c>
      <c r="D320">
        <f>Demand[[#This Row],[Load]]-Demand[[#This Row],[Load]]*0.49</f>
        <v>5168.8500000000004</v>
      </c>
      <c r="E320">
        <f>Demand[[#This Row],[Load]]-Demand[[#This Row],[Load]]*0.48</f>
        <v>5270.2</v>
      </c>
      <c r="F320">
        <f>Demand[[#This Row],[Load]]-Demand[[#This Row],[Load]]*0.47</f>
        <v>5371.55</v>
      </c>
      <c r="G320">
        <f>Demand[[#This Row],[Load]]-Demand[[#This Row],[Load]]*0.46</f>
        <v>5472.9</v>
      </c>
      <c r="H320">
        <f>Demand[[#This Row],[Load]]-Demand[[#This Row],[Load]]*0.45</f>
        <v>5574.25</v>
      </c>
      <c r="I320">
        <f>Demand[[#This Row],[Load]]-Demand[[#This Row],[Load]]*0.44</f>
        <v>5675.6</v>
      </c>
      <c r="J320">
        <f>Demand[[#This Row],[Load]]-Demand[[#This Row],[Load]]*0.43</f>
        <v>5776.95</v>
      </c>
      <c r="K320">
        <f>Demand[[#This Row],[Load]]+Demand[[#This Row],[Load]]*$K$1</f>
        <v>5878.3</v>
      </c>
      <c r="L320">
        <f>Demand[[#This Row],[Load]]+Demand[[#This Row],[Load]]*-0.41</f>
        <v>5979.6500000000005</v>
      </c>
      <c r="M320">
        <f>Demand[[#This Row],[Load]]+Demand[[#This Row],[Load]]*-0.4</f>
        <v>6081</v>
      </c>
      <c r="N320">
        <f>Demand[[#This Row],[Load]]+Demand[[#This Row],[Load]]*-0.39</f>
        <v>6182.35</v>
      </c>
      <c r="O320">
        <f>Demand[[#This Row],[Load]]+Demand[[#This Row],[Load]]*-0.38</f>
        <v>6283.7</v>
      </c>
      <c r="P320">
        <f>Demand[[#This Row],[Load]]+Demand[[#This Row],[Load]]*-0.37</f>
        <v>6385.05</v>
      </c>
      <c r="Q320">
        <f>Demand[[#This Row],[Load]]+Demand[[#This Row],[Load]]*-0.36</f>
        <v>6486.4</v>
      </c>
      <c r="R320">
        <f>Demand[[#This Row],[Load]]+Demand[[#This Row],[Load]]*-0.35</f>
        <v>6587.75</v>
      </c>
      <c r="S320">
        <f>Demand[[#This Row],[Load]]+Demand[[#This Row],[Load]]*-0.34</f>
        <v>6689.1</v>
      </c>
      <c r="T320">
        <f>Demand[[#This Row],[Load]]+Demand[[#This Row],[Load]]*-0.33</f>
        <v>6790.45</v>
      </c>
      <c r="U320">
        <f>Demand[[#This Row],[Load]]+Demand[[#This Row],[Load]]*-0.32</f>
        <v>6891.7999999999993</v>
      </c>
      <c r="V320">
        <f>Demand[[#This Row],[Load]]+Demand[[#This Row],[Load]]*-0.31</f>
        <v>6993.15</v>
      </c>
      <c r="W320">
        <f>Demand[[#This Row],[Load]]+Demand[[#This Row],[Load]]*-0.3</f>
        <v>7094.5</v>
      </c>
      <c r="X320">
        <f>Demand[[#This Row],[Load]]+Demand[[#This Row],[Load]]*-0.29</f>
        <v>7195.85</v>
      </c>
      <c r="Y320">
        <f>Demand[[#This Row],[Load]]+Demand[[#This Row],[Load]]*-0.28</f>
        <v>7297.2</v>
      </c>
      <c r="Z320">
        <f>Demand[[#This Row],[Load]]+Demand[[#This Row],[Load]]*-0.27</f>
        <v>7398.5499999999993</v>
      </c>
      <c r="AA320">
        <f>Demand[[#This Row],[Load]]+Demand[[#This Row],[Load]]*-0.26</f>
        <v>7499.9</v>
      </c>
      <c r="AB320">
        <f>Demand[[#This Row],[Load]]+Demand[[#This Row],[Load]]*-0.25</f>
        <v>7601.25</v>
      </c>
      <c r="AC320">
        <f>Demand[[#This Row],[Load]]+Demand[[#This Row],[Load]]*-0.24</f>
        <v>7702.6</v>
      </c>
      <c r="AD320">
        <f>Demand[[#This Row],[Load]]+Demand[[#This Row],[Load]]*-0.23</f>
        <v>7803.95</v>
      </c>
      <c r="AE320">
        <f>Demand[[#This Row],[Load]]+Demand[[#This Row],[Load]]*-0.22</f>
        <v>7905.3</v>
      </c>
      <c r="AF320">
        <f>Demand[[#This Row],[Load]]+Demand[[#This Row],[Load]]*-0.21</f>
        <v>8006.65</v>
      </c>
      <c r="AG320">
        <f>Demand[[#This Row],[Load]]+Demand[[#This Row],[Load]]*-0.2</f>
        <v>8108</v>
      </c>
      <c r="AH320">
        <f>Demand[[#This Row],[Load]]+Demand[[#This Row],[Load]]*-0.19</f>
        <v>8209.35</v>
      </c>
      <c r="AI320">
        <f>Demand[[#This Row],[Load]]+Demand[[#This Row],[Load]]*-0.18</f>
        <v>8310.7000000000007</v>
      </c>
      <c r="AJ320">
        <f>Demand[[#This Row],[Load]]+Demand[[#This Row],[Load]]*-0.17</f>
        <v>8412.0499999999993</v>
      </c>
      <c r="AK320">
        <f>Demand[[#This Row],[Load]]+Demand[[#This Row],[Load]]*-0.16</f>
        <v>8513.4</v>
      </c>
      <c r="AL320">
        <f>Demand[[#This Row],[Load]]+Demand[[#This Row],[Load]]*-0.15</f>
        <v>8614.75</v>
      </c>
      <c r="AM320">
        <f>Demand[[#This Row],[Load]]+Demand[[#This Row],[Load]]*-0.14</f>
        <v>8716.1</v>
      </c>
      <c r="AN320">
        <f>Demand[[#This Row],[Load]]+Demand[[#This Row],[Load]]*-0.13</f>
        <v>8817.4500000000007</v>
      </c>
      <c r="AO320">
        <f>Demand[[#This Row],[Load]]+Demand[[#This Row],[Load]]*-0.12</f>
        <v>8918.7999999999993</v>
      </c>
      <c r="AP320">
        <f>Demand[[#This Row],[Load]]+Demand[[#This Row],[Load]]*-0.11</f>
        <v>9020.15</v>
      </c>
      <c r="AQ320">
        <f>Demand[[#This Row],[Load]]+Demand[[#This Row],[Load]]*-0.1</f>
        <v>9121.5</v>
      </c>
      <c r="AR320">
        <f>Demand[[#This Row],[Load]]+Demand[[#This Row],[Load]]*-0.09</f>
        <v>9222.85</v>
      </c>
      <c r="AS320">
        <f>Demand[[#This Row],[Load]]+Demand[[#This Row],[Load]]*-0.08</f>
        <v>9324.2000000000007</v>
      </c>
      <c r="AT320">
        <f>Demand[[#This Row],[Load]]+Demand[[#This Row],[Load]]*-0.07</f>
        <v>9425.5499999999993</v>
      </c>
      <c r="AU320">
        <f>Demand[[#This Row],[Load]]+Demand[[#This Row],[Load]]*-0.06</f>
        <v>9526.9</v>
      </c>
      <c r="AV320">
        <f>Demand[[#This Row],[Load]]+Demand[[#This Row],[Load]]*-0.05</f>
        <v>9628.25</v>
      </c>
      <c r="AW320">
        <f>Demand[[#This Row],[Load]]+Demand[[#This Row],[Load]]*-0.04</f>
        <v>9729.6</v>
      </c>
      <c r="AX320">
        <f>Demand[[#This Row],[Load]]+Demand[[#This Row],[Load]]*-0.03</f>
        <v>9830.9500000000007</v>
      </c>
      <c r="AY320">
        <f>Demand[[#This Row],[Load]]+Demand[[#This Row],[Load]]*-0.02</f>
        <v>9932.2999999999993</v>
      </c>
      <c r="AZ320">
        <f>Demand[[#This Row],[Load]]+Demand[[#This Row],[Load]]*-0.01</f>
        <v>10033.65</v>
      </c>
      <c r="BA320">
        <f>Demand[[#This Row],[Load]]+Demand[[#This Row],[Load]]*0</f>
        <v>10135</v>
      </c>
      <c r="BB320">
        <f>Demand[[#This Row],[Load]]+Demand[[#This Row],[Load]]*0.01</f>
        <v>10236.35</v>
      </c>
      <c r="BC320">
        <f>Demand[[#This Row],[Load]]+Demand[[#This Row],[Load]]*0.02</f>
        <v>10337.700000000001</v>
      </c>
      <c r="BD320">
        <f>Demand[[#This Row],[Load]]+Demand[[#This Row],[Load]]*0.03</f>
        <v>10439.049999999999</v>
      </c>
      <c r="BE320">
        <f>Demand[[#This Row],[Load]]+Demand[[#This Row],[Load]]*0.04</f>
        <v>10540.4</v>
      </c>
      <c r="BF320">
        <f>Demand[[#This Row],[Load]]+Demand[[#This Row],[Load]]*0.05</f>
        <v>10641.75</v>
      </c>
      <c r="BG320">
        <f>Demand[[#This Row],[Load]]+Demand[[#This Row],[Load]]*0.06</f>
        <v>10743.1</v>
      </c>
      <c r="BH320">
        <f>Demand[[#This Row],[Load]]+Demand[[#This Row],[Load]]*0.07</f>
        <v>10844.45</v>
      </c>
      <c r="BI320">
        <f>Demand[[#This Row],[Load]]+Demand[[#This Row],[Load]]*0.08</f>
        <v>10945.8</v>
      </c>
      <c r="BJ320">
        <f>Demand[[#This Row],[Load]]+Demand[[#This Row],[Load]]*0.09</f>
        <v>11047.15</v>
      </c>
      <c r="BK320">
        <f>Demand[[#This Row],[Load]]+Demand[[#This Row],[Load]]*0.1</f>
        <v>11148.5</v>
      </c>
      <c r="BL320">
        <f>Demand[[#This Row],[Load]]+Demand[[#This Row],[Load]]*0.11</f>
        <v>11249.85</v>
      </c>
      <c r="BM320">
        <f>Demand[[#This Row],[Load]]+Demand[[#This Row],[Load]]*0.12</f>
        <v>11351.2</v>
      </c>
      <c r="BN320">
        <f>Demand[[#This Row],[Load]]+Demand[[#This Row],[Load]]*0.13</f>
        <v>11452.55</v>
      </c>
      <c r="BO320">
        <f>Demand[[#This Row],[Load]]+Demand[[#This Row],[Load]]*0.14</f>
        <v>11553.9</v>
      </c>
      <c r="BP320">
        <f>Demand[[#This Row],[Load]]+Demand[[#This Row],[Load]]*0.15</f>
        <v>11655.25</v>
      </c>
      <c r="BQ320">
        <f>Demand[[#This Row],[Load]]+Demand[[#This Row],[Load]]*0.16</f>
        <v>11756.6</v>
      </c>
      <c r="BR320">
        <f>Demand[[#This Row],[Load]]+Demand[[#This Row],[Load]]*0.17</f>
        <v>11857.95</v>
      </c>
      <c r="BS320">
        <f>Demand[[#This Row],[Load]]+Demand[[#This Row],[Load]]*0.18</f>
        <v>11959.3</v>
      </c>
      <c r="BT320">
        <f>Demand[[#This Row],[Load]]+Demand[[#This Row],[Load]]*0.19</f>
        <v>12060.65</v>
      </c>
      <c r="BU320">
        <f>Demand[[#This Row],[Load]]+Demand[[#This Row],[Load]]*0.2</f>
        <v>12162</v>
      </c>
      <c r="BV320">
        <f>Demand[[#This Row],[Load]]+Demand[[#This Row],[Load]]*0.21</f>
        <v>12263.35</v>
      </c>
      <c r="BW320">
        <f>Demand[[#This Row],[Load]]+Demand[[#This Row],[Load]]*0.22</f>
        <v>12364.7</v>
      </c>
      <c r="BX320">
        <f>Demand[[#This Row],[Load]]+Demand[[#This Row],[Load]]*0.23</f>
        <v>12466.05</v>
      </c>
      <c r="BY320">
        <f>Demand[[#This Row],[Load]]+Demand[[#This Row],[Load]]*0.24</f>
        <v>12567.4</v>
      </c>
      <c r="BZ320">
        <f>Demand[[#This Row],[Load]]+Demand[[#This Row],[Load]]*0.25</f>
        <v>12668.75</v>
      </c>
      <c r="CA320">
        <f>Demand[[#This Row],[Load]]+Demand[[#This Row],[Load]]*0.26</f>
        <v>12770.1</v>
      </c>
      <c r="CB320">
        <f>Demand[[#This Row],[Load]]+Demand[[#This Row],[Load]]*0.27</f>
        <v>12871.45</v>
      </c>
      <c r="CC320">
        <f>Demand[[#This Row],[Load]]+Demand[[#This Row],[Load]]*0.28</f>
        <v>12972.8</v>
      </c>
      <c r="CD320">
        <f>Demand[[#This Row],[Load]]+Demand[[#This Row],[Load]]*0.29</f>
        <v>13074.15</v>
      </c>
      <c r="CE320">
        <f>Demand[[#This Row],[Load]]+Demand[[#This Row],[Load]]*0.3</f>
        <v>13175.5</v>
      </c>
      <c r="CF320">
        <f>Demand[[#This Row],[Load]]+Demand[[#This Row],[Load]]*0.31</f>
        <v>13276.85</v>
      </c>
      <c r="CG320">
        <f>Demand[[#This Row],[Load]]+Demand[[#This Row],[Load]]*0.32</f>
        <v>13378.2</v>
      </c>
      <c r="CH320">
        <f>Demand[[#This Row],[Load]]+Demand[[#This Row],[Load]]*0.33</f>
        <v>13479.55</v>
      </c>
      <c r="CI320">
        <f>Demand[[#This Row],[Load]]+Demand[[#This Row],[Load]]*0.34</f>
        <v>13580.9</v>
      </c>
      <c r="CJ320">
        <f>Demand[[#This Row],[Load]]+Demand[[#This Row],[Load]]*0.35</f>
        <v>13682.25</v>
      </c>
      <c r="CK320">
        <f>Demand[[#This Row],[Load]]+Demand[[#This Row],[Load]]*0.36</f>
        <v>13783.6</v>
      </c>
      <c r="CL320">
        <f>Demand[[#This Row],[Load]]+Demand[[#This Row],[Load]]*0.37</f>
        <v>13884.95</v>
      </c>
      <c r="CM320">
        <f>Demand[[#This Row],[Load]]+Demand[[#This Row],[Load]]*0.38</f>
        <v>13986.3</v>
      </c>
      <c r="CN320">
        <f>Demand[[#This Row],[Load]]+Demand[[#This Row],[Load]]*0.39</f>
        <v>14087.65</v>
      </c>
      <c r="CO320">
        <f>Demand[[#This Row],[Load]]+Demand[[#This Row],[Load]]*0.4</f>
        <v>14189</v>
      </c>
      <c r="CP320">
        <f>Demand[[#This Row],[Load]]+Demand[[#This Row],[Load]]*0.41</f>
        <v>14290.349999999999</v>
      </c>
      <c r="CQ320">
        <f>Demand[[#This Row],[Load]]+Demand[[#This Row],[Load]]*0.42</f>
        <v>14391.7</v>
      </c>
      <c r="CR320">
        <f>Demand[[#This Row],[Load]]+Demand[[#This Row],[Load]]*0.43</f>
        <v>14493.05</v>
      </c>
      <c r="CS320">
        <f>Demand[[#This Row],[Load]]+Demand[[#This Row],[Load]]*0.44</f>
        <v>14594.4</v>
      </c>
      <c r="CT320">
        <f>Demand[[#This Row],[Load]]+Demand[[#This Row],[Load]]*0.45</f>
        <v>14695.75</v>
      </c>
      <c r="CU320">
        <f>Demand[[#This Row],[Load]]+Demand[[#This Row],[Load]]*0.46</f>
        <v>14797.1</v>
      </c>
      <c r="CV320">
        <f>Demand[[#This Row],[Load]]+Demand[[#This Row],[Load]]*47</f>
        <v>486480</v>
      </c>
      <c r="CW320">
        <f>Demand[[#This Row],[Load]]+Demand[[#This Row],[Load]]*0.48</f>
        <v>14999.8</v>
      </c>
      <c r="CX320">
        <f>Demand[[#This Row],[Load]]+Demand[[#This Row],[Load]]*0.49</f>
        <v>15101.15</v>
      </c>
      <c r="CY320">
        <f>Demand[[#This Row],[Load]]+Demand[[#This Row],[Load]]*0.5</f>
        <v>15202.5</v>
      </c>
    </row>
    <row r="321" spans="1:103">
      <c r="A321">
        <v>319</v>
      </c>
      <c r="B321">
        <v>10887</v>
      </c>
      <c r="C321">
        <f>Demand[[#This Row],[Load]]-Demand[[#This Row],[Load]]*0.5</f>
        <v>5443.5</v>
      </c>
      <c r="D321">
        <f>Demand[[#This Row],[Load]]-Demand[[#This Row],[Load]]*0.49</f>
        <v>5552.37</v>
      </c>
      <c r="E321">
        <f>Demand[[#This Row],[Load]]-Demand[[#This Row],[Load]]*0.48</f>
        <v>5661.24</v>
      </c>
      <c r="F321">
        <f>Demand[[#This Row],[Load]]-Demand[[#This Row],[Load]]*0.47</f>
        <v>5770.1100000000006</v>
      </c>
      <c r="G321">
        <f>Demand[[#This Row],[Load]]-Demand[[#This Row],[Load]]*0.46</f>
        <v>5878.98</v>
      </c>
      <c r="H321">
        <f>Demand[[#This Row],[Load]]-Demand[[#This Row],[Load]]*0.45</f>
        <v>5987.8499999999995</v>
      </c>
      <c r="I321">
        <f>Demand[[#This Row],[Load]]-Demand[[#This Row],[Load]]*0.44</f>
        <v>6096.72</v>
      </c>
      <c r="J321">
        <f>Demand[[#This Row],[Load]]-Demand[[#This Row],[Load]]*0.43</f>
        <v>6205.59</v>
      </c>
      <c r="K321">
        <f>Demand[[#This Row],[Load]]+Demand[[#This Row],[Load]]*$K$1</f>
        <v>6314.46</v>
      </c>
      <c r="L321">
        <f>Demand[[#This Row],[Load]]+Demand[[#This Row],[Load]]*-0.41</f>
        <v>6423.33</v>
      </c>
      <c r="M321">
        <f>Demand[[#This Row],[Load]]+Demand[[#This Row],[Load]]*-0.4</f>
        <v>6532.2</v>
      </c>
      <c r="N321">
        <f>Demand[[#This Row],[Load]]+Demand[[#This Row],[Load]]*-0.39</f>
        <v>6641.07</v>
      </c>
      <c r="O321">
        <f>Demand[[#This Row],[Load]]+Demand[[#This Row],[Load]]*-0.38</f>
        <v>6749.94</v>
      </c>
      <c r="P321">
        <f>Demand[[#This Row],[Load]]+Demand[[#This Row],[Load]]*-0.37</f>
        <v>6858.8099999999995</v>
      </c>
      <c r="Q321">
        <f>Demand[[#This Row],[Load]]+Demand[[#This Row],[Load]]*-0.36</f>
        <v>6967.68</v>
      </c>
      <c r="R321">
        <f>Demand[[#This Row],[Load]]+Demand[[#This Row],[Load]]*-0.35</f>
        <v>7076.55</v>
      </c>
      <c r="S321">
        <f>Demand[[#This Row],[Load]]+Demand[[#This Row],[Load]]*-0.34</f>
        <v>7185.42</v>
      </c>
      <c r="T321">
        <f>Demand[[#This Row],[Load]]+Demand[[#This Row],[Load]]*-0.33</f>
        <v>7294.29</v>
      </c>
      <c r="U321">
        <f>Demand[[#This Row],[Load]]+Demand[[#This Row],[Load]]*-0.32</f>
        <v>7403.16</v>
      </c>
      <c r="V321">
        <f>Demand[[#This Row],[Load]]+Demand[[#This Row],[Load]]*-0.31</f>
        <v>7512.0300000000007</v>
      </c>
      <c r="W321">
        <f>Demand[[#This Row],[Load]]+Demand[[#This Row],[Load]]*-0.3</f>
        <v>7620.9</v>
      </c>
      <c r="X321">
        <f>Demand[[#This Row],[Load]]+Demand[[#This Row],[Load]]*-0.29</f>
        <v>7729.77</v>
      </c>
      <c r="Y321">
        <f>Demand[[#This Row],[Load]]+Demand[[#This Row],[Load]]*-0.28</f>
        <v>7838.6399999999994</v>
      </c>
      <c r="Z321">
        <f>Demand[[#This Row],[Load]]+Demand[[#This Row],[Load]]*-0.27</f>
        <v>7947.51</v>
      </c>
      <c r="AA321">
        <f>Demand[[#This Row],[Load]]+Demand[[#This Row],[Load]]*-0.26</f>
        <v>8056.38</v>
      </c>
      <c r="AB321">
        <f>Demand[[#This Row],[Load]]+Demand[[#This Row],[Load]]*-0.25</f>
        <v>8165.25</v>
      </c>
      <c r="AC321">
        <f>Demand[[#This Row],[Load]]+Demand[[#This Row],[Load]]*-0.24</f>
        <v>8274.119999999999</v>
      </c>
      <c r="AD321">
        <f>Demand[[#This Row],[Load]]+Demand[[#This Row],[Load]]*-0.23</f>
        <v>8382.99</v>
      </c>
      <c r="AE321">
        <f>Demand[[#This Row],[Load]]+Demand[[#This Row],[Load]]*-0.22</f>
        <v>8491.86</v>
      </c>
      <c r="AF321">
        <f>Demand[[#This Row],[Load]]+Demand[[#This Row],[Load]]*-0.21</f>
        <v>8600.73</v>
      </c>
      <c r="AG321">
        <f>Demand[[#This Row],[Load]]+Demand[[#This Row],[Load]]*-0.2</f>
        <v>8709.6</v>
      </c>
      <c r="AH321">
        <f>Demand[[#This Row],[Load]]+Demand[[#This Row],[Load]]*-0.19</f>
        <v>8818.4699999999993</v>
      </c>
      <c r="AI321">
        <f>Demand[[#This Row],[Load]]+Demand[[#This Row],[Load]]*-0.18</f>
        <v>8927.34</v>
      </c>
      <c r="AJ321">
        <f>Demand[[#This Row],[Load]]+Demand[[#This Row],[Load]]*-0.17</f>
        <v>9036.2099999999991</v>
      </c>
      <c r="AK321">
        <f>Demand[[#This Row],[Load]]+Demand[[#This Row],[Load]]*-0.16</f>
        <v>9145.08</v>
      </c>
      <c r="AL321">
        <f>Demand[[#This Row],[Load]]+Demand[[#This Row],[Load]]*-0.15</f>
        <v>9253.9500000000007</v>
      </c>
      <c r="AM321">
        <f>Demand[[#This Row],[Load]]+Demand[[#This Row],[Load]]*-0.14</f>
        <v>9362.82</v>
      </c>
      <c r="AN321">
        <f>Demand[[#This Row],[Load]]+Demand[[#This Row],[Load]]*-0.13</f>
        <v>9471.69</v>
      </c>
      <c r="AO321">
        <f>Demand[[#This Row],[Load]]+Demand[[#This Row],[Load]]*-0.12</f>
        <v>9580.56</v>
      </c>
      <c r="AP321">
        <f>Demand[[#This Row],[Load]]+Demand[[#This Row],[Load]]*-0.11</f>
        <v>9689.43</v>
      </c>
      <c r="AQ321">
        <f>Demand[[#This Row],[Load]]+Demand[[#This Row],[Load]]*-0.1</f>
        <v>9798.2999999999993</v>
      </c>
      <c r="AR321">
        <f>Demand[[#This Row],[Load]]+Demand[[#This Row],[Load]]*-0.09</f>
        <v>9907.17</v>
      </c>
      <c r="AS321">
        <f>Demand[[#This Row],[Load]]+Demand[[#This Row],[Load]]*-0.08</f>
        <v>10016.040000000001</v>
      </c>
      <c r="AT321">
        <f>Demand[[#This Row],[Load]]+Demand[[#This Row],[Load]]*-0.07</f>
        <v>10124.91</v>
      </c>
      <c r="AU321">
        <f>Demand[[#This Row],[Load]]+Demand[[#This Row],[Load]]*-0.06</f>
        <v>10233.780000000001</v>
      </c>
      <c r="AV321">
        <f>Demand[[#This Row],[Load]]+Demand[[#This Row],[Load]]*-0.05</f>
        <v>10342.65</v>
      </c>
      <c r="AW321">
        <f>Demand[[#This Row],[Load]]+Demand[[#This Row],[Load]]*-0.04</f>
        <v>10451.52</v>
      </c>
      <c r="AX321">
        <f>Demand[[#This Row],[Load]]+Demand[[#This Row],[Load]]*-0.03</f>
        <v>10560.39</v>
      </c>
      <c r="AY321">
        <f>Demand[[#This Row],[Load]]+Demand[[#This Row],[Load]]*-0.02</f>
        <v>10669.26</v>
      </c>
      <c r="AZ321">
        <f>Demand[[#This Row],[Load]]+Demand[[#This Row],[Load]]*-0.01</f>
        <v>10778.13</v>
      </c>
      <c r="BA321">
        <f>Demand[[#This Row],[Load]]+Demand[[#This Row],[Load]]*0</f>
        <v>10887</v>
      </c>
      <c r="BB321">
        <f>Demand[[#This Row],[Load]]+Demand[[#This Row],[Load]]*0.01</f>
        <v>10995.87</v>
      </c>
      <c r="BC321">
        <f>Demand[[#This Row],[Load]]+Demand[[#This Row],[Load]]*0.02</f>
        <v>11104.74</v>
      </c>
      <c r="BD321">
        <f>Demand[[#This Row],[Load]]+Demand[[#This Row],[Load]]*0.03</f>
        <v>11213.61</v>
      </c>
      <c r="BE321">
        <f>Demand[[#This Row],[Load]]+Demand[[#This Row],[Load]]*0.04</f>
        <v>11322.48</v>
      </c>
      <c r="BF321">
        <f>Demand[[#This Row],[Load]]+Demand[[#This Row],[Load]]*0.05</f>
        <v>11431.35</v>
      </c>
      <c r="BG321">
        <f>Demand[[#This Row],[Load]]+Demand[[#This Row],[Load]]*0.06</f>
        <v>11540.22</v>
      </c>
      <c r="BH321">
        <f>Demand[[#This Row],[Load]]+Demand[[#This Row],[Load]]*0.07</f>
        <v>11649.09</v>
      </c>
      <c r="BI321">
        <f>Demand[[#This Row],[Load]]+Demand[[#This Row],[Load]]*0.08</f>
        <v>11757.96</v>
      </c>
      <c r="BJ321">
        <f>Demand[[#This Row],[Load]]+Demand[[#This Row],[Load]]*0.09</f>
        <v>11866.83</v>
      </c>
      <c r="BK321">
        <f>Demand[[#This Row],[Load]]+Demand[[#This Row],[Load]]*0.1</f>
        <v>11975.7</v>
      </c>
      <c r="BL321">
        <f>Demand[[#This Row],[Load]]+Demand[[#This Row],[Load]]*0.11</f>
        <v>12084.57</v>
      </c>
      <c r="BM321">
        <f>Demand[[#This Row],[Load]]+Demand[[#This Row],[Load]]*0.12</f>
        <v>12193.44</v>
      </c>
      <c r="BN321">
        <f>Demand[[#This Row],[Load]]+Demand[[#This Row],[Load]]*0.13</f>
        <v>12302.31</v>
      </c>
      <c r="BO321">
        <f>Demand[[#This Row],[Load]]+Demand[[#This Row],[Load]]*0.14</f>
        <v>12411.18</v>
      </c>
      <c r="BP321">
        <f>Demand[[#This Row],[Load]]+Demand[[#This Row],[Load]]*0.15</f>
        <v>12520.05</v>
      </c>
      <c r="BQ321">
        <f>Demand[[#This Row],[Load]]+Demand[[#This Row],[Load]]*0.16</f>
        <v>12628.92</v>
      </c>
      <c r="BR321">
        <f>Demand[[#This Row],[Load]]+Demand[[#This Row],[Load]]*0.17</f>
        <v>12737.79</v>
      </c>
      <c r="BS321">
        <f>Demand[[#This Row],[Load]]+Demand[[#This Row],[Load]]*0.18</f>
        <v>12846.66</v>
      </c>
      <c r="BT321">
        <f>Demand[[#This Row],[Load]]+Demand[[#This Row],[Load]]*0.19</f>
        <v>12955.53</v>
      </c>
      <c r="BU321">
        <f>Demand[[#This Row],[Load]]+Demand[[#This Row],[Load]]*0.2</f>
        <v>13064.4</v>
      </c>
      <c r="BV321">
        <f>Demand[[#This Row],[Load]]+Demand[[#This Row],[Load]]*0.21</f>
        <v>13173.27</v>
      </c>
      <c r="BW321">
        <f>Demand[[#This Row],[Load]]+Demand[[#This Row],[Load]]*0.22</f>
        <v>13282.14</v>
      </c>
      <c r="BX321">
        <f>Demand[[#This Row],[Load]]+Demand[[#This Row],[Load]]*0.23</f>
        <v>13391.01</v>
      </c>
      <c r="BY321">
        <f>Demand[[#This Row],[Load]]+Demand[[#This Row],[Load]]*0.24</f>
        <v>13499.880000000001</v>
      </c>
      <c r="BZ321">
        <f>Demand[[#This Row],[Load]]+Demand[[#This Row],[Load]]*0.25</f>
        <v>13608.75</v>
      </c>
      <c r="CA321">
        <f>Demand[[#This Row],[Load]]+Demand[[#This Row],[Load]]*0.26</f>
        <v>13717.619999999999</v>
      </c>
      <c r="CB321">
        <f>Demand[[#This Row],[Load]]+Demand[[#This Row],[Load]]*0.27</f>
        <v>13826.49</v>
      </c>
      <c r="CC321">
        <f>Demand[[#This Row],[Load]]+Demand[[#This Row],[Load]]*0.28</f>
        <v>13935.36</v>
      </c>
      <c r="CD321">
        <f>Demand[[#This Row],[Load]]+Demand[[#This Row],[Load]]*0.29</f>
        <v>14044.23</v>
      </c>
      <c r="CE321">
        <f>Demand[[#This Row],[Load]]+Demand[[#This Row],[Load]]*0.3</f>
        <v>14153.1</v>
      </c>
      <c r="CF321">
        <f>Demand[[#This Row],[Load]]+Demand[[#This Row],[Load]]*0.31</f>
        <v>14261.97</v>
      </c>
      <c r="CG321">
        <f>Demand[[#This Row],[Load]]+Demand[[#This Row],[Load]]*0.32</f>
        <v>14370.84</v>
      </c>
      <c r="CH321">
        <f>Demand[[#This Row],[Load]]+Demand[[#This Row],[Load]]*0.33</f>
        <v>14479.71</v>
      </c>
      <c r="CI321">
        <f>Demand[[#This Row],[Load]]+Demand[[#This Row],[Load]]*0.34</f>
        <v>14588.58</v>
      </c>
      <c r="CJ321">
        <f>Demand[[#This Row],[Load]]+Demand[[#This Row],[Load]]*0.35</f>
        <v>14697.45</v>
      </c>
      <c r="CK321">
        <f>Demand[[#This Row],[Load]]+Demand[[#This Row],[Load]]*0.36</f>
        <v>14806.32</v>
      </c>
      <c r="CL321">
        <f>Demand[[#This Row],[Load]]+Demand[[#This Row],[Load]]*0.37</f>
        <v>14915.19</v>
      </c>
      <c r="CM321">
        <f>Demand[[#This Row],[Load]]+Demand[[#This Row],[Load]]*0.38</f>
        <v>15024.060000000001</v>
      </c>
      <c r="CN321">
        <f>Demand[[#This Row],[Load]]+Demand[[#This Row],[Load]]*0.39</f>
        <v>15132.93</v>
      </c>
      <c r="CO321">
        <f>Demand[[#This Row],[Load]]+Demand[[#This Row],[Load]]*0.4</f>
        <v>15241.8</v>
      </c>
      <c r="CP321">
        <f>Demand[[#This Row],[Load]]+Demand[[#This Row],[Load]]*0.41</f>
        <v>15350.67</v>
      </c>
      <c r="CQ321">
        <f>Demand[[#This Row],[Load]]+Demand[[#This Row],[Load]]*0.42</f>
        <v>15459.54</v>
      </c>
      <c r="CR321">
        <f>Demand[[#This Row],[Load]]+Demand[[#This Row],[Load]]*0.43</f>
        <v>15568.41</v>
      </c>
      <c r="CS321">
        <f>Demand[[#This Row],[Load]]+Demand[[#This Row],[Load]]*0.44</f>
        <v>15677.279999999999</v>
      </c>
      <c r="CT321">
        <f>Demand[[#This Row],[Load]]+Demand[[#This Row],[Load]]*0.45</f>
        <v>15786.150000000001</v>
      </c>
      <c r="CU321">
        <f>Demand[[#This Row],[Load]]+Demand[[#This Row],[Load]]*0.46</f>
        <v>15895.02</v>
      </c>
      <c r="CV321">
        <f>Demand[[#This Row],[Load]]+Demand[[#This Row],[Load]]*47</f>
        <v>522576</v>
      </c>
      <c r="CW321">
        <f>Demand[[#This Row],[Load]]+Demand[[#This Row],[Load]]*0.48</f>
        <v>16112.76</v>
      </c>
      <c r="CX321">
        <f>Demand[[#This Row],[Load]]+Demand[[#This Row],[Load]]*0.49</f>
        <v>16221.630000000001</v>
      </c>
      <c r="CY321">
        <f>Demand[[#This Row],[Load]]+Demand[[#This Row],[Load]]*0.5</f>
        <v>16330.5</v>
      </c>
    </row>
    <row r="322" spans="1:103">
      <c r="A322">
        <v>320</v>
      </c>
      <c r="B322">
        <v>12585</v>
      </c>
      <c r="C322">
        <f>Demand[[#This Row],[Load]]-Demand[[#This Row],[Load]]*0.5</f>
        <v>6292.5</v>
      </c>
      <c r="D322">
        <f>Demand[[#This Row],[Load]]-Demand[[#This Row],[Load]]*0.49</f>
        <v>6418.35</v>
      </c>
      <c r="E322">
        <f>Demand[[#This Row],[Load]]-Demand[[#This Row],[Load]]*0.48</f>
        <v>6544.2</v>
      </c>
      <c r="F322">
        <f>Demand[[#This Row],[Load]]-Demand[[#This Row],[Load]]*0.47</f>
        <v>6670.05</v>
      </c>
      <c r="G322">
        <f>Demand[[#This Row],[Load]]-Demand[[#This Row],[Load]]*0.46</f>
        <v>6795.9</v>
      </c>
      <c r="H322">
        <f>Demand[[#This Row],[Load]]-Demand[[#This Row],[Load]]*0.45</f>
        <v>6921.75</v>
      </c>
      <c r="I322">
        <f>Demand[[#This Row],[Load]]-Demand[[#This Row],[Load]]*0.44</f>
        <v>7047.6</v>
      </c>
      <c r="J322">
        <f>Demand[[#This Row],[Load]]-Demand[[#This Row],[Load]]*0.43</f>
        <v>7173.45</v>
      </c>
      <c r="K322">
        <f>Demand[[#This Row],[Load]]+Demand[[#This Row],[Load]]*$K$1</f>
        <v>7299.3</v>
      </c>
      <c r="L322">
        <f>Demand[[#This Row],[Load]]+Demand[[#This Row],[Load]]*-0.41</f>
        <v>7425.1500000000005</v>
      </c>
      <c r="M322">
        <f>Demand[[#This Row],[Load]]+Demand[[#This Row],[Load]]*-0.4</f>
        <v>7551</v>
      </c>
      <c r="N322">
        <f>Demand[[#This Row],[Load]]+Demand[[#This Row],[Load]]*-0.39</f>
        <v>7676.8499999999995</v>
      </c>
      <c r="O322">
        <f>Demand[[#This Row],[Load]]+Demand[[#This Row],[Load]]*-0.38</f>
        <v>7802.7</v>
      </c>
      <c r="P322">
        <f>Demand[[#This Row],[Load]]+Demand[[#This Row],[Load]]*-0.37</f>
        <v>7928.55</v>
      </c>
      <c r="Q322">
        <f>Demand[[#This Row],[Load]]+Demand[[#This Row],[Load]]*-0.36</f>
        <v>8054.4000000000005</v>
      </c>
      <c r="R322">
        <f>Demand[[#This Row],[Load]]+Demand[[#This Row],[Load]]*-0.35</f>
        <v>8180.25</v>
      </c>
      <c r="S322">
        <f>Demand[[#This Row],[Load]]+Demand[[#This Row],[Load]]*-0.34</f>
        <v>8306.0999999999985</v>
      </c>
      <c r="T322">
        <f>Demand[[#This Row],[Load]]+Demand[[#This Row],[Load]]*-0.33</f>
        <v>8431.9500000000007</v>
      </c>
      <c r="U322">
        <f>Demand[[#This Row],[Load]]+Demand[[#This Row],[Load]]*-0.32</f>
        <v>8557.7999999999993</v>
      </c>
      <c r="V322">
        <f>Demand[[#This Row],[Load]]+Demand[[#This Row],[Load]]*-0.31</f>
        <v>8683.65</v>
      </c>
      <c r="W322">
        <f>Demand[[#This Row],[Load]]+Demand[[#This Row],[Load]]*-0.3</f>
        <v>8809.5</v>
      </c>
      <c r="X322">
        <f>Demand[[#This Row],[Load]]+Demand[[#This Row],[Load]]*-0.29</f>
        <v>8935.35</v>
      </c>
      <c r="Y322">
        <f>Demand[[#This Row],[Load]]+Demand[[#This Row],[Load]]*-0.28</f>
        <v>9061.2000000000007</v>
      </c>
      <c r="Z322">
        <f>Demand[[#This Row],[Load]]+Demand[[#This Row],[Load]]*-0.27</f>
        <v>9187.0499999999993</v>
      </c>
      <c r="AA322">
        <f>Demand[[#This Row],[Load]]+Demand[[#This Row],[Load]]*-0.26</f>
        <v>9312.9</v>
      </c>
      <c r="AB322">
        <f>Demand[[#This Row],[Load]]+Demand[[#This Row],[Load]]*-0.25</f>
        <v>9438.75</v>
      </c>
      <c r="AC322">
        <f>Demand[[#This Row],[Load]]+Demand[[#This Row],[Load]]*-0.24</f>
        <v>9564.6</v>
      </c>
      <c r="AD322">
        <f>Demand[[#This Row],[Load]]+Demand[[#This Row],[Load]]*-0.23</f>
        <v>9690.4500000000007</v>
      </c>
      <c r="AE322">
        <f>Demand[[#This Row],[Load]]+Demand[[#This Row],[Load]]*-0.22</f>
        <v>9816.2999999999993</v>
      </c>
      <c r="AF322">
        <f>Demand[[#This Row],[Load]]+Demand[[#This Row],[Load]]*-0.21</f>
        <v>9942.15</v>
      </c>
      <c r="AG322">
        <f>Demand[[#This Row],[Load]]+Demand[[#This Row],[Load]]*-0.2</f>
        <v>10068</v>
      </c>
      <c r="AH322">
        <f>Demand[[#This Row],[Load]]+Demand[[#This Row],[Load]]*-0.19</f>
        <v>10193.85</v>
      </c>
      <c r="AI322">
        <f>Demand[[#This Row],[Load]]+Demand[[#This Row],[Load]]*-0.18</f>
        <v>10319.700000000001</v>
      </c>
      <c r="AJ322">
        <f>Demand[[#This Row],[Load]]+Demand[[#This Row],[Load]]*-0.17</f>
        <v>10445.549999999999</v>
      </c>
      <c r="AK322">
        <f>Demand[[#This Row],[Load]]+Demand[[#This Row],[Load]]*-0.16</f>
        <v>10571.4</v>
      </c>
      <c r="AL322">
        <f>Demand[[#This Row],[Load]]+Demand[[#This Row],[Load]]*-0.15</f>
        <v>10697.25</v>
      </c>
      <c r="AM322">
        <f>Demand[[#This Row],[Load]]+Demand[[#This Row],[Load]]*-0.14</f>
        <v>10823.1</v>
      </c>
      <c r="AN322">
        <f>Demand[[#This Row],[Load]]+Demand[[#This Row],[Load]]*-0.13</f>
        <v>10948.95</v>
      </c>
      <c r="AO322">
        <f>Demand[[#This Row],[Load]]+Demand[[#This Row],[Load]]*-0.12</f>
        <v>11074.8</v>
      </c>
      <c r="AP322">
        <f>Demand[[#This Row],[Load]]+Demand[[#This Row],[Load]]*-0.11</f>
        <v>11200.65</v>
      </c>
      <c r="AQ322">
        <f>Demand[[#This Row],[Load]]+Demand[[#This Row],[Load]]*-0.1</f>
        <v>11326.5</v>
      </c>
      <c r="AR322">
        <f>Demand[[#This Row],[Load]]+Demand[[#This Row],[Load]]*-0.09</f>
        <v>11452.35</v>
      </c>
      <c r="AS322">
        <f>Demand[[#This Row],[Load]]+Demand[[#This Row],[Load]]*-0.08</f>
        <v>11578.2</v>
      </c>
      <c r="AT322">
        <f>Demand[[#This Row],[Load]]+Demand[[#This Row],[Load]]*-0.07</f>
        <v>11704.05</v>
      </c>
      <c r="AU322">
        <f>Demand[[#This Row],[Load]]+Demand[[#This Row],[Load]]*-0.06</f>
        <v>11829.9</v>
      </c>
      <c r="AV322">
        <f>Demand[[#This Row],[Load]]+Demand[[#This Row],[Load]]*-0.05</f>
        <v>11955.75</v>
      </c>
      <c r="AW322">
        <f>Demand[[#This Row],[Load]]+Demand[[#This Row],[Load]]*-0.04</f>
        <v>12081.6</v>
      </c>
      <c r="AX322">
        <f>Demand[[#This Row],[Load]]+Demand[[#This Row],[Load]]*-0.03</f>
        <v>12207.45</v>
      </c>
      <c r="AY322">
        <f>Demand[[#This Row],[Load]]+Demand[[#This Row],[Load]]*-0.02</f>
        <v>12333.3</v>
      </c>
      <c r="AZ322">
        <f>Demand[[#This Row],[Load]]+Demand[[#This Row],[Load]]*-0.01</f>
        <v>12459.15</v>
      </c>
      <c r="BA322">
        <f>Demand[[#This Row],[Load]]+Demand[[#This Row],[Load]]*0</f>
        <v>12585</v>
      </c>
      <c r="BB322">
        <f>Demand[[#This Row],[Load]]+Demand[[#This Row],[Load]]*0.01</f>
        <v>12710.85</v>
      </c>
      <c r="BC322">
        <f>Demand[[#This Row],[Load]]+Demand[[#This Row],[Load]]*0.02</f>
        <v>12836.7</v>
      </c>
      <c r="BD322">
        <f>Demand[[#This Row],[Load]]+Demand[[#This Row],[Load]]*0.03</f>
        <v>12962.55</v>
      </c>
      <c r="BE322">
        <f>Demand[[#This Row],[Load]]+Demand[[#This Row],[Load]]*0.04</f>
        <v>13088.4</v>
      </c>
      <c r="BF322">
        <f>Demand[[#This Row],[Load]]+Demand[[#This Row],[Load]]*0.05</f>
        <v>13214.25</v>
      </c>
      <c r="BG322">
        <f>Demand[[#This Row],[Load]]+Demand[[#This Row],[Load]]*0.06</f>
        <v>13340.1</v>
      </c>
      <c r="BH322">
        <f>Demand[[#This Row],[Load]]+Demand[[#This Row],[Load]]*0.07</f>
        <v>13465.95</v>
      </c>
      <c r="BI322">
        <f>Demand[[#This Row],[Load]]+Demand[[#This Row],[Load]]*0.08</f>
        <v>13591.8</v>
      </c>
      <c r="BJ322">
        <f>Demand[[#This Row],[Load]]+Demand[[#This Row],[Load]]*0.09</f>
        <v>13717.65</v>
      </c>
      <c r="BK322">
        <f>Demand[[#This Row],[Load]]+Demand[[#This Row],[Load]]*0.1</f>
        <v>13843.5</v>
      </c>
      <c r="BL322">
        <f>Demand[[#This Row],[Load]]+Demand[[#This Row],[Load]]*0.11</f>
        <v>13969.35</v>
      </c>
      <c r="BM322">
        <f>Demand[[#This Row],[Load]]+Demand[[#This Row],[Load]]*0.12</f>
        <v>14095.2</v>
      </c>
      <c r="BN322">
        <f>Demand[[#This Row],[Load]]+Demand[[#This Row],[Load]]*0.13</f>
        <v>14221.05</v>
      </c>
      <c r="BO322">
        <f>Demand[[#This Row],[Load]]+Demand[[#This Row],[Load]]*0.14</f>
        <v>14346.9</v>
      </c>
      <c r="BP322">
        <f>Demand[[#This Row],[Load]]+Demand[[#This Row],[Load]]*0.15</f>
        <v>14472.75</v>
      </c>
      <c r="BQ322">
        <f>Demand[[#This Row],[Load]]+Demand[[#This Row],[Load]]*0.16</f>
        <v>14598.6</v>
      </c>
      <c r="BR322">
        <f>Demand[[#This Row],[Load]]+Demand[[#This Row],[Load]]*0.17</f>
        <v>14724.45</v>
      </c>
      <c r="BS322">
        <f>Demand[[#This Row],[Load]]+Demand[[#This Row],[Load]]*0.18</f>
        <v>14850.3</v>
      </c>
      <c r="BT322">
        <f>Demand[[#This Row],[Load]]+Demand[[#This Row],[Load]]*0.19</f>
        <v>14976.15</v>
      </c>
      <c r="BU322">
        <f>Demand[[#This Row],[Load]]+Demand[[#This Row],[Load]]*0.2</f>
        <v>15102</v>
      </c>
      <c r="BV322">
        <f>Demand[[#This Row],[Load]]+Demand[[#This Row],[Load]]*0.21</f>
        <v>15227.85</v>
      </c>
      <c r="BW322">
        <f>Demand[[#This Row],[Load]]+Demand[[#This Row],[Load]]*0.22</f>
        <v>15353.7</v>
      </c>
      <c r="BX322">
        <f>Demand[[#This Row],[Load]]+Demand[[#This Row],[Load]]*0.23</f>
        <v>15479.55</v>
      </c>
      <c r="BY322">
        <f>Demand[[#This Row],[Load]]+Demand[[#This Row],[Load]]*0.24</f>
        <v>15605.4</v>
      </c>
      <c r="BZ322">
        <f>Demand[[#This Row],[Load]]+Demand[[#This Row],[Load]]*0.25</f>
        <v>15731.25</v>
      </c>
      <c r="CA322">
        <f>Demand[[#This Row],[Load]]+Demand[[#This Row],[Load]]*0.26</f>
        <v>15857.1</v>
      </c>
      <c r="CB322">
        <f>Demand[[#This Row],[Load]]+Demand[[#This Row],[Load]]*0.27</f>
        <v>15982.95</v>
      </c>
      <c r="CC322">
        <f>Demand[[#This Row],[Load]]+Demand[[#This Row],[Load]]*0.28</f>
        <v>16108.8</v>
      </c>
      <c r="CD322">
        <f>Demand[[#This Row],[Load]]+Demand[[#This Row],[Load]]*0.29</f>
        <v>16234.65</v>
      </c>
      <c r="CE322">
        <f>Demand[[#This Row],[Load]]+Demand[[#This Row],[Load]]*0.3</f>
        <v>16360.5</v>
      </c>
      <c r="CF322">
        <f>Demand[[#This Row],[Load]]+Demand[[#This Row],[Load]]*0.31</f>
        <v>16486.349999999999</v>
      </c>
      <c r="CG322">
        <f>Demand[[#This Row],[Load]]+Demand[[#This Row],[Load]]*0.32</f>
        <v>16612.2</v>
      </c>
      <c r="CH322">
        <f>Demand[[#This Row],[Load]]+Demand[[#This Row],[Load]]*0.33</f>
        <v>16738.05</v>
      </c>
      <c r="CI322">
        <f>Demand[[#This Row],[Load]]+Demand[[#This Row],[Load]]*0.34</f>
        <v>16863.900000000001</v>
      </c>
      <c r="CJ322">
        <f>Demand[[#This Row],[Load]]+Demand[[#This Row],[Load]]*0.35</f>
        <v>16989.75</v>
      </c>
      <c r="CK322">
        <f>Demand[[#This Row],[Load]]+Demand[[#This Row],[Load]]*0.36</f>
        <v>17115.599999999999</v>
      </c>
      <c r="CL322">
        <f>Demand[[#This Row],[Load]]+Demand[[#This Row],[Load]]*0.37</f>
        <v>17241.45</v>
      </c>
      <c r="CM322">
        <f>Demand[[#This Row],[Load]]+Demand[[#This Row],[Load]]*0.38</f>
        <v>17367.3</v>
      </c>
      <c r="CN322">
        <f>Demand[[#This Row],[Load]]+Demand[[#This Row],[Load]]*0.39</f>
        <v>17493.150000000001</v>
      </c>
      <c r="CO322">
        <f>Demand[[#This Row],[Load]]+Demand[[#This Row],[Load]]*0.4</f>
        <v>17619</v>
      </c>
      <c r="CP322">
        <f>Demand[[#This Row],[Load]]+Demand[[#This Row],[Load]]*0.41</f>
        <v>17744.849999999999</v>
      </c>
      <c r="CQ322">
        <f>Demand[[#This Row],[Load]]+Demand[[#This Row],[Load]]*0.42</f>
        <v>17870.7</v>
      </c>
      <c r="CR322">
        <f>Demand[[#This Row],[Load]]+Demand[[#This Row],[Load]]*0.43</f>
        <v>17996.55</v>
      </c>
      <c r="CS322">
        <f>Demand[[#This Row],[Load]]+Demand[[#This Row],[Load]]*0.44</f>
        <v>18122.400000000001</v>
      </c>
      <c r="CT322">
        <f>Demand[[#This Row],[Load]]+Demand[[#This Row],[Load]]*0.45</f>
        <v>18248.25</v>
      </c>
      <c r="CU322">
        <f>Demand[[#This Row],[Load]]+Demand[[#This Row],[Load]]*0.46</f>
        <v>18374.099999999999</v>
      </c>
      <c r="CV322">
        <f>Demand[[#This Row],[Load]]+Demand[[#This Row],[Load]]*47</f>
        <v>604080</v>
      </c>
      <c r="CW322">
        <f>Demand[[#This Row],[Load]]+Demand[[#This Row],[Load]]*0.48</f>
        <v>18625.8</v>
      </c>
      <c r="CX322">
        <f>Demand[[#This Row],[Load]]+Demand[[#This Row],[Load]]*0.49</f>
        <v>18751.650000000001</v>
      </c>
      <c r="CY322">
        <f>Demand[[#This Row],[Load]]+Demand[[#This Row],[Load]]*0.5</f>
        <v>18877.5</v>
      </c>
    </row>
    <row r="323" spans="1:103">
      <c r="A323">
        <v>321</v>
      </c>
      <c r="B323">
        <v>13979</v>
      </c>
      <c r="C323">
        <f>Demand[[#This Row],[Load]]-Demand[[#This Row],[Load]]*0.5</f>
        <v>6989.5</v>
      </c>
      <c r="D323">
        <f>Demand[[#This Row],[Load]]-Demand[[#This Row],[Load]]*0.49</f>
        <v>7129.29</v>
      </c>
      <c r="E323">
        <f>Demand[[#This Row],[Load]]-Demand[[#This Row],[Load]]*0.48</f>
        <v>7269.08</v>
      </c>
      <c r="F323">
        <f>Demand[[#This Row],[Load]]-Demand[[#This Row],[Load]]*0.47</f>
        <v>7408.8700000000008</v>
      </c>
      <c r="G323">
        <f>Demand[[#This Row],[Load]]-Demand[[#This Row],[Load]]*0.46</f>
        <v>7548.66</v>
      </c>
      <c r="H323">
        <f>Demand[[#This Row],[Load]]-Demand[[#This Row],[Load]]*0.45</f>
        <v>7688.45</v>
      </c>
      <c r="I323">
        <f>Demand[[#This Row],[Load]]-Demand[[#This Row],[Load]]*0.44</f>
        <v>7828.24</v>
      </c>
      <c r="J323">
        <f>Demand[[#This Row],[Load]]-Demand[[#This Row],[Load]]*0.43</f>
        <v>7968.03</v>
      </c>
      <c r="K323">
        <f>Demand[[#This Row],[Load]]+Demand[[#This Row],[Load]]*$K$1</f>
        <v>8107.8200000000006</v>
      </c>
      <c r="L323">
        <f>Demand[[#This Row],[Load]]+Demand[[#This Row],[Load]]*-0.41</f>
        <v>8247.61</v>
      </c>
      <c r="M323">
        <f>Demand[[#This Row],[Load]]+Demand[[#This Row],[Load]]*-0.4</f>
        <v>8387.4</v>
      </c>
      <c r="N323">
        <f>Demand[[#This Row],[Load]]+Demand[[#This Row],[Load]]*-0.39</f>
        <v>8527.1899999999987</v>
      </c>
      <c r="O323">
        <f>Demand[[#This Row],[Load]]+Demand[[#This Row],[Load]]*-0.38</f>
        <v>8666.98</v>
      </c>
      <c r="P323">
        <f>Demand[[#This Row],[Load]]+Demand[[#This Row],[Load]]*-0.37</f>
        <v>8806.77</v>
      </c>
      <c r="Q323">
        <f>Demand[[#This Row],[Load]]+Demand[[#This Row],[Load]]*-0.36</f>
        <v>8946.5600000000013</v>
      </c>
      <c r="R323">
        <f>Demand[[#This Row],[Load]]+Demand[[#This Row],[Load]]*-0.35</f>
        <v>9086.35</v>
      </c>
      <c r="S323">
        <f>Demand[[#This Row],[Load]]+Demand[[#This Row],[Load]]*-0.34</f>
        <v>9226.14</v>
      </c>
      <c r="T323">
        <f>Demand[[#This Row],[Load]]+Demand[[#This Row],[Load]]*-0.33</f>
        <v>9365.93</v>
      </c>
      <c r="U323">
        <f>Demand[[#This Row],[Load]]+Demand[[#This Row],[Load]]*-0.32</f>
        <v>9505.7200000000012</v>
      </c>
      <c r="V323">
        <f>Demand[[#This Row],[Load]]+Demand[[#This Row],[Load]]*-0.31</f>
        <v>9645.51</v>
      </c>
      <c r="W323">
        <f>Demand[[#This Row],[Load]]+Demand[[#This Row],[Load]]*-0.3</f>
        <v>9785.2999999999993</v>
      </c>
      <c r="X323">
        <f>Demand[[#This Row],[Load]]+Demand[[#This Row],[Load]]*-0.29</f>
        <v>9925.09</v>
      </c>
      <c r="Y323">
        <f>Demand[[#This Row],[Load]]+Demand[[#This Row],[Load]]*-0.28</f>
        <v>10064.879999999999</v>
      </c>
      <c r="Z323">
        <f>Demand[[#This Row],[Load]]+Demand[[#This Row],[Load]]*-0.27</f>
        <v>10204.67</v>
      </c>
      <c r="AA323">
        <f>Demand[[#This Row],[Load]]+Demand[[#This Row],[Load]]*-0.26</f>
        <v>10344.459999999999</v>
      </c>
      <c r="AB323">
        <f>Demand[[#This Row],[Load]]+Demand[[#This Row],[Load]]*-0.25</f>
        <v>10484.25</v>
      </c>
      <c r="AC323">
        <f>Demand[[#This Row],[Load]]+Demand[[#This Row],[Load]]*-0.24</f>
        <v>10624.04</v>
      </c>
      <c r="AD323">
        <f>Demand[[#This Row],[Load]]+Demand[[#This Row],[Load]]*-0.23</f>
        <v>10763.83</v>
      </c>
      <c r="AE323">
        <f>Demand[[#This Row],[Load]]+Demand[[#This Row],[Load]]*-0.22</f>
        <v>10903.619999999999</v>
      </c>
      <c r="AF323">
        <f>Demand[[#This Row],[Load]]+Demand[[#This Row],[Load]]*-0.21</f>
        <v>11043.41</v>
      </c>
      <c r="AG323">
        <f>Demand[[#This Row],[Load]]+Demand[[#This Row],[Load]]*-0.2</f>
        <v>11183.2</v>
      </c>
      <c r="AH323">
        <f>Demand[[#This Row],[Load]]+Demand[[#This Row],[Load]]*-0.19</f>
        <v>11322.99</v>
      </c>
      <c r="AI323">
        <f>Demand[[#This Row],[Load]]+Demand[[#This Row],[Load]]*-0.18</f>
        <v>11462.78</v>
      </c>
      <c r="AJ323">
        <f>Demand[[#This Row],[Load]]+Demand[[#This Row],[Load]]*-0.17</f>
        <v>11602.57</v>
      </c>
      <c r="AK323">
        <f>Demand[[#This Row],[Load]]+Demand[[#This Row],[Load]]*-0.16</f>
        <v>11742.36</v>
      </c>
      <c r="AL323">
        <f>Demand[[#This Row],[Load]]+Demand[[#This Row],[Load]]*-0.15</f>
        <v>11882.15</v>
      </c>
      <c r="AM323">
        <f>Demand[[#This Row],[Load]]+Demand[[#This Row],[Load]]*-0.14</f>
        <v>12021.94</v>
      </c>
      <c r="AN323">
        <f>Demand[[#This Row],[Load]]+Demand[[#This Row],[Load]]*-0.13</f>
        <v>12161.73</v>
      </c>
      <c r="AO323">
        <f>Demand[[#This Row],[Load]]+Demand[[#This Row],[Load]]*-0.12</f>
        <v>12301.52</v>
      </c>
      <c r="AP323">
        <f>Demand[[#This Row],[Load]]+Demand[[#This Row],[Load]]*-0.11</f>
        <v>12441.31</v>
      </c>
      <c r="AQ323">
        <f>Demand[[#This Row],[Load]]+Demand[[#This Row],[Load]]*-0.1</f>
        <v>12581.1</v>
      </c>
      <c r="AR323">
        <f>Demand[[#This Row],[Load]]+Demand[[#This Row],[Load]]*-0.09</f>
        <v>12720.89</v>
      </c>
      <c r="AS323">
        <f>Demand[[#This Row],[Load]]+Demand[[#This Row],[Load]]*-0.08</f>
        <v>12860.68</v>
      </c>
      <c r="AT323">
        <f>Demand[[#This Row],[Load]]+Demand[[#This Row],[Load]]*-0.07</f>
        <v>13000.47</v>
      </c>
      <c r="AU323">
        <f>Demand[[#This Row],[Load]]+Demand[[#This Row],[Load]]*-0.06</f>
        <v>13140.26</v>
      </c>
      <c r="AV323">
        <f>Demand[[#This Row],[Load]]+Demand[[#This Row],[Load]]*-0.05</f>
        <v>13280.05</v>
      </c>
      <c r="AW323">
        <f>Demand[[#This Row],[Load]]+Demand[[#This Row],[Load]]*-0.04</f>
        <v>13419.84</v>
      </c>
      <c r="AX323">
        <f>Demand[[#This Row],[Load]]+Demand[[#This Row],[Load]]*-0.03</f>
        <v>13559.63</v>
      </c>
      <c r="AY323">
        <f>Demand[[#This Row],[Load]]+Demand[[#This Row],[Load]]*-0.02</f>
        <v>13699.42</v>
      </c>
      <c r="AZ323">
        <f>Demand[[#This Row],[Load]]+Demand[[#This Row],[Load]]*-0.01</f>
        <v>13839.21</v>
      </c>
      <c r="BA323">
        <f>Demand[[#This Row],[Load]]+Demand[[#This Row],[Load]]*0</f>
        <v>13979</v>
      </c>
      <c r="BB323">
        <f>Demand[[#This Row],[Load]]+Demand[[#This Row],[Load]]*0.01</f>
        <v>14118.79</v>
      </c>
      <c r="BC323">
        <f>Demand[[#This Row],[Load]]+Demand[[#This Row],[Load]]*0.02</f>
        <v>14258.58</v>
      </c>
      <c r="BD323">
        <f>Demand[[#This Row],[Load]]+Demand[[#This Row],[Load]]*0.03</f>
        <v>14398.37</v>
      </c>
      <c r="BE323">
        <f>Demand[[#This Row],[Load]]+Demand[[#This Row],[Load]]*0.04</f>
        <v>14538.16</v>
      </c>
      <c r="BF323">
        <f>Demand[[#This Row],[Load]]+Demand[[#This Row],[Load]]*0.05</f>
        <v>14677.95</v>
      </c>
      <c r="BG323">
        <f>Demand[[#This Row],[Load]]+Demand[[#This Row],[Load]]*0.06</f>
        <v>14817.74</v>
      </c>
      <c r="BH323">
        <f>Demand[[#This Row],[Load]]+Demand[[#This Row],[Load]]*0.07</f>
        <v>14957.53</v>
      </c>
      <c r="BI323">
        <f>Demand[[#This Row],[Load]]+Demand[[#This Row],[Load]]*0.08</f>
        <v>15097.32</v>
      </c>
      <c r="BJ323">
        <f>Demand[[#This Row],[Load]]+Demand[[#This Row],[Load]]*0.09</f>
        <v>15237.11</v>
      </c>
      <c r="BK323">
        <f>Demand[[#This Row],[Load]]+Demand[[#This Row],[Load]]*0.1</f>
        <v>15376.9</v>
      </c>
      <c r="BL323">
        <f>Demand[[#This Row],[Load]]+Demand[[#This Row],[Load]]*0.11</f>
        <v>15516.69</v>
      </c>
      <c r="BM323">
        <f>Demand[[#This Row],[Load]]+Demand[[#This Row],[Load]]*0.12</f>
        <v>15656.48</v>
      </c>
      <c r="BN323">
        <f>Demand[[#This Row],[Load]]+Demand[[#This Row],[Load]]*0.13</f>
        <v>15796.27</v>
      </c>
      <c r="BO323">
        <f>Demand[[#This Row],[Load]]+Demand[[#This Row],[Load]]*0.14</f>
        <v>15936.06</v>
      </c>
      <c r="BP323">
        <f>Demand[[#This Row],[Load]]+Demand[[#This Row],[Load]]*0.15</f>
        <v>16075.85</v>
      </c>
      <c r="BQ323">
        <f>Demand[[#This Row],[Load]]+Demand[[#This Row],[Load]]*0.16</f>
        <v>16215.64</v>
      </c>
      <c r="BR323">
        <f>Demand[[#This Row],[Load]]+Demand[[#This Row],[Load]]*0.17</f>
        <v>16355.43</v>
      </c>
      <c r="BS323">
        <f>Demand[[#This Row],[Load]]+Demand[[#This Row],[Load]]*0.18</f>
        <v>16495.22</v>
      </c>
      <c r="BT323">
        <f>Demand[[#This Row],[Load]]+Demand[[#This Row],[Load]]*0.19</f>
        <v>16635.010000000002</v>
      </c>
      <c r="BU323">
        <f>Demand[[#This Row],[Load]]+Demand[[#This Row],[Load]]*0.2</f>
        <v>16774.8</v>
      </c>
      <c r="BV323">
        <f>Demand[[#This Row],[Load]]+Demand[[#This Row],[Load]]*0.21</f>
        <v>16914.59</v>
      </c>
      <c r="BW323">
        <f>Demand[[#This Row],[Load]]+Demand[[#This Row],[Load]]*0.22</f>
        <v>17054.38</v>
      </c>
      <c r="BX323">
        <f>Demand[[#This Row],[Load]]+Demand[[#This Row],[Load]]*0.23</f>
        <v>17194.169999999998</v>
      </c>
      <c r="BY323">
        <f>Demand[[#This Row],[Load]]+Demand[[#This Row],[Load]]*0.24</f>
        <v>17333.96</v>
      </c>
      <c r="BZ323">
        <f>Demand[[#This Row],[Load]]+Demand[[#This Row],[Load]]*0.25</f>
        <v>17473.75</v>
      </c>
      <c r="CA323">
        <f>Demand[[#This Row],[Load]]+Demand[[#This Row],[Load]]*0.26</f>
        <v>17613.54</v>
      </c>
      <c r="CB323">
        <f>Demand[[#This Row],[Load]]+Demand[[#This Row],[Load]]*0.27</f>
        <v>17753.330000000002</v>
      </c>
      <c r="CC323">
        <f>Demand[[#This Row],[Load]]+Demand[[#This Row],[Load]]*0.28</f>
        <v>17893.12</v>
      </c>
      <c r="CD323">
        <f>Demand[[#This Row],[Load]]+Demand[[#This Row],[Load]]*0.29</f>
        <v>18032.91</v>
      </c>
      <c r="CE323">
        <f>Demand[[#This Row],[Load]]+Demand[[#This Row],[Load]]*0.3</f>
        <v>18172.7</v>
      </c>
      <c r="CF323">
        <f>Demand[[#This Row],[Load]]+Demand[[#This Row],[Load]]*0.31</f>
        <v>18312.489999999998</v>
      </c>
      <c r="CG323">
        <f>Demand[[#This Row],[Load]]+Demand[[#This Row],[Load]]*0.32</f>
        <v>18452.28</v>
      </c>
      <c r="CH323">
        <f>Demand[[#This Row],[Load]]+Demand[[#This Row],[Load]]*0.33</f>
        <v>18592.07</v>
      </c>
      <c r="CI323">
        <f>Demand[[#This Row],[Load]]+Demand[[#This Row],[Load]]*0.34</f>
        <v>18731.86</v>
      </c>
      <c r="CJ323">
        <f>Demand[[#This Row],[Load]]+Demand[[#This Row],[Load]]*0.35</f>
        <v>18871.650000000001</v>
      </c>
      <c r="CK323">
        <f>Demand[[#This Row],[Load]]+Demand[[#This Row],[Load]]*0.36</f>
        <v>19011.439999999999</v>
      </c>
      <c r="CL323">
        <f>Demand[[#This Row],[Load]]+Demand[[#This Row],[Load]]*0.37</f>
        <v>19151.23</v>
      </c>
      <c r="CM323">
        <f>Demand[[#This Row],[Load]]+Demand[[#This Row],[Load]]*0.38</f>
        <v>19291.02</v>
      </c>
      <c r="CN323">
        <f>Demand[[#This Row],[Load]]+Demand[[#This Row],[Load]]*0.39</f>
        <v>19430.810000000001</v>
      </c>
      <c r="CO323">
        <f>Demand[[#This Row],[Load]]+Demand[[#This Row],[Load]]*0.4</f>
        <v>19570.599999999999</v>
      </c>
      <c r="CP323">
        <f>Demand[[#This Row],[Load]]+Demand[[#This Row],[Load]]*0.41</f>
        <v>19710.39</v>
      </c>
      <c r="CQ323">
        <f>Demand[[#This Row],[Load]]+Demand[[#This Row],[Load]]*0.42</f>
        <v>19850.18</v>
      </c>
      <c r="CR323">
        <f>Demand[[#This Row],[Load]]+Demand[[#This Row],[Load]]*0.43</f>
        <v>19989.97</v>
      </c>
      <c r="CS323">
        <f>Demand[[#This Row],[Load]]+Demand[[#This Row],[Load]]*0.44</f>
        <v>20129.760000000002</v>
      </c>
      <c r="CT323">
        <f>Demand[[#This Row],[Load]]+Demand[[#This Row],[Load]]*0.45</f>
        <v>20269.55</v>
      </c>
      <c r="CU323">
        <f>Demand[[#This Row],[Load]]+Demand[[#This Row],[Load]]*0.46</f>
        <v>20409.34</v>
      </c>
      <c r="CV323">
        <f>Demand[[#This Row],[Load]]+Demand[[#This Row],[Load]]*47</f>
        <v>670992</v>
      </c>
      <c r="CW323">
        <f>Demand[[#This Row],[Load]]+Demand[[#This Row],[Load]]*0.48</f>
        <v>20688.919999999998</v>
      </c>
      <c r="CX323">
        <f>Demand[[#This Row],[Load]]+Demand[[#This Row],[Load]]*0.49</f>
        <v>20828.71</v>
      </c>
      <c r="CY323">
        <f>Demand[[#This Row],[Load]]+Demand[[#This Row],[Load]]*0.5</f>
        <v>20968.5</v>
      </c>
    </row>
    <row r="324" spans="1:103">
      <c r="A324">
        <v>322</v>
      </c>
      <c r="B324">
        <v>14612</v>
      </c>
      <c r="C324">
        <f>Demand[[#This Row],[Load]]-Demand[[#This Row],[Load]]*0.5</f>
        <v>7306</v>
      </c>
      <c r="D324">
        <f>Demand[[#This Row],[Load]]-Demand[[#This Row],[Load]]*0.49</f>
        <v>7452.12</v>
      </c>
      <c r="E324">
        <f>Demand[[#This Row],[Load]]-Demand[[#This Row],[Load]]*0.48</f>
        <v>7598.2400000000007</v>
      </c>
      <c r="F324">
        <f>Demand[[#This Row],[Load]]-Demand[[#This Row],[Load]]*0.47</f>
        <v>7744.3600000000006</v>
      </c>
      <c r="G324">
        <f>Demand[[#This Row],[Load]]-Demand[[#This Row],[Load]]*0.46</f>
        <v>7890.48</v>
      </c>
      <c r="H324">
        <f>Demand[[#This Row],[Load]]-Demand[[#This Row],[Load]]*0.45</f>
        <v>8036.5999999999995</v>
      </c>
      <c r="I324">
        <f>Demand[[#This Row],[Load]]-Demand[[#This Row],[Load]]*0.44</f>
        <v>8182.72</v>
      </c>
      <c r="J324">
        <f>Demand[[#This Row],[Load]]-Demand[[#This Row],[Load]]*0.43</f>
        <v>8328.84</v>
      </c>
      <c r="K324">
        <f>Demand[[#This Row],[Load]]+Demand[[#This Row],[Load]]*$K$1</f>
        <v>8474.9599999999991</v>
      </c>
      <c r="L324">
        <f>Demand[[#This Row],[Load]]+Demand[[#This Row],[Load]]*-0.41</f>
        <v>8621.08</v>
      </c>
      <c r="M324">
        <f>Demand[[#This Row],[Load]]+Demand[[#This Row],[Load]]*-0.4</f>
        <v>8767.2000000000007</v>
      </c>
      <c r="N324">
        <f>Demand[[#This Row],[Load]]+Demand[[#This Row],[Load]]*-0.39</f>
        <v>8913.32</v>
      </c>
      <c r="O324">
        <f>Demand[[#This Row],[Load]]+Demand[[#This Row],[Load]]*-0.38</f>
        <v>9059.4399999999987</v>
      </c>
      <c r="P324">
        <f>Demand[[#This Row],[Load]]+Demand[[#This Row],[Load]]*-0.37</f>
        <v>9205.5600000000013</v>
      </c>
      <c r="Q324">
        <f>Demand[[#This Row],[Load]]+Demand[[#This Row],[Load]]*-0.36</f>
        <v>9351.68</v>
      </c>
      <c r="R324">
        <f>Demand[[#This Row],[Load]]+Demand[[#This Row],[Load]]*-0.35</f>
        <v>9497.7999999999993</v>
      </c>
      <c r="S324">
        <f>Demand[[#This Row],[Load]]+Demand[[#This Row],[Load]]*-0.34</f>
        <v>9643.92</v>
      </c>
      <c r="T324">
        <f>Demand[[#This Row],[Load]]+Demand[[#This Row],[Load]]*-0.33</f>
        <v>9790.0400000000009</v>
      </c>
      <c r="U324">
        <f>Demand[[#This Row],[Load]]+Demand[[#This Row],[Load]]*-0.32</f>
        <v>9936.16</v>
      </c>
      <c r="V324">
        <f>Demand[[#This Row],[Load]]+Demand[[#This Row],[Load]]*-0.31</f>
        <v>10082.279999999999</v>
      </c>
      <c r="W324">
        <f>Demand[[#This Row],[Load]]+Demand[[#This Row],[Load]]*-0.3</f>
        <v>10228.400000000001</v>
      </c>
      <c r="X324">
        <f>Demand[[#This Row],[Load]]+Demand[[#This Row],[Load]]*-0.29</f>
        <v>10374.52</v>
      </c>
      <c r="Y324">
        <f>Demand[[#This Row],[Load]]+Demand[[#This Row],[Load]]*-0.28</f>
        <v>10520.64</v>
      </c>
      <c r="Z324">
        <f>Demand[[#This Row],[Load]]+Demand[[#This Row],[Load]]*-0.27</f>
        <v>10666.76</v>
      </c>
      <c r="AA324">
        <f>Demand[[#This Row],[Load]]+Demand[[#This Row],[Load]]*-0.26</f>
        <v>10812.88</v>
      </c>
      <c r="AB324">
        <f>Demand[[#This Row],[Load]]+Demand[[#This Row],[Load]]*-0.25</f>
        <v>10959</v>
      </c>
      <c r="AC324">
        <f>Demand[[#This Row],[Load]]+Demand[[#This Row],[Load]]*-0.24</f>
        <v>11105.12</v>
      </c>
      <c r="AD324">
        <f>Demand[[#This Row],[Load]]+Demand[[#This Row],[Load]]*-0.23</f>
        <v>11251.24</v>
      </c>
      <c r="AE324">
        <f>Demand[[#This Row],[Load]]+Demand[[#This Row],[Load]]*-0.22</f>
        <v>11397.36</v>
      </c>
      <c r="AF324">
        <f>Demand[[#This Row],[Load]]+Demand[[#This Row],[Load]]*-0.21</f>
        <v>11543.48</v>
      </c>
      <c r="AG324">
        <f>Demand[[#This Row],[Load]]+Demand[[#This Row],[Load]]*-0.2</f>
        <v>11689.6</v>
      </c>
      <c r="AH324">
        <f>Demand[[#This Row],[Load]]+Demand[[#This Row],[Load]]*-0.19</f>
        <v>11835.72</v>
      </c>
      <c r="AI324">
        <f>Demand[[#This Row],[Load]]+Demand[[#This Row],[Load]]*-0.18</f>
        <v>11981.84</v>
      </c>
      <c r="AJ324">
        <f>Demand[[#This Row],[Load]]+Demand[[#This Row],[Load]]*-0.17</f>
        <v>12127.96</v>
      </c>
      <c r="AK324">
        <f>Demand[[#This Row],[Load]]+Demand[[#This Row],[Load]]*-0.16</f>
        <v>12274.08</v>
      </c>
      <c r="AL324">
        <f>Demand[[#This Row],[Load]]+Demand[[#This Row],[Load]]*-0.15</f>
        <v>12420.2</v>
      </c>
      <c r="AM324">
        <f>Demand[[#This Row],[Load]]+Demand[[#This Row],[Load]]*-0.14</f>
        <v>12566.32</v>
      </c>
      <c r="AN324">
        <f>Demand[[#This Row],[Load]]+Demand[[#This Row],[Load]]*-0.13</f>
        <v>12712.44</v>
      </c>
      <c r="AO324">
        <f>Demand[[#This Row],[Load]]+Demand[[#This Row],[Load]]*-0.12</f>
        <v>12858.56</v>
      </c>
      <c r="AP324">
        <f>Demand[[#This Row],[Load]]+Demand[[#This Row],[Load]]*-0.11</f>
        <v>13004.68</v>
      </c>
      <c r="AQ324">
        <f>Demand[[#This Row],[Load]]+Demand[[#This Row],[Load]]*-0.1</f>
        <v>13150.8</v>
      </c>
      <c r="AR324">
        <f>Demand[[#This Row],[Load]]+Demand[[#This Row],[Load]]*-0.09</f>
        <v>13296.92</v>
      </c>
      <c r="AS324">
        <f>Demand[[#This Row],[Load]]+Demand[[#This Row],[Load]]*-0.08</f>
        <v>13443.04</v>
      </c>
      <c r="AT324">
        <f>Demand[[#This Row],[Load]]+Demand[[#This Row],[Load]]*-0.07</f>
        <v>13589.16</v>
      </c>
      <c r="AU324">
        <f>Demand[[#This Row],[Load]]+Demand[[#This Row],[Load]]*-0.06</f>
        <v>13735.28</v>
      </c>
      <c r="AV324">
        <f>Demand[[#This Row],[Load]]+Demand[[#This Row],[Load]]*-0.05</f>
        <v>13881.4</v>
      </c>
      <c r="AW324">
        <f>Demand[[#This Row],[Load]]+Demand[[#This Row],[Load]]*-0.04</f>
        <v>14027.52</v>
      </c>
      <c r="AX324">
        <f>Demand[[#This Row],[Load]]+Demand[[#This Row],[Load]]*-0.03</f>
        <v>14173.64</v>
      </c>
      <c r="AY324">
        <f>Demand[[#This Row],[Load]]+Demand[[#This Row],[Load]]*-0.02</f>
        <v>14319.76</v>
      </c>
      <c r="AZ324">
        <f>Demand[[#This Row],[Load]]+Demand[[#This Row],[Load]]*-0.01</f>
        <v>14465.88</v>
      </c>
      <c r="BA324">
        <f>Demand[[#This Row],[Load]]+Demand[[#This Row],[Load]]*0</f>
        <v>14612</v>
      </c>
      <c r="BB324">
        <f>Demand[[#This Row],[Load]]+Demand[[#This Row],[Load]]*0.01</f>
        <v>14758.12</v>
      </c>
      <c r="BC324">
        <f>Demand[[#This Row],[Load]]+Demand[[#This Row],[Load]]*0.02</f>
        <v>14904.24</v>
      </c>
      <c r="BD324">
        <f>Demand[[#This Row],[Load]]+Demand[[#This Row],[Load]]*0.03</f>
        <v>15050.36</v>
      </c>
      <c r="BE324">
        <f>Demand[[#This Row],[Load]]+Demand[[#This Row],[Load]]*0.04</f>
        <v>15196.48</v>
      </c>
      <c r="BF324">
        <f>Demand[[#This Row],[Load]]+Demand[[#This Row],[Load]]*0.05</f>
        <v>15342.6</v>
      </c>
      <c r="BG324">
        <f>Demand[[#This Row],[Load]]+Demand[[#This Row],[Load]]*0.06</f>
        <v>15488.72</v>
      </c>
      <c r="BH324">
        <f>Demand[[#This Row],[Load]]+Demand[[#This Row],[Load]]*0.07</f>
        <v>15634.84</v>
      </c>
      <c r="BI324">
        <f>Demand[[#This Row],[Load]]+Demand[[#This Row],[Load]]*0.08</f>
        <v>15780.96</v>
      </c>
      <c r="BJ324">
        <f>Demand[[#This Row],[Load]]+Demand[[#This Row],[Load]]*0.09</f>
        <v>15927.08</v>
      </c>
      <c r="BK324">
        <f>Demand[[#This Row],[Load]]+Demand[[#This Row],[Load]]*0.1</f>
        <v>16073.2</v>
      </c>
      <c r="BL324">
        <f>Demand[[#This Row],[Load]]+Demand[[#This Row],[Load]]*0.11</f>
        <v>16219.32</v>
      </c>
      <c r="BM324">
        <f>Demand[[#This Row],[Load]]+Demand[[#This Row],[Load]]*0.12</f>
        <v>16365.44</v>
      </c>
      <c r="BN324">
        <f>Demand[[#This Row],[Load]]+Demand[[#This Row],[Load]]*0.13</f>
        <v>16511.560000000001</v>
      </c>
      <c r="BO324">
        <f>Demand[[#This Row],[Load]]+Demand[[#This Row],[Load]]*0.14</f>
        <v>16657.68</v>
      </c>
      <c r="BP324">
        <f>Demand[[#This Row],[Load]]+Demand[[#This Row],[Load]]*0.15</f>
        <v>16803.8</v>
      </c>
      <c r="BQ324">
        <f>Demand[[#This Row],[Load]]+Demand[[#This Row],[Load]]*0.16</f>
        <v>16949.919999999998</v>
      </c>
      <c r="BR324">
        <f>Demand[[#This Row],[Load]]+Demand[[#This Row],[Load]]*0.17</f>
        <v>17096.04</v>
      </c>
      <c r="BS324">
        <f>Demand[[#This Row],[Load]]+Demand[[#This Row],[Load]]*0.18</f>
        <v>17242.16</v>
      </c>
      <c r="BT324">
        <f>Demand[[#This Row],[Load]]+Demand[[#This Row],[Load]]*0.19</f>
        <v>17388.28</v>
      </c>
      <c r="BU324">
        <f>Demand[[#This Row],[Load]]+Demand[[#This Row],[Load]]*0.2</f>
        <v>17534.400000000001</v>
      </c>
      <c r="BV324">
        <f>Demand[[#This Row],[Load]]+Demand[[#This Row],[Load]]*0.21</f>
        <v>17680.52</v>
      </c>
      <c r="BW324">
        <f>Demand[[#This Row],[Load]]+Demand[[#This Row],[Load]]*0.22</f>
        <v>17826.64</v>
      </c>
      <c r="BX324">
        <f>Demand[[#This Row],[Load]]+Demand[[#This Row],[Load]]*0.23</f>
        <v>17972.760000000002</v>
      </c>
      <c r="BY324">
        <f>Demand[[#This Row],[Load]]+Demand[[#This Row],[Load]]*0.24</f>
        <v>18118.88</v>
      </c>
      <c r="BZ324">
        <f>Demand[[#This Row],[Load]]+Demand[[#This Row],[Load]]*0.25</f>
        <v>18265</v>
      </c>
      <c r="CA324">
        <f>Demand[[#This Row],[Load]]+Demand[[#This Row],[Load]]*0.26</f>
        <v>18411.12</v>
      </c>
      <c r="CB324">
        <f>Demand[[#This Row],[Load]]+Demand[[#This Row],[Load]]*0.27</f>
        <v>18557.240000000002</v>
      </c>
      <c r="CC324">
        <f>Demand[[#This Row],[Load]]+Demand[[#This Row],[Load]]*0.28</f>
        <v>18703.36</v>
      </c>
      <c r="CD324">
        <f>Demand[[#This Row],[Load]]+Demand[[#This Row],[Load]]*0.29</f>
        <v>18849.48</v>
      </c>
      <c r="CE324">
        <f>Demand[[#This Row],[Load]]+Demand[[#This Row],[Load]]*0.3</f>
        <v>18995.599999999999</v>
      </c>
      <c r="CF324">
        <f>Demand[[#This Row],[Load]]+Demand[[#This Row],[Load]]*0.31</f>
        <v>19141.72</v>
      </c>
      <c r="CG324">
        <f>Demand[[#This Row],[Load]]+Demand[[#This Row],[Load]]*0.32</f>
        <v>19287.84</v>
      </c>
      <c r="CH324">
        <f>Demand[[#This Row],[Load]]+Demand[[#This Row],[Load]]*0.33</f>
        <v>19433.96</v>
      </c>
      <c r="CI324">
        <f>Demand[[#This Row],[Load]]+Demand[[#This Row],[Load]]*0.34</f>
        <v>19580.080000000002</v>
      </c>
      <c r="CJ324">
        <f>Demand[[#This Row],[Load]]+Demand[[#This Row],[Load]]*0.35</f>
        <v>19726.2</v>
      </c>
      <c r="CK324">
        <f>Demand[[#This Row],[Load]]+Demand[[#This Row],[Load]]*0.36</f>
        <v>19872.32</v>
      </c>
      <c r="CL324">
        <f>Demand[[#This Row],[Load]]+Demand[[#This Row],[Load]]*0.37</f>
        <v>20018.439999999999</v>
      </c>
      <c r="CM324">
        <f>Demand[[#This Row],[Load]]+Demand[[#This Row],[Load]]*0.38</f>
        <v>20164.560000000001</v>
      </c>
      <c r="CN324">
        <f>Demand[[#This Row],[Load]]+Demand[[#This Row],[Load]]*0.39</f>
        <v>20310.68</v>
      </c>
      <c r="CO324">
        <f>Demand[[#This Row],[Load]]+Demand[[#This Row],[Load]]*0.4</f>
        <v>20456.8</v>
      </c>
      <c r="CP324">
        <f>Demand[[#This Row],[Load]]+Demand[[#This Row],[Load]]*0.41</f>
        <v>20602.919999999998</v>
      </c>
      <c r="CQ324">
        <f>Demand[[#This Row],[Load]]+Demand[[#This Row],[Load]]*0.42</f>
        <v>20749.04</v>
      </c>
      <c r="CR324">
        <f>Demand[[#This Row],[Load]]+Demand[[#This Row],[Load]]*0.43</f>
        <v>20895.16</v>
      </c>
      <c r="CS324">
        <f>Demand[[#This Row],[Load]]+Demand[[#This Row],[Load]]*0.44</f>
        <v>21041.279999999999</v>
      </c>
      <c r="CT324">
        <f>Demand[[#This Row],[Load]]+Demand[[#This Row],[Load]]*0.45</f>
        <v>21187.4</v>
      </c>
      <c r="CU324">
        <f>Demand[[#This Row],[Load]]+Demand[[#This Row],[Load]]*0.46</f>
        <v>21333.52</v>
      </c>
      <c r="CV324">
        <f>Demand[[#This Row],[Load]]+Demand[[#This Row],[Load]]*47</f>
        <v>701376</v>
      </c>
      <c r="CW324">
        <f>Demand[[#This Row],[Load]]+Demand[[#This Row],[Load]]*0.48</f>
        <v>21625.759999999998</v>
      </c>
      <c r="CX324">
        <f>Demand[[#This Row],[Load]]+Demand[[#This Row],[Load]]*0.49</f>
        <v>21771.88</v>
      </c>
      <c r="CY324">
        <f>Demand[[#This Row],[Load]]+Demand[[#This Row],[Load]]*0.5</f>
        <v>21918</v>
      </c>
    </row>
    <row r="325" spans="1:103">
      <c r="A325">
        <v>323</v>
      </c>
      <c r="B325">
        <v>15150</v>
      </c>
      <c r="C325">
        <f>Demand[[#This Row],[Load]]-Demand[[#This Row],[Load]]*0.5</f>
        <v>7575</v>
      </c>
      <c r="D325">
        <f>Demand[[#This Row],[Load]]-Demand[[#This Row],[Load]]*0.49</f>
        <v>7726.5</v>
      </c>
      <c r="E325">
        <f>Demand[[#This Row],[Load]]-Demand[[#This Row],[Load]]*0.48</f>
        <v>7878</v>
      </c>
      <c r="F325">
        <f>Demand[[#This Row],[Load]]-Demand[[#This Row],[Load]]*0.47</f>
        <v>8029.5</v>
      </c>
      <c r="G325">
        <f>Demand[[#This Row],[Load]]-Demand[[#This Row],[Load]]*0.46</f>
        <v>8181</v>
      </c>
      <c r="H325">
        <f>Demand[[#This Row],[Load]]-Demand[[#This Row],[Load]]*0.45</f>
        <v>8332.5</v>
      </c>
      <c r="I325">
        <f>Demand[[#This Row],[Load]]-Demand[[#This Row],[Load]]*0.44</f>
        <v>8484</v>
      </c>
      <c r="J325">
        <f>Demand[[#This Row],[Load]]-Demand[[#This Row],[Load]]*0.43</f>
        <v>8635.5</v>
      </c>
      <c r="K325">
        <f>Demand[[#This Row],[Load]]+Demand[[#This Row],[Load]]*$K$1</f>
        <v>8787</v>
      </c>
      <c r="L325">
        <f>Demand[[#This Row],[Load]]+Demand[[#This Row],[Load]]*-0.41</f>
        <v>8938.5</v>
      </c>
      <c r="M325">
        <f>Demand[[#This Row],[Load]]+Demand[[#This Row],[Load]]*-0.4</f>
        <v>9090</v>
      </c>
      <c r="N325">
        <f>Demand[[#This Row],[Load]]+Demand[[#This Row],[Load]]*-0.39</f>
        <v>9241.5</v>
      </c>
      <c r="O325">
        <f>Demand[[#This Row],[Load]]+Demand[[#This Row],[Load]]*-0.38</f>
        <v>9393</v>
      </c>
      <c r="P325">
        <f>Demand[[#This Row],[Load]]+Demand[[#This Row],[Load]]*-0.37</f>
        <v>9544.5</v>
      </c>
      <c r="Q325">
        <f>Demand[[#This Row],[Load]]+Demand[[#This Row],[Load]]*-0.36</f>
        <v>9696</v>
      </c>
      <c r="R325">
        <f>Demand[[#This Row],[Load]]+Demand[[#This Row],[Load]]*-0.35</f>
        <v>9847.5</v>
      </c>
      <c r="S325">
        <f>Demand[[#This Row],[Load]]+Demand[[#This Row],[Load]]*-0.34</f>
        <v>9999</v>
      </c>
      <c r="T325">
        <f>Demand[[#This Row],[Load]]+Demand[[#This Row],[Load]]*-0.33</f>
        <v>10150.5</v>
      </c>
      <c r="U325">
        <f>Demand[[#This Row],[Load]]+Demand[[#This Row],[Load]]*-0.32</f>
        <v>10302</v>
      </c>
      <c r="V325">
        <f>Demand[[#This Row],[Load]]+Demand[[#This Row],[Load]]*-0.31</f>
        <v>10453.5</v>
      </c>
      <c r="W325">
        <f>Demand[[#This Row],[Load]]+Demand[[#This Row],[Load]]*-0.3</f>
        <v>10605</v>
      </c>
      <c r="X325">
        <f>Demand[[#This Row],[Load]]+Demand[[#This Row],[Load]]*-0.29</f>
        <v>10756.5</v>
      </c>
      <c r="Y325">
        <f>Demand[[#This Row],[Load]]+Demand[[#This Row],[Load]]*-0.28</f>
        <v>10908</v>
      </c>
      <c r="Z325">
        <f>Demand[[#This Row],[Load]]+Demand[[#This Row],[Load]]*-0.27</f>
        <v>11059.5</v>
      </c>
      <c r="AA325">
        <f>Demand[[#This Row],[Load]]+Demand[[#This Row],[Load]]*-0.26</f>
        <v>11211</v>
      </c>
      <c r="AB325">
        <f>Demand[[#This Row],[Load]]+Demand[[#This Row],[Load]]*-0.25</f>
        <v>11362.5</v>
      </c>
      <c r="AC325">
        <f>Demand[[#This Row],[Load]]+Demand[[#This Row],[Load]]*-0.24</f>
        <v>11514</v>
      </c>
      <c r="AD325">
        <f>Demand[[#This Row],[Load]]+Demand[[#This Row],[Load]]*-0.23</f>
        <v>11665.5</v>
      </c>
      <c r="AE325">
        <f>Demand[[#This Row],[Load]]+Demand[[#This Row],[Load]]*-0.22</f>
        <v>11817</v>
      </c>
      <c r="AF325">
        <f>Demand[[#This Row],[Load]]+Demand[[#This Row],[Load]]*-0.21</f>
        <v>11968.5</v>
      </c>
      <c r="AG325">
        <f>Demand[[#This Row],[Load]]+Demand[[#This Row],[Load]]*-0.2</f>
        <v>12120</v>
      </c>
      <c r="AH325">
        <f>Demand[[#This Row],[Load]]+Demand[[#This Row],[Load]]*-0.19</f>
        <v>12271.5</v>
      </c>
      <c r="AI325">
        <f>Demand[[#This Row],[Load]]+Demand[[#This Row],[Load]]*-0.18</f>
        <v>12423</v>
      </c>
      <c r="AJ325">
        <f>Demand[[#This Row],[Load]]+Demand[[#This Row],[Load]]*-0.17</f>
        <v>12574.5</v>
      </c>
      <c r="AK325">
        <f>Demand[[#This Row],[Load]]+Demand[[#This Row],[Load]]*-0.16</f>
        <v>12726</v>
      </c>
      <c r="AL325">
        <f>Demand[[#This Row],[Load]]+Demand[[#This Row],[Load]]*-0.15</f>
        <v>12877.5</v>
      </c>
      <c r="AM325">
        <f>Demand[[#This Row],[Load]]+Demand[[#This Row],[Load]]*-0.14</f>
        <v>13029</v>
      </c>
      <c r="AN325">
        <f>Demand[[#This Row],[Load]]+Demand[[#This Row],[Load]]*-0.13</f>
        <v>13180.5</v>
      </c>
      <c r="AO325">
        <f>Demand[[#This Row],[Load]]+Demand[[#This Row],[Load]]*-0.12</f>
        <v>13332</v>
      </c>
      <c r="AP325">
        <f>Demand[[#This Row],[Load]]+Demand[[#This Row],[Load]]*-0.11</f>
        <v>13483.5</v>
      </c>
      <c r="AQ325">
        <f>Demand[[#This Row],[Load]]+Demand[[#This Row],[Load]]*-0.1</f>
        <v>13635</v>
      </c>
      <c r="AR325">
        <f>Demand[[#This Row],[Load]]+Demand[[#This Row],[Load]]*-0.09</f>
        <v>13786.5</v>
      </c>
      <c r="AS325">
        <f>Demand[[#This Row],[Load]]+Demand[[#This Row],[Load]]*-0.08</f>
        <v>13938</v>
      </c>
      <c r="AT325">
        <f>Demand[[#This Row],[Load]]+Demand[[#This Row],[Load]]*-0.07</f>
        <v>14089.5</v>
      </c>
      <c r="AU325">
        <f>Demand[[#This Row],[Load]]+Demand[[#This Row],[Load]]*-0.06</f>
        <v>14241</v>
      </c>
      <c r="AV325">
        <f>Demand[[#This Row],[Load]]+Demand[[#This Row],[Load]]*-0.05</f>
        <v>14392.5</v>
      </c>
      <c r="AW325">
        <f>Demand[[#This Row],[Load]]+Demand[[#This Row],[Load]]*-0.04</f>
        <v>14544</v>
      </c>
      <c r="AX325">
        <f>Demand[[#This Row],[Load]]+Demand[[#This Row],[Load]]*-0.03</f>
        <v>14695.5</v>
      </c>
      <c r="AY325">
        <f>Demand[[#This Row],[Load]]+Demand[[#This Row],[Load]]*-0.02</f>
        <v>14847</v>
      </c>
      <c r="AZ325">
        <f>Demand[[#This Row],[Load]]+Demand[[#This Row],[Load]]*-0.01</f>
        <v>14998.5</v>
      </c>
      <c r="BA325">
        <f>Demand[[#This Row],[Load]]+Demand[[#This Row],[Load]]*0</f>
        <v>15150</v>
      </c>
      <c r="BB325">
        <f>Demand[[#This Row],[Load]]+Demand[[#This Row],[Load]]*0.01</f>
        <v>15301.5</v>
      </c>
      <c r="BC325">
        <f>Demand[[#This Row],[Load]]+Demand[[#This Row],[Load]]*0.02</f>
        <v>15453</v>
      </c>
      <c r="BD325">
        <f>Demand[[#This Row],[Load]]+Demand[[#This Row],[Load]]*0.03</f>
        <v>15604.5</v>
      </c>
      <c r="BE325">
        <f>Demand[[#This Row],[Load]]+Demand[[#This Row],[Load]]*0.04</f>
        <v>15756</v>
      </c>
      <c r="BF325">
        <f>Demand[[#This Row],[Load]]+Demand[[#This Row],[Load]]*0.05</f>
        <v>15907.5</v>
      </c>
      <c r="BG325">
        <f>Demand[[#This Row],[Load]]+Demand[[#This Row],[Load]]*0.06</f>
        <v>16059</v>
      </c>
      <c r="BH325">
        <f>Demand[[#This Row],[Load]]+Demand[[#This Row],[Load]]*0.07</f>
        <v>16210.5</v>
      </c>
      <c r="BI325">
        <f>Demand[[#This Row],[Load]]+Demand[[#This Row],[Load]]*0.08</f>
        <v>16362</v>
      </c>
      <c r="BJ325">
        <f>Demand[[#This Row],[Load]]+Demand[[#This Row],[Load]]*0.09</f>
        <v>16513.5</v>
      </c>
      <c r="BK325">
        <f>Demand[[#This Row],[Load]]+Demand[[#This Row],[Load]]*0.1</f>
        <v>16665</v>
      </c>
      <c r="BL325">
        <f>Demand[[#This Row],[Load]]+Demand[[#This Row],[Load]]*0.11</f>
        <v>16816.5</v>
      </c>
      <c r="BM325">
        <f>Demand[[#This Row],[Load]]+Demand[[#This Row],[Load]]*0.12</f>
        <v>16968</v>
      </c>
      <c r="BN325">
        <f>Demand[[#This Row],[Load]]+Demand[[#This Row],[Load]]*0.13</f>
        <v>17119.5</v>
      </c>
      <c r="BO325">
        <f>Demand[[#This Row],[Load]]+Demand[[#This Row],[Load]]*0.14</f>
        <v>17271</v>
      </c>
      <c r="BP325">
        <f>Demand[[#This Row],[Load]]+Demand[[#This Row],[Load]]*0.15</f>
        <v>17422.5</v>
      </c>
      <c r="BQ325">
        <f>Demand[[#This Row],[Load]]+Demand[[#This Row],[Load]]*0.16</f>
        <v>17574</v>
      </c>
      <c r="BR325">
        <f>Demand[[#This Row],[Load]]+Demand[[#This Row],[Load]]*0.17</f>
        <v>17725.5</v>
      </c>
      <c r="BS325">
        <f>Demand[[#This Row],[Load]]+Demand[[#This Row],[Load]]*0.18</f>
        <v>17877</v>
      </c>
      <c r="BT325">
        <f>Demand[[#This Row],[Load]]+Demand[[#This Row],[Load]]*0.19</f>
        <v>18028.5</v>
      </c>
      <c r="BU325">
        <f>Demand[[#This Row],[Load]]+Demand[[#This Row],[Load]]*0.2</f>
        <v>18180</v>
      </c>
      <c r="BV325">
        <f>Demand[[#This Row],[Load]]+Demand[[#This Row],[Load]]*0.21</f>
        <v>18331.5</v>
      </c>
      <c r="BW325">
        <f>Demand[[#This Row],[Load]]+Demand[[#This Row],[Load]]*0.22</f>
        <v>18483</v>
      </c>
      <c r="BX325">
        <f>Demand[[#This Row],[Load]]+Demand[[#This Row],[Load]]*0.23</f>
        <v>18634.5</v>
      </c>
      <c r="BY325">
        <f>Demand[[#This Row],[Load]]+Demand[[#This Row],[Load]]*0.24</f>
        <v>18786</v>
      </c>
      <c r="BZ325">
        <f>Demand[[#This Row],[Load]]+Demand[[#This Row],[Load]]*0.25</f>
        <v>18937.5</v>
      </c>
      <c r="CA325">
        <f>Demand[[#This Row],[Load]]+Demand[[#This Row],[Load]]*0.26</f>
        <v>19089</v>
      </c>
      <c r="CB325">
        <f>Demand[[#This Row],[Load]]+Demand[[#This Row],[Load]]*0.27</f>
        <v>19240.5</v>
      </c>
      <c r="CC325">
        <f>Demand[[#This Row],[Load]]+Demand[[#This Row],[Load]]*0.28</f>
        <v>19392</v>
      </c>
      <c r="CD325">
        <f>Demand[[#This Row],[Load]]+Demand[[#This Row],[Load]]*0.29</f>
        <v>19543.5</v>
      </c>
      <c r="CE325">
        <f>Demand[[#This Row],[Load]]+Demand[[#This Row],[Load]]*0.3</f>
        <v>19695</v>
      </c>
      <c r="CF325">
        <f>Demand[[#This Row],[Load]]+Demand[[#This Row],[Load]]*0.31</f>
        <v>19846.5</v>
      </c>
      <c r="CG325">
        <f>Demand[[#This Row],[Load]]+Demand[[#This Row],[Load]]*0.32</f>
        <v>19998</v>
      </c>
      <c r="CH325">
        <f>Demand[[#This Row],[Load]]+Demand[[#This Row],[Load]]*0.33</f>
        <v>20149.5</v>
      </c>
      <c r="CI325">
        <f>Demand[[#This Row],[Load]]+Demand[[#This Row],[Load]]*0.34</f>
        <v>20301</v>
      </c>
      <c r="CJ325">
        <f>Demand[[#This Row],[Load]]+Demand[[#This Row],[Load]]*0.35</f>
        <v>20452.5</v>
      </c>
      <c r="CK325">
        <f>Demand[[#This Row],[Load]]+Demand[[#This Row],[Load]]*0.36</f>
        <v>20604</v>
      </c>
      <c r="CL325">
        <f>Demand[[#This Row],[Load]]+Demand[[#This Row],[Load]]*0.37</f>
        <v>20755.5</v>
      </c>
      <c r="CM325">
        <f>Demand[[#This Row],[Load]]+Demand[[#This Row],[Load]]*0.38</f>
        <v>20907</v>
      </c>
      <c r="CN325">
        <f>Demand[[#This Row],[Load]]+Demand[[#This Row],[Load]]*0.39</f>
        <v>21058.5</v>
      </c>
      <c r="CO325">
        <f>Demand[[#This Row],[Load]]+Demand[[#This Row],[Load]]*0.4</f>
        <v>21210</v>
      </c>
      <c r="CP325">
        <f>Demand[[#This Row],[Load]]+Demand[[#This Row],[Load]]*0.41</f>
        <v>21361.5</v>
      </c>
      <c r="CQ325">
        <f>Demand[[#This Row],[Load]]+Demand[[#This Row],[Load]]*0.42</f>
        <v>21513</v>
      </c>
      <c r="CR325">
        <f>Demand[[#This Row],[Load]]+Demand[[#This Row],[Load]]*0.43</f>
        <v>21664.5</v>
      </c>
      <c r="CS325">
        <f>Demand[[#This Row],[Load]]+Demand[[#This Row],[Load]]*0.44</f>
        <v>21816</v>
      </c>
      <c r="CT325">
        <f>Demand[[#This Row],[Load]]+Demand[[#This Row],[Load]]*0.45</f>
        <v>21967.5</v>
      </c>
      <c r="CU325">
        <f>Demand[[#This Row],[Load]]+Demand[[#This Row],[Load]]*0.46</f>
        <v>22119</v>
      </c>
      <c r="CV325">
        <f>Demand[[#This Row],[Load]]+Demand[[#This Row],[Load]]*47</f>
        <v>727200</v>
      </c>
      <c r="CW325">
        <f>Demand[[#This Row],[Load]]+Demand[[#This Row],[Load]]*0.48</f>
        <v>22422</v>
      </c>
      <c r="CX325">
        <f>Demand[[#This Row],[Load]]+Demand[[#This Row],[Load]]*0.49</f>
        <v>22573.5</v>
      </c>
      <c r="CY325">
        <f>Demand[[#This Row],[Load]]+Demand[[#This Row],[Load]]*0.5</f>
        <v>22725</v>
      </c>
    </row>
    <row r="326" spans="1:103">
      <c r="A326">
        <v>324</v>
      </c>
      <c r="B326">
        <v>15621</v>
      </c>
      <c r="C326">
        <f>Demand[[#This Row],[Load]]-Demand[[#This Row],[Load]]*0.5</f>
        <v>7810.5</v>
      </c>
      <c r="D326">
        <f>Demand[[#This Row],[Load]]-Demand[[#This Row],[Load]]*0.49</f>
        <v>7966.71</v>
      </c>
      <c r="E326">
        <f>Demand[[#This Row],[Load]]-Demand[[#This Row],[Load]]*0.48</f>
        <v>8122.92</v>
      </c>
      <c r="F326">
        <f>Demand[[#This Row],[Load]]-Demand[[#This Row],[Load]]*0.47</f>
        <v>8279.130000000001</v>
      </c>
      <c r="G326">
        <f>Demand[[#This Row],[Load]]-Demand[[#This Row],[Load]]*0.46</f>
        <v>8435.34</v>
      </c>
      <c r="H326">
        <f>Demand[[#This Row],[Load]]-Demand[[#This Row],[Load]]*0.45</f>
        <v>8591.5499999999993</v>
      </c>
      <c r="I326">
        <f>Demand[[#This Row],[Load]]-Demand[[#This Row],[Load]]*0.44</f>
        <v>8747.76</v>
      </c>
      <c r="J326">
        <f>Demand[[#This Row],[Load]]-Demand[[#This Row],[Load]]*0.43</f>
        <v>8903.9700000000012</v>
      </c>
      <c r="K326">
        <f>Demand[[#This Row],[Load]]+Demand[[#This Row],[Load]]*$K$1</f>
        <v>9060.18</v>
      </c>
      <c r="L326">
        <f>Demand[[#This Row],[Load]]+Demand[[#This Row],[Load]]*-0.41</f>
        <v>9216.39</v>
      </c>
      <c r="M326">
        <f>Demand[[#This Row],[Load]]+Demand[[#This Row],[Load]]*-0.4</f>
        <v>9372.5999999999985</v>
      </c>
      <c r="N326">
        <f>Demand[[#This Row],[Load]]+Demand[[#This Row],[Load]]*-0.39</f>
        <v>9528.81</v>
      </c>
      <c r="O326">
        <f>Demand[[#This Row],[Load]]+Demand[[#This Row],[Load]]*-0.38</f>
        <v>9685.02</v>
      </c>
      <c r="P326">
        <f>Demand[[#This Row],[Load]]+Demand[[#This Row],[Load]]*-0.37</f>
        <v>9841.23</v>
      </c>
      <c r="Q326">
        <f>Demand[[#This Row],[Load]]+Demand[[#This Row],[Load]]*-0.36</f>
        <v>9997.44</v>
      </c>
      <c r="R326">
        <f>Demand[[#This Row],[Load]]+Demand[[#This Row],[Load]]*-0.35</f>
        <v>10153.650000000001</v>
      </c>
      <c r="S326">
        <f>Demand[[#This Row],[Load]]+Demand[[#This Row],[Load]]*-0.34</f>
        <v>10309.86</v>
      </c>
      <c r="T326">
        <f>Demand[[#This Row],[Load]]+Demand[[#This Row],[Load]]*-0.33</f>
        <v>10466.07</v>
      </c>
      <c r="U326">
        <f>Demand[[#This Row],[Load]]+Demand[[#This Row],[Load]]*-0.32</f>
        <v>10622.279999999999</v>
      </c>
      <c r="V326">
        <f>Demand[[#This Row],[Load]]+Demand[[#This Row],[Load]]*-0.31</f>
        <v>10778.49</v>
      </c>
      <c r="W326">
        <f>Demand[[#This Row],[Load]]+Demand[[#This Row],[Load]]*-0.3</f>
        <v>10934.7</v>
      </c>
      <c r="X326">
        <f>Demand[[#This Row],[Load]]+Demand[[#This Row],[Load]]*-0.29</f>
        <v>11090.91</v>
      </c>
      <c r="Y326">
        <f>Demand[[#This Row],[Load]]+Demand[[#This Row],[Load]]*-0.28</f>
        <v>11247.119999999999</v>
      </c>
      <c r="Z326">
        <f>Demand[[#This Row],[Load]]+Demand[[#This Row],[Load]]*-0.27</f>
        <v>11403.33</v>
      </c>
      <c r="AA326">
        <f>Demand[[#This Row],[Load]]+Demand[[#This Row],[Load]]*-0.26</f>
        <v>11559.54</v>
      </c>
      <c r="AB326">
        <f>Demand[[#This Row],[Load]]+Demand[[#This Row],[Load]]*-0.25</f>
        <v>11715.75</v>
      </c>
      <c r="AC326">
        <f>Demand[[#This Row],[Load]]+Demand[[#This Row],[Load]]*-0.24</f>
        <v>11871.96</v>
      </c>
      <c r="AD326">
        <f>Demand[[#This Row],[Load]]+Demand[[#This Row],[Load]]*-0.23</f>
        <v>12028.17</v>
      </c>
      <c r="AE326">
        <f>Demand[[#This Row],[Load]]+Demand[[#This Row],[Load]]*-0.22</f>
        <v>12184.380000000001</v>
      </c>
      <c r="AF326">
        <f>Demand[[#This Row],[Load]]+Demand[[#This Row],[Load]]*-0.21</f>
        <v>12340.59</v>
      </c>
      <c r="AG326">
        <f>Demand[[#This Row],[Load]]+Demand[[#This Row],[Load]]*-0.2</f>
        <v>12496.8</v>
      </c>
      <c r="AH326">
        <f>Demand[[#This Row],[Load]]+Demand[[#This Row],[Load]]*-0.19</f>
        <v>12653.01</v>
      </c>
      <c r="AI326">
        <f>Demand[[#This Row],[Load]]+Demand[[#This Row],[Load]]*-0.18</f>
        <v>12809.220000000001</v>
      </c>
      <c r="AJ326">
        <f>Demand[[#This Row],[Load]]+Demand[[#This Row],[Load]]*-0.17</f>
        <v>12965.43</v>
      </c>
      <c r="AK326">
        <f>Demand[[#This Row],[Load]]+Demand[[#This Row],[Load]]*-0.16</f>
        <v>13121.64</v>
      </c>
      <c r="AL326">
        <f>Demand[[#This Row],[Load]]+Demand[[#This Row],[Load]]*-0.15</f>
        <v>13277.85</v>
      </c>
      <c r="AM326">
        <f>Demand[[#This Row],[Load]]+Demand[[#This Row],[Load]]*-0.14</f>
        <v>13434.06</v>
      </c>
      <c r="AN326">
        <f>Demand[[#This Row],[Load]]+Demand[[#This Row],[Load]]*-0.13</f>
        <v>13590.27</v>
      </c>
      <c r="AO326">
        <f>Demand[[#This Row],[Load]]+Demand[[#This Row],[Load]]*-0.12</f>
        <v>13746.48</v>
      </c>
      <c r="AP326">
        <f>Demand[[#This Row],[Load]]+Demand[[#This Row],[Load]]*-0.11</f>
        <v>13902.69</v>
      </c>
      <c r="AQ326">
        <f>Demand[[#This Row],[Load]]+Demand[[#This Row],[Load]]*-0.1</f>
        <v>14058.9</v>
      </c>
      <c r="AR326">
        <f>Demand[[#This Row],[Load]]+Demand[[#This Row],[Load]]*-0.09</f>
        <v>14215.11</v>
      </c>
      <c r="AS326">
        <f>Demand[[#This Row],[Load]]+Demand[[#This Row],[Load]]*-0.08</f>
        <v>14371.32</v>
      </c>
      <c r="AT326">
        <f>Demand[[#This Row],[Load]]+Demand[[#This Row],[Load]]*-0.07</f>
        <v>14527.53</v>
      </c>
      <c r="AU326">
        <f>Demand[[#This Row],[Load]]+Demand[[#This Row],[Load]]*-0.06</f>
        <v>14683.74</v>
      </c>
      <c r="AV326">
        <f>Demand[[#This Row],[Load]]+Demand[[#This Row],[Load]]*-0.05</f>
        <v>14839.95</v>
      </c>
      <c r="AW326">
        <f>Demand[[#This Row],[Load]]+Demand[[#This Row],[Load]]*-0.04</f>
        <v>14996.16</v>
      </c>
      <c r="AX326">
        <f>Demand[[#This Row],[Load]]+Demand[[#This Row],[Load]]*-0.03</f>
        <v>15152.37</v>
      </c>
      <c r="AY326">
        <f>Demand[[#This Row],[Load]]+Demand[[#This Row],[Load]]*-0.02</f>
        <v>15308.58</v>
      </c>
      <c r="AZ326">
        <f>Demand[[#This Row],[Load]]+Demand[[#This Row],[Load]]*-0.01</f>
        <v>15464.79</v>
      </c>
      <c r="BA326">
        <f>Demand[[#This Row],[Load]]+Demand[[#This Row],[Load]]*0</f>
        <v>15621</v>
      </c>
      <c r="BB326">
        <f>Demand[[#This Row],[Load]]+Demand[[#This Row],[Load]]*0.01</f>
        <v>15777.21</v>
      </c>
      <c r="BC326">
        <f>Demand[[#This Row],[Load]]+Demand[[#This Row],[Load]]*0.02</f>
        <v>15933.42</v>
      </c>
      <c r="BD326">
        <f>Demand[[#This Row],[Load]]+Demand[[#This Row],[Load]]*0.03</f>
        <v>16089.63</v>
      </c>
      <c r="BE326">
        <f>Demand[[#This Row],[Load]]+Demand[[#This Row],[Load]]*0.04</f>
        <v>16245.84</v>
      </c>
      <c r="BF326">
        <f>Demand[[#This Row],[Load]]+Demand[[#This Row],[Load]]*0.05</f>
        <v>16402.05</v>
      </c>
      <c r="BG326">
        <f>Demand[[#This Row],[Load]]+Demand[[#This Row],[Load]]*0.06</f>
        <v>16558.259999999998</v>
      </c>
      <c r="BH326">
        <f>Demand[[#This Row],[Load]]+Demand[[#This Row],[Load]]*0.07</f>
        <v>16714.47</v>
      </c>
      <c r="BI326">
        <f>Demand[[#This Row],[Load]]+Demand[[#This Row],[Load]]*0.08</f>
        <v>16870.68</v>
      </c>
      <c r="BJ326">
        <f>Demand[[#This Row],[Load]]+Demand[[#This Row],[Load]]*0.09</f>
        <v>17026.89</v>
      </c>
      <c r="BK326">
        <f>Demand[[#This Row],[Load]]+Demand[[#This Row],[Load]]*0.1</f>
        <v>17183.099999999999</v>
      </c>
      <c r="BL326">
        <f>Demand[[#This Row],[Load]]+Demand[[#This Row],[Load]]*0.11</f>
        <v>17339.310000000001</v>
      </c>
      <c r="BM326">
        <f>Demand[[#This Row],[Load]]+Demand[[#This Row],[Load]]*0.12</f>
        <v>17495.52</v>
      </c>
      <c r="BN326">
        <f>Demand[[#This Row],[Load]]+Demand[[#This Row],[Load]]*0.13</f>
        <v>17651.73</v>
      </c>
      <c r="BO326">
        <f>Demand[[#This Row],[Load]]+Demand[[#This Row],[Load]]*0.14</f>
        <v>17807.939999999999</v>
      </c>
      <c r="BP326">
        <f>Demand[[#This Row],[Load]]+Demand[[#This Row],[Load]]*0.15</f>
        <v>17964.150000000001</v>
      </c>
      <c r="BQ326">
        <f>Demand[[#This Row],[Load]]+Demand[[#This Row],[Load]]*0.16</f>
        <v>18120.36</v>
      </c>
      <c r="BR326">
        <f>Demand[[#This Row],[Load]]+Demand[[#This Row],[Load]]*0.17</f>
        <v>18276.57</v>
      </c>
      <c r="BS326">
        <f>Demand[[#This Row],[Load]]+Demand[[#This Row],[Load]]*0.18</f>
        <v>18432.78</v>
      </c>
      <c r="BT326">
        <f>Demand[[#This Row],[Load]]+Demand[[#This Row],[Load]]*0.19</f>
        <v>18588.990000000002</v>
      </c>
      <c r="BU326">
        <f>Demand[[#This Row],[Load]]+Demand[[#This Row],[Load]]*0.2</f>
        <v>18745.2</v>
      </c>
      <c r="BV326">
        <f>Demand[[#This Row],[Load]]+Demand[[#This Row],[Load]]*0.21</f>
        <v>18901.41</v>
      </c>
      <c r="BW326">
        <f>Demand[[#This Row],[Load]]+Demand[[#This Row],[Load]]*0.22</f>
        <v>19057.62</v>
      </c>
      <c r="BX326">
        <f>Demand[[#This Row],[Load]]+Demand[[#This Row],[Load]]*0.23</f>
        <v>19213.830000000002</v>
      </c>
      <c r="BY326">
        <f>Demand[[#This Row],[Load]]+Demand[[#This Row],[Load]]*0.24</f>
        <v>19370.04</v>
      </c>
      <c r="BZ326">
        <f>Demand[[#This Row],[Load]]+Demand[[#This Row],[Load]]*0.25</f>
        <v>19526.25</v>
      </c>
      <c r="CA326">
        <f>Demand[[#This Row],[Load]]+Demand[[#This Row],[Load]]*0.26</f>
        <v>19682.46</v>
      </c>
      <c r="CB326">
        <f>Demand[[#This Row],[Load]]+Demand[[#This Row],[Load]]*0.27</f>
        <v>19838.669999999998</v>
      </c>
      <c r="CC326">
        <f>Demand[[#This Row],[Load]]+Demand[[#This Row],[Load]]*0.28</f>
        <v>19994.88</v>
      </c>
      <c r="CD326">
        <f>Demand[[#This Row],[Load]]+Demand[[#This Row],[Load]]*0.29</f>
        <v>20151.09</v>
      </c>
      <c r="CE326">
        <f>Demand[[#This Row],[Load]]+Demand[[#This Row],[Load]]*0.3</f>
        <v>20307.3</v>
      </c>
      <c r="CF326">
        <f>Demand[[#This Row],[Load]]+Demand[[#This Row],[Load]]*0.31</f>
        <v>20463.510000000002</v>
      </c>
      <c r="CG326">
        <f>Demand[[#This Row],[Load]]+Demand[[#This Row],[Load]]*0.32</f>
        <v>20619.72</v>
      </c>
      <c r="CH326">
        <f>Demand[[#This Row],[Load]]+Demand[[#This Row],[Load]]*0.33</f>
        <v>20775.93</v>
      </c>
      <c r="CI326">
        <f>Demand[[#This Row],[Load]]+Demand[[#This Row],[Load]]*0.34</f>
        <v>20932.14</v>
      </c>
      <c r="CJ326">
        <f>Demand[[#This Row],[Load]]+Demand[[#This Row],[Load]]*0.35</f>
        <v>21088.35</v>
      </c>
      <c r="CK326">
        <f>Demand[[#This Row],[Load]]+Demand[[#This Row],[Load]]*0.36</f>
        <v>21244.559999999998</v>
      </c>
      <c r="CL326">
        <f>Demand[[#This Row],[Load]]+Demand[[#This Row],[Load]]*0.37</f>
        <v>21400.77</v>
      </c>
      <c r="CM326">
        <f>Demand[[#This Row],[Load]]+Demand[[#This Row],[Load]]*0.38</f>
        <v>21556.98</v>
      </c>
      <c r="CN326">
        <f>Demand[[#This Row],[Load]]+Demand[[#This Row],[Load]]*0.39</f>
        <v>21713.190000000002</v>
      </c>
      <c r="CO326">
        <f>Demand[[#This Row],[Load]]+Demand[[#This Row],[Load]]*0.4</f>
        <v>21869.4</v>
      </c>
      <c r="CP326">
        <f>Demand[[#This Row],[Load]]+Demand[[#This Row],[Load]]*0.41</f>
        <v>22025.61</v>
      </c>
      <c r="CQ326">
        <f>Demand[[#This Row],[Load]]+Demand[[#This Row],[Load]]*0.42</f>
        <v>22181.82</v>
      </c>
      <c r="CR326">
        <f>Demand[[#This Row],[Load]]+Demand[[#This Row],[Load]]*0.43</f>
        <v>22338.03</v>
      </c>
      <c r="CS326">
        <f>Demand[[#This Row],[Load]]+Demand[[#This Row],[Load]]*0.44</f>
        <v>22494.239999999998</v>
      </c>
      <c r="CT326">
        <f>Demand[[#This Row],[Load]]+Demand[[#This Row],[Load]]*0.45</f>
        <v>22650.45</v>
      </c>
      <c r="CU326">
        <f>Demand[[#This Row],[Load]]+Demand[[#This Row],[Load]]*0.46</f>
        <v>22806.66</v>
      </c>
      <c r="CV326">
        <f>Demand[[#This Row],[Load]]+Demand[[#This Row],[Load]]*47</f>
        <v>749808</v>
      </c>
      <c r="CW326">
        <f>Demand[[#This Row],[Load]]+Demand[[#This Row],[Load]]*0.48</f>
        <v>23119.08</v>
      </c>
      <c r="CX326">
        <f>Demand[[#This Row],[Load]]+Demand[[#This Row],[Load]]*0.49</f>
        <v>23275.29</v>
      </c>
      <c r="CY326">
        <f>Demand[[#This Row],[Load]]+Demand[[#This Row],[Load]]*0.5</f>
        <v>23431.5</v>
      </c>
    </row>
    <row r="327" spans="1:103">
      <c r="A327">
        <v>325</v>
      </c>
      <c r="B327">
        <v>15949</v>
      </c>
      <c r="C327">
        <f>Demand[[#This Row],[Load]]-Demand[[#This Row],[Load]]*0.5</f>
        <v>7974.5</v>
      </c>
      <c r="D327">
        <f>Demand[[#This Row],[Load]]-Demand[[#This Row],[Load]]*0.49</f>
        <v>8133.99</v>
      </c>
      <c r="E327">
        <f>Demand[[#This Row],[Load]]-Demand[[#This Row],[Load]]*0.48</f>
        <v>8293.48</v>
      </c>
      <c r="F327">
        <f>Demand[[#This Row],[Load]]-Demand[[#This Row],[Load]]*0.47</f>
        <v>8452.9700000000012</v>
      </c>
      <c r="G327">
        <f>Demand[[#This Row],[Load]]-Demand[[#This Row],[Load]]*0.46</f>
        <v>8612.4599999999991</v>
      </c>
      <c r="H327">
        <f>Demand[[#This Row],[Load]]-Demand[[#This Row],[Load]]*0.45</f>
        <v>8771.9500000000007</v>
      </c>
      <c r="I327">
        <f>Demand[[#This Row],[Load]]-Demand[[#This Row],[Load]]*0.44</f>
        <v>8931.4399999999987</v>
      </c>
      <c r="J327">
        <f>Demand[[#This Row],[Load]]-Demand[[#This Row],[Load]]*0.43</f>
        <v>9090.93</v>
      </c>
      <c r="K327">
        <f>Demand[[#This Row],[Load]]+Demand[[#This Row],[Load]]*$K$1</f>
        <v>9250.42</v>
      </c>
      <c r="L327">
        <f>Demand[[#This Row],[Load]]+Demand[[#This Row],[Load]]*-0.41</f>
        <v>9409.91</v>
      </c>
      <c r="M327">
        <f>Demand[[#This Row],[Load]]+Demand[[#This Row],[Load]]*-0.4</f>
        <v>9569.4</v>
      </c>
      <c r="N327">
        <f>Demand[[#This Row],[Load]]+Demand[[#This Row],[Load]]*-0.39</f>
        <v>9728.89</v>
      </c>
      <c r="O327">
        <f>Demand[[#This Row],[Load]]+Demand[[#This Row],[Load]]*-0.38</f>
        <v>9888.380000000001</v>
      </c>
      <c r="P327">
        <f>Demand[[#This Row],[Load]]+Demand[[#This Row],[Load]]*-0.37</f>
        <v>10047.869999999999</v>
      </c>
      <c r="Q327">
        <f>Demand[[#This Row],[Load]]+Demand[[#This Row],[Load]]*-0.36</f>
        <v>10207.36</v>
      </c>
      <c r="R327">
        <f>Demand[[#This Row],[Load]]+Demand[[#This Row],[Load]]*-0.35</f>
        <v>10366.85</v>
      </c>
      <c r="S327">
        <f>Demand[[#This Row],[Load]]+Demand[[#This Row],[Load]]*-0.34</f>
        <v>10526.34</v>
      </c>
      <c r="T327">
        <f>Demand[[#This Row],[Load]]+Demand[[#This Row],[Load]]*-0.33</f>
        <v>10685.83</v>
      </c>
      <c r="U327">
        <f>Demand[[#This Row],[Load]]+Demand[[#This Row],[Load]]*-0.32</f>
        <v>10845.32</v>
      </c>
      <c r="V327">
        <f>Demand[[#This Row],[Load]]+Demand[[#This Row],[Load]]*-0.31</f>
        <v>11004.810000000001</v>
      </c>
      <c r="W327">
        <f>Demand[[#This Row],[Load]]+Demand[[#This Row],[Load]]*-0.3</f>
        <v>11164.3</v>
      </c>
      <c r="X327">
        <f>Demand[[#This Row],[Load]]+Demand[[#This Row],[Load]]*-0.29</f>
        <v>11323.79</v>
      </c>
      <c r="Y327">
        <f>Demand[[#This Row],[Load]]+Demand[[#This Row],[Load]]*-0.28</f>
        <v>11483.279999999999</v>
      </c>
      <c r="Z327">
        <f>Demand[[#This Row],[Load]]+Demand[[#This Row],[Load]]*-0.27</f>
        <v>11642.77</v>
      </c>
      <c r="AA327">
        <f>Demand[[#This Row],[Load]]+Demand[[#This Row],[Load]]*-0.26</f>
        <v>11802.26</v>
      </c>
      <c r="AB327">
        <f>Demand[[#This Row],[Load]]+Demand[[#This Row],[Load]]*-0.25</f>
        <v>11961.75</v>
      </c>
      <c r="AC327">
        <f>Demand[[#This Row],[Load]]+Demand[[#This Row],[Load]]*-0.24</f>
        <v>12121.24</v>
      </c>
      <c r="AD327">
        <f>Demand[[#This Row],[Load]]+Demand[[#This Row],[Load]]*-0.23</f>
        <v>12280.73</v>
      </c>
      <c r="AE327">
        <f>Demand[[#This Row],[Load]]+Demand[[#This Row],[Load]]*-0.22</f>
        <v>12440.22</v>
      </c>
      <c r="AF327">
        <f>Demand[[#This Row],[Load]]+Demand[[#This Row],[Load]]*-0.21</f>
        <v>12599.71</v>
      </c>
      <c r="AG327">
        <f>Demand[[#This Row],[Load]]+Demand[[#This Row],[Load]]*-0.2</f>
        <v>12759.2</v>
      </c>
      <c r="AH327">
        <f>Demand[[#This Row],[Load]]+Demand[[#This Row],[Load]]*-0.19</f>
        <v>12918.69</v>
      </c>
      <c r="AI327">
        <f>Demand[[#This Row],[Load]]+Demand[[#This Row],[Load]]*-0.18</f>
        <v>13078.18</v>
      </c>
      <c r="AJ327">
        <f>Demand[[#This Row],[Load]]+Demand[[#This Row],[Load]]*-0.17</f>
        <v>13237.67</v>
      </c>
      <c r="AK327">
        <f>Demand[[#This Row],[Load]]+Demand[[#This Row],[Load]]*-0.16</f>
        <v>13397.16</v>
      </c>
      <c r="AL327">
        <f>Demand[[#This Row],[Load]]+Demand[[#This Row],[Load]]*-0.15</f>
        <v>13556.65</v>
      </c>
      <c r="AM327">
        <f>Demand[[#This Row],[Load]]+Demand[[#This Row],[Load]]*-0.14</f>
        <v>13716.14</v>
      </c>
      <c r="AN327">
        <f>Demand[[#This Row],[Load]]+Demand[[#This Row],[Load]]*-0.13</f>
        <v>13875.630000000001</v>
      </c>
      <c r="AO327">
        <f>Demand[[#This Row],[Load]]+Demand[[#This Row],[Load]]*-0.12</f>
        <v>14035.12</v>
      </c>
      <c r="AP327">
        <f>Demand[[#This Row],[Load]]+Demand[[#This Row],[Load]]*-0.11</f>
        <v>14194.61</v>
      </c>
      <c r="AQ327">
        <f>Demand[[#This Row],[Load]]+Demand[[#This Row],[Load]]*-0.1</f>
        <v>14354.1</v>
      </c>
      <c r="AR327">
        <f>Demand[[#This Row],[Load]]+Demand[[#This Row],[Load]]*-0.09</f>
        <v>14513.59</v>
      </c>
      <c r="AS327">
        <f>Demand[[#This Row],[Load]]+Demand[[#This Row],[Load]]*-0.08</f>
        <v>14673.08</v>
      </c>
      <c r="AT327">
        <f>Demand[[#This Row],[Load]]+Demand[[#This Row],[Load]]*-0.07</f>
        <v>14832.57</v>
      </c>
      <c r="AU327">
        <f>Demand[[#This Row],[Load]]+Demand[[#This Row],[Load]]*-0.06</f>
        <v>14992.06</v>
      </c>
      <c r="AV327">
        <f>Demand[[#This Row],[Load]]+Demand[[#This Row],[Load]]*-0.05</f>
        <v>15151.55</v>
      </c>
      <c r="AW327">
        <f>Demand[[#This Row],[Load]]+Demand[[#This Row],[Load]]*-0.04</f>
        <v>15311.04</v>
      </c>
      <c r="AX327">
        <f>Demand[[#This Row],[Load]]+Demand[[#This Row],[Load]]*-0.03</f>
        <v>15470.53</v>
      </c>
      <c r="AY327">
        <f>Demand[[#This Row],[Load]]+Demand[[#This Row],[Load]]*-0.02</f>
        <v>15630.02</v>
      </c>
      <c r="AZ327">
        <f>Demand[[#This Row],[Load]]+Demand[[#This Row],[Load]]*-0.01</f>
        <v>15789.51</v>
      </c>
      <c r="BA327">
        <f>Demand[[#This Row],[Load]]+Demand[[#This Row],[Load]]*0</f>
        <v>15949</v>
      </c>
      <c r="BB327">
        <f>Demand[[#This Row],[Load]]+Demand[[#This Row],[Load]]*0.01</f>
        <v>16108.49</v>
      </c>
      <c r="BC327">
        <f>Demand[[#This Row],[Load]]+Demand[[#This Row],[Load]]*0.02</f>
        <v>16267.98</v>
      </c>
      <c r="BD327">
        <f>Demand[[#This Row],[Load]]+Demand[[#This Row],[Load]]*0.03</f>
        <v>16427.47</v>
      </c>
      <c r="BE327">
        <f>Demand[[#This Row],[Load]]+Demand[[#This Row],[Load]]*0.04</f>
        <v>16586.96</v>
      </c>
      <c r="BF327">
        <f>Demand[[#This Row],[Load]]+Demand[[#This Row],[Load]]*0.05</f>
        <v>16746.45</v>
      </c>
      <c r="BG327">
        <f>Demand[[#This Row],[Load]]+Demand[[#This Row],[Load]]*0.06</f>
        <v>16905.939999999999</v>
      </c>
      <c r="BH327">
        <f>Demand[[#This Row],[Load]]+Demand[[#This Row],[Load]]*0.07</f>
        <v>17065.43</v>
      </c>
      <c r="BI327">
        <f>Demand[[#This Row],[Load]]+Demand[[#This Row],[Load]]*0.08</f>
        <v>17224.919999999998</v>
      </c>
      <c r="BJ327">
        <f>Demand[[#This Row],[Load]]+Demand[[#This Row],[Load]]*0.09</f>
        <v>17384.41</v>
      </c>
      <c r="BK327">
        <f>Demand[[#This Row],[Load]]+Demand[[#This Row],[Load]]*0.1</f>
        <v>17543.900000000001</v>
      </c>
      <c r="BL327">
        <f>Demand[[#This Row],[Load]]+Demand[[#This Row],[Load]]*0.11</f>
        <v>17703.39</v>
      </c>
      <c r="BM327">
        <f>Demand[[#This Row],[Load]]+Demand[[#This Row],[Load]]*0.12</f>
        <v>17862.88</v>
      </c>
      <c r="BN327">
        <f>Demand[[#This Row],[Load]]+Demand[[#This Row],[Load]]*0.13</f>
        <v>18022.37</v>
      </c>
      <c r="BO327">
        <f>Demand[[#This Row],[Load]]+Demand[[#This Row],[Load]]*0.14</f>
        <v>18181.86</v>
      </c>
      <c r="BP327">
        <f>Demand[[#This Row],[Load]]+Demand[[#This Row],[Load]]*0.15</f>
        <v>18341.349999999999</v>
      </c>
      <c r="BQ327">
        <f>Demand[[#This Row],[Load]]+Demand[[#This Row],[Load]]*0.16</f>
        <v>18500.84</v>
      </c>
      <c r="BR327">
        <f>Demand[[#This Row],[Load]]+Demand[[#This Row],[Load]]*0.17</f>
        <v>18660.330000000002</v>
      </c>
      <c r="BS327">
        <f>Demand[[#This Row],[Load]]+Demand[[#This Row],[Load]]*0.18</f>
        <v>18819.82</v>
      </c>
      <c r="BT327">
        <f>Demand[[#This Row],[Load]]+Demand[[#This Row],[Load]]*0.19</f>
        <v>18979.310000000001</v>
      </c>
      <c r="BU327">
        <f>Demand[[#This Row],[Load]]+Demand[[#This Row],[Load]]*0.2</f>
        <v>19138.8</v>
      </c>
      <c r="BV327">
        <f>Demand[[#This Row],[Load]]+Demand[[#This Row],[Load]]*0.21</f>
        <v>19298.29</v>
      </c>
      <c r="BW327">
        <f>Demand[[#This Row],[Load]]+Demand[[#This Row],[Load]]*0.22</f>
        <v>19457.78</v>
      </c>
      <c r="BX327">
        <f>Demand[[#This Row],[Load]]+Demand[[#This Row],[Load]]*0.23</f>
        <v>19617.27</v>
      </c>
      <c r="BY327">
        <f>Demand[[#This Row],[Load]]+Demand[[#This Row],[Load]]*0.24</f>
        <v>19776.759999999998</v>
      </c>
      <c r="BZ327">
        <f>Demand[[#This Row],[Load]]+Demand[[#This Row],[Load]]*0.25</f>
        <v>19936.25</v>
      </c>
      <c r="CA327">
        <f>Demand[[#This Row],[Load]]+Demand[[#This Row],[Load]]*0.26</f>
        <v>20095.739999999998</v>
      </c>
      <c r="CB327">
        <f>Demand[[#This Row],[Load]]+Demand[[#This Row],[Load]]*0.27</f>
        <v>20255.23</v>
      </c>
      <c r="CC327">
        <f>Demand[[#This Row],[Load]]+Demand[[#This Row],[Load]]*0.28</f>
        <v>20414.72</v>
      </c>
      <c r="CD327">
        <f>Demand[[#This Row],[Load]]+Demand[[#This Row],[Load]]*0.29</f>
        <v>20574.21</v>
      </c>
      <c r="CE327">
        <f>Demand[[#This Row],[Load]]+Demand[[#This Row],[Load]]*0.3</f>
        <v>20733.7</v>
      </c>
      <c r="CF327">
        <f>Demand[[#This Row],[Load]]+Demand[[#This Row],[Load]]*0.31</f>
        <v>20893.189999999999</v>
      </c>
      <c r="CG327">
        <f>Demand[[#This Row],[Load]]+Demand[[#This Row],[Load]]*0.32</f>
        <v>21052.68</v>
      </c>
      <c r="CH327">
        <f>Demand[[#This Row],[Load]]+Demand[[#This Row],[Load]]*0.33</f>
        <v>21212.17</v>
      </c>
      <c r="CI327">
        <f>Demand[[#This Row],[Load]]+Demand[[#This Row],[Load]]*0.34</f>
        <v>21371.66</v>
      </c>
      <c r="CJ327">
        <f>Demand[[#This Row],[Load]]+Demand[[#This Row],[Load]]*0.35</f>
        <v>21531.15</v>
      </c>
      <c r="CK327">
        <f>Demand[[#This Row],[Load]]+Demand[[#This Row],[Load]]*0.36</f>
        <v>21690.639999999999</v>
      </c>
      <c r="CL327">
        <f>Demand[[#This Row],[Load]]+Demand[[#This Row],[Load]]*0.37</f>
        <v>21850.13</v>
      </c>
      <c r="CM327">
        <f>Demand[[#This Row],[Load]]+Demand[[#This Row],[Load]]*0.38</f>
        <v>22009.62</v>
      </c>
      <c r="CN327">
        <f>Demand[[#This Row],[Load]]+Demand[[#This Row],[Load]]*0.39</f>
        <v>22169.11</v>
      </c>
      <c r="CO327">
        <f>Demand[[#This Row],[Load]]+Demand[[#This Row],[Load]]*0.4</f>
        <v>22328.6</v>
      </c>
      <c r="CP327">
        <f>Demand[[#This Row],[Load]]+Demand[[#This Row],[Load]]*0.41</f>
        <v>22488.09</v>
      </c>
      <c r="CQ327">
        <f>Demand[[#This Row],[Load]]+Demand[[#This Row],[Load]]*0.42</f>
        <v>22647.58</v>
      </c>
      <c r="CR327">
        <f>Demand[[#This Row],[Load]]+Demand[[#This Row],[Load]]*0.43</f>
        <v>22807.07</v>
      </c>
      <c r="CS327">
        <f>Demand[[#This Row],[Load]]+Demand[[#This Row],[Load]]*0.44</f>
        <v>22966.560000000001</v>
      </c>
      <c r="CT327">
        <f>Demand[[#This Row],[Load]]+Demand[[#This Row],[Load]]*0.45</f>
        <v>23126.05</v>
      </c>
      <c r="CU327">
        <f>Demand[[#This Row],[Load]]+Demand[[#This Row],[Load]]*0.46</f>
        <v>23285.54</v>
      </c>
      <c r="CV327">
        <f>Demand[[#This Row],[Load]]+Demand[[#This Row],[Load]]*47</f>
        <v>765552</v>
      </c>
      <c r="CW327">
        <f>Demand[[#This Row],[Load]]+Demand[[#This Row],[Load]]*0.48</f>
        <v>23604.52</v>
      </c>
      <c r="CX327">
        <f>Demand[[#This Row],[Load]]+Demand[[#This Row],[Load]]*0.49</f>
        <v>23764.010000000002</v>
      </c>
      <c r="CY327">
        <f>Demand[[#This Row],[Load]]+Demand[[#This Row],[Load]]*0.5</f>
        <v>23923.5</v>
      </c>
    </row>
    <row r="328" spans="1:103">
      <c r="A328">
        <v>326</v>
      </c>
      <c r="B328">
        <v>15983</v>
      </c>
      <c r="C328">
        <f>Demand[[#This Row],[Load]]-Demand[[#This Row],[Load]]*0.5</f>
        <v>7991.5</v>
      </c>
      <c r="D328">
        <f>Demand[[#This Row],[Load]]-Demand[[#This Row],[Load]]*0.49</f>
        <v>8151.33</v>
      </c>
      <c r="E328">
        <f>Demand[[#This Row],[Load]]-Demand[[#This Row],[Load]]*0.48</f>
        <v>8311.16</v>
      </c>
      <c r="F328">
        <f>Demand[[#This Row],[Load]]-Demand[[#This Row],[Load]]*0.47</f>
        <v>8470.9900000000016</v>
      </c>
      <c r="G328">
        <f>Demand[[#This Row],[Load]]-Demand[[#This Row],[Load]]*0.46</f>
        <v>8630.82</v>
      </c>
      <c r="H328">
        <f>Demand[[#This Row],[Load]]-Demand[[#This Row],[Load]]*0.45</f>
        <v>8790.65</v>
      </c>
      <c r="I328">
        <f>Demand[[#This Row],[Load]]-Demand[[#This Row],[Load]]*0.44</f>
        <v>8950.48</v>
      </c>
      <c r="J328">
        <f>Demand[[#This Row],[Load]]-Demand[[#This Row],[Load]]*0.43</f>
        <v>9110.3100000000013</v>
      </c>
      <c r="K328">
        <f>Demand[[#This Row],[Load]]+Demand[[#This Row],[Load]]*$K$1</f>
        <v>9270.14</v>
      </c>
      <c r="L328">
        <f>Demand[[#This Row],[Load]]+Demand[[#This Row],[Load]]*-0.41</f>
        <v>9429.9700000000012</v>
      </c>
      <c r="M328">
        <f>Demand[[#This Row],[Load]]+Demand[[#This Row],[Load]]*-0.4</f>
        <v>9589.7999999999993</v>
      </c>
      <c r="N328">
        <f>Demand[[#This Row],[Load]]+Demand[[#This Row],[Load]]*-0.39</f>
        <v>9749.630000000001</v>
      </c>
      <c r="O328">
        <f>Demand[[#This Row],[Load]]+Demand[[#This Row],[Load]]*-0.38</f>
        <v>9909.4599999999991</v>
      </c>
      <c r="P328">
        <f>Demand[[#This Row],[Load]]+Demand[[#This Row],[Load]]*-0.37</f>
        <v>10069.290000000001</v>
      </c>
      <c r="Q328">
        <f>Demand[[#This Row],[Load]]+Demand[[#This Row],[Load]]*-0.36</f>
        <v>10229.119999999999</v>
      </c>
      <c r="R328">
        <f>Demand[[#This Row],[Load]]+Demand[[#This Row],[Load]]*-0.35</f>
        <v>10388.950000000001</v>
      </c>
      <c r="S328">
        <f>Demand[[#This Row],[Load]]+Demand[[#This Row],[Load]]*-0.34</f>
        <v>10548.779999999999</v>
      </c>
      <c r="T328">
        <f>Demand[[#This Row],[Load]]+Demand[[#This Row],[Load]]*-0.33</f>
        <v>10708.61</v>
      </c>
      <c r="U328">
        <f>Demand[[#This Row],[Load]]+Demand[[#This Row],[Load]]*-0.32</f>
        <v>10868.439999999999</v>
      </c>
      <c r="V328">
        <f>Demand[[#This Row],[Load]]+Demand[[#This Row],[Load]]*-0.31</f>
        <v>11028.27</v>
      </c>
      <c r="W328">
        <f>Demand[[#This Row],[Load]]+Demand[[#This Row],[Load]]*-0.3</f>
        <v>11188.1</v>
      </c>
      <c r="X328">
        <f>Demand[[#This Row],[Load]]+Demand[[#This Row],[Load]]*-0.29</f>
        <v>11347.93</v>
      </c>
      <c r="Y328">
        <f>Demand[[#This Row],[Load]]+Demand[[#This Row],[Load]]*-0.28</f>
        <v>11507.759999999998</v>
      </c>
      <c r="Z328">
        <f>Demand[[#This Row],[Load]]+Demand[[#This Row],[Load]]*-0.27</f>
        <v>11667.59</v>
      </c>
      <c r="AA328">
        <f>Demand[[#This Row],[Load]]+Demand[[#This Row],[Load]]*-0.26</f>
        <v>11827.42</v>
      </c>
      <c r="AB328">
        <f>Demand[[#This Row],[Load]]+Demand[[#This Row],[Load]]*-0.25</f>
        <v>11987.25</v>
      </c>
      <c r="AC328">
        <f>Demand[[#This Row],[Load]]+Demand[[#This Row],[Load]]*-0.24</f>
        <v>12147.08</v>
      </c>
      <c r="AD328">
        <f>Demand[[#This Row],[Load]]+Demand[[#This Row],[Load]]*-0.23</f>
        <v>12306.91</v>
      </c>
      <c r="AE328">
        <f>Demand[[#This Row],[Load]]+Demand[[#This Row],[Load]]*-0.22</f>
        <v>12466.74</v>
      </c>
      <c r="AF328">
        <f>Demand[[#This Row],[Load]]+Demand[[#This Row],[Load]]*-0.21</f>
        <v>12626.57</v>
      </c>
      <c r="AG328">
        <f>Demand[[#This Row],[Load]]+Demand[[#This Row],[Load]]*-0.2</f>
        <v>12786.4</v>
      </c>
      <c r="AH328">
        <f>Demand[[#This Row],[Load]]+Demand[[#This Row],[Load]]*-0.19</f>
        <v>12946.23</v>
      </c>
      <c r="AI328">
        <f>Demand[[#This Row],[Load]]+Demand[[#This Row],[Load]]*-0.18</f>
        <v>13106.06</v>
      </c>
      <c r="AJ328">
        <f>Demand[[#This Row],[Load]]+Demand[[#This Row],[Load]]*-0.17</f>
        <v>13265.89</v>
      </c>
      <c r="AK328">
        <f>Demand[[#This Row],[Load]]+Demand[[#This Row],[Load]]*-0.16</f>
        <v>13425.72</v>
      </c>
      <c r="AL328">
        <f>Demand[[#This Row],[Load]]+Demand[[#This Row],[Load]]*-0.15</f>
        <v>13585.55</v>
      </c>
      <c r="AM328">
        <f>Demand[[#This Row],[Load]]+Demand[[#This Row],[Load]]*-0.14</f>
        <v>13745.38</v>
      </c>
      <c r="AN328">
        <f>Demand[[#This Row],[Load]]+Demand[[#This Row],[Load]]*-0.13</f>
        <v>13905.21</v>
      </c>
      <c r="AO328">
        <f>Demand[[#This Row],[Load]]+Demand[[#This Row],[Load]]*-0.12</f>
        <v>14065.04</v>
      </c>
      <c r="AP328">
        <f>Demand[[#This Row],[Load]]+Demand[[#This Row],[Load]]*-0.11</f>
        <v>14224.869999999999</v>
      </c>
      <c r="AQ328">
        <f>Demand[[#This Row],[Load]]+Demand[[#This Row],[Load]]*-0.1</f>
        <v>14384.7</v>
      </c>
      <c r="AR328">
        <f>Demand[[#This Row],[Load]]+Demand[[#This Row],[Load]]*-0.09</f>
        <v>14544.53</v>
      </c>
      <c r="AS328">
        <f>Demand[[#This Row],[Load]]+Demand[[#This Row],[Load]]*-0.08</f>
        <v>14704.36</v>
      </c>
      <c r="AT328">
        <f>Demand[[#This Row],[Load]]+Demand[[#This Row],[Load]]*-0.07</f>
        <v>14864.19</v>
      </c>
      <c r="AU328">
        <f>Demand[[#This Row],[Load]]+Demand[[#This Row],[Load]]*-0.06</f>
        <v>15024.02</v>
      </c>
      <c r="AV328">
        <f>Demand[[#This Row],[Load]]+Demand[[#This Row],[Load]]*-0.05</f>
        <v>15183.85</v>
      </c>
      <c r="AW328">
        <f>Demand[[#This Row],[Load]]+Demand[[#This Row],[Load]]*-0.04</f>
        <v>15343.68</v>
      </c>
      <c r="AX328">
        <f>Demand[[#This Row],[Load]]+Demand[[#This Row],[Load]]*-0.03</f>
        <v>15503.51</v>
      </c>
      <c r="AY328">
        <f>Demand[[#This Row],[Load]]+Demand[[#This Row],[Load]]*-0.02</f>
        <v>15663.34</v>
      </c>
      <c r="AZ328">
        <f>Demand[[#This Row],[Load]]+Demand[[#This Row],[Load]]*-0.01</f>
        <v>15823.17</v>
      </c>
      <c r="BA328">
        <f>Demand[[#This Row],[Load]]+Demand[[#This Row],[Load]]*0</f>
        <v>15983</v>
      </c>
      <c r="BB328">
        <f>Demand[[#This Row],[Load]]+Demand[[#This Row],[Load]]*0.01</f>
        <v>16142.83</v>
      </c>
      <c r="BC328">
        <f>Demand[[#This Row],[Load]]+Demand[[#This Row],[Load]]*0.02</f>
        <v>16302.66</v>
      </c>
      <c r="BD328">
        <f>Demand[[#This Row],[Load]]+Demand[[#This Row],[Load]]*0.03</f>
        <v>16462.490000000002</v>
      </c>
      <c r="BE328">
        <f>Demand[[#This Row],[Load]]+Demand[[#This Row],[Load]]*0.04</f>
        <v>16622.32</v>
      </c>
      <c r="BF328">
        <f>Demand[[#This Row],[Load]]+Demand[[#This Row],[Load]]*0.05</f>
        <v>16782.150000000001</v>
      </c>
      <c r="BG328">
        <f>Demand[[#This Row],[Load]]+Demand[[#This Row],[Load]]*0.06</f>
        <v>16941.98</v>
      </c>
      <c r="BH328">
        <f>Demand[[#This Row],[Load]]+Demand[[#This Row],[Load]]*0.07</f>
        <v>17101.810000000001</v>
      </c>
      <c r="BI328">
        <f>Demand[[#This Row],[Load]]+Demand[[#This Row],[Load]]*0.08</f>
        <v>17261.64</v>
      </c>
      <c r="BJ328">
        <f>Demand[[#This Row],[Load]]+Demand[[#This Row],[Load]]*0.09</f>
        <v>17421.47</v>
      </c>
      <c r="BK328">
        <f>Demand[[#This Row],[Load]]+Demand[[#This Row],[Load]]*0.1</f>
        <v>17581.3</v>
      </c>
      <c r="BL328">
        <f>Demand[[#This Row],[Load]]+Demand[[#This Row],[Load]]*0.11</f>
        <v>17741.13</v>
      </c>
      <c r="BM328">
        <f>Demand[[#This Row],[Load]]+Demand[[#This Row],[Load]]*0.12</f>
        <v>17900.96</v>
      </c>
      <c r="BN328">
        <f>Demand[[#This Row],[Load]]+Demand[[#This Row],[Load]]*0.13</f>
        <v>18060.79</v>
      </c>
      <c r="BO328">
        <f>Demand[[#This Row],[Load]]+Demand[[#This Row],[Load]]*0.14</f>
        <v>18220.62</v>
      </c>
      <c r="BP328">
        <f>Demand[[#This Row],[Load]]+Demand[[#This Row],[Load]]*0.15</f>
        <v>18380.45</v>
      </c>
      <c r="BQ328">
        <f>Demand[[#This Row],[Load]]+Demand[[#This Row],[Load]]*0.16</f>
        <v>18540.28</v>
      </c>
      <c r="BR328">
        <f>Demand[[#This Row],[Load]]+Demand[[#This Row],[Load]]*0.17</f>
        <v>18700.11</v>
      </c>
      <c r="BS328">
        <f>Demand[[#This Row],[Load]]+Demand[[#This Row],[Load]]*0.18</f>
        <v>18859.939999999999</v>
      </c>
      <c r="BT328">
        <f>Demand[[#This Row],[Load]]+Demand[[#This Row],[Load]]*0.19</f>
        <v>19019.77</v>
      </c>
      <c r="BU328">
        <f>Demand[[#This Row],[Load]]+Demand[[#This Row],[Load]]*0.2</f>
        <v>19179.599999999999</v>
      </c>
      <c r="BV328">
        <f>Demand[[#This Row],[Load]]+Demand[[#This Row],[Load]]*0.21</f>
        <v>19339.43</v>
      </c>
      <c r="BW328">
        <f>Demand[[#This Row],[Load]]+Demand[[#This Row],[Load]]*0.22</f>
        <v>19499.260000000002</v>
      </c>
      <c r="BX328">
        <f>Demand[[#This Row],[Load]]+Demand[[#This Row],[Load]]*0.23</f>
        <v>19659.09</v>
      </c>
      <c r="BY328">
        <f>Demand[[#This Row],[Load]]+Demand[[#This Row],[Load]]*0.24</f>
        <v>19818.919999999998</v>
      </c>
      <c r="BZ328">
        <f>Demand[[#This Row],[Load]]+Demand[[#This Row],[Load]]*0.25</f>
        <v>19978.75</v>
      </c>
      <c r="CA328">
        <f>Demand[[#This Row],[Load]]+Demand[[#This Row],[Load]]*0.26</f>
        <v>20138.580000000002</v>
      </c>
      <c r="CB328">
        <f>Demand[[#This Row],[Load]]+Demand[[#This Row],[Load]]*0.27</f>
        <v>20298.41</v>
      </c>
      <c r="CC328">
        <f>Demand[[#This Row],[Load]]+Demand[[#This Row],[Load]]*0.28</f>
        <v>20458.240000000002</v>
      </c>
      <c r="CD328">
        <f>Demand[[#This Row],[Load]]+Demand[[#This Row],[Load]]*0.29</f>
        <v>20618.07</v>
      </c>
      <c r="CE328">
        <f>Demand[[#This Row],[Load]]+Demand[[#This Row],[Load]]*0.3</f>
        <v>20777.900000000001</v>
      </c>
      <c r="CF328">
        <f>Demand[[#This Row],[Load]]+Demand[[#This Row],[Load]]*0.31</f>
        <v>20937.73</v>
      </c>
      <c r="CG328">
        <f>Demand[[#This Row],[Load]]+Demand[[#This Row],[Load]]*0.32</f>
        <v>21097.56</v>
      </c>
      <c r="CH328">
        <f>Demand[[#This Row],[Load]]+Demand[[#This Row],[Load]]*0.33</f>
        <v>21257.39</v>
      </c>
      <c r="CI328">
        <f>Demand[[#This Row],[Load]]+Demand[[#This Row],[Load]]*0.34</f>
        <v>21417.22</v>
      </c>
      <c r="CJ328">
        <f>Demand[[#This Row],[Load]]+Demand[[#This Row],[Load]]*0.35</f>
        <v>21577.05</v>
      </c>
      <c r="CK328">
        <f>Demand[[#This Row],[Load]]+Demand[[#This Row],[Load]]*0.36</f>
        <v>21736.880000000001</v>
      </c>
      <c r="CL328">
        <f>Demand[[#This Row],[Load]]+Demand[[#This Row],[Load]]*0.37</f>
        <v>21896.71</v>
      </c>
      <c r="CM328">
        <f>Demand[[#This Row],[Load]]+Demand[[#This Row],[Load]]*0.38</f>
        <v>22056.54</v>
      </c>
      <c r="CN328">
        <f>Demand[[#This Row],[Load]]+Demand[[#This Row],[Load]]*0.39</f>
        <v>22216.37</v>
      </c>
      <c r="CO328">
        <f>Demand[[#This Row],[Load]]+Demand[[#This Row],[Load]]*0.4</f>
        <v>22376.2</v>
      </c>
      <c r="CP328">
        <f>Demand[[#This Row],[Load]]+Demand[[#This Row],[Load]]*0.41</f>
        <v>22536.03</v>
      </c>
      <c r="CQ328">
        <f>Demand[[#This Row],[Load]]+Demand[[#This Row],[Load]]*0.42</f>
        <v>22695.86</v>
      </c>
      <c r="CR328">
        <f>Demand[[#This Row],[Load]]+Demand[[#This Row],[Load]]*0.43</f>
        <v>22855.69</v>
      </c>
      <c r="CS328">
        <f>Demand[[#This Row],[Load]]+Demand[[#This Row],[Load]]*0.44</f>
        <v>23015.52</v>
      </c>
      <c r="CT328">
        <f>Demand[[#This Row],[Load]]+Demand[[#This Row],[Load]]*0.45</f>
        <v>23175.35</v>
      </c>
      <c r="CU328">
        <f>Demand[[#This Row],[Load]]+Demand[[#This Row],[Load]]*0.46</f>
        <v>23335.18</v>
      </c>
      <c r="CV328">
        <f>Demand[[#This Row],[Load]]+Demand[[#This Row],[Load]]*47</f>
        <v>767184</v>
      </c>
      <c r="CW328">
        <f>Demand[[#This Row],[Load]]+Demand[[#This Row],[Load]]*0.48</f>
        <v>23654.84</v>
      </c>
      <c r="CX328">
        <f>Demand[[#This Row],[Load]]+Demand[[#This Row],[Load]]*0.49</f>
        <v>23814.67</v>
      </c>
      <c r="CY328">
        <f>Demand[[#This Row],[Load]]+Demand[[#This Row],[Load]]*0.5</f>
        <v>23974.5</v>
      </c>
    </row>
    <row r="329" spans="1:103">
      <c r="A329">
        <v>327</v>
      </c>
      <c r="B329">
        <v>16079</v>
      </c>
      <c r="C329">
        <f>Demand[[#This Row],[Load]]-Demand[[#This Row],[Load]]*0.5</f>
        <v>8039.5</v>
      </c>
      <c r="D329">
        <f>Demand[[#This Row],[Load]]-Demand[[#This Row],[Load]]*0.49</f>
        <v>8200.2900000000009</v>
      </c>
      <c r="E329">
        <f>Demand[[#This Row],[Load]]-Demand[[#This Row],[Load]]*0.48</f>
        <v>8361.08</v>
      </c>
      <c r="F329">
        <f>Demand[[#This Row],[Load]]-Demand[[#This Row],[Load]]*0.47</f>
        <v>8521.8700000000008</v>
      </c>
      <c r="G329">
        <f>Demand[[#This Row],[Load]]-Demand[[#This Row],[Load]]*0.46</f>
        <v>8682.66</v>
      </c>
      <c r="H329">
        <f>Demand[[#This Row],[Load]]-Demand[[#This Row],[Load]]*0.45</f>
        <v>8843.4500000000007</v>
      </c>
      <c r="I329">
        <f>Demand[[#This Row],[Load]]-Demand[[#This Row],[Load]]*0.44</f>
        <v>9004.24</v>
      </c>
      <c r="J329">
        <f>Demand[[#This Row],[Load]]-Demand[[#This Row],[Load]]*0.43</f>
        <v>9165.0299999999988</v>
      </c>
      <c r="K329">
        <f>Demand[[#This Row],[Load]]+Demand[[#This Row],[Load]]*$K$1</f>
        <v>9325.82</v>
      </c>
      <c r="L329">
        <f>Demand[[#This Row],[Load]]+Demand[[#This Row],[Load]]*-0.41</f>
        <v>9486.61</v>
      </c>
      <c r="M329">
        <f>Demand[[#This Row],[Load]]+Demand[[#This Row],[Load]]*-0.4</f>
        <v>9647.4</v>
      </c>
      <c r="N329">
        <f>Demand[[#This Row],[Load]]+Demand[[#This Row],[Load]]*-0.39</f>
        <v>9808.1899999999987</v>
      </c>
      <c r="O329">
        <f>Demand[[#This Row],[Load]]+Demand[[#This Row],[Load]]*-0.38</f>
        <v>9968.98</v>
      </c>
      <c r="P329">
        <f>Demand[[#This Row],[Load]]+Demand[[#This Row],[Load]]*-0.37</f>
        <v>10129.77</v>
      </c>
      <c r="Q329">
        <f>Demand[[#This Row],[Load]]+Demand[[#This Row],[Load]]*-0.36</f>
        <v>10290.560000000001</v>
      </c>
      <c r="R329">
        <f>Demand[[#This Row],[Load]]+Demand[[#This Row],[Load]]*-0.35</f>
        <v>10451.35</v>
      </c>
      <c r="S329">
        <f>Demand[[#This Row],[Load]]+Demand[[#This Row],[Load]]*-0.34</f>
        <v>10612.14</v>
      </c>
      <c r="T329">
        <f>Demand[[#This Row],[Load]]+Demand[[#This Row],[Load]]*-0.33</f>
        <v>10772.93</v>
      </c>
      <c r="U329">
        <f>Demand[[#This Row],[Load]]+Demand[[#This Row],[Load]]*-0.32</f>
        <v>10933.720000000001</v>
      </c>
      <c r="V329">
        <f>Demand[[#This Row],[Load]]+Demand[[#This Row],[Load]]*-0.31</f>
        <v>11094.51</v>
      </c>
      <c r="W329">
        <f>Demand[[#This Row],[Load]]+Demand[[#This Row],[Load]]*-0.3</f>
        <v>11255.3</v>
      </c>
      <c r="X329">
        <f>Demand[[#This Row],[Load]]+Demand[[#This Row],[Load]]*-0.29</f>
        <v>11416.09</v>
      </c>
      <c r="Y329">
        <f>Demand[[#This Row],[Load]]+Demand[[#This Row],[Load]]*-0.28</f>
        <v>11576.88</v>
      </c>
      <c r="Z329">
        <f>Demand[[#This Row],[Load]]+Demand[[#This Row],[Load]]*-0.27</f>
        <v>11737.67</v>
      </c>
      <c r="AA329">
        <f>Demand[[#This Row],[Load]]+Demand[[#This Row],[Load]]*-0.26</f>
        <v>11898.46</v>
      </c>
      <c r="AB329">
        <f>Demand[[#This Row],[Load]]+Demand[[#This Row],[Load]]*-0.25</f>
        <v>12059.25</v>
      </c>
      <c r="AC329">
        <f>Demand[[#This Row],[Load]]+Demand[[#This Row],[Load]]*-0.24</f>
        <v>12220.04</v>
      </c>
      <c r="AD329">
        <f>Demand[[#This Row],[Load]]+Demand[[#This Row],[Load]]*-0.23</f>
        <v>12380.83</v>
      </c>
      <c r="AE329">
        <f>Demand[[#This Row],[Load]]+Demand[[#This Row],[Load]]*-0.22</f>
        <v>12541.619999999999</v>
      </c>
      <c r="AF329">
        <f>Demand[[#This Row],[Load]]+Demand[[#This Row],[Load]]*-0.21</f>
        <v>12702.41</v>
      </c>
      <c r="AG329">
        <f>Demand[[#This Row],[Load]]+Demand[[#This Row],[Load]]*-0.2</f>
        <v>12863.2</v>
      </c>
      <c r="AH329">
        <f>Demand[[#This Row],[Load]]+Demand[[#This Row],[Load]]*-0.19</f>
        <v>13023.99</v>
      </c>
      <c r="AI329">
        <f>Demand[[#This Row],[Load]]+Demand[[#This Row],[Load]]*-0.18</f>
        <v>13184.78</v>
      </c>
      <c r="AJ329">
        <f>Demand[[#This Row],[Load]]+Demand[[#This Row],[Load]]*-0.17</f>
        <v>13345.57</v>
      </c>
      <c r="AK329">
        <f>Demand[[#This Row],[Load]]+Demand[[#This Row],[Load]]*-0.16</f>
        <v>13506.36</v>
      </c>
      <c r="AL329">
        <f>Demand[[#This Row],[Load]]+Demand[[#This Row],[Load]]*-0.15</f>
        <v>13667.15</v>
      </c>
      <c r="AM329">
        <f>Demand[[#This Row],[Load]]+Demand[[#This Row],[Load]]*-0.14</f>
        <v>13827.939999999999</v>
      </c>
      <c r="AN329">
        <f>Demand[[#This Row],[Load]]+Demand[[#This Row],[Load]]*-0.13</f>
        <v>13988.73</v>
      </c>
      <c r="AO329">
        <f>Demand[[#This Row],[Load]]+Demand[[#This Row],[Load]]*-0.12</f>
        <v>14149.52</v>
      </c>
      <c r="AP329">
        <f>Demand[[#This Row],[Load]]+Demand[[#This Row],[Load]]*-0.11</f>
        <v>14310.31</v>
      </c>
      <c r="AQ329">
        <f>Demand[[#This Row],[Load]]+Demand[[#This Row],[Load]]*-0.1</f>
        <v>14471.1</v>
      </c>
      <c r="AR329">
        <f>Demand[[#This Row],[Load]]+Demand[[#This Row],[Load]]*-0.09</f>
        <v>14631.89</v>
      </c>
      <c r="AS329">
        <f>Demand[[#This Row],[Load]]+Demand[[#This Row],[Load]]*-0.08</f>
        <v>14792.68</v>
      </c>
      <c r="AT329">
        <f>Demand[[#This Row],[Load]]+Demand[[#This Row],[Load]]*-0.07</f>
        <v>14953.47</v>
      </c>
      <c r="AU329">
        <f>Demand[[#This Row],[Load]]+Demand[[#This Row],[Load]]*-0.06</f>
        <v>15114.26</v>
      </c>
      <c r="AV329">
        <f>Demand[[#This Row],[Load]]+Demand[[#This Row],[Load]]*-0.05</f>
        <v>15275.05</v>
      </c>
      <c r="AW329">
        <f>Demand[[#This Row],[Load]]+Demand[[#This Row],[Load]]*-0.04</f>
        <v>15435.84</v>
      </c>
      <c r="AX329">
        <f>Demand[[#This Row],[Load]]+Demand[[#This Row],[Load]]*-0.03</f>
        <v>15596.63</v>
      </c>
      <c r="AY329">
        <f>Demand[[#This Row],[Load]]+Demand[[#This Row],[Load]]*-0.02</f>
        <v>15757.42</v>
      </c>
      <c r="AZ329">
        <f>Demand[[#This Row],[Load]]+Demand[[#This Row],[Load]]*-0.01</f>
        <v>15918.21</v>
      </c>
      <c r="BA329">
        <f>Demand[[#This Row],[Load]]+Demand[[#This Row],[Load]]*0</f>
        <v>16079</v>
      </c>
      <c r="BB329">
        <f>Demand[[#This Row],[Load]]+Demand[[#This Row],[Load]]*0.01</f>
        <v>16239.79</v>
      </c>
      <c r="BC329">
        <f>Demand[[#This Row],[Load]]+Demand[[#This Row],[Load]]*0.02</f>
        <v>16400.580000000002</v>
      </c>
      <c r="BD329">
        <f>Demand[[#This Row],[Load]]+Demand[[#This Row],[Load]]*0.03</f>
        <v>16561.37</v>
      </c>
      <c r="BE329">
        <f>Demand[[#This Row],[Load]]+Demand[[#This Row],[Load]]*0.04</f>
        <v>16722.16</v>
      </c>
      <c r="BF329">
        <f>Demand[[#This Row],[Load]]+Demand[[#This Row],[Load]]*0.05</f>
        <v>16882.95</v>
      </c>
      <c r="BG329">
        <f>Demand[[#This Row],[Load]]+Demand[[#This Row],[Load]]*0.06</f>
        <v>17043.740000000002</v>
      </c>
      <c r="BH329">
        <f>Demand[[#This Row],[Load]]+Demand[[#This Row],[Load]]*0.07</f>
        <v>17204.53</v>
      </c>
      <c r="BI329">
        <f>Demand[[#This Row],[Load]]+Demand[[#This Row],[Load]]*0.08</f>
        <v>17365.32</v>
      </c>
      <c r="BJ329">
        <f>Demand[[#This Row],[Load]]+Demand[[#This Row],[Load]]*0.09</f>
        <v>17526.11</v>
      </c>
      <c r="BK329">
        <f>Demand[[#This Row],[Load]]+Demand[[#This Row],[Load]]*0.1</f>
        <v>17686.900000000001</v>
      </c>
      <c r="BL329">
        <f>Demand[[#This Row],[Load]]+Demand[[#This Row],[Load]]*0.11</f>
        <v>17847.689999999999</v>
      </c>
      <c r="BM329">
        <f>Demand[[#This Row],[Load]]+Demand[[#This Row],[Load]]*0.12</f>
        <v>18008.48</v>
      </c>
      <c r="BN329">
        <f>Demand[[#This Row],[Load]]+Demand[[#This Row],[Load]]*0.13</f>
        <v>18169.27</v>
      </c>
      <c r="BO329">
        <f>Demand[[#This Row],[Load]]+Demand[[#This Row],[Load]]*0.14</f>
        <v>18330.060000000001</v>
      </c>
      <c r="BP329">
        <f>Demand[[#This Row],[Load]]+Demand[[#This Row],[Load]]*0.15</f>
        <v>18490.849999999999</v>
      </c>
      <c r="BQ329">
        <f>Demand[[#This Row],[Load]]+Demand[[#This Row],[Load]]*0.16</f>
        <v>18651.64</v>
      </c>
      <c r="BR329">
        <f>Demand[[#This Row],[Load]]+Demand[[#This Row],[Load]]*0.17</f>
        <v>18812.43</v>
      </c>
      <c r="BS329">
        <f>Demand[[#This Row],[Load]]+Demand[[#This Row],[Load]]*0.18</f>
        <v>18973.22</v>
      </c>
      <c r="BT329">
        <f>Demand[[#This Row],[Load]]+Demand[[#This Row],[Load]]*0.19</f>
        <v>19134.010000000002</v>
      </c>
      <c r="BU329">
        <f>Demand[[#This Row],[Load]]+Demand[[#This Row],[Load]]*0.2</f>
        <v>19294.8</v>
      </c>
      <c r="BV329">
        <f>Demand[[#This Row],[Load]]+Demand[[#This Row],[Load]]*0.21</f>
        <v>19455.59</v>
      </c>
      <c r="BW329">
        <f>Demand[[#This Row],[Load]]+Demand[[#This Row],[Load]]*0.22</f>
        <v>19616.38</v>
      </c>
      <c r="BX329">
        <f>Demand[[#This Row],[Load]]+Demand[[#This Row],[Load]]*0.23</f>
        <v>19777.169999999998</v>
      </c>
      <c r="BY329">
        <f>Demand[[#This Row],[Load]]+Demand[[#This Row],[Load]]*0.24</f>
        <v>19937.96</v>
      </c>
      <c r="BZ329">
        <f>Demand[[#This Row],[Load]]+Demand[[#This Row],[Load]]*0.25</f>
        <v>20098.75</v>
      </c>
      <c r="CA329">
        <f>Demand[[#This Row],[Load]]+Demand[[#This Row],[Load]]*0.26</f>
        <v>20259.54</v>
      </c>
      <c r="CB329">
        <f>Demand[[#This Row],[Load]]+Demand[[#This Row],[Load]]*0.27</f>
        <v>20420.330000000002</v>
      </c>
      <c r="CC329">
        <f>Demand[[#This Row],[Load]]+Demand[[#This Row],[Load]]*0.28</f>
        <v>20581.120000000003</v>
      </c>
      <c r="CD329">
        <f>Demand[[#This Row],[Load]]+Demand[[#This Row],[Load]]*0.29</f>
        <v>20741.91</v>
      </c>
      <c r="CE329">
        <f>Demand[[#This Row],[Load]]+Demand[[#This Row],[Load]]*0.3</f>
        <v>20902.7</v>
      </c>
      <c r="CF329">
        <f>Demand[[#This Row],[Load]]+Demand[[#This Row],[Load]]*0.31</f>
        <v>21063.489999999998</v>
      </c>
      <c r="CG329">
        <f>Demand[[#This Row],[Load]]+Demand[[#This Row],[Load]]*0.32</f>
        <v>21224.28</v>
      </c>
      <c r="CH329">
        <f>Demand[[#This Row],[Load]]+Demand[[#This Row],[Load]]*0.33</f>
        <v>21385.07</v>
      </c>
      <c r="CI329">
        <f>Demand[[#This Row],[Load]]+Demand[[#This Row],[Load]]*0.34</f>
        <v>21545.86</v>
      </c>
      <c r="CJ329">
        <f>Demand[[#This Row],[Load]]+Demand[[#This Row],[Load]]*0.35</f>
        <v>21706.65</v>
      </c>
      <c r="CK329">
        <f>Demand[[#This Row],[Load]]+Demand[[#This Row],[Load]]*0.36</f>
        <v>21867.439999999999</v>
      </c>
      <c r="CL329">
        <f>Demand[[#This Row],[Load]]+Demand[[#This Row],[Load]]*0.37</f>
        <v>22028.23</v>
      </c>
      <c r="CM329">
        <f>Demand[[#This Row],[Load]]+Demand[[#This Row],[Load]]*0.38</f>
        <v>22189.02</v>
      </c>
      <c r="CN329">
        <f>Demand[[#This Row],[Load]]+Demand[[#This Row],[Load]]*0.39</f>
        <v>22349.81</v>
      </c>
      <c r="CO329">
        <f>Demand[[#This Row],[Load]]+Demand[[#This Row],[Load]]*0.4</f>
        <v>22510.6</v>
      </c>
      <c r="CP329">
        <f>Demand[[#This Row],[Load]]+Demand[[#This Row],[Load]]*0.41</f>
        <v>22671.39</v>
      </c>
      <c r="CQ329">
        <f>Demand[[#This Row],[Load]]+Demand[[#This Row],[Load]]*0.42</f>
        <v>22832.18</v>
      </c>
      <c r="CR329">
        <f>Demand[[#This Row],[Load]]+Demand[[#This Row],[Load]]*0.43</f>
        <v>22992.97</v>
      </c>
      <c r="CS329">
        <f>Demand[[#This Row],[Load]]+Demand[[#This Row],[Load]]*0.44</f>
        <v>23153.760000000002</v>
      </c>
      <c r="CT329">
        <f>Demand[[#This Row],[Load]]+Demand[[#This Row],[Load]]*0.45</f>
        <v>23314.55</v>
      </c>
      <c r="CU329">
        <f>Demand[[#This Row],[Load]]+Demand[[#This Row],[Load]]*0.46</f>
        <v>23475.34</v>
      </c>
      <c r="CV329">
        <f>Demand[[#This Row],[Load]]+Demand[[#This Row],[Load]]*47</f>
        <v>771792</v>
      </c>
      <c r="CW329">
        <f>Demand[[#This Row],[Load]]+Demand[[#This Row],[Load]]*0.48</f>
        <v>23796.92</v>
      </c>
      <c r="CX329">
        <f>Demand[[#This Row],[Load]]+Demand[[#This Row],[Load]]*0.49</f>
        <v>23957.71</v>
      </c>
      <c r="CY329">
        <f>Demand[[#This Row],[Load]]+Demand[[#This Row],[Load]]*0.5</f>
        <v>24118.5</v>
      </c>
    </row>
    <row r="330" spans="1:103">
      <c r="A330">
        <v>328</v>
      </c>
      <c r="B330">
        <v>15978</v>
      </c>
      <c r="C330">
        <f>Demand[[#This Row],[Load]]-Demand[[#This Row],[Load]]*0.5</f>
        <v>7989</v>
      </c>
      <c r="D330">
        <f>Demand[[#This Row],[Load]]-Demand[[#This Row],[Load]]*0.49</f>
        <v>8148.78</v>
      </c>
      <c r="E330">
        <f>Demand[[#This Row],[Load]]-Demand[[#This Row],[Load]]*0.48</f>
        <v>8308.5600000000013</v>
      </c>
      <c r="F330">
        <f>Demand[[#This Row],[Load]]-Demand[[#This Row],[Load]]*0.47</f>
        <v>8468.34</v>
      </c>
      <c r="G330">
        <f>Demand[[#This Row],[Load]]-Demand[[#This Row],[Load]]*0.46</f>
        <v>8628.119999999999</v>
      </c>
      <c r="H330">
        <f>Demand[[#This Row],[Load]]-Demand[[#This Row],[Load]]*0.45</f>
        <v>8787.9</v>
      </c>
      <c r="I330">
        <f>Demand[[#This Row],[Load]]-Demand[[#This Row],[Load]]*0.44</f>
        <v>8947.68</v>
      </c>
      <c r="J330">
        <f>Demand[[#This Row],[Load]]-Demand[[#This Row],[Load]]*0.43</f>
        <v>9107.4599999999991</v>
      </c>
      <c r="K330">
        <f>Demand[[#This Row],[Load]]+Demand[[#This Row],[Load]]*$K$1</f>
        <v>9267.2400000000016</v>
      </c>
      <c r="L330">
        <f>Demand[[#This Row],[Load]]+Demand[[#This Row],[Load]]*-0.41</f>
        <v>9427.02</v>
      </c>
      <c r="M330">
        <f>Demand[[#This Row],[Load]]+Demand[[#This Row],[Load]]*-0.4</f>
        <v>9586.7999999999993</v>
      </c>
      <c r="N330">
        <f>Demand[[#This Row],[Load]]+Demand[[#This Row],[Load]]*-0.39</f>
        <v>9746.58</v>
      </c>
      <c r="O330">
        <f>Demand[[#This Row],[Load]]+Demand[[#This Row],[Load]]*-0.38</f>
        <v>9906.36</v>
      </c>
      <c r="P330">
        <f>Demand[[#This Row],[Load]]+Demand[[#This Row],[Load]]*-0.37</f>
        <v>10066.14</v>
      </c>
      <c r="Q330">
        <f>Demand[[#This Row],[Load]]+Demand[[#This Row],[Load]]*-0.36</f>
        <v>10225.92</v>
      </c>
      <c r="R330">
        <f>Demand[[#This Row],[Load]]+Demand[[#This Row],[Load]]*-0.35</f>
        <v>10385.700000000001</v>
      </c>
      <c r="S330">
        <f>Demand[[#This Row],[Load]]+Demand[[#This Row],[Load]]*-0.34</f>
        <v>10545.48</v>
      </c>
      <c r="T330">
        <f>Demand[[#This Row],[Load]]+Demand[[#This Row],[Load]]*-0.33</f>
        <v>10705.259999999998</v>
      </c>
      <c r="U330">
        <f>Demand[[#This Row],[Load]]+Demand[[#This Row],[Load]]*-0.32</f>
        <v>10865.04</v>
      </c>
      <c r="V330">
        <f>Demand[[#This Row],[Load]]+Demand[[#This Row],[Load]]*-0.31</f>
        <v>11024.82</v>
      </c>
      <c r="W330">
        <f>Demand[[#This Row],[Load]]+Demand[[#This Row],[Load]]*-0.3</f>
        <v>11184.6</v>
      </c>
      <c r="X330">
        <f>Demand[[#This Row],[Load]]+Demand[[#This Row],[Load]]*-0.29</f>
        <v>11344.380000000001</v>
      </c>
      <c r="Y330">
        <f>Demand[[#This Row],[Load]]+Demand[[#This Row],[Load]]*-0.28</f>
        <v>11504.16</v>
      </c>
      <c r="Z330">
        <f>Demand[[#This Row],[Load]]+Demand[[#This Row],[Load]]*-0.27</f>
        <v>11663.939999999999</v>
      </c>
      <c r="AA330">
        <f>Demand[[#This Row],[Load]]+Demand[[#This Row],[Load]]*-0.26</f>
        <v>11823.720000000001</v>
      </c>
      <c r="AB330">
        <f>Demand[[#This Row],[Load]]+Demand[[#This Row],[Load]]*-0.25</f>
        <v>11983.5</v>
      </c>
      <c r="AC330">
        <f>Demand[[#This Row],[Load]]+Demand[[#This Row],[Load]]*-0.24</f>
        <v>12143.28</v>
      </c>
      <c r="AD330">
        <f>Demand[[#This Row],[Load]]+Demand[[#This Row],[Load]]*-0.23</f>
        <v>12303.06</v>
      </c>
      <c r="AE330">
        <f>Demand[[#This Row],[Load]]+Demand[[#This Row],[Load]]*-0.22</f>
        <v>12462.84</v>
      </c>
      <c r="AF330">
        <f>Demand[[#This Row],[Load]]+Demand[[#This Row],[Load]]*-0.21</f>
        <v>12622.62</v>
      </c>
      <c r="AG330">
        <f>Demand[[#This Row],[Load]]+Demand[[#This Row],[Load]]*-0.2</f>
        <v>12782.4</v>
      </c>
      <c r="AH330">
        <f>Demand[[#This Row],[Load]]+Demand[[#This Row],[Load]]*-0.19</f>
        <v>12942.18</v>
      </c>
      <c r="AI330">
        <f>Demand[[#This Row],[Load]]+Demand[[#This Row],[Load]]*-0.18</f>
        <v>13101.96</v>
      </c>
      <c r="AJ330">
        <f>Demand[[#This Row],[Load]]+Demand[[#This Row],[Load]]*-0.17</f>
        <v>13261.74</v>
      </c>
      <c r="AK330">
        <f>Demand[[#This Row],[Load]]+Demand[[#This Row],[Load]]*-0.16</f>
        <v>13421.52</v>
      </c>
      <c r="AL330">
        <f>Demand[[#This Row],[Load]]+Demand[[#This Row],[Load]]*-0.15</f>
        <v>13581.3</v>
      </c>
      <c r="AM330">
        <f>Demand[[#This Row],[Load]]+Demand[[#This Row],[Load]]*-0.14</f>
        <v>13741.08</v>
      </c>
      <c r="AN330">
        <f>Demand[[#This Row],[Load]]+Demand[[#This Row],[Load]]*-0.13</f>
        <v>13900.86</v>
      </c>
      <c r="AO330">
        <f>Demand[[#This Row],[Load]]+Demand[[#This Row],[Load]]*-0.12</f>
        <v>14060.64</v>
      </c>
      <c r="AP330">
        <f>Demand[[#This Row],[Load]]+Demand[[#This Row],[Load]]*-0.11</f>
        <v>14220.42</v>
      </c>
      <c r="AQ330">
        <f>Demand[[#This Row],[Load]]+Demand[[#This Row],[Load]]*-0.1</f>
        <v>14380.2</v>
      </c>
      <c r="AR330">
        <f>Demand[[#This Row],[Load]]+Demand[[#This Row],[Load]]*-0.09</f>
        <v>14539.98</v>
      </c>
      <c r="AS330">
        <f>Demand[[#This Row],[Load]]+Demand[[#This Row],[Load]]*-0.08</f>
        <v>14699.76</v>
      </c>
      <c r="AT330">
        <f>Demand[[#This Row],[Load]]+Demand[[#This Row],[Load]]*-0.07</f>
        <v>14859.54</v>
      </c>
      <c r="AU330">
        <f>Demand[[#This Row],[Load]]+Demand[[#This Row],[Load]]*-0.06</f>
        <v>15019.32</v>
      </c>
      <c r="AV330">
        <f>Demand[[#This Row],[Load]]+Demand[[#This Row],[Load]]*-0.05</f>
        <v>15179.1</v>
      </c>
      <c r="AW330">
        <f>Demand[[#This Row],[Load]]+Demand[[#This Row],[Load]]*-0.04</f>
        <v>15338.88</v>
      </c>
      <c r="AX330">
        <f>Demand[[#This Row],[Load]]+Demand[[#This Row],[Load]]*-0.03</f>
        <v>15498.66</v>
      </c>
      <c r="AY330">
        <f>Demand[[#This Row],[Load]]+Demand[[#This Row],[Load]]*-0.02</f>
        <v>15658.44</v>
      </c>
      <c r="AZ330">
        <f>Demand[[#This Row],[Load]]+Demand[[#This Row],[Load]]*-0.01</f>
        <v>15818.22</v>
      </c>
      <c r="BA330">
        <f>Demand[[#This Row],[Load]]+Demand[[#This Row],[Load]]*0</f>
        <v>15978</v>
      </c>
      <c r="BB330">
        <f>Demand[[#This Row],[Load]]+Demand[[#This Row],[Load]]*0.01</f>
        <v>16137.78</v>
      </c>
      <c r="BC330">
        <f>Demand[[#This Row],[Load]]+Demand[[#This Row],[Load]]*0.02</f>
        <v>16297.56</v>
      </c>
      <c r="BD330">
        <f>Demand[[#This Row],[Load]]+Demand[[#This Row],[Load]]*0.03</f>
        <v>16457.34</v>
      </c>
      <c r="BE330">
        <f>Demand[[#This Row],[Load]]+Demand[[#This Row],[Load]]*0.04</f>
        <v>16617.12</v>
      </c>
      <c r="BF330">
        <f>Demand[[#This Row],[Load]]+Demand[[#This Row],[Load]]*0.05</f>
        <v>16776.900000000001</v>
      </c>
      <c r="BG330">
        <f>Demand[[#This Row],[Load]]+Demand[[#This Row],[Load]]*0.06</f>
        <v>16936.68</v>
      </c>
      <c r="BH330">
        <f>Demand[[#This Row],[Load]]+Demand[[#This Row],[Load]]*0.07</f>
        <v>17096.46</v>
      </c>
      <c r="BI330">
        <f>Demand[[#This Row],[Load]]+Demand[[#This Row],[Load]]*0.08</f>
        <v>17256.240000000002</v>
      </c>
      <c r="BJ330">
        <f>Demand[[#This Row],[Load]]+Demand[[#This Row],[Load]]*0.09</f>
        <v>17416.02</v>
      </c>
      <c r="BK330">
        <f>Demand[[#This Row],[Load]]+Demand[[#This Row],[Load]]*0.1</f>
        <v>17575.8</v>
      </c>
      <c r="BL330">
        <f>Demand[[#This Row],[Load]]+Demand[[#This Row],[Load]]*0.11</f>
        <v>17735.580000000002</v>
      </c>
      <c r="BM330">
        <f>Demand[[#This Row],[Load]]+Demand[[#This Row],[Load]]*0.12</f>
        <v>17895.36</v>
      </c>
      <c r="BN330">
        <f>Demand[[#This Row],[Load]]+Demand[[#This Row],[Load]]*0.13</f>
        <v>18055.14</v>
      </c>
      <c r="BO330">
        <f>Demand[[#This Row],[Load]]+Demand[[#This Row],[Load]]*0.14</f>
        <v>18214.919999999998</v>
      </c>
      <c r="BP330">
        <f>Demand[[#This Row],[Load]]+Demand[[#This Row],[Load]]*0.15</f>
        <v>18374.7</v>
      </c>
      <c r="BQ330">
        <f>Demand[[#This Row],[Load]]+Demand[[#This Row],[Load]]*0.16</f>
        <v>18534.48</v>
      </c>
      <c r="BR330">
        <f>Demand[[#This Row],[Load]]+Demand[[#This Row],[Load]]*0.17</f>
        <v>18694.260000000002</v>
      </c>
      <c r="BS330">
        <f>Demand[[#This Row],[Load]]+Demand[[#This Row],[Load]]*0.18</f>
        <v>18854.04</v>
      </c>
      <c r="BT330">
        <f>Demand[[#This Row],[Load]]+Demand[[#This Row],[Load]]*0.19</f>
        <v>19013.82</v>
      </c>
      <c r="BU330">
        <f>Demand[[#This Row],[Load]]+Demand[[#This Row],[Load]]*0.2</f>
        <v>19173.599999999999</v>
      </c>
      <c r="BV330">
        <f>Demand[[#This Row],[Load]]+Demand[[#This Row],[Load]]*0.21</f>
        <v>19333.38</v>
      </c>
      <c r="BW330">
        <f>Demand[[#This Row],[Load]]+Demand[[#This Row],[Load]]*0.22</f>
        <v>19493.16</v>
      </c>
      <c r="BX330">
        <f>Demand[[#This Row],[Load]]+Demand[[#This Row],[Load]]*0.23</f>
        <v>19652.939999999999</v>
      </c>
      <c r="BY330">
        <f>Demand[[#This Row],[Load]]+Demand[[#This Row],[Load]]*0.24</f>
        <v>19812.72</v>
      </c>
      <c r="BZ330">
        <f>Demand[[#This Row],[Load]]+Demand[[#This Row],[Load]]*0.25</f>
        <v>19972.5</v>
      </c>
      <c r="CA330">
        <f>Demand[[#This Row],[Load]]+Demand[[#This Row],[Load]]*0.26</f>
        <v>20132.28</v>
      </c>
      <c r="CB330">
        <f>Demand[[#This Row],[Load]]+Demand[[#This Row],[Load]]*0.27</f>
        <v>20292.060000000001</v>
      </c>
      <c r="CC330">
        <f>Demand[[#This Row],[Load]]+Demand[[#This Row],[Load]]*0.28</f>
        <v>20451.84</v>
      </c>
      <c r="CD330">
        <f>Demand[[#This Row],[Load]]+Demand[[#This Row],[Load]]*0.29</f>
        <v>20611.62</v>
      </c>
      <c r="CE330">
        <f>Demand[[#This Row],[Load]]+Demand[[#This Row],[Load]]*0.3</f>
        <v>20771.400000000001</v>
      </c>
      <c r="CF330">
        <f>Demand[[#This Row],[Load]]+Demand[[#This Row],[Load]]*0.31</f>
        <v>20931.18</v>
      </c>
      <c r="CG330">
        <f>Demand[[#This Row],[Load]]+Demand[[#This Row],[Load]]*0.32</f>
        <v>21090.959999999999</v>
      </c>
      <c r="CH330">
        <f>Demand[[#This Row],[Load]]+Demand[[#This Row],[Load]]*0.33</f>
        <v>21250.74</v>
      </c>
      <c r="CI330">
        <f>Demand[[#This Row],[Load]]+Demand[[#This Row],[Load]]*0.34</f>
        <v>21410.52</v>
      </c>
      <c r="CJ330">
        <f>Demand[[#This Row],[Load]]+Demand[[#This Row],[Load]]*0.35</f>
        <v>21570.3</v>
      </c>
      <c r="CK330">
        <f>Demand[[#This Row],[Load]]+Demand[[#This Row],[Load]]*0.36</f>
        <v>21730.080000000002</v>
      </c>
      <c r="CL330">
        <f>Demand[[#This Row],[Load]]+Demand[[#This Row],[Load]]*0.37</f>
        <v>21889.86</v>
      </c>
      <c r="CM330">
        <f>Demand[[#This Row],[Load]]+Demand[[#This Row],[Load]]*0.38</f>
        <v>22049.64</v>
      </c>
      <c r="CN330">
        <f>Demand[[#This Row],[Load]]+Demand[[#This Row],[Load]]*0.39</f>
        <v>22209.42</v>
      </c>
      <c r="CO330">
        <f>Demand[[#This Row],[Load]]+Demand[[#This Row],[Load]]*0.4</f>
        <v>22369.200000000001</v>
      </c>
      <c r="CP330">
        <f>Demand[[#This Row],[Load]]+Demand[[#This Row],[Load]]*0.41</f>
        <v>22528.98</v>
      </c>
      <c r="CQ330">
        <f>Demand[[#This Row],[Load]]+Demand[[#This Row],[Load]]*0.42</f>
        <v>22688.76</v>
      </c>
      <c r="CR330">
        <f>Demand[[#This Row],[Load]]+Demand[[#This Row],[Load]]*0.43</f>
        <v>22848.54</v>
      </c>
      <c r="CS330">
        <f>Demand[[#This Row],[Load]]+Demand[[#This Row],[Load]]*0.44</f>
        <v>23008.32</v>
      </c>
      <c r="CT330">
        <f>Demand[[#This Row],[Load]]+Demand[[#This Row],[Load]]*0.45</f>
        <v>23168.1</v>
      </c>
      <c r="CU330">
        <f>Demand[[#This Row],[Load]]+Demand[[#This Row],[Load]]*0.46</f>
        <v>23327.88</v>
      </c>
      <c r="CV330">
        <f>Demand[[#This Row],[Load]]+Demand[[#This Row],[Load]]*47</f>
        <v>766944</v>
      </c>
      <c r="CW330">
        <f>Demand[[#This Row],[Load]]+Demand[[#This Row],[Load]]*0.48</f>
        <v>23647.439999999999</v>
      </c>
      <c r="CX330">
        <f>Demand[[#This Row],[Load]]+Demand[[#This Row],[Load]]*0.49</f>
        <v>23807.22</v>
      </c>
      <c r="CY330">
        <f>Demand[[#This Row],[Load]]+Demand[[#This Row],[Load]]*0.5</f>
        <v>23967</v>
      </c>
    </row>
    <row r="331" spans="1:103">
      <c r="A331">
        <v>329</v>
      </c>
      <c r="B331">
        <v>15900</v>
      </c>
      <c r="C331">
        <f>Demand[[#This Row],[Load]]-Demand[[#This Row],[Load]]*0.5</f>
        <v>7950</v>
      </c>
      <c r="D331">
        <f>Demand[[#This Row],[Load]]-Demand[[#This Row],[Load]]*0.49</f>
        <v>8109</v>
      </c>
      <c r="E331">
        <f>Demand[[#This Row],[Load]]-Demand[[#This Row],[Load]]*0.48</f>
        <v>8268</v>
      </c>
      <c r="F331">
        <f>Demand[[#This Row],[Load]]-Demand[[#This Row],[Load]]*0.47</f>
        <v>8427</v>
      </c>
      <c r="G331">
        <f>Demand[[#This Row],[Load]]-Demand[[#This Row],[Load]]*0.46</f>
        <v>8586</v>
      </c>
      <c r="H331">
        <f>Demand[[#This Row],[Load]]-Demand[[#This Row],[Load]]*0.45</f>
        <v>8745</v>
      </c>
      <c r="I331">
        <f>Demand[[#This Row],[Load]]-Demand[[#This Row],[Load]]*0.44</f>
        <v>8904</v>
      </c>
      <c r="J331">
        <f>Demand[[#This Row],[Load]]-Demand[[#This Row],[Load]]*0.43</f>
        <v>9063</v>
      </c>
      <c r="K331">
        <f>Demand[[#This Row],[Load]]+Demand[[#This Row],[Load]]*$K$1</f>
        <v>9222</v>
      </c>
      <c r="L331">
        <f>Demand[[#This Row],[Load]]+Demand[[#This Row],[Load]]*-0.41</f>
        <v>9381</v>
      </c>
      <c r="M331">
        <f>Demand[[#This Row],[Load]]+Demand[[#This Row],[Load]]*-0.4</f>
        <v>9540</v>
      </c>
      <c r="N331">
        <f>Demand[[#This Row],[Load]]+Demand[[#This Row],[Load]]*-0.39</f>
        <v>9699</v>
      </c>
      <c r="O331">
        <f>Demand[[#This Row],[Load]]+Demand[[#This Row],[Load]]*-0.38</f>
        <v>9858</v>
      </c>
      <c r="P331">
        <f>Demand[[#This Row],[Load]]+Demand[[#This Row],[Load]]*-0.37</f>
        <v>10017</v>
      </c>
      <c r="Q331">
        <f>Demand[[#This Row],[Load]]+Demand[[#This Row],[Load]]*-0.36</f>
        <v>10176</v>
      </c>
      <c r="R331">
        <f>Demand[[#This Row],[Load]]+Demand[[#This Row],[Load]]*-0.35</f>
        <v>10335</v>
      </c>
      <c r="S331">
        <f>Demand[[#This Row],[Load]]+Demand[[#This Row],[Load]]*-0.34</f>
        <v>10494</v>
      </c>
      <c r="T331">
        <f>Demand[[#This Row],[Load]]+Demand[[#This Row],[Load]]*-0.33</f>
        <v>10653</v>
      </c>
      <c r="U331">
        <f>Demand[[#This Row],[Load]]+Demand[[#This Row],[Load]]*-0.32</f>
        <v>10812</v>
      </c>
      <c r="V331">
        <f>Demand[[#This Row],[Load]]+Demand[[#This Row],[Load]]*-0.31</f>
        <v>10971</v>
      </c>
      <c r="W331">
        <f>Demand[[#This Row],[Load]]+Demand[[#This Row],[Load]]*-0.3</f>
        <v>11130</v>
      </c>
      <c r="X331">
        <f>Demand[[#This Row],[Load]]+Demand[[#This Row],[Load]]*-0.29</f>
        <v>11289</v>
      </c>
      <c r="Y331">
        <f>Demand[[#This Row],[Load]]+Demand[[#This Row],[Load]]*-0.28</f>
        <v>11448</v>
      </c>
      <c r="Z331">
        <f>Demand[[#This Row],[Load]]+Demand[[#This Row],[Load]]*-0.27</f>
        <v>11607</v>
      </c>
      <c r="AA331">
        <f>Demand[[#This Row],[Load]]+Demand[[#This Row],[Load]]*-0.26</f>
        <v>11766</v>
      </c>
      <c r="AB331">
        <f>Demand[[#This Row],[Load]]+Demand[[#This Row],[Load]]*-0.25</f>
        <v>11925</v>
      </c>
      <c r="AC331">
        <f>Demand[[#This Row],[Load]]+Demand[[#This Row],[Load]]*-0.24</f>
        <v>12084</v>
      </c>
      <c r="AD331">
        <f>Demand[[#This Row],[Load]]+Demand[[#This Row],[Load]]*-0.23</f>
        <v>12243</v>
      </c>
      <c r="AE331">
        <f>Demand[[#This Row],[Load]]+Demand[[#This Row],[Load]]*-0.22</f>
        <v>12402</v>
      </c>
      <c r="AF331">
        <f>Demand[[#This Row],[Load]]+Demand[[#This Row],[Load]]*-0.21</f>
        <v>12561</v>
      </c>
      <c r="AG331">
        <f>Demand[[#This Row],[Load]]+Demand[[#This Row],[Load]]*-0.2</f>
        <v>12720</v>
      </c>
      <c r="AH331">
        <f>Demand[[#This Row],[Load]]+Demand[[#This Row],[Load]]*-0.19</f>
        <v>12879</v>
      </c>
      <c r="AI331">
        <f>Demand[[#This Row],[Load]]+Demand[[#This Row],[Load]]*-0.18</f>
        <v>13038</v>
      </c>
      <c r="AJ331">
        <f>Demand[[#This Row],[Load]]+Demand[[#This Row],[Load]]*-0.17</f>
        <v>13197</v>
      </c>
      <c r="AK331">
        <f>Demand[[#This Row],[Load]]+Demand[[#This Row],[Load]]*-0.16</f>
        <v>13356</v>
      </c>
      <c r="AL331">
        <f>Demand[[#This Row],[Load]]+Demand[[#This Row],[Load]]*-0.15</f>
        <v>13515</v>
      </c>
      <c r="AM331">
        <f>Demand[[#This Row],[Load]]+Demand[[#This Row],[Load]]*-0.14</f>
        <v>13674</v>
      </c>
      <c r="AN331">
        <f>Demand[[#This Row],[Load]]+Demand[[#This Row],[Load]]*-0.13</f>
        <v>13833</v>
      </c>
      <c r="AO331">
        <f>Demand[[#This Row],[Load]]+Demand[[#This Row],[Load]]*-0.12</f>
        <v>13992</v>
      </c>
      <c r="AP331">
        <f>Demand[[#This Row],[Load]]+Demand[[#This Row],[Load]]*-0.11</f>
        <v>14151</v>
      </c>
      <c r="AQ331">
        <f>Demand[[#This Row],[Load]]+Demand[[#This Row],[Load]]*-0.1</f>
        <v>14310</v>
      </c>
      <c r="AR331">
        <f>Demand[[#This Row],[Load]]+Demand[[#This Row],[Load]]*-0.09</f>
        <v>14469</v>
      </c>
      <c r="AS331">
        <f>Demand[[#This Row],[Load]]+Demand[[#This Row],[Load]]*-0.08</f>
        <v>14628</v>
      </c>
      <c r="AT331">
        <f>Demand[[#This Row],[Load]]+Demand[[#This Row],[Load]]*-0.07</f>
        <v>14787</v>
      </c>
      <c r="AU331">
        <f>Demand[[#This Row],[Load]]+Demand[[#This Row],[Load]]*-0.06</f>
        <v>14946</v>
      </c>
      <c r="AV331">
        <f>Demand[[#This Row],[Load]]+Demand[[#This Row],[Load]]*-0.05</f>
        <v>15105</v>
      </c>
      <c r="AW331">
        <f>Demand[[#This Row],[Load]]+Demand[[#This Row],[Load]]*-0.04</f>
        <v>15264</v>
      </c>
      <c r="AX331">
        <f>Demand[[#This Row],[Load]]+Demand[[#This Row],[Load]]*-0.03</f>
        <v>15423</v>
      </c>
      <c r="AY331">
        <f>Demand[[#This Row],[Load]]+Demand[[#This Row],[Load]]*-0.02</f>
        <v>15582</v>
      </c>
      <c r="AZ331">
        <f>Demand[[#This Row],[Load]]+Demand[[#This Row],[Load]]*-0.01</f>
        <v>15741</v>
      </c>
      <c r="BA331">
        <f>Demand[[#This Row],[Load]]+Demand[[#This Row],[Load]]*0</f>
        <v>15900</v>
      </c>
      <c r="BB331">
        <f>Demand[[#This Row],[Load]]+Demand[[#This Row],[Load]]*0.01</f>
        <v>16059</v>
      </c>
      <c r="BC331">
        <f>Demand[[#This Row],[Load]]+Demand[[#This Row],[Load]]*0.02</f>
        <v>16218</v>
      </c>
      <c r="BD331">
        <f>Demand[[#This Row],[Load]]+Demand[[#This Row],[Load]]*0.03</f>
        <v>16377</v>
      </c>
      <c r="BE331">
        <f>Demand[[#This Row],[Load]]+Demand[[#This Row],[Load]]*0.04</f>
        <v>16536</v>
      </c>
      <c r="BF331">
        <f>Demand[[#This Row],[Load]]+Demand[[#This Row],[Load]]*0.05</f>
        <v>16695</v>
      </c>
      <c r="BG331">
        <f>Demand[[#This Row],[Load]]+Demand[[#This Row],[Load]]*0.06</f>
        <v>16854</v>
      </c>
      <c r="BH331">
        <f>Demand[[#This Row],[Load]]+Demand[[#This Row],[Load]]*0.07</f>
        <v>17013</v>
      </c>
      <c r="BI331">
        <f>Demand[[#This Row],[Load]]+Demand[[#This Row],[Load]]*0.08</f>
        <v>17172</v>
      </c>
      <c r="BJ331">
        <f>Demand[[#This Row],[Load]]+Demand[[#This Row],[Load]]*0.09</f>
        <v>17331</v>
      </c>
      <c r="BK331">
        <f>Demand[[#This Row],[Load]]+Demand[[#This Row],[Load]]*0.1</f>
        <v>17490</v>
      </c>
      <c r="BL331">
        <f>Demand[[#This Row],[Load]]+Demand[[#This Row],[Load]]*0.11</f>
        <v>17649</v>
      </c>
      <c r="BM331">
        <f>Demand[[#This Row],[Load]]+Demand[[#This Row],[Load]]*0.12</f>
        <v>17808</v>
      </c>
      <c r="BN331">
        <f>Demand[[#This Row],[Load]]+Demand[[#This Row],[Load]]*0.13</f>
        <v>17967</v>
      </c>
      <c r="BO331">
        <f>Demand[[#This Row],[Load]]+Demand[[#This Row],[Load]]*0.14</f>
        <v>18126</v>
      </c>
      <c r="BP331">
        <f>Demand[[#This Row],[Load]]+Demand[[#This Row],[Load]]*0.15</f>
        <v>18285</v>
      </c>
      <c r="BQ331">
        <f>Demand[[#This Row],[Load]]+Demand[[#This Row],[Load]]*0.16</f>
        <v>18444</v>
      </c>
      <c r="BR331">
        <f>Demand[[#This Row],[Load]]+Demand[[#This Row],[Load]]*0.17</f>
        <v>18603</v>
      </c>
      <c r="BS331">
        <f>Demand[[#This Row],[Load]]+Demand[[#This Row],[Load]]*0.18</f>
        <v>18762</v>
      </c>
      <c r="BT331">
        <f>Demand[[#This Row],[Load]]+Demand[[#This Row],[Load]]*0.19</f>
        <v>18921</v>
      </c>
      <c r="BU331">
        <f>Demand[[#This Row],[Load]]+Demand[[#This Row],[Load]]*0.2</f>
        <v>19080</v>
      </c>
      <c r="BV331">
        <f>Demand[[#This Row],[Load]]+Demand[[#This Row],[Load]]*0.21</f>
        <v>19239</v>
      </c>
      <c r="BW331">
        <f>Demand[[#This Row],[Load]]+Demand[[#This Row],[Load]]*0.22</f>
        <v>19398</v>
      </c>
      <c r="BX331">
        <f>Demand[[#This Row],[Load]]+Demand[[#This Row],[Load]]*0.23</f>
        <v>19557</v>
      </c>
      <c r="BY331">
        <f>Demand[[#This Row],[Load]]+Demand[[#This Row],[Load]]*0.24</f>
        <v>19716</v>
      </c>
      <c r="BZ331">
        <f>Demand[[#This Row],[Load]]+Demand[[#This Row],[Load]]*0.25</f>
        <v>19875</v>
      </c>
      <c r="CA331">
        <f>Demand[[#This Row],[Load]]+Demand[[#This Row],[Load]]*0.26</f>
        <v>20034</v>
      </c>
      <c r="CB331">
        <f>Demand[[#This Row],[Load]]+Demand[[#This Row],[Load]]*0.27</f>
        <v>20193</v>
      </c>
      <c r="CC331">
        <f>Demand[[#This Row],[Load]]+Demand[[#This Row],[Load]]*0.28</f>
        <v>20352</v>
      </c>
      <c r="CD331">
        <f>Demand[[#This Row],[Load]]+Demand[[#This Row],[Load]]*0.29</f>
        <v>20511</v>
      </c>
      <c r="CE331">
        <f>Demand[[#This Row],[Load]]+Demand[[#This Row],[Load]]*0.3</f>
        <v>20670</v>
      </c>
      <c r="CF331">
        <f>Demand[[#This Row],[Load]]+Demand[[#This Row],[Load]]*0.31</f>
        <v>20829</v>
      </c>
      <c r="CG331">
        <f>Demand[[#This Row],[Load]]+Demand[[#This Row],[Load]]*0.32</f>
        <v>20988</v>
      </c>
      <c r="CH331">
        <f>Demand[[#This Row],[Load]]+Demand[[#This Row],[Load]]*0.33</f>
        <v>21147</v>
      </c>
      <c r="CI331">
        <f>Demand[[#This Row],[Load]]+Demand[[#This Row],[Load]]*0.34</f>
        <v>21306</v>
      </c>
      <c r="CJ331">
        <f>Demand[[#This Row],[Load]]+Demand[[#This Row],[Load]]*0.35</f>
        <v>21465</v>
      </c>
      <c r="CK331">
        <f>Demand[[#This Row],[Load]]+Demand[[#This Row],[Load]]*0.36</f>
        <v>21624</v>
      </c>
      <c r="CL331">
        <f>Demand[[#This Row],[Load]]+Demand[[#This Row],[Load]]*0.37</f>
        <v>21783</v>
      </c>
      <c r="CM331">
        <f>Demand[[#This Row],[Load]]+Demand[[#This Row],[Load]]*0.38</f>
        <v>21942</v>
      </c>
      <c r="CN331">
        <f>Demand[[#This Row],[Load]]+Demand[[#This Row],[Load]]*0.39</f>
        <v>22101</v>
      </c>
      <c r="CO331">
        <f>Demand[[#This Row],[Load]]+Demand[[#This Row],[Load]]*0.4</f>
        <v>22260</v>
      </c>
      <c r="CP331">
        <f>Demand[[#This Row],[Load]]+Demand[[#This Row],[Load]]*0.41</f>
        <v>22419</v>
      </c>
      <c r="CQ331">
        <f>Demand[[#This Row],[Load]]+Demand[[#This Row],[Load]]*0.42</f>
        <v>22578</v>
      </c>
      <c r="CR331">
        <f>Demand[[#This Row],[Load]]+Demand[[#This Row],[Load]]*0.43</f>
        <v>22737</v>
      </c>
      <c r="CS331">
        <f>Demand[[#This Row],[Load]]+Demand[[#This Row],[Load]]*0.44</f>
        <v>22896</v>
      </c>
      <c r="CT331">
        <f>Demand[[#This Row],[Load]]+Demand[[#This Row],[Load]]*0.45</f>
        <v>23055</v>
      </c>
      <c r="CU331">
        <f>Demand[[#This Row],[Load]]+Demand[[#This Row],[Load]]*0.46</f>
        <v>23214</v>
      </c>
      <c r="CV331">
        <f>Demand[[#This Row],[Load]]+Demand[[#This Row],[Load]]*47</f>
        <v>763200</v>
      </c>
      <c r="CW331">
        <f>Demand[[#This Row],[Load]]+Demand[[#This Row],[Load]]*0.48</f>
        <v>23532</v>
      </c>
      <c r="CX331">
        <f>Demand[[#This Row],[Load]]+Demand[[#This Row],[Load]]*0.49</f>
        <v>23691</v>
      </c>
      <c r="CY331">
        <f>Demand[[#This Row],[Load]]+Demand[[#This Row],[Load]]*0.5</f>
        <v>23850</v>
      </c>
    </row>
    <row r="332" spans="1:103">
      <c r="A332">
        <v>330</v>
      </c>
      <c r="B332">
        <v>15857</v>
      </c>
      <c r="C332">
        <f>Demand[[#This Row],[Load]]-Demand[[#This Row],[Load]]*0.5</f>
        <v>7928.5</v>
      </c>
      <c r="D332">
        <f>Demand[[#This Row],[Load]]-Demand[[#This Row],[Load]]*0.49</f>
        <v>8087.07</v>
      </c>
      <c r="E332">
        <f>Demand[[#This Row],[Load]]-Demand[[#This Row],[Load]]*0.48</f>
        <v>8245.64</v>
      </c>
      <c r="F332">
        <f>Demand[[#This Row],[Load]]-Demand[[#This Row],[Load]]*0.47</f>
        <v>8404.2099999999991</v>
      </c>
      <c r="G332">
        <f>Demand[[#This Row],[Load]]-Demand[[#This Row],[Load]]*0.46</f>
        <v>8562.7799999999988</v>
      </c>
      <c r="H332">
        <f>Demand[[#This Row],[Load]]-Demand[[#This Row],[Load]]*0.45</f>
        <v>8721.3499999999985</v>
      </c>
      <c r="I332">
        <f>Demand[[#This Row],[Load]]-Demand[[#This Row],[Load]]*0.44</f>
        <v>8879.92</v>
      </c>
      <c r="J332">
        <f>Demand[[#This Row],[Load]]-Demand[[#This Row],[Load]]*0.43</f>
        <v>9038.49</v>
      </c>
      <c r="K332">
        <f>Demand[[#This Row],[Load]]+Demand[[#This Row],[Load]]*$K$1</f>
        <v>9197.0600000000013</v>
      </c>
      <c r="L332">
        <f>Demand[[#This Row],[Load]]+Demand[[#This Row],[Load]]*-0.41</f>
        <v>9355.630000000001</v>
      </c>
      <c r="M332">
        <f>Demand[[#This Row],[Load]]+Demand[[#This Row],[Load]]*-0.4</f>
        <v>9514.2000000000007</v>
      </c>
      <c r="N332">
        <f>Demand[[#This Row],[Load]]+Demand[[#This Row],[Load]]*-0.39</f>
        <v>9672.77</v>
      </c>
      <c r="O332">
        <f>Demand[[#This Row],[Load]]+Demand[[#This Row],[Load]]*-0.38</f>
        <v>9831.34</v>
      </c>
      <c r="P332">
        <f>Demand[[#This Row],[Load]]+Demand[[#This Row],[Load]]*-0.37</f>
        <v>9989.91</v>
      </c>
      <c r="Q332">
        <f>Demand[[#This Row],[Load]]+Demand[[#This Row],[Load]]*-0.36</f>
        <v>10148.48</v>
      </c>
      <c r="R332">
        <f>Demand[[#This Row],[Load]]+Demand[[#This Row],[Load]]*-0.35</f>
        <v>10307.049999999999</v>
      </c>
      <c r="S332">
        <f>Demand[[#This Row],[Load]]+Demand[[#This Row],[Load]]*-0.34</f>
        <v>10465.619999999999</v>
      </c>
      <c r="T332">
        <f>Demand[[#This Row],[Load]]+Demand[[#This Row],[Load]]*-0.33</f>
        <v>10624.189999999999</v>
      </c>
      <c r="U332">
        <f>Demand[[#This Row],[Load]]+Demand[[#This Row],[Load]]*-0.32</f>
        <v>10782.76</v>
      </c>
      <c r="V332">
        <f>Demand[[#This Row],[Load]]+Demand[[#This Row],[Load]]*-0.31</f>
        <v>10941.33</v>
      </c>
      <c r="W332">
        <f>Demand[[#This Row],[Load]]+Demand[[#This Row],[Load]]*-0.3</f>
        <v>11099.900000000001</v>
      </c>
      <c r="X332">
        <f>Demand[[#This Row],[Load]]+Demand[[#This Row],[Load]]*-0.29</f>
        <v>11258.470000000001</v>
      </c>
      <c r="Y332">
        <f>Demand[[#This Row],[Load]]+Demand[[#This Row],[Load]]*-0.28</f>
        <v>11417.04</v>
      </c>
      <c r="Z332">
        <f>Demand[[#This Row],[Load]]+Demand[[#This Row],[Load]]*-0.27</f>
        <v>11575.61</v>
      </c>
      <c r="AA332">
        <f>Demand[[#This Row],[Load]]+Demand[[#This Row],[Load]]*-0.26</f>
        <v>11734.18</v>
      </c>
      <c r="AB332">
        <f>Demand[[#This Row],[Load]]+Demand[[#This Row],[Load]]*-0.25</f>
        <v>11892.75</v>
      </c>
      <c r="AC332">
        <f>Demand[[#This Row],[Load]]+Demand[[#This Row],[Load]]*-0.24</f>
        <v>12051.32</v>
      </c>
      <c r="AD332">
        <f>Demand[[#This Row],[Load]]+Demand[[#This Row],[Load]]*-0.23</f>
        <v>12209.89</v>
      </c>
      <c r="AE332">
        <f>Demand[[#This Row],[Load]]+Demand[[#This Row],[Load]]*-0.22</f>
        <v>12368.46</v>
      </c>
      <c r="AF332">
        <f>Demand[[#This Row],[Load]]+Demand[[#This Row],[Load]]*-0.21</f>
        <v>12527.03</v>
      </c>
      <c r="AG332">
        <f>Demand[[#This Row],[Load]]+Demand[[#This Row],[Load]]*-0.2</f>
        <v>12685.6</v>
      </c>
      <c r="AH332">
        <f>Demand[[#This Row],[Load]]+Demand[[#This Row],[Load]]*-0.19</f>
        <v>12844.17</v>
      </c>
      <c r="AI332">
        <f>Demand[[#This Row],[Load]]+Demand[[#This Row],[Load]]*-0.18</f>
        <v>13002.74</v>
      </c>
      <c r="AJ332">
        <f>Demand[[#This Row],[Load]]+Demand[[#This Row],[Load]]*-0.17</f>
        <v>13161.31</v>
      </c>
      <c r="AK332">
        <f>Demand[[#This Row],[Load]]+Demand[[#This Row],[Load]]*-0.16</f>
        <v>13319.880000000001</v>
      </c>
      <c r="AL332">
        <f>Demand[[#This Row],[Load]]+Demand[[#This Row],[Load]]*-0.15</f>
        <v>13478.45</v>
      </c>
      <c r="AM332">
        <f>Demand[[#This Row],[Load]]+Demand[[#This Row],[Load]]*-0.14</f>
        <v>13637.02</v>
      </c>
      <c r="AN332">
        <f>Demand[[#This Row],[Load]]+Demand[[#This Row],[Load]]*-0.13</f>
        <v>13795.59</v>
      </c>
      <c r="AO332">
        <f>Demand[[#This Row],[Load]]+Demand[[#This Row],[Load]]*-0.12</f>
        <v>13954.16</v>
      </c>
      <c r="AP332">
        <f>Demand[[#This Row],[Load]]+Demand[[#This Row],[Load]]*-0.11</f>
        <v>14112.73</v>
      </c>
      <c r="AQ332">
        <f>Demand[[#This Row],[Load]]+Demand[[#This Row],[Load]]*-0.1</f>
        <v>14271.3</v>
      </c>
      <c r="AR332">
        <f>Demand[[#This Row],[Load]]+Demand[[#This Row],[Load]]*-0.09</f>
        <v>14429.87</v>
      </c>
      <c r="AS332">
        <f>Demand[[#This Row],[Load]]+Demand[[#This Row],[Load]]*-0.08</f>
        <v>14588.44</v>
      </c>
      <c r="AT332">
        <f>Demand[[#This Row],[Load]]+Demand[[#This Row],[Load]]*-0.07</f>
        <v>14747.01</v>
      </c>
      <c r="AU332">
        <f>Demand[[#This Row],[Load]]+Demand[[#This Row],[Load]]*-0.06</f>
        <v>14905.58</v>
      </c>
      <c r="AV332">
        <f>Demand[[#This Row],[Load]]+Demand[[#This Row],[Load]]*-0.05</f>
        <v>15064.15</v>
      </c>
      <c r="AW332">
        <f>Demand[[#This Row],[Load]]+Demand[[#This Row],[Load]]*-0.04</f>
        <v>15222.72</v>
      </c>
      <c r="AX332">
        <f>Demand[[#This Row],[Load]]+Demand[[#This Row],[Load]]*-0.03</f>
        <v>15381.29</v>
      </c>
      <c r="AY332">
        <f>Demand[[#This Row],[Load]]+Demand[[#This Row],[Load]]*-0.02</f>
        <v>15539.86</v>
      </c>
      <c r="AZ332">
        <f>Demand[[#This Row],[Load]]+Demand[[#This Row],[Load]]*-0.01</f>
        <v>15698.43</v>
      </c>
      <c r="BA332">
        <f>Demand[[#This Row],[Load]]+Demand[[#This Row],[Load]]*0</f>
        <v>15857</v>
      </c>
      <c r="BB332">
        <f>Demand[[#This Row],[Load]]+Demand[[#This Row],[Load]]*0.01</f>
        <v>16015.57</v>
      </c>
      <c r="BC332">
        <f>Demand[[#This Row],[Load]]+Demand[[#This Row],[Load]]*0.02</f>
        <v>16174.14</v>
      </c>
      <c r="BD332">
        <f>Demand[[#This Row],[Load]]+Demand[[#This Row],[Load]]*0.03</f>
        <v>16332.71</v>
      </c>
      <c r="BE332">
        <f>Demand[[#This Row],[Load]]+Demand[[#This Row],[Load]]*0.04</f>
        <v>16491.28</v>
      </c>
      <c r="BF332">
        <f>Demand[[#This Row],[Load]]+Demand[[#This Row],[Load]]*0.05</f>
        <v>16649.849999999999</v>
      </c>
      <c r="BG332">
        <f>Demand[[#This Row],[Load]]+Demand[[#This Row],[Load]]*0.06</f>
        <v>16808.419999999998</v>
      </c>
      <c r="BH332">
        <f>Demand[[#This Row],[Load]]+Demand[[#This Row],[Load]]*0.07</f>
        <v>16966.990000000002</v>
      </c>
      <c r="BI332">
        <f>Demand[[#This Row],[Load]]+Demand[[#This Row],[Load]]*0.08</f>
        <v>17125.560000000001</v>
      </c>
      <c r="BJ332">
        <f>Demand[[#This Row],[Load]]+Demand[[#This Row],[Load]]*0.09</f>
        <v>17284.13</v>
      </c>
      <c r="BK332">
        <f>Demand[[#This Row],[Load]]+Demand[[#This Row],[Load]]*0.1</f>
        <v>17442.7</v>
      </c>
      <c r="BL332">
        <f>Demand[[#This Row],[Load]]+Demand[[#This Row],[Load]]*0.11</f>
        <v>17601.27</v>
      </c>
      <c r="BM332">
        <f>Demand[[#This Row],[Load]]+Demand[[#This Row],[Load]]*0.12</f>
        <v>17759.84</v>
      </c>
      <c r="BN332">
        <f>Demand[[#This Row],[Load]]+Demand[[#This Row],[Load]]*0.13</f>
        <v>17918.41</v>
      </c>
      <c r="BO332">
        <f>Demand[[#This Row],[Load]]+Demand[[#This Row],[Load]]*0.14</f>
        <v>18076.98</v>
      </c>
      <c r="BP332">
        <f>Demand[[#This Row],[Load]]+Demand[[#This Row],[Load]]*0.15</f>
        <v>18235.55</v>
      </c>
      <c r="BQ332">
        <f>Demand[[#This Row],[Load]]+Demand[[#This Row],[Load]]*0.16</f>
        <v>18394.12</v>
      </c>
      <c r="BR332">
        <f>Demand[[#This Row],[Load]]+Demand[[#This Row],[Load]]*0.17</f>
        <v>18552.689999999999</v>
      </c>
      <c r="BS332">
        <f>Demand[[#This Row],[Load]]+Demand[[#This Row],[Load]]*0.18</f>
        <v>18711.259999999998</v>
      </c>
      <c r="BT332">
        <f>Demand[[#This Row],[Load]]+Demand[[#This Row],[Load]]*0.19</f>
        <v>18869.830000000002</v>
      </c>
      <c r="BU332">
        <f>Demand[[#This Row],[Load]]+Demand[[#This Row],[Load]]*0.2</f>
        <v>19028.400000000001</v>
      </c>
      <c r="BV332">
        <f>Demand[[#This Row],[Load]]+Demand[[#This Row],[Load]]*0.21</f>
        <v>19186.97</v>
      </c>
      <c r="BW332">
        <f>Demand[[#This Row],[Load]]+Demand[[#This Row],[Load]]*0.22</f>
        <v>19345.54</v>
      </c>
      <c r="BX332">
        <f>Demand[[#This Row],[Load]]+Demand[[#This Row],[Load]]*0.23</f>
        <v>19504.11</v>
      </c>
      <c r="BY332">
        <f>Demand[[#This Row],[Load]]+Demand[[#This Row],[Load]]*0.24</f>
        <v>19662.68</v>
      </c>
      <c r="BZ332">
        <f>Demand[[#This Row],[Load]]+Demand[[#This Row],[Load]]*0.25</f>
        <v>19821.25</v>
      </c>
      <c r="CA332">
        <f>Demand[[#This Row],[Load]]+Demand[[#This Row],[Load]]*0.26</f>
        <v>19979.82</v>
      </c>
      <c r="CB332">
        <f>Demand[[#This Row],[Load]]+Demand[[#This Row],[Load]]*0.27</f>
        <v>20138.39</v>
      </c>
      <c r="CC332">
        <f>Demand[[#This Row],[Load]]+Demand[[#This Row],[Load]]*0.28</f>
        <v>20296.96</v>
      </c>
      <c r="CD332">
        <f>Demand[[#This Row],[Load]]+Demand[[#This Row],[Load]]*0.29</f>
        <v>20455.53</v>
      </c>
      <c r="CE332">
        <f>Demand[[#This Row],[Load]]+Demand[[#This Row],[Load]]*0.3</f>
        <v>20614.099999999999</v>
      </c>
      <c r="CF332">
        <f>Demand[[#This Row],[Load]]+Demand[[#This Row],[Load]]*0.31</f>
        <v>20772.669999999998</v>
      </c>
      <c r="CG332">
        <f>Demand[[#This Row],[Load]]+Demand[[#This Row],[Load]]*0.32</f>
        <v>20931.239999999998</v>
      </c>
      <c r="CH332">
        <f>Demand[[#This Row],[Load]]+Demand[[#This Row],[Load]]*0.33</f>
        <v>21089.81</v>
      </c>
      <c r="CI332">
        <f>Demand[[#This Row],[Load]]+Demand[[#This Row],[Load]]*0.34</f>
        <v>21248.38</v>
      </c>
      <c r="CJ332">
        <f>Demand[[#This Row],[Load]]+Demand[[#This Row],[Load]]*0.35</f>
        <v>21406.95</v>
      </c>
      <c r="CK332">
        <f>Demand[[#This Row],[Load]]+Demand[[#This Row],[Load]]*0.36</f>
        <v>21565.52</v>
      </c>
      <c r="CL332">
        <f>Demand[[#This Row],[Load]]+Demand[[#This Row],[Load]]*0.37</f>
        <v>21724.09</v>
      </c>
      <c r="CM332">
        <f>Demand[[#This Row],[Load]]+Demand[[#This Row],[Load]]*0.38</f>
        <v>21882.66</v>
      </c>
      <c r="CN332">
        <f>Demand[[#This Row],[Load]]+Demand[[#This Row],[Load]]*0.39</f>
        <v>22041.23</v>
      </c>
      <c r="CO332">
        <f>Demand[[#This Row],[Load]]+Demand[[#This Row],[Load]]*0.4</f>
        <v>22199.8</v>
      </c>
      <c r="CP332">
        <f>Demand[[#This Row],[Load]]+Demand[[#This Row],[Load]]*0.41</f>
        <v>22358.37</v>
      </c>
      <c r="CQ332">
        <f>Demand[[#This Row],[Load]]+Demand[[#This Row],[Load]]*0.42</f>
        <v>22516.94</v>
      </c>
      <c r="CR332">
        <f>Demand[[#This Row],[Load]]+Demand[[#This Row],[Load]]*0.43</f>
        <v>22675.510000000002</v>
      </c>
      <c r="CS332">
        <f>Demand[[#This Row],[Load]]+Demand[[#This Row],[Load]]*0.44</f>
        <v>22834.080000000002</v>
      </c>
      <c r="CT332">
        <f>Demand[[#This Row],[Load]]+Demand[[#This Row],[Load]]*0.45</f>
        <v>22992.65</v>
      </c>
      <c r="CU332">
        <f>Demand[[#This Row],[Load]]+Demand[[#This Row],[Load]]*0.46</f>
        <v>23151.22</v>
      </c>
      <c r="CV332">
        <f>Demand[[#This Row],[Load]]+Demand[[#This Row],[Load]]*47</f>
        <v>761136</v>
      </c>
      <c r="CW332">
        <f>Demand[[#This Row],[Load]]+Demand[[#This Row],[Load]]*0.48</f>
        <v>23468.36</v>
      </c>
      <c r="CX332">
        <f>Demand[[#This Row],[Load]]+Demand[[#This Row],[Load]]*0.49</f>
        <v>23626.93</v>
      </c>
      <c r="CY332">
        <f>Demand[[#This Row],[Load]]+Demand[[#This Row],[Load]]*0.5</f>
        <v>23785.5</v>
      </c>
    </row>
    <row r="333" spans="1:103">
      <c r="A333">
        <v>331</v>
      </c>
      <c r="B333">
        <v>15723</v>
      </c>
      <c r="C333">
        <f>Demand[[#This Row],[Load]]-Demand[[#This Row],[Load]]*0.5</f>
        <v>7861.5</v>
      </c>
      <c r="D333">
        <f>Demand[[#This Row],[Load]]-Demand[[#This Row],[Load]]*0.49</f>
        <v>8018.7300000000005</v>
      </c>
      <c r="E333">
        <f>Demand[[#This Row],[Load]]-Demand[[#This Row],[Load]]*0.48</f>
        <v>8175.96</v>
      </c>
      <c r="F333">
        <f>Demand[[#This Row],[Load]]-Demand[[#This Row],[Load]]*0.47</f>
        <v>8333.19</v>
      </c>
      <c r="G333">
        <f>Demand[[#This Row],[Load]]-Demand[[#This Row],[Load]]*0.46</f>
        <v>8490.42</v>
      </c>
      <c r="H333">
        <f>Demand[[#This Row],[Load]]-Demand[[#This Row],[Load]]*0.45</f>
        <v>8647.65</v>
      </c>
      <c r="I333">
        <f>Demand[[#This Row],[Load]]-Demand[[#This Row],[Load]]*0.44</f>
        <v>8804.880000000001</v>
      </c>
      <c r="J333">
        <f>Demand[[#This Row],[Load]]-Demand[[#This Row],[Load]]*0.43</f>
        <v>8962.11</v>
      </c>
      <c r="K333">
        <f>Demand[[#This Row],[Load]]+Demand[[#This Row],[Load]]*$K$1</f>
        <v>9119.34</v>
      </c>
      <c r="L333">
        <f>Demand[[#This Row],[Load]]+Demand[[#This Row],[Load]]*-0.41</f>
        <v>9276.57</v>
      </c>
      <c r="M333">
        <f>Demand[[#This Row],[Load]]+Demand[[#This Row],[Load]]*-0.4</f>
        <v>9433.7999999999993</v>
      </c>
      <c r="N333">
        <f>Demand[[#This Row],[Load]]+Demand[[#This Row],[Load]]*-0.39</f>
        <v>9591.0299999999988</v>
      </c>
      <c r="O333">
        <f>Demand[[#This Row],[Load]]+Demand[[#This Row],[Load]]*-0.38</f>
        <v>9748.26</v>
      </c>
      <c r="P333">
        <f>Demand[[#This Row],[Load]]+Demand[[#This Row],[Load]]*-0.37</f>
        <v>9905.49</v>
      </c>
      <c r="Q333">
        <f>Demand[[#This Row],[Load]]+Demand[[#This Row],[Load]]*-0.36</f>
        <v>10062.720000000001</v>
      </c>
      <c r="R333">
        <f>Demand[[#This Row],[Load]]+Demand[[#This Row],[Load]]*-0.35</f>
        <v>10219.950000000001</v>
      </c>
      <c r="S333">
        <f>Demand[[#This Row],[Load]]+Demand[[#This Row],[Load]]*-0.34</f>
        <v>10377.18</v>
      </c>
      <c r="T333">
        <f>Demand[[#This Row],[Load]]+Demand[[#This Row],[Load]]*-0.33</f>
        <v>10534.41</v>
      </c>
      <c r="U333">
        <f>Demand[[#This Row],[Load]]+Demand[[#This Row],[Load]]*-0.32</f>
        <v>10691.64</v>
      </c>
      <c r="V333">
        <f>Demand[[#This Row],[Load]]+Demand[[#This Row],[Load]]*-0.31</f>
        <v>10848.869999999999</v>
      </c>
      <c r="W333">
        <f>Demand[[#This Row],[Load]]+Demand[[#This Row],[Load]]*-0.3</f>
        <v>11006.1</v>
      </c>
      <c r="X333">
        <f>Demand[[#This Row],[Load]]+Demand[[#This Row],[Load]]*-0.29</f>
        <v>11163.33</v>
      </c>
      <c r="Y333">
        <f>Demand[[#This Row],[Load]]+Demand[[#This Row],[Load]]*-0.28</f>
        <v>11320.56</v>
      </c>
      <c r="Z333">
        <f>Demand[[#This Row],[Load]]+Demand[[#This Row],[Load]]*-0.27</f>
        <v>11477.79</v>
      </c>
      <c r="AA333">
        <f>Demand[[#This Row],[Load]]+Demand[[#This Row],[Load]]*-0.26</f>
        <v>11635.02</v>
      </c>
      <c r="AB333">
        <f>Demand[[#This Row],[Load]]+Demand[[#This Row],[Load]]*-0.25</f>
        <v>11792.25</v>
      </c>
      <c r="AC333">
        <f>Demand[[#This Row],[Load]]+Demand[[#This Row],[Load]]*-0.24</f>
        <v>11949.48</v>
      </c>
      <c r="AD333">
        <f>Demand[[#This Row],[Load]]+Demand[[#This Row],[Load]]*-0.23</f>
        <v>12106.71</v>
      </c>
      <c r="AE333">
        <f>Demand[[#This Row],[Load]]+Demand[[#This Row],[Load]]*-0.22</f>
        <v>12263.94</v>
      </c>
      <c r="AF333">
        <f>Demand[[#This Row],[Load]]+Demand[[#This Row],[Load]]*-0.21</f>
        <v>12421.17</v>
      </c>
      <c r="AG333">
        <f>Demand[[#This Row],[Load]]+Demand[[#This Row],[Load]]*-0.2</f>
        <v>12578.4</v>
      </c>
      <c r="AH333">
        <f>Demand[[#This Row],[Load]]+Demand[[#This Row],[Load]]*-0.19</f>
        <v>12735.630000000001</v>
      </c>
      <c r="AI333">
        <f>Demand[[#This Row],[Load]]+Demand[[#This Row],[Load]]*-0.18</f>
        <v>12892.86</v>
      </c>
      <c r="AJ333">
        <f>Demand[[#This Row],[Load]]+Demand[[#This Row],[Load]]*-0.17</f>
        <v>13050.09</v>
      </c>
      <c r="AK333">
        <f>Demand[[#This Row],[Load]]+Demand[[#This Row],[Load]]*-0.16</f>
        <v>13207.32</v>
      </c>
      <c r="AL333">
        <f>Demand[[#This Row],[Load]]+Demand[[#This Row],[Load]]*-0.15</f>
        <v>13364.55</v>
      </c>
      <c r="AM333">
        <f>Demand[[#This Row],[Load]]+Demand[[#This Row],[Load]]*-0.14</f>
        <v>13521.779999999999</v>
      </c>
      <c r="AN333">
        <f>Demand[[#This Row],[Load]]+Demand[[#This Row],[Load]]*-0.13</f>
        <v>13679.01</v>
      </c>
      <c r="AO333">
        <f>Demand[[#This Row],[Load]]+Demand[[#This Row],[Load]]*-0.12</f>
        <v>13836.24</v>
      </c>
      <c r="AP333">
        <f>Demand[[#This Row],[Load]]+Demand[[#This Row],[Load]]*-0.11</f>
        <v>13993.47</v>
      </c>
      <c r="AQ333">
        <f>Demand[[#This Row],[Load]]+Demand[[#This Row],[Load]]*-0.1</f>
        <v>14150.7</v>
      </c>
      <c r="AR333">
        <f>Demand[[#This Row],[Load]]+Demand[[#This Row],[Load]]*-0.09</f>
        <v>14307.93</v>
      </c>
      <c r="AS333">
        <f>Demand[[#This Row],[Load]]+Demand[[#This Row],[Load]]*-0.08</f>
        <v>14465.16</v>
      </c>
      <c r="AT333">
        <f>Demand[[#This Row],[Load]]+Demand[[#This Row],[Load]]*-0.07</f>
        <v>14622.39</v>
      </c>
      <c r="AU333">
        <f>Demand[[#This Row],[Load]]+Demand[[#This Row],[Load]]*-0.06</f>
        <v>14779.62</v>
      </c>
      <c r="AV333">
        <f>Demand[[#This Row],[Load]]+Demand[[#This Row],[Load]]*-0.05</f>
        <v>14936.85</v>
      </c>
      <c r="AW333">
        <f>Demand[[#This Row],[Load]]+Demand[[#This Row],[Load]]*-0.04</f>
        <v>15094.08</v>
      </c>
      <c r="AX333">
        <f>Demand[[#This Row],[Load]]+Demand[[#This Row],[Load]]*-0.03</f>
        <v>15251.31</v>
      </c>
      <c r="AY333">
        <f>Demand[[#This Row],[Load]]+Demand[[#This Row],[Load]]*-0.02</f>
        <v>15408.54</v>
      </c>
      <c r="AZ333">
        <f>Demand[[#This Row],[Load]]+Demand[[#This Row],[Load]]*-0.01</f>
        <v>15565.77</v>
      </c>
      <c r="BA333">
        <f>Demand[[#This Row],[Load]]+Demand[[#This Row],[Load]]*0</f>
        <v>15723</v>
      </c>
      <c r="BB333">
        <f>Demand[[#This Row],[Load]]+Demand[[#This Row],[Load]]*0.01</f>
        <v>15880.23</v>
      </c>
      <c r="BC333">
        <f>Demand[[#This Row],[Load]]+Demand[[#This Row],[Load]]*0.02</f>
        <v>16037.46</v>
      </c>
      <c r="BD333">
        <f>Demand[[#This Row],[Load]]+Demand[[#This Row],[Load]]*0.03</f>
        <v>16194.69</v>
      </c>
      <c r="BE333">
        <f>Demand[[#This Row],[Load]]+Demand[[#This Row],[Load]]*0.04</f>
        <v>16351.92</v>
      </c>
      <c r="BF333">
        <f>Demand[[#This Row],[Load]]+Demand[[#This Row],[Load]]*0.05</f>
        <v>16509.150000000001</v>
      </c>
      <c r="BG333">
        <f>Demand[[#This Row],[Load]]+Demand[[#This Row],[Load]]*0.06</f>
        <v>16666.38</v>
      </c>
      <c r="BH333">
        <f>Demand[[#This Row],[Load]]+Demand[[#This Row],[Load]]*0.07</f>
        <v>16823.61</v>
      </c>
      <c r="BI333">
        <f>Demand[[#This Row],[Load]]+Demand[[#This Row],[Load]]*0.08</f>
        <v>16980.84</v>
      </c>
      <c r="BJ333">
        <f>Demand[[#This Row],[Load]]+Demand[[#This Row],[Load]]*0.09</f>
        <v>17138.07</v>
      </c>
      <c r="BK333">
        <f>Demand[[#This Row],[Load]]+Demand[[#This Row],[Load]]*0.1</f>
        <v>17295.3</v>
      </c>
      <c r="BL333">
        <f>Demand[[#This Row],[Load]]+Demand[[#This Row],[Load]]*0.11</f>
        <v>17452.53</v>
      </c>
      <c r="BM333">
        <f>Demand[[#This Row],[Load]]+Demand[[#This Row],[Load]]*0.12</f>
        <v>17609.759999999998</v>
      </c>
      <c r="BN333">
        <f>Demand[[#This Row],[Load]]+Demand[[#This Row],[Load]]*0.13</f>
        <v>17766.990000000002</v>
      </c>
      <c r="BO333">
        <f>Demand[[#This Row],[Load]]+Demand[[#This Row],[Load]]*0.14</f>
        <v>17924.22</v>
      </c>
      <c r="BP333">
        <f>Demand[[#This Row],[Load]]+Demand[[#This Row],[Load]]*0.15</f>
        <v>18081.45</v>
      </c>
      <c r="BQ333">
        <f>Demand[[#This Row],[Load]]+Demand[[#This Row],[Load]]*0.16</f>
        <v>18238.68</v>
      </c>
      <c r="BR333">
        <f>Demand[[#This Row],[Load]]+Demand[[#This Row],[Load]]*0.17</f>
        <v>18395.91</v>
      </c>
      <c r="BS333">
        <f>Demand[[#This Row],[Load]]+Demand[[#This Row],[Load]]*0.18</f>
        <v>18553.14</v>
      </c>
      <c r="BT333">
        <f>Demand[[#This Row],[Load]]+Demand[[#This Row],[Load]]*0.19</f>
        <v>18710.37</v>
      </c>
      <c r="BU333">
        <f>Demand[[#This Row],[Load]]+Demand[[#This Row],[Load]]*0.2</f>
        <v>18867.599999999999</v>
      </c>
      <c r="BV333">
        <f>Demand[[#This Row],[Load]]+Demand[[#This Row],[Load]]*0.21</f>
        <v>19024.830000000002</v>
      </c>
      <c r="BW333">
        <f>Demand[[#This Row],[Load]]+Demand[[#This Row],[Load]]*0.22</f>
        <v>19182.060000000001</v>
      </c>
      <c r="BX333">
        <f>Demand[[#This Row],[Load]]+Demand[[#This Row],[Load]]*0.23</f>
        <v>19339.29</v>
      </c>
      <c r="BY333">
        <f>Demand[[#This Row],[Load]]+Demand[[#This Row],[Load]]*0.24</f>
        <v>19496.52</v>
      </c>
      <c r="BZ333">
        <f>Demand[[#This Row],[Load]]+Demand[[#This Row],[Load]]*0.25</f>
        <v>19653.75</v>
      </c>
      <c r="CA333">
        <f>Demand[[#This Row],[Load]]+Demand[[#This Row],[Load]]*0.26</f>
        <v>19810.98</v>
      </c>
      <c r="CB333">
        <f>Demand[[#This Row],[Load]]+Demand[[#This Row],[Load]]*0.27</f>
        <v>19968.21</v>
      </c>
      <c r="CC333">
        <f>Demand[[#This Row],[Load]]+Demand[[#This Row],[Load]]*0.28</f>
        <v>20125.440000000002</v>
      </c>
      <c r="CD333">
        <f>Demand[[#This Row],[Load]]+Demand[[#This Row],[Load]]*0.29</f>
        <v>20282.669999999998</v>
      </c>
      <c r="CE333">
        <f>Demand[[#This Row],[Load]]+Demand[[#This Row],[Load]]*0.3</f>
        <v>20439.900000000001</v>
      </c>
      <c r="CF333">
        <f>Demand[[#This Row],[Load]]+Demand[[#This Row],[Load]]*0.31</f>
        <v>20597.13</v>
      </c>
      <c r="CG333">
        <f>Demand[[#This Row],[Load]]+Demand[[#This Row],[Load]]*0.32</f>
        <v>20754.36</v>
      </c>
      <c r="CH333">
        <f>Demand[[#This Row],[Load]]+Demand[[#This Row],[Load]]*0.33</f>
        <v>20911.59</v>
      </c>
      <c r="CI333">
        <f>Demand[[#This Row],[Load]]+Demand[[#This Row],[Load]]*0.34</f>
        <v>21068.82</v>
      </c>
      <c r="CJ333">
        <f>Demand[[#This Row],[Load]]+Demand[[#This Row],[Load]]*0.35</f>
        <v>21226.05</v>
      </c>
      <c r="CK333">
        <f>Demand[[#This Row],[Load]]+Demand[[#This Row],[Load]]*0.36</f>
        <v>21383.279999999999</v>
      </c>
      <c r="CL333">
        <f>Demand[[#This Row],[Load]]+Demand[[#This Row],[Load]]*0.37</f>
        <v>21540.510000000002</v>
      </c>
      <c r="CM333">
        <f>Demand[[#This Row],[Load]]+Demand[[#This Row],[Load]]*0.38</f>
        <v>21697.739999999998</v>
      </c>
      <c r="CN333">
        <f>Demand[[#This Row],[Load]]+Demand[[#This Row],[Load]]*0.39</f>
        <v>21854.97</v>
      </c>
      <c r="CO333">
        <f>Demand[[#This Row],[Load]]+Demand[[#This Row],[Load]]*0.4</f>
        <v>22012.2</v>
      </c>
      <c r="CP333">
        <f>Demand[[#This Row],[Load]]+Demand[[#This Row],[Load]]*0.41</f>
        <v>22169.43</v>
      </c>
      <c r="CQ333">
        <f>Demand[[#This Row],[Load]]+Demand[[#This Row],[Load]]*0.42</f>
        <v>22326.66</v>
      </c>
      <c r="CR333">
        <f>Demand[[#This Row],[Load]]+Demand[[#This Row],[Load]]*0.43</f>
        <v>22483.89</v>
      </c>
      <c r="CS333">
        <f>Demand[[#This Row],[Load]]+Demand[[#This Row],[Load]]*0.44</f>
        <v>22641.119999999999</v>
      </c>
      <c r="CT333">
        <f>Demand[[#This Row],[Load]]+Demand[[#This Row],[Load]]*0.45</f>
        <v>22798.35</v>
      </c>
      <c r="CU333">
        <f>Demand[[#This Row],[Load]]+Demand[[#This Row],[Load]]*0.46</f>
        <v>22955.58</v>
      </c>
      <c r="CV333">
        <f>Demand[[#This Row],[Load]]+Demand[[#This Row],[Load]]*47</f>
        <v>754704</v>
      </c>
      <c r="CW333">
        <f>Demand[[#This Row],[Load]]+Demand[[#This Row],[Load]]*0.48</f>
        <v>23270.04</v>
      </c>
      <c r="CX333">
        <f>Demand[[#This Row],[Load]]+Demand[[#This Row],[Load]]*0.49</f>
        <v>23427.27</v>
      </c>
      <c r="CY333">
        <f>Demand[[#This Row],[Load]]+Demand[[#This Row],[Load]]*0.5</f>
        <v>23584.5</v>
      </c>
    </row>
    <row r="334" spans="1:103">
      <c r="A334">
        <v>332</v>
      </c>
      <c r="B334">
        <v>15421</v>
      </c>
      <c r="C334">
        <f>Demand[[#This Row],[Load]]-Demand[[#This Row],[Load]]*0.5</f>
        <v>7710.5</v>
      </c>
      <c r="D334">
        <f>Demand[[#This Row],[Load]]-Demand[[#This Row],[Load]]*0.49</f>
        <v>7864.71</v>
      </c>
      <c r="E334">
        <f>Demand[[#This Row],[Load]]-Demand[[#This Row],[Load]]*0.48</f>
        <v>8018.92</v>
      </c>
      <c r="F334">
        <f>Demand[[#This Row],[Load]]-Demand[[#This Row],[Load]]*0.47</f>
        <v>8173.13</v>
      </c>
      <c r="G334">
        <f>Demand[[#This Row],[Load]]-Demand[[#This Row],[Load]]*0.46</f>
        <v>8327.34</v>
      </c>
      <c r="H334">
        <f>Demand[[#This Row],[Load]]-Demand[[#This Row],[Load]]*0.45</f>
        <v>8481.5499999999993</v>
      </c>
      <c r="I334">
        <f>Demand[[#This Row],[Load]]-Demand[[#This Row],[Load]]*0.44</f>
        <v>8635.76</v>
      </c>
      <c r="J334">
        <f>Demand[[#This Row],[Load]]-Demand[[#This Row],[Load]]*0.43</f>
        <v>8789.9700000000012</v>
      </c>
      <c r="K334">
        <f>Demand[[#This Row],[Load]]+Demand[[#This Row],[Load]]*$K$1</f>
        <v>8944.18</v>
      </c>
      <c r="L334">
        <f>Demand[[#This Row],[Load]]+Demand[[#This Row],[Load]]*-0.41</f>
        <v>9098.39</v>
      </c>
      <c r="M334">
        <f>Demand[[#This Row],[Load]]+Demand[[#This Row],[Load]]*-0.4</f>
        <v>9252.5999999999985</v>
      </c>
      <c r="N334">
        <f>Demand[[#This Row],[Load]]+Demand[[#This Row],[Load]]*-0.39</f>
        <v>9406.81</v>
      </c>
      <c r="O334">
        <f>Demand[[#This Row],[Load]]+Demand[[#This Row],[Load]]*-0.38</f>
        <v>9561.02</v>
      </c>
      <c r="P334">
        <f>Demand[[#This Row],[Load]]+Demand[[#This Row],[Load]]*-0.37</f>
        <v>9715.23</v>
      </c>
      <c r="Q334">
        <f>Demand[[#This Row],[Load]]+Demand[[#This Row],[Load]]*-0.36</f>
        <v>9869.44</v>
      </c>
      <c r="R334">
        <f>Demand[[#This Row],[Load]]+Demand[[#This Row],[Load]]*-0.35</f>
        <v>10023.650000000001</v>
      </c>
      <c r="S334">
        <f>Demand[[#This Row],[Load]]+Demand[[#This Row],[Load]]*-0.34</f>
        <v>10177.86</v>
      </c>
      <c r="T334">
        <f>Demand[[#This Row],[Load]]+Demand[[#This Row],[Load]]*-0.33</f>
        <v>10332.07</v>
      </c>
      <c r="U334">
        <f>Demand[[#This Row],[Load]]+Demand[[#This Row],[Load]]*-0.32</f>
        <v>10486.279999999999</v>
      </c>
      <c r="V334">
        <f>Demand[[#This Row],[Load]]+Demand[[#This Row],[Load]]*-0.31</f>
        <v>10640.49</v>
      </c>
      <c r="W334">
        <f>Demand[[#This Row],[Load]]+Demand[[#This Row],[Load]]*-0.3</f>
        <v>10794.7</v>
      </c>
      <c r="X334">
        <f>Demand[[#This Row],[Load]]+Demand[[#This Row],[Load]]*-0.29</f>
        <v>10948.91</v>
      </c>
      <c r="Y334">
        <f>Demand[[#This Row],[Load]]+Demand[[#This Row],[Load]]*-0.28</f>
        <v>11103.119999999999</v>
      </c>
      <c r="Z334">
        <f>Demand[[#This Row],[Load]]+Demand[[#This Row],[Load]]*-0.27</f>
        <v>11257.33</v>
      </c>
      <c r="AA334">
        <f>Demand[[#This Row],[Load]]+Demand[[#This Row],[Load]]*-0.26</f>
        <v>11411.54</v>
      </c>
      <c r="AB334">
        <f>Demand[[#This Row],[Load]]+Demand[[#This Row],[Load]]*-0.25</f>
        <v>11565.75</v>
      </c>
      <c r="AC334">
        <f>Demand[[#This Row],[Load]]+Demand[[#This Row],[Load]]*-0.24</f>
        <v>11719.96</v>
      </c>
      <c r="AD334">
        <f>Demand[[#This Row],[Load]]+Demand[[#This Row],[Load]]*-0.23</f>
        <v>11874.17</v>
      </c>
      <c r="AE334">
        <f>Demand[[#This Row],[Load]]+Demand[[#This Row],[Load]]*-0.22</f>
        <v>12028.380000000001</v>
      </c>
      <c r="AF334">
        <f>Demand[[#This Row],[Load]]+Demand[[#This Row],[Load]]*-0.21</f>
        <v>12182.59</v>
      </c>
      <c r="AG334">
        <f>Demand[[#This Row],[Load]]+Demand[[#This Row],[Load]]*-0.2</f>
        <v>12336.8</v>
      </c>
      <c r="AH334">
        <f>Demand[[#This Row],[Load]]+Demand[[#This Row],[Load]]*-0.19</f>
        <v>12491.01</v>
      </c>
      <c r="AI334">
        <f>Demand[[#This Row],[Load]]+Demand[[#This Row],[Load]]*-0.18</f>
        <v>12645.220000000001</v>
      </c>
      <c r="AJ334">
        <f>Demand[[#This Row],[Load]]+Demand[[#This Row],[Load]]*-0.17</f>
        <v>12799.43</v>
      </c>
      <c r="AK334">
        <f>Demand[[#This Row],[Load]]+Demand[[#This Row],[Load]]*-0.16</f>
        <v>12953.64</v>
      </c>
      <c r="AL334">
        <f>Demand[[#This Row],[Load]]+Demand[[#This Row],[Load]]*-0.15</f>
        <v>13107.85</v>
      </c>
      <c r="AM334">
        <f>Demand[[#This Row],[Load]]+Demand[[#This Row],[Load]]*-0.14</f>
        <v>13262.06</v>
      </c>
      <c r="AN334">
        <f>Demand[[#This Row],[Load]]+Demand[[#This Row],[Load]]*-0.13</f>
        <v>13416.27</v>
      </c>
      <c r="AO334">
        <f>Demand[[#This Row],[Load]]+Demand[[#This Row],[Load]]*-0.12</f>
        <v>13570.48</v>
      </c>
      <c r="AP334">
        <f>Demand[[#This Row],[Load]]+Demand[[#This Row],[Load]]*-0.11</f>
        <v>13724.69</v>
      </c>
      <c r="AQ334">
        <f>Demand[[#This Row],[Load]]+Demand[[#This Row],[Load]]*-0.1</f>
        <v>13878.9</v>
      </c>
      <c r="AR334">
        <f>Demand[[#This Row],[Load]]+Demand[[#This Row],[Load]]*-0.09</f>
        <v>14033.11</v>
      </c>
      <c r="AS334">
        <f>Demand[[#This Row],[Load]]+Demand[[#This Row],[Load]]*-0.08</f>
        <v>14187.32</v>
      </c>
      <c r="AT334">
        <f>Demand[[#This Row],[Load]]+Demand[[#This Row],[Load]]*-0.07</f>
        <v>14341.53</v>
      </c>
      <c r="AU334">
        <f>Demand[[#This Row],[Load]]+Demand[[#This Row],[Load]]*-0.06</f>
        <v>14495.74</v>
      </c>
      <c r="AV334">
        <f>Demand[[#This Row],[Load]]+Demand[[#This Row],[Load]]*-0.05</f>
        <v>14649.95</v>
      </c>
      <c r="AW334">
        <f>Demand[[#This Row],[Load]]+Demand[[#This Row],[Load]]*-0.04</f>
        <v>14804.16</v>
      </c>
      <c r="AX334">
        <f>Demand[[#This Row],[Load]]+Demand[[#This Row],[Load]]*-0.03</f>
        <v>14958.37</v>
      </c>
      <c r="AY334">
        <f>Demand[[#This Row],[Load]]+Demand[[#This Row],[Load]]*-0.02</f>
        <v>15112.58</v>
      </c>
      <c r="AZ334">
        <f>Demand[[#This Row],[Load]]+Demand[[#This Row],[Load]]*-0.01</f>
        <v>15266.79</v>
      </c>
      <c r="BA334">
        <f>Demand[[#This Row],[Load]]+Demand[[#This Row],[Load]]*0</f>
        <v>15421</v>
      </c>
      <c r="BB334">
        <f>Demand[[#This Row],[Load]]+Demand[[#This Row],[Load]]*0.01</f>
        <v>15575.21</v>
      </c>
      <c r="BC334">
        <f>Demand[[#This Row],[Load]]+Demand[[#This Row],[Load]]*0.02</f>
        <v>15729.42</v>
      </c>
      <c r="BD334">
        <f>Demand[[#This Row],[Load]]+Demand[[#This Row],[Load]]*0.03</f>
        <v>15883.63</v>
      </c>
      <c r="BE334">
        <f>Demand[[#This Row],[Load]]+Demand[[#This Row],[Load]]*0.04</f>
        <v>16037.84</v>
      </c>
      <c r="BF334">
        <f>Demand[[#This Row],[Load]]+Demand[[#This Row],[Load]]*0.05</f>
        <v>16192.05</v>
      </c>
      <c r="BG334">
        <f>Demand[[#This Row],[Load]]+Demand[[#This Row],[Load]]*0.06</f>
        <v>16346.26</v>
      </c>
      <c r="BH334">
        <f>Demand[[#This Row],[Load]]+Demand[[#This Row],[Load]]*0.07</f>
        <v>16500.47</v>
      </c>
      <c r="BI334">
        <f>Demand[[#This Row],[Load]]+Demand[[#This Row],[Load]]*0.08</f>
        <v>16654.68</v>
      </c>
      <c r="BJ334">
        <f>Demand[[#This Row],[Load]]+Demand[[#This Row],[Load]]*0.09</f>
        <v>16808.89</v>
      </c>
      <c r="BK334">
        <f>Demand[[#This Row],[Load]]+Demand[[#This Row],[Load]]*0.1</f>
        <v>16963.099999999999</v>
      </c>
      <c r="BL334">
        <f>Demand[[#This Row],[Load]]+Demand[[#This Row],[Load]]*0.11</f>
        <v>17117.310000000001</v>
      </c>
      <c r="BM334">
        <f>Demand[[#This Row],[Load]]+Demand[[#This Row],[Load]]*0.12</f>
        <v>17271.52</v>
      </c>
      <c r="BN334">
        <f>Demand[[#This Row],[Load]]+Demand[[#This Row],[Load]]*0.13</f>
        <v>17425.73</v>
      </c>
      <c r="BO334">
        <f>Demand[[#This Row],[Load]]+Demand[[#This Row],[Load]]*0.14</f>
        <v>17579.939999999999</v>
      </c>
      <c r="BP334">
        <f>Demand[[#This Row],[Load]]+Demand[[#This Row],[Load]]*0.15</f>
        <v>17734.150000000001</v>
      </c>
      <c r="BQ334">
        <f>Demand[[#This Row],[Load]]+Demand[[#This Row],[Load]]*0.16</f>
        <v>17888.36</v>
      </c>
      <c r="BR334">
        <f>Demand[[#This Row],[Load]]+Demand[[#This Row],[Load]]*0.17</f>
        <v>18042.57</v>
      </c>
      <c r="BS334">
        <f>Demand[[#This Row],[Load]]+Demand[[#This Row],[Load]]*0.18</f>
        <v>18196.78</v>
      </c>
      <c r="BT334">
        <f>Demand[[#This Row],[Load]]+Demand[[#This Row],[Load]]*0.19</f>
        <v>18350.990000000002</v>
      </c>
      <c r="BU334">
        <f>Demand[[#This Row],[Load]]+Demand[[#This Row],[Load]]*0.2</f>
        <v>18505.2</v>
      </c>
      <c r="BV334">
        <f>Demand[[#This Row],[Load]]+Demand[[#This Row],[Load]]*0.21</f>
        <v>18659.41</v>
      </c>
      <c r="BW334">
        <f>Demand[[#This Row],[Load]]+Demand[[#This Row],[Load]]*0.22</f>
        <v>18813.62</v>
      </c>
      <c r="BX334">
        <f>Demand[[#This Row],[Load]]+Demand[[#This Row],[Load]]*0.23</f>
        <v>18967.830000000002</v>
      </c>
      <c r="BY334">
        <f>Demand[[#This Row],[Load]]+Demand[[#This Row],[Load]]*0.24</f>
        <v>19122.04</v>
      </c>
      <c r="BZ334">
        <f>Demand[[#This Row],[Load]]+Demand[[#This Row],[Load]]*0.25</f>
        <v>19276.25</v>
      </c>
      <c r="CA334">
        <f>Demand[[#This Row],[Load]]+Demand[[#This Row],[Load]]*0.26</f>
        <v>19430.46</v>
      </c>
      <c r="CB334">
        <f>Demand[[#This Row],[Load]]+Demand[[#This Row],[Load]]*0.27</f>
        <v>19584.669999999998</v>
      </c>
      <c r="CC334">
        <f>Demand[[#This Row],[Load]]+Demand[[#This Row],[Load]]*0.28</f>
        <v>19738.88</v>
      </c>
      <c r="CD334">
        <f>Demand[[#This Row],[Load]]+Demand[[#This Row],[Load]]*0.29</f>
        <v>19893.09</v>
      </c>
      <c r="CE334">
        <f>Demand[[#This Row],[Load]]+Demand[[#This Row],[Load]]*0.3</f>
        <v>20047.3</v>
      </c>
      <c r="CF334">
        <f>Demand[[#This Row],[Load]]+Demand[[#This Row],[Load]]*0.31</f>
        <v>20201.510000000002</v>
      </c>
      <c r="CG334">
        <f>Demand[[#This Row],[Load]]+Demand[[#This Row],[Load]]*0.32</f>
        <v>20355.72</v>
      </c>
      <c r="CH334">
        <f>Demand[[#This Row],[Load]]+Demand[[#This Row],[Load]]*0.33</f>
        <v>20509.93</v>
      </c>
      <c r="CI334">
        <f>Demand[[#This Row],[Load]]+Demand[[#This Row],[Load]]*0.34</f>
        <v>20664.14</v>
      </c>
      <c r="CJ334">
        <f>Demand[[#This Row],[Load]]+Demand[[#This Row],[Load]]*0.35</f>
        <v>20818.349999999999</v>
      </c>
      <c r="CK334">
        <f>Demand[[#This Row],[Load]]+Demand[[#This Row],[Load]]*0.36</f>
        <v>20972.559999999998</v>
      </c>
      <c r="CL334">
        <f>Demand[[#This Row],[Load]]+Demand[[#This Row],[Load]]*0.37</f>
        <v>21126.77</v>
      </c>
      <c r="CM334">
        <f>Demand[[#This Row],[Load]]+Demand[[#This Row],[Load]]*0.38</f>
        <v>21280.98</v>
      </c>
      <c r="CN334">
        <f>Demand[[#This Row],[Load]]+Demand[[#This Row],[Load]]*0.39</f>
        <v>21435.190000000002</v>
      </c>
      <c r="CO334">
        <f>Demand[[#This Row],[Load]]+Demand[[#This Row],[Load]]*0.4</f>
        <v>21589.4</v>
      </c>
      <c r="CP334">
        <f>Demand[[#This Row],[Load]]+Demand[[#This Row],[Load]]*0.41</f>
        <v>21743.61</v>
      </c>
      <c r="CQ334">
        <f>Demand[[#This Row],[Load]]+Demand[[#This Row],[Load]]*0.42</f>
        <v>21897.82</v>
      </c>
      <c r="CR334">
        <f>Demand[[#This Row],[Load]]+Demand[[#This Row],[Load]]*0.43</f>
        <v>22052.03</v>
      </c>
      <c r="CS334">
        <f>Demand[[#This Row],[Load]]+Demand[[#This Row],[Load]]*0.44</f>
        <v>22206.239999999998</v>
      </c>
      <c r="CT334">
        <f>Demand[[#This Row],[Load]]+Demand[[#This Row],[Load]]*0.45</f>
        <v>22360.45</v>
      </c>
      <c r="CU334">
        <f>Demand[[#This Row],[Load]]+Demand[[#This Row],[Load]]*0.46</f>
        <v>22514.66</v>
      </c>
      <c r="CV334">
        <f>Demand[[#This Row],[Load]]+Demand[[#This Row],[Load]]*47</f>
        <v>740208</v>
      </c>
      <c r="CW334">
        <f>Demand[[#This Row],[Load]]+Demand[[#This Row],[Load]]*0.48</f>
        <v>22823.08</v>
      </c>
      <c r="CX334">
        <f>Demand[[#This Row],[Load]]+Demand[[#This Row],[Load]]*0.49</f>
        <v>22977.29</v>
      </c>
      <c r="CY334">
        <f>Demand[[#This Row],[Load]]+Demand[[#This Row],[Load]]*0.5</f>
        <v>23131.5</v>
      </c>
    </row>
    <row r="335" spans="1:103">
      <c r="A335">
        <v>333</v>
      </c>
      <c r="B335">
        <v>15245</v>
      </c>
      <c r="C335">
        <f>Demand[[#This Row],[Load]]-Demand[[#This Row],[Load]]*0.5</f>
        <v>7622.5</v>
      </c>
      <c r="D335">
        <f>Demand[[#This Row],[Load]]-Demand[[#This Row],[Load]]*0.49</f>
        <v>7774.95</v>
      </c>
      <c r="E335">
        <f>Demand[[#This Row],[Load]]-Demand[[#This Row],[Load]]*0.48</f>
        <v>7927.4000000000005</v>
      </c>
      <c r="F335">
        <f>Demand[[#This Row],[Load]]-Demand[[#This Row],[Load]]*0.47</f>
        <v>8079.85</v>
      </c>
      <c r="G335">
        <f>Demand[[#This Row],[Load]]-Demand[[#This Row],[Load]]*0.46</f>
        <v>8232.2999999999993</v>
      </c>
      <c r="H335">
        <f>Demand[[#This Row],[Load]]-Demand[[#This Row],[Load]]*0.45</f>
        <v>8384.75</v>
      </c>
      <c r="I335">
        <f>Demand[[#This Row],[Load]]-Demand[[#This Row],[Load]]*0.44</f>
        <v>8537.2000000000007</v>
      </c>
      <c r="J335">
        <f>Demand[[#This Row],[Load]]-Demand[[#This Row],[Load]]*0.43</f>
        <v>8689.6500000000015</v>
      </c>
      <c r="K335">
        <f>Demand[[#This Row],[Load]]+Demand[[#This Row],[Load]]*$K$1</f>
        <v>8842.1</v>
      </c>
      <c r="L335">
        <f>Demand[[#This Row],[Load]]+Demand[[#This Row],[Load]]*-0.41</f>
        <v>8994.5499999999993</v>
      </c>
      <c r="M335">
        <f>Demand[[#This Row],[Load]]+Demand[[#This Row],[Load]]*-0.4</f>
        <v>9147</v>
      </c>
      <c r="N335">
        <f>Demand[[#This Row],[Load]]+Demand[[#This Row],[Load]]*-0.39</f>
        <v>9299.4500000000007</v>
      </c>
      <c r="O335">
        <f>Demand[[#This Row],[Load]]+Demand[[#This Row],[Load]]*-0.38</f>
        <v>9451.9</v>
      </c>
      <c r="P335">
        <f>Demand[[#This Row],[Load]]+Demand[[#This Row],[Load]]*-0.37</f>
        <v>9604.35</v>
      </c>
      <c r="Q335">
        <f>Demand[[#This Row],[Load]]+Demand[[#This Row],[Load]]*-0.36</f>
        <v>9756.7999999999993</v>
      </c>
      <c r="R335">
        <f>Demand[[#This Row],[Load]]+Demand[[#This Row],[Load]]*-0.35</f>
        <v>9909.25</v>
      </c>
      <c r="S335">
        <f>Demand[[#This Row],[Load]]+Demand[[#This Row],[Load]]*-0.34</f>
        <v>10061.700000000001</v>
      </c>
      <c r="T335">
        <f>Demand[[#This Row],[Load]]+Demand[[#This Row],[Load]]*-0.33</f>
        <v>10214.15</v>
      </c>
      <c r="U335">
        <f>Demand[[#This Row],[Load]]+Demand[[#This Row],[Load]]*-0.32</f>
        <v>10366.599999999999</v>
      </c>
      <c r="V335">
        <f>Demand[[#This Row],[Load]]+Demand[[#This Row],[Load]]*-0.31</f>
        <v>10519.05</v>
      </c>
      <c r="W335">
        <f>Demand[[#This Row],[Load]]+Demand[[#This Row],[Load]]*-0.3</f>
        <v>10671.5</v>
      </c>
      <c r="X335">
        <f>Demand[[#This Row],[Load]]+Demand[[#This Row],[Load]]*-0.29</f>
        <v>10823.95</v>
      </c>
      <c r="Y335">
        <f>Demand[[#This Row],[Load]]+Demand[[#This Row],[Load]]*-0.28</f>
        <v>10976.4</v>
      </c>
      <c r="Z335">
        <f>Demand[[#This Row],[Load]]+Demand[[#This Row],[Load]]*-0.27</f>
        <v>11128.849999999999</v>
      </c>
      <c r="AA335">
        <f>Demand[[#This Row],[Load]]+Demand[[#This Row],[Load]]*-0.26</f>
        <v>11281.3</v>
      </c>
      <c r="AB335">
        <f>Demand[[#This Row],[Load]]+Demand[[#This Row],[Load]]*-0.25</f>
        <v>11433.75</v>
      </c>
      <c r="AC335">
        <f>Demand[[#This Row],[Load]]+Demand[[#This Row],[Load]]*-0.24</f>
        <v>11586.2</v>
      </c>
      <c r="AD335">
        <f>Demand[[#This Row],[Load]]+Demand[[#This Row],[Load]]*-0.23</f>
        <v>11738.65</v>
      </c>
      <c r="AE335">
        <f>Demand[[#This Row],[Load]]+Demand[[#This Row],[Load]]*-0.22</f>
        <v>11891.1</v>
      </c>
      <c r="AF335">
        <f>Demand[[#This Row],[Load]]+Demand[[#This Row],[Load]]*-0.21</f>
        <v>12043.55</v>
      </c>
      <c r="AG335">
        <f>Demand[[#This Row],[Load]]+Demand[[#This Row],[Load]]*-0.2</f>
        <v>12196</v>
      </c>
      <c r="AH335">
        <f>Demand[[#This Row],[Load]]+Demand[[#This Row],[Load]]*-0.19</f>
        <v>12348.45</v>
      </c>
      <c r="AI335">
        <f>Demand[[#This Row],[Load]]+Demand[[#This Row],[Load]]*-0.18</f>
        <v>12500.9</v>
      </c>
      <c r="AJ335">
        <f>Demand[[#This Row],[Load]]+Demand[[#This Row],[Load]]*-0.17</f>
        <v>12653.35</v>
      </c>
      <c r="AK335">
        <f>Demand[[#This Row],[Load]]+Demand[[#This Row],[Load]]*-0.16</f>
        <v>12805.8</v>
      </c>
      <c r="AL335">
        <f>Demand[[#This Row],[Load]]+Demand[[#This Row],[Load]]*-0.15</f>
        <v>12958.25</v>
      </c>
      <c r="AM335">
        <f>Demand[[#This Row],[Load]]+Demand[[#This Row],[Load]]*-0.14</f>
        <v>13110.7</v>
      </c>
      <c r="AN335">
        <f>Demand[[#This Row],[Load]]+Demand[[#This Row],[Load]]*-0.13</f>
        <v>13263.15</v>
      </c>
      <c r="AO335">
        <f>Demand[[#This Row],[Load]]+Demand[[#This Row],[Load]]*-0.12</f>
        <v>13415.6</v>
      </c>
      <c r="AP335">
        <f>Demand[[#This Row],[Load]]+Demand[[#This Row],[Load]]*-0.11</f>
        <v>13568.05</v>
      </c>
      <c r="AQ335">
        <f>Demand[[#This Row],[Load]]+Demand[[#This Row],[Load]]*-0.1</f>
        <v>13720.5</v>
      </c>
      <c r="AR335">
        <f>Demand[[#This Row],[Load]]+Demand[[#This Row],[Load]]*-0.09</f>
        <v>13872.95</v>
      </c>
      <c r="AS335">
        <f>Demand[[#This Row],[Load]]+Demand[[#This Row],[Load]]*-0.08</f>
        <v>14025.4</v>
      </c>
      <c r="AT335">
        <f>Demand[[#This Row],[Load]]+Demand[[#This Row],[Load]]*-0.07</f>
        <v>14177.85</v>
      </c>
      <c r="AU335">
        <f>Demand[[#This Row],[Load]]+Demand[[#This Row],[Load]]*-0.06</f>
        <v>14330.3</v>
      </c>
      <c r="AV335">
        <f>Demand[[#This Row],[Load]]+Demand[[#This Row],[Load]]*-0.05</f>
        <v>14482.75</v>
      </c>
      <c r="AW335">
        <f>Demand[[#This Row],[Load]]+Demand[[#This Row],[Load]]*-0.04</f>
        <v>14635.2</v>
      </c>
      <c r="AX335">
        <f>Demand[[#This Row],[Load]]+Demand[[#This Row],[Load]]*-0.03</f>
        <v>14787.65</v>
      </c>
      <c r="AY335">
        <f>Demand[[#This Row],[Load]]+Demand[[#This Row],[Load]]*-0.02</f>
        <v>14940.1</v>
      </c>
      <c r="AZ335">
        <f>Demand[[#This Row],[Load]]+Demand[[#This Row],[Load]]*-0.01</f>
        <v>15092.55</v>
      </c>
      <c r="BA335">
        <f>Demand[[#This Row],[Load]]+Demand[[#This Row],[Load]]*0</f>
        <v>15245</v>
      </c>
      <c r="BB335">
        <f>Demand[[#This Row],[Load]]+Demand[[#This Row],[Load]]*0.01</f>
        <v>15397.45</v>
      </c>
      <c r="BC335">
        <f>Demand[[#This Row],[Load]]+Demand[[#This Row],[Load]]*0.02</f>
        <v>15549.9</v>
      </c>
      <c r="BD335">
        <f>Demand[[#This Row],[Load]]+Demand[[#This Row],[Load]]*0.03</f>
        <v>15702.35</v>
      </c>
      <c r="BE335">
        <f>Demand[[#This Row],[Load]]+Demand[[#This Row],[Load]]*0.04</f>
        <v>15854.8</v>
      </c>
      <c r="BF335">
        <f>Demand[[#This Row],[Load]]+Demand[[#This Row],[Load]]*0.05</f>
        <v>16007.25</v>
      </c>
      <c r="BG335">
        <f>Demand[[#This Row],[Load]]+Demand[[#This Row],[Load]]*0.06</f>
        <v>16159.7</v>
      </c>
      <c r="BH335">
        <f>Demand[[#This Row],[Load]]+Demand[[#This Row],[Load]]*0.07</f>
        <v>16312.15</v>
      </c>
      <c r="BI335">
        <f>Demand[[#This Row],[Load]]+Demand[[#This Row],[Load]]*0.08</f>
        <v>16464.599999999999</v>
      </c>
      <c r="BJ335">
        <f>Demand[[#This Row],[Load]]+Demand[[#This Row],[Load]]*0.09</f>
        <v>16617.05</v>
      </c>
      <c r="BK335">
        <f>Demand[[#This Row],[Load]]+Demand[[#This Row],[Load]]*0.1</f>
        <v>16769.5</v>
      </c>
      <c r="BL335">
        <f>Demand[[#This Row],[Load]]+Demand[[#This Row],[Load]]*0.11</f>
        <v>16921.95</v>
      </c>
      <c r="BM335">
        <f>Demand[[#This Row],[Load]]+Demand[[#This Row],[Load]]*0.12</f>
        <v>17074.400000000001</v>
      </c>
      <c r="BN335">
        <f>Demand[[#This Row],[Load]]+Demand[[#This Row],[Load]]*0.13</f>
        <v>17226.849999999999</v>
      </c>
      <c r="BO335">
        <f>Demand[[#This Row],[Load]]+Demand[[#This Row],[Load]]*0.14</f>
        <v>17379.3</v>
      </c>
      <c r="BP335">
        <f>Demand[[#This Row],[Load]]+Demand[[#This Row],[Load]]*0.15</f>
        <v>17531.75</v>
      </c>
      <c r="BQ335">
        <f>Demand[[#This Row],[Load]]+Demand[[#This Row],[Load]]*0.16</f>
        <v>17684.2</v>
      </c>
      <c r="BR335">
        <f>Demand[[#This Row],[Load]]+Demand[[#This Row],[Load]]*0.17</f>
        <v>17836.650000000001</v>
      </c>
      <c r="BS335">
        <f>Demand[[#This Row],[Load]]+Demand[[#This Row],[Load]]*0.18</f>
        <v>17989.099999999999</v>
      </c>
      <c r="BT335">
        <f>Demand[[#This Row],[Load]]+Demand[[#This Row],[Load]]*0.19</f>
        <v>18141.55</v>
      </c>
      <c r="BU335">
        <f>Demand[[#This Row],[Load]]+Demand[[#This Row],[Load]]*0.2</f>
        <v>18294</v>
      </c>
      <c r="BV335">
        <f>Demand[[#This Row],[Load]]+Demand[[#This Row],[Load]]*0.21</f>
        <v>18446.45</v>
      </c>
      <c r="BW335">
        <f>Demand[[#This Row],[Load]]+Demand[[#This Row],[Load]]*0.22</f>
        <v>18598.900000000001</v>
      </c>
      <c r="BX335">
        <f>Demand[[#This Row],[Load]]+Demand[[#This Row],[Load]]*0.23</f>
        <v>18751.349999999999</v>
      </c>
      <c r="BY335">
        <f>Demand[[#This Row],[Load]]+Demand[[#This Row],[Load]]*0.24</f>
        <v>18903.8</v>
      </c>
      <c r="BZ335">
        <f>Demand[[#This Row],[Load]]+Demand[[#This Row],[Load]]*0.25</f>
        <v>19056.25</v>
      </c>
      <c r="CA335">
        <f>Demand[[#This Row],[Load]]+Demand[[#This Row],[Load]]*0.26</f>
        <v>19208.7</v>
      </c>
      <c r="CB335">
        <f>Demand[[#This Row],[Load]]+Demand[[#This Row],[Load]]*0.27</f>
        <v>19361.150000000001</v>
      </c>
      <c r="CC335">
        <f>Demand[[#This Row],[Load]]+Demand[[#This Row],[Load]]*0.28</f>
        <v>19513.599999999999</v>
      </c>
      <c r="CD335">
        <f>Demand[[#This Row],[Load]]+Demand[[#This Row],[Load]]*0.29</f>
        <v>19666.05</v>
      </c>
      <c r="CE335">
        <f>Demand[[#This Row],[Load]]+Demand[[#This Row],[Load]]*0.3</f>
        <v>19818.5</v>
      </c>
      <c r="CF335">
        <f>Demand[[#This Row],[Load]]+Demand[[#This Row],[Load]]*0.31</f>
        <v>19970.95</v>
      </c>
      <c r="CG335">
        <f>Demand[[#This Row],[Load]]+Demand[[#This Row],[Load]]*0.32</f>
        <v>20123.400000000001</v>
      </c>
      <c r="CH335">
        <f>Demand[[#This Row],[Load]]+Demand[[#This Row],[Load]]*0.33</f>
        <v>20275.849999999999</v>
      </c>
      <c r="CI335">
        <f>Demand[[#This Row],[Load]]+Demand[[#This Row],[Load]]*0.34</f>
        <v>20428.3</v>
      </c>
      <c r="CJ335">
        <f>Demand[[#This Row],[Load]]+Demand[[#This Row],[Load]]*0.35</f>
        <v>20580.75</v>
      </c>
      <c r="CK335">
        <f>Demand[[#This Row],[Load]]+Demand[[#This Row],[Load]]*0.36</f>
        <v>20733.2</v>
      </c>
      <c r="CL335">
        <f>Demand[[#This Row],[Load]]+Demand[[#This Row],[Load]]*0.37</f>
        <v>20885.650000000001</v>
      </c>
      <c r="CM335">
        <f>Demand[[#This Row],[Load]]+Demand[[#This Row],[Load]]*0.38</f>
        <v>21038.1</v>
      </c>
      <c r="CN335">
        <f>Demand[[#This Row],[Load]]+Demand[[#This Row],[Load]]*0.39</f>
        <v>21190.55</v>
      </c>
      <c r="CO335">
        <f>Demand[[#This Row],[Load]]+Demand[[#This Row],[Load]]*0.4</f>
        <v>21343</v>
      </c>
      <c r="CP335">
        <f>Demand[[#This Row],[Load]]+Demand[[#This Row],[Load]]*0.41</f>
        <v>21495.45</v>
      </c>
      <c r="CQ335">
        <f>Demand[[#This Row],[Load]]+Demand[[#This Row],[Load]]*0.42</f>
        <v>21647.9</v>
      </c>
      <c r="CR335">
        <f>Demand[[#This Row],[Load]]+Demand[[#This Row],[Load]]*0.43</f>
        <v>21800.35</v>
      </c>
      <c r="CS335">
        <f>Demand[[#This Row],[Load]]+Demand[[#This Row],[Load]]*0.44</f>
        <v>21952.799999999999</v>
      </c>
      <c r="CT335">
        <f>Demand[[#This Row],[Load]]+Demand[[#This Row],[Load]]*0.45</f>
        <v>22105.25</v>
      </c>
      <c r="CU335">
        <f>Demand[[#This Row],[Load]]+Demand[[#This Row],[Load]]*0.46</f>
        <v>22257.7</v>
      </c>
      <c r="CV335">
        <f>Demand[[#This Row],[Load]]+Demand[[#This Row],[Load]]*47</f>
        <v>731760</v>
      </c>
      <c r="CW335">
        <f>Demand[[#This Row],[Load]]+Demand[[#This Row],[Load]]*0.48</f>
        <v>22562.6</v>
      </c>
      <c r="CX335">
        <f>Demand[[#This Row],[Load]]+Demand[[#This Row],[Load]]*0.49</f>
        <v>22715.05</v>
      </c>
      <c r="CY335">
        <f>Demand[[#This Row],[Load]]+Demand[[#This Row],[Load]]*0.5</f>
        <v>22867.5</v>
      </c>
    </row>
    <row r="336" spans="1:103">
      <c r="A336">
        <v>334</v>
      </c>
      <c r="B336">
        <v>15496</v>
      </c>
      <c r="C336">
        <f>Demand[[#This Row],[Load]]-Demand[[#This Row],[Load]]*0.5</f>
        <v>7748</v>
      </c>
      <c r="D336">
        <f>Demand[[#This Row],[Load]]-Demand[[#This Row],[Load]]*0.49</f>
        <v>7902.96</v>
      </c>
      <c r="E336">
        <f>Demand[[#This Row],[Load]]-Demand[[#This Row],[Load]]*0.48</f>
        <v>8057.92</v>
      </c>
      <c r="F336">
        <f>Demand[[#This Row],[Load]]-Demand[[#This Row],[Load]]*0.47</f>
        <v>8212.880000000001</v>
      </c>
      <c r="G336">
        <f>Demand[[#This Row],[Load]]-Demand[[#This Row],[Load]]*0.46</f>
        <v>8367.84</v>
      </c>
      <c r="H336">
        <f>Demand[[#This Row],[Load]]-Demand[[#This Row],[Load]]*0.45</f>
        <v>8522.7999999999993</v>
      </c>
      <c r="I336">
        <f>Demand[[#This Row],[Load]]-Demand[[#This Row],[Load]]*0.44</f>
        <v>8677.76</v>
      </c>
      <c r="J336">
        <f>Demand[[#This Row],[Load]]-Demand[[#This Row],[Load]]*0.43</f>
        <v>8832.7200000000012</v>
      </c>
      <c r="K336">
        <f>Demand[[#This Row],[Load]]+Demand[[#This Row],[Load]]*$K$1</f>
        <v>8987.68</v>
      </c>
      <c r="L336">
        <f>Demand[[#This Row],[Load]]+Demand[[#This Row],[Load]]*-0.41</f>
        <v>9142.64</v>
      </c>
      <c r="M336">
        <f>Demand[[#This Row],[Load]]+Demand[[#This Row],[Load]]*-0.4</f>
        <v>9297.5999999999985</v>
      </c>
      <c r="N336">
        <f>Demand[[#This Row],[Load]]+Demand[[#This Row],[Load]]*-0.39</f>
        <v>9452.56</v>
      </c>
      <c r="O336">
        <f>Demand[[#This Row],[Load]]+Demand[[#This Row],[Load]]*-0.38</f>
        <v>9607.52</v>
      </c>
      <c r="P336">
        <f>Demand[[#This Row],[Load]]+Demand[[#This Row],[Load]]*-0.37</f>
        <v>9762.48</v>
      </c>
      <c r="Q336">
        <f>Demand[[#This Row],[Load]]+Demand[[#This Row],[Load]]*-0.36</f>
        <v>9917.44</v>
      </c>
      <c r="R336">
        <f>Demand[[#This Row],[Load]]+Demand[[#This Row],[Load]]*-0.35</f>
        <v>10072.400000000001</v>
      </c>
      <c r="S336">
        <f>Demand[[#This Row],[Load]]+Demand[[#This Row],[Load]]*-0.34</f>
        <v>10227.36</v>
      </c>
      <c r="T336">
        <f>Demand[[#This Row],[Load]]+Demand[[#This Row],[Load]]*-0.33</f>
        <v>10382.32</v>
      </c>
      <c r="U336">
        <f>Demand[[#This Row],[Load]]+Demand[[#This Row],[Load]]*-0.32</f>
        <v>10537.279999999999</v>
      </c>
      <c r="V336">
        <f>Demand[[#This Row],[Load]]+Demand[[#This Row],[Load]]*-0.31</f>
        <v>10692.24</v>
      </c>
      <c r="W336">
        <f>Demand[[#This Row],[Load]]+Demand[[#This Row],[Load]]*-0.3</f>
        <v>10847.2</v>
      </c>
      <c r="X336">
        <f>Demand[[#This Row],[Load]]+Demand[[#This Row],[Load]]*-0.29</f>
        <v>11002.16</v>
      </c>
      <c r="Y336">
        <f>Demand[[#This Row],[Load]]+Demand[[#This Row],[Load]]*-0.28</f>
        <v>11157.119999999999</v>
      </c>
      <c r="Z336">
        <f>Demand[[#This Row],[Load]]+Demand[[#This Row],[Load]]*-0.27</f>
        <v>11312.08</v>
      </c>
      <c r="AA336">
        <f>Demand[[#This Row],[Load]]+Demand[[#This Row],[Load]]*-0.26</f>
        <v>11467.04</v>
      </c>
      <c r="AB336">
        <f>Demand[[#This Row],[Load]]+Demand[[#This Row],[Load]]*-0.25</f>
        <v>11622</v>
      </c>
      <c r="AC336">
        <f>Demand[[#This Row],[Load]]+Demand[[#This Row],[Load]]*-0.24</f>
        <v>11776.96</v>
      </c>
      <c r="AD336">
        <f>Demand[[#This Row],[Load]]+Demand[[#This Row],[Load]]*-0.23</f>
        <v>11931.92</v>
      </c>
      <c r="AE336">
        <f>Demand[[#This Row],[Load]]+Demand[[#This Row],[Load]]*-0.22</f>
        <v>12086.880000000001</v>
      </c>
      <c r="AF336">
        <f>Demand[[#This Row],[Load]]+Demand[[#This Row],[Load]]*-0.21</f>
        <v>12241.84</v>
      </c>
      <c r="AG336">
        <f>Demand[[#This Row],[Load]]+Demand[[#This Row],[Load]]*-0.2</f>
        <v>12396.8</v>
      </c>
      <c r="AH336">
        <f>Demand[[#This Row],[Load]]+Demand[[#This Row],[Load]]*-0.19</f>
        <v>12551.76</v>
      </c>
      <c r="AI336">
        <f>Demand[[#This Row],[Load]]+Demand[[#This Row],[Load]]*-0.18</f>
        <v>12706.720000000001</v>
      </c>
      <c r="AJ336">
        <f>Demand[[#This Row],[Load]]+Demand[[#This Row],[Load]]*-0.17</f>
        <v>12861.68</v>
      </c>
      <c r="AK336">
        <f>Demand[[#This Row],[Load]]+Demand[[#This Row],[Load]]*-0.16</f>
        <v>13016.64</v>
      </c>
      <c r="AL336">
        <f>Demand[[#This Row],[Load]]+Demand[[#This Row],[Load]]*-0.15</f>
        <v>13171.6</v>
      </c>
      <c r="AM336">
        <f>Demand[[#This Row],[Load]]+Demand[[#This Row],[Load]]*-0.14</f>
        <v>13326.56</v>
      </c>
      <c r="AN336">
        <f>Demand[[#This Row],[Load]]+Demand[[#This Row],[Load]]*-0.13</f>
        <v>13481.52</v>
      </c>
      <c r="AO336">
        <f>Demand[[#This Row],[Load]]+Demand[[#This Row],[Load]]*-0.12</f>
        <v>13636.48</v>
      </c>
      <c r="AP336">
        <f>Demand[[#This Row],[Load]]+Demand[[#This Row],[Load]]*-0.11</f>
        <v>13791.44</v>
      </c>
      <c r="AQ336">
        <f>Demand[[#This Row],[Load]]+Demand[[#This Row],[Load]]*-0.1</f>
        <v>13946.4</v>
      </c>
      <c r="AR336">
        <f>Demand[[#This Row],[Load]]+Demand[[#This Row],[Load]]*-0.09</f>
        <v>14101.36</v>
      </c>
      <c r="AS336">
        <f>Demand[[#This Row],[Load]]+Demand[[#This Row],[Load]]*-0.08</f>
        <v>14256.32</v>
      </c>
      <c r="AT336">
        <f>Demand[[#This Row],[Load]]+Demand[[#This Row],[Load]]*-0.07</f>
        <v>14411.28</v>
      </c>
      <c r="AU336">
        <f>Demand[[#This Row],[Load]]+Demand[[#This Row],[Load]]*-0.06</f>
        <v>14566.24</v>
      </c>
      <c r="AV336">
        <f>Demand[[#This Row],[Load]]+Demand[[#This Row],[Load]]*-0.05</f>
        <v>14721.2</v>
      </c>
      <c r="AW336">
        <f>Demand[[#This Row],[Load]]+Demand[[#This Row],[Load]]*-0.04</f>
        <v>14876.16</v>
      </c>
      <c r="AX336">
        <f>Demand[[#This Row],[Load]]+Demand[[#This Row],[Load]]*-0.03</f>
        <v>15031.12</v>
      </c>
      <c r="AY336">
        <f>Demand[[#This Row],[Load]]+Demand[[#This Row],[Load]]*-0.02</f>
        <v>15186.08</v>
      </c>
      <c r="AZ336">
        <f>Demand[[#This Row],[Load]]+Demand[[#This Row],[Load]]*-0.01</f>
        <v>15341.04</v>
      </c>
      <c r="BA336">
        <f>Demand[[#This Row],[Load]]+Demand[[#This Row],[Load]]*0</f>
        <v>15496</v>
      </c>
      <c r="BB336">
        <f>Demand[[#This Row],[Load]]+Demand[[#This Row],[Load]]*0.01</f>
        <v>15650.96</v>
      </c>
      <c r="BC336">
        <f>Demand[[#This Row],[Load]]+Demand[[#This Row],[Load]]*0.02</f>
        <v>15805.92</v>
      </c>
      <c r="BD336">
        <f>Demand[[#This Row],[Load]]+Demand[[#This Row],[Load]]*0.03</f>
        <v>15960.88</v>
      </c>
      <c r="BE336">
        <f>Demand[[#This Row],[Load]]+Demand[[#This Row],[Load]]*0.04</f>
        <v>16115.84</v>
      </c>
      <c r="BF336">
        <f>Demand[[#This Row],[Load]]+Demand[[#This Row],[Load]]*0.05</f>
        <v>16270.8</v>
      </c>
      <c r="BG336">
        <f>Demand[[#This Row],[Load]]+Demand[[#This Row],[Load]]*0.06</f>
        <v>16425.759999999998</v>
      </c>
      <c r="BH336">
        <f>Demand[[#This Row],[Load]]+Demand[[#This Row],[Load]]*0.07</f>
        <v>16580.72</v>
      </c>
      <c r="BI336">
        <f>Demand[[#This Row],[Load]]+Demand[[#This Row],[Load]]*0.08</f>
        <v>16735.68</v>
      </c>
      <c r="BJ336">
        <f>Demand[[#This Row],[Load]]+Demand[[#This Row],[Load]]*0.09</f>
        <v>16890.64</v>
      </c>
      <c r="BK336">
        <f>Demand[[#This Row],[Load]]+Demand[[#This Row],[Load]]*0.1</f>
        <v>17045.599999999999</v>
      </c>
      <c r="BL336">
        <f>Demand[[#This Row],[Load]]+Demand[[#This Row],[Load]]*0.11</f>
        <v>17200.560000000001</v>
      </c>
      <c r="BM336">
        <f>Demand[[#This Row],[Load]]+Demand[[#This Row],[Load]]*0.12</f>
        <v>17355.52</v>
      </c>
      <c r="BN336">
        <f>Demand[[#This Row],[Load]]+Demand[[#This Row],[Load]]*0.13</f>
        <v>17510.48</v>
      </c>
      <c r="BO336">
        <f>Demand[[#This Row],[Load]]+Demand[[#This Row],[Load]]*0.14</f>
        <v>17665.439999999999</v>
      </c>
      <c r="BP336">
        <f>Demand[[#This Row],[Load]]+Demand[[#This Row],[Load]]*0.15</f>
        <v>17820.400000000001</v>
      </c>
      <c r="BQ336">
        <f>Demand[[#This Row],[Load]]+Demand[[#This Row],[Load]]*0.16</f>
        <v>17975.36</v>
      </c>
      <c r="BR336">
        <f>Demand[[#This Row],[Load]]+Demand[[#This Row],[Load]]*0.17</f>
        <v>18130.32</v>
      </c>
      <c r="BS336">
        <f>Demand[[#This Row],[Load]]+Demand[[#This Row],[Load]]*0.18</f>
        <v>18285.28</v>
      </c>
      <c r="BT336">
        <f>Demand[[#This Row],[Load]]+Demand[[#This Row],[Load]]*0.19</f>
        <v>18440.240000000002</v>
      </c>
      <c r="BU336">
        <f>Demand[[#This Row],[Load]]+Demand[[#This Row],[Load]]*0.2</f>
        <v>18595.2</v>
      </c>
      <c r="BV336">
        <f>Demand[[#This Row],[Load]]+Demand[[#This Row],[Load]]*0.21</f>
        <v>18750.16</v>
      </c>
      <c r="BW336">
        <f>Demand[[#This Row],[Load]]+Demand[[#This Row],[Load]]*0.22</f>
        <v>18905.12</v>
      </c>
      <c r="BX336">
        <f>Demand[[#This Row],[Load]]+Demand[[#This Row],[Load]]*0.23</f>
        <v>19060.080000000002</v>
      </c>
      <c r="BY336">
        <f>Demand[[#This Row],[Load]]+Demand[[#This Row],[Load]]*0.24</f>
        <v>19215.04</v>
      </c>
      <c r="BZ336">
        <f>Demand[[#This Row],[Load]]+Demand[[#This Row],[Load]]*0.25</f>
        <v>19370</v>
      </c>
      <c r="CA336">
        <f>Demand[[#This Row],[Load]]+Demand[[#This Row],[Load]]*0.26</f>
        <v>19524.96</v>
      </c>
      <c r="CB336">
        <f>Demand[[#This Row],[Load]]+Demand[[#This Row],[Load]]*0.27</f>
        <v>19679.919999999998</v>
      </c>
      <c r="CC336">
        <f>Demand[[#This Row],[Load]]+Demand[[#This Row],[Load]]*0.28</f>
        <v>19834.88</v>
      </c>
      <c r="CD336">
        <f>Demand[[#This Row],[Load]]+Demand[[#This Row],[Load]]*0.29</f>
        <v>19989.84</v>
      </c>
      <c r="CE336">
        <f>Demand[[#This Row],[Load]]+Demand[[#This Row],[Load]]*0.3</f>
        <v>20144.8</v>
      </c>
      <c r="CF336">
        <f>Demand[[#This Row],[Load]]+Demand[[#This Row],[Load]]*0.31</f>
        <v>20299.760000000002</v>
      </c>
      <c r="CG336">
        <f>Demand[[#This Row],[Load]]+Demand[[#This Row],[Load]]*0.32</f>
        <v>20454.72</v>
      </c>
      <c r="CH336">
        <f>Demand[[#This Row],[Load]]+Demand[[#This Row],[Load]]*0.33</f>
        <v>20609.68</v>
      </c>
      <c r="CI336">
        <f>Demand[[#This Row],[Load]]+Demand[[#This Row],[Load]]*0.34</f>
        <v>20764.64</v>
      </c>
      <c r="CJ336">
        <f>Demand[[#This Row],[Load]]+Demand[[#This Row],[Load]]*0.35</f>
        <v>20919.599999999999</v>
      </c>
      <c r="CK336">
        <f>Demand[[#This Row],[Load]]+Demand[[#This Row],[Load]]*0.36</f>
        <v>21074.559999999998</v>
      </c>
      <c r="CL336">
        <f>Demand[[#This Row],[Load]]+Demand[[#This Row],[Load]]*0.37</f>
        <v>21229.52</v>
      </c>
      <c r="CM336">
        <f>Demand[[#This Row],[Load]]+Demand[[#This Row],[Load]]*0.38</f>
        <v>21384.48</v>
      </c>
      <c r="CN336">
        <f>Demand[[#This Row],[Load]]+Demand[[#This Row],[Load]]*0.39</f>
        <v>21539.440000000002</v>
      </c>
      <c r="CO336">
        <f>Demand[[#This Row],[Load]]+Demand[[#This Row],[Load]]*0.4</f>
        <v>21694.400000000001</v>
      </c>
      <c r="CP336">
        <f>Demand[[#This Row],[Load]]+Demand[[#This Row],[Load]]*0.41</f>
        <v>21849.360000000001</v>
      </c>
      <c r="CQ336">
        <f>Demand[[#This Row],[Load]]+Demand[[#This Row],[Load]]*0.42</f>
        <v>22004.32</v>
      </c>
      <c r="CR336">
        <f>Demand[[#This Row],[Load]]+Demand[[#This Row],[Load]]*0.43</f>
        <v>22159.279999999999</v>
      </c>
      <c r="CS336">
        <f>Demand[[#This Row],[Load]]+Demand[[#This Row],[Load]]*0.44</f>
        <v>22314.239999999998</v>
      </c>
      <c r="CT336">
        <f>Demand[[#This Row],[Load]]+Demand[[#This Row],[Load]]*0.45</f>
        <v>22469.200000000001</v>
      </c>
      <c r="CU336">
        <f>Demand[[#This Row],[Load]]+Demand[[#This Row],[Load]]*0.46</f>
        <v>22624.16</v>
      </c>
      <c r="CV336">
        <f>Demand[[#This Row],[Load]]+Demand[[#This Row],[Load]]*47</f>
        <v>743808</v>
      </c>
      <c r="CW336">
        <f>Demand[[#This Row],[Load]]+Demand[[#This Row],[Load]]*0.48</f>
        <v>22934.080000000002</v>
      </c>
      <c r="CX336">
        <f>Demand[[#This Row],[Load]]+Demand[[#This Row],[Load]]*0.49</f>
        <v>23089.040000000001</v>
      </c>
      <c r="CY336">
        <f>Demand[[#This Row],[Load]]+Demand[[#This Row],[Load]]*0.5</f>
        <v>23244</v>
      </c>
    </row>
    <row r="337" spans="1:103">
      <c r="A337">
        <v>335</v>
      </c>
      <c r="B337">
        <v>14978</v>
      </c>
      <c r="C337">
        <f>Demand[[#This Row],[Load]]-Demand[[#This Row],[Load]]*0.5</f>
        <v>7489</v>
      </c>
      <c r="D337">
        <f>Demand[[#This Row],[Load]]-Demand[[#This Row],[Load]]*0.49</f>
        <v>7638.78</v>
      </c>
      <c r="E337">
        <f>Demand[[#This Row],[Load]]-Demand[[#This Row],[Load]]*0.48</f>
        <v>7788.56</v>
      </c>
      <c r="F337">
        <f>Demand[[#This Row],[Load]]-Demand[[#This Row],[Load]]*0.47</f>
        <v>7938.34</v>
      </c>
      <c r="G337">
        <f>Demand[[#This Row],[Load]]-Demand[[#This Row],[Load]]*0.46</f>
        <v>8088.12</v>
      </c>
      <c r="H337">
        <f>Demand[[#This Row],[Load]]-Demand[[#This Row],[Load]]*0.45</f>
        <v>8237.9</v>
      </c>
      <c r="I337">
        <f>Demand[[#This Row],[Load]]-Demand[[#This Row],[Load]]*0.44</f>
        <v>8387.68</v>
      </c>
      <c r="J337">
        <f>Demand[[#This Row],[Load]]-Demand[[#This Row],[Load]]*0.43</f>
        <v>8537.4599999999991</v>
      </c>
      <c r="K337">
        <f>Demand[[#This Row],[Load]]+Demand[[#This Row],[Load]]*$K$1</f>
        <v>8687.24</v>
      </c>
      <c r="L337">
        <f>Demand[[#This Row],[Load]]+Demand[[#This Row],[Load]]*-0.41</f>
        <v>8837.02</v>
      </c>
      <c r="M337">
        <f>Demand[[#This Row],[Load]]+Demand[[#This Row],[Load]]*-0.4</f>
        <v>8986.7999999999993</v>
      </c>
      <c r="N337">
        <f>Demand[[#This Row],[Load]]+Demand[[#This Row],[Load]]*-0.39</f>
        <v>9136.58</v>
      </c>
      <c r="O337">
        <f>Demand[[#This Row],[Load]]+Demand[[#This Row],[Load]]*-0.38</f>
        <v>9286.36</v>
      </c>
      <c r="P337">
        <f>Demand[[#This Row],[Load]]+Demand[[#This Row],[Load]]*-0.37</f>
        <v>9436.14</v>
      </c>
      <c r="Q337">
        <f>Demand[[#This Row],[Load]]+Demand[[#This Row],[Load]]*-0.36</f>
        <v>9585.92</v>
      </c>
      <c r="R337">
        <f>Demand[[#This Row],[Load]]+Demand[[#This Row],[Load]]*-0.35</f>
        <v>9735.7000000000007</v>
      </c>
      <c r="S337">
        <f>Demand[[#This Row],[Load]]+Demand[[#This Row],[Load]]*-0.34</f>
        <v>9885.48</v>
      </c>
      <c r="T337">
        <f>Demand[[#This Row],[Load]]+Demand[[#This Row],[Load]]*-0.33</f>
        <v>10035.26</v>
      </c>
      <c r="U337">
        <f>Demand[[#This Row],[Load]]+Demand[[#This Row],[Load]]*-0.32</f>
        <v>10185.040000000001</v>
      </c>
      <c r="V337">
        <f>Demand[[#This Row],[Load]]+Demand[[#This Row],[Load]]*-0.31</f>
        <v>10334.82</v>
      </c>
      <c r="W337">
        <f>Demand[[#This Row],[Load]]+Demand[[#This Row],[Load]]*-0.3</f>
        <v>10484.6</v>
      </c>
      <c r="X337">
        <f>Demand[[#This Row],[Load]]+Demand[[#This Row],[Load]]*-0.29</f>
        <v>10634.380000000001</v>
      </c>
      <c r="Y337">
        <f>Demand[[#This Row],[Load]]+Demand[[#This Row],[Load]]*-0.28</f>
        <v>10784.16</v>
      </c>
      <c r="Z337">
        <f>Demand[[#This Row],[Load]]+Demand[[#This Row],[Load]]*-0.27</f>
        <v>10933.939999999999</v>
      </c>
      <c r="AA337">
        <f>Demand[[#This Row],[Load]]+Demand[[#This Row],[Load]]*-0.26</f>
        <v>11083.72</v>
      </c>
      <c r="AB337">
        <f>Demand[[#This Row],[Load]]+Demand[[#This Row],[Load]]*-0.25</f>
        <v>11233.5</v>
      </c>
      <c r="AC337">
        <f>Demand[[#This Row],[Load]]+Demand[[#This Row],[Load]]*-0.24</f>
        <v>11383.28</v>
      </c>
      <c r="AD337">
        <f>Demand[[#This Row],[Load]]+Demand[[#This Row],[Load]]*-0.23</f>
        <v>11533.06</v>
      </c>
      <c r="AE337">
        <f>Demand[[#This Row],[Load]]+Demand[[#This Row],[Load]]*-0.22</f>
        <v>11682.84</v>
      </c>
      <c r="AF337">
        <f>Demand[[#This Row],[Load]]+Demand[[#This Row],[Load]]*-0.21</f>
        <v>11832.619999999999</v>
      </c>
      <c r="AG337">
        <f>Demand[[#This Row],[Load]]+Demand[[#This Row],[Load]]*-0.2</f>
        <v>11982.4</v>
      </c>
      <c r="AH337">
        <f>Demand[[#This Row],[Load]]+Demand[[#This Row],[Load]]*-0.19</f>
        <v>12132.18</v>
      </c>
      <c r="AI337">
        <f>Demand[[#This Row],[Load]]+Demand[[#This Row],[Load]]*-0.18</f>
        <v>12281.96</v>
      </c>
      <c r="AJ337">
        <f>Demand[[#This Row],[Load]]+Demand[[#This Row],[Load]]*-0.17</f>
        <v>12431.74</v>
      </c>
      <c r="AK337">
        <f>Demand[[#This Row],[Load]]+Demand[[#This Row],[Load]]*-0.16</f>
        <v>12581.52</v>
      </c>
      <c r="AL337">
        <f>Demand[[#This Row],[Load]]+Demand[[#This Row],[Load]]*-0.15</f>
        <v>12731.3</v>
      </c>
      <c r="AM337">
        <f>Demand[[#This Row],[Load]]+Demand[[#This Row],[Load]]*-0.14</f>
        <v>12881.08</v>
      </c>
      <c r="AN337">
        <f>Demand[[#This Row],[Load]]+Demand[[#This Row],[Load]]*-0.13</f>
        <v>13030.86</v>
      </c>
      <c r="AO337">
        <f>Demand[[#This Row],[Load]]+Demand[[#This Row],[Load]]*-0.12</f>
        <v>13180.64</v>
      </c>
      <c r="AP337">
        <f>Demand[[#This Row],[Load]]+Demand[[#This Row],[Load]]*-0.11</f>
        <v>13330.42</v>
      </c>
      <c r="AQ337">
        <f>Demand[[#This Row],[Load]]+Demand[[#This Row],[Load]]*-0.1</f>
        <v>13480.2</v>
      </c>
      <c r="AR337">
        <f>Demand[[#This Row],[Load]]+Demand[[#This Row],[Load]]*-0.09</f>
        <v>13629.98</v>
      </c>
      <c r="AS337">
        <f>Demand[[#This Row],[Load]]+Demand[[#This Row],[Load]]*-0.08</f>
        <v>13779.76</v>
      </c>
      <c r="AT337">
        <f>Demand[[#This Row],[Load]]+Demand[[#This Row],[Load]]*-0.07</f>
        <v>13929.54</v>
      </c>
      <c r="AU337">
        <f>Demand[[#This Row],[Load]]+Demand[[#This Row],[Load]]*-0.06</f>
        <v>14079.32</v>
      </c>
      <c r="AV337">
        <f>Demand[[#This Row],[Load]]+Demand[[#This Row],[Load]]*-0.05</f>
        <v>14229.1</v>
      </c>
      <c r="AW337">
        <f>Demand[[#This Row],[Load]]+Demand[[#This Row],[Load]]*-0.04</f>
        <v>14378.88</v>
      </c>
      <c r="AX337">
        <f>Demand[[#This Row],[Load]]+Demand[[#This Row],[Load]]*-0.03</f>
        <v>14528.66</v>
      </c>
      <c r="AY337">
        <f>Demand[[#This Row],[Load]]+Demand[[#This Row],[Load]]*-0.02</f>
        <v>14678.44</v>
      </c>
      <c r="AZ337">
        <f>Demand[[#This Row],[Load]]+Demand[[#This Row],[Load]]*-0.01</f>
        <v>14828.22</v>
      </c>
      <c r="BA337">
        <f>Demand[[#This Row],[Load]]+Demand[[#This Row],[Load]]*0</f>
        <v>14978</v>
      </c>
      <c r="BB337">
        <f>Demand[[#This Row],[Load]]+Demand[[#This Row],[Load]]*0.01</f>
        <v>15127.78</v>
      </c>
      <c r="BC337">
        <f>Demand[[#This Row],[Load]]+Demand[[#This Row],[Load]]*0.02</f>
        <v>15277.56</v>
      </c>
      <c r="BD337">
        <f>Demand[[#This Row],[Load]]+Demand[[#This Row],[Load]]*0.03</f>
        <v>15427.34</v>
      </c>
      <c r="BE337">
        <f>Demand[[#This Row],[Load]]+Demand[[#This Row],[Load]]*0.04</f>
        <v>15577.12</v>
      </c>
      <c r="BF337">
        <f>Demand[[#This Row],[Load]]+Demand[[#This Row],[Load]]*0.05</f>
        <v>15726.9</v>
      </c>
      <c r="BG337">
        <f>Demand[[#This Row],[Load]]+Demand[[#This Row],[Load]]*0.06</f>
        <v>15876.68</v>
      </c>
      <c r="BH337">
        <f>Demand[[#This Row],[Load]]+Demand[[#This Row],[Load]]*0.07</f>
        <v>16026.46</v>
      </c>
      <c r="BI337">
        <f>Demand[[#This Row],[Load]]+Demand[[#This Row],[Load]]*0.08</f>
        <v>16176.24</v>
      </c>
      <c r="BJ337">
        <f>Demand[[#This Row],[Load]]+Demand[[#This Row],[Load]]*0.09</f>
        <v>16326.02</v>
      </c>
      <c r="BK337">
        <f>Demand[[#This Row],[Load]]+Demand[[#This Row],[Load]]*0.1</f>
        <v>16475.8</v>
      </c>
      <c r="BL337">
        <f>Demand[[#This Row],[Load]]+Demand[[#This Row],[Load]]*0.11</f>
        <v>16625.580000000002</v>
      </c>
      <c r="BM337">
        <f>Demand[[#This Row],[Load]]+Demand[[#This Row],[Load]]*0.12</f>
        <v>16775.36</v>
      </c>
      <c r="BN337">
        <f>Demand[[#This Row],[Load]]+Demand[[#This Row],[Load]]*0.13</f>
        <v>16925.14</v>
      </c>
      <c r="BO337">
        <f>Demand[[#This Row],[Load]]+Demand[[#This Row],[Load]]*0.14</f>
        <v>17074.919999999998</v>
      </c>
      <c r="BP337">
        <f>Demand[[#This Row],[Load]]+Demand[[#This Row],[Load]]*0.15</f>
        <v>17224.7</v>
      </c>
      <c r="BQ337">
        <f>Demand[[#This Row],[Load]]+Demand[[#This Row],[Load]]*0.16</f>
        <v>17374.48</v>
      </c>
      <c r="BR337">
        <f>Demand[[#This Row],[Load]]+Demand[[#This Row],[Load]]*0.17</f>
        <v>17524.260000000002</v>
      </c>
      <c r="BS337">
        <f>Demand[[#This Row],[Load]]+Demand[[#This Row],[Load]]*0.18</f>
        <v>17674.04</v>
      </c>
      <c r="BT337">
        <f>Demand[[#This Row],[Load]]+Demand[[#This Row],[Load]]*0.19</f>
        <v>17823.82</v>
      </c>
      <c r="BU337">
        <f>Demand[[#This Row],[Load]]+Demand[[#This Row],[Load]]*0.2</f>
        <v>17973.599999999999</v>
      </c>
      <c r="BV337">
        <f>Demand[[#This Row],[Load]]+Demand[[#This Row],[Load]]*0.21</f>
        <v>18123.38</v>
      </c>
      <c r="BW337">
        <f>Demand[[#This Row],[Load]]+Demand[[#This Row],[Load]]*0.22</f>
        <v>18273.16</v>
      </c>
      <c r="BX337">
        <f>Demand[[#This Row],[Load]]+Demand[[#This Row],[Load]]*0.23</f>
        <v>18422.939999999999</v>
      </c>
      <c r="BY337">
        <f>Demand[[#This Row],[Load]]+Demand[[#This Row],[Load]]*0.24</f>
        <v>18572.72</v>
      </c>
      <c r="BZ337">
        <f>Demand[[#This Row],[Load]]+Demand[[#This Row],[Load]]*0.25</f>
        <v>18722.5</v>
      </c>
      <c r="CA337">
        <f>Demand[[#This Row],[Load]]+Demand[[#This Row],[Load]]*0.26</f>
        <v>18872.28</v>
      </c>
      <c r="CB337">
        <f>Demand[[#This Row],[Load]]+Demand[[#This Row],[Load]]*0.27</f>
        <v>19022.060000000001</v>
      </c>
      <c r="CC337">
        <f>Demand[[#This Row],[Load]]+Demand[[#This Row],[Load]]*0.28</f>
        <v>19171.84</v>
      </c>
      <c r="CD337">
        <f>Demand[[#This Row],[Load]]+Demand[[#This Row],[Load]]*0.29</f>
        <v>19321.62</v>
      </c>
      <c r="CE337">
        <f>Demand[[#This Row],[Load]]+Demand[[#This Row],[Load]]*0.3</f>
        <v>19471.400000000001</v>
      </c>
      <c r="CF337">
        <f>Demand[[#This Row],[Load]]+Demand[[#This Row],[Load]]*0.31</f>
        <v>19621.18</v>
      </c>
      <c r="CG337">
        <f>Demand[[#This Row],[Load]]+Demand[[#This Row],[Load]]*0.32</f>
        <v>19770.96</v>
      </c>
      <c r="CH337">
        <f>Demand[[#This Row],[Load]]+Demand[[#This Row],[Load]]*0.33</f>
        <v>19920.739999999998</v>
      </c>
      <c r="CI337">
        <f>Demand[[#This Row],[Load]]+Demand[[#This Row],[Load]]*0.34</f>
        <v>20070.52</v>
      </c>
      <c r="CJ337">
        <f>Demand[[#This Row],[Load]]+Demand[[#This Row],[Load]]*0.35</f>
        <v>20220.3</v>
      </c>
      <c r="CK337">
        <f>Demand[[#This Row],[Load]]+Demand[[#This Row],[Load]]*0.36</f>
        <v>20370.080000000002</v>
      </c>
      <c r="CL337">
        <f>Demand[[#This Row],[Load]]+Demand[[#This Row],[Load]]*0.37</f>
        <v>20519.86</v>
      </c>
      <c r="CM337">
        <f>Demand[[#This Row],[Load]]+Demand[[#This Row],[Load]]*0.38</f>
        <v>20669.64</v>
      </c>
      <c r="CN337">
        <f>Demand[[#This Row],[Load]]+Demand[[#This Row],[Load]]*0.39</f>
        <v>20819.419999999998</v>
      </c>
      <c r="CO337">
        <f>Demand[[#This Row],[Load]]+Demand[[#This Row],[Load]]*0.4</f>
        <v>20969.2</v>
      </c>
      <c r="CP337">
        <f>Demand[[#This Row],[Load]]+Demand[[#This Row],[Load]]*0.41</f>
        <v>21118.98</v>
      </c>
      <c r="CQ337">
        <f>Demand[[#This Row],[Load]]+Demand[[#This Row],[Load]]*0.42</f>
        <v>21268.760000000002</v>
      </c>
      <c r="CR337">
        <f>Demand[[#This Row],[Load]]+Demand[[#This Row],[Load]]*0.43</f>
        <v>21418.54</v>
      </c>
      <c r="CS337">
        <f>Demand[[#This Row],[Load]]+Demand[[#This Row],[Load]]*0.44</f>
        <v>21568.32</v>
      </c>
      <c r="CT337">
        <f>Demand[[#This Row],[Load]]+Demand[[#This Row],[Load]]*0.45</f>
        <v>21718.1</v>
      </c>
      <c r="CU337">
        <f>Demand[[#This Row],[Load]]+Demand[[#This Row],[Load]]*0.46</f>
        <v>21867.88</v>
      </c>
      <c r="CV337">
        <f>Demand[[#This Row],[Load]]+Demand[[#This Row],[Load]]*47</f>
        <v>718944</v>
      </c>
      <c r="CW337">
        <f>Demand[[#This Row],[Load]]+Demand[[#This Row],[Load]]*0.48</f>
        <v>22167.439999999999</v>
      </c>
      <c r="CX337">
        <f>Demand[[#This Row],[Load]]+Demand[[#This Row],[Load]]*0.49</f>
        <v>22317.22</v>
      </c>
      <c r="CY337">
        <f>Demand[[#This Row],[Load]]+Demand[[#This Row],[Load]]*0.5</f>
        <v>22467</v>
      </c>
    </row>
    <row r="338" spans="1:103">
      <c r="A338">
        <v>336</v>
      </c>
      <c r="B338">
        <v>13515</v>
      </c>
      <c r="C338">
        <f>Demand[[#This Row],[Load]]-Demand[[#This Row],[Load]]*0.5</f>
        <v>6757.5</v>
      </c>
      <c r="D338">
        <f>Demand[[#This Row],[Load]]-Demand[[#This Row],[Load]]*0.49</f>
        <v>6892.6500000000005</v>
      </c>
      <c r="E338">
        <f>Demand[[#This Row],[Load]]-Demand[[#This Row],[Load]]*0.48</f>
        <v>7027.8</v>
      </c>
      <c r="F338">
        <f>Demand[[#This Row],[Load]]-Demand[[#This Row],[Load]]*0.47</f>
        <v>7162.9500000000007</v>
      </c>
      <c r="G338">
        <f>Demand[[#This Row],[Load]]-Demand[[#This Row],[Load]]*0.46</f>
        <v>7298.0999999999995</v>
      </c>
      <c r="H338">
        <f>Demand[[#This Row],[Load]]-Demand[[#This Row],[Load]]*0.45</f>
        <v>7433.25</v>
      </c>
      <c r="I338">
        <f>Demand[[#This Row],[Load]]-Demand[[#This Row],[Load]]*0.44</f>
        <v>7568.4</v>
      </c>
      <c r="J338">
        <f>Demand[[#This Row],[Load]]-Demand[[#This Row],[Load]]*0.43</f>
        <v>7703.55</v>
      </c>
      <c r="K338">
        <f>Demand[[#This Row],[Load]]+Demand[[#This Row],[Load]]*$K$1</f>
        <v>7838.7</v>
      </c>
      <c r="L338">
        <f>Demand[[#This Row],[Load]]+Demand[[#This Row],[Load]]*-0.41</f>
        <v>7973.85</v>
      </c>
      <c r="M338">
        <f>Demand[[#This Row],[Load]]+Demand[[#This Row],[Load]]*-0.4</f>
        <v>8109</v>
      </c>
      <c r="N338">
        <f>Demand[[#This Row],[Load]]+Demand[[#This Row],[Load]]*-0.39</f>
        <v>8244.15</v>
      </c>
      <c r="O338">
        <f>Demand[[#This Row],[Load]]+Demand[[#This Row],[Load]]*-0.38</f>
        <v>8379.2999999999993</v>
      </c>
      <c r="P338">
        <f>Demand[[#This Row],[Load]]+Demand[[#This Row],[Load]]*-0.37</f>
        <v>8514.4500000000007</v>
      </c>
      <c r="Q338">
        <f>Demand[[#This Row],[Load]]+Demand[[#This Row],[Load]]*-0.36</f>
        <v>8649.6</v>
      </c>
      <c r="R338">
        <f>Demand[[#This Row],[Load]]+Demand[[#This Row],[Load]]*-0.35</f>
        <v>8784.75</v>
      </c>
      <c r="S338">
        <f>Demand[[#This Row],[Load]]+Demand[[#This Row],[Load]]*-0.34</f>
        <v>8919.9</v>
      </c>
      <c r="T338">
        <f>Demand[[#This Row],[Load]]+Demand[[#This Row],[Load]]*-0.33</f>
        <v>9055.0499999999993</v>
      </c>
      <c r="U338">
        <f>Demand[[#This Row],[Load]]+Demand[[#This Row],[Load]]*-0.32</f>
        <v>9190.2000000000007</v>
      </c>
      <c r="V338">
        <f>Demand[[#This Row],[Load]]+Demand[[#This Row],[Load]]*-0.31</f>
        <v>9325.35</v>
      </c>
      <c r="W338">
        <f>Demand[[#This Row],[Load]]+Demand[[#This Row],[Load]]*-0.3</f>
        <v>9460.5</v>
      </c>
      <c r="X338">
        <f>Demand[[#This Row],[Load]]+Demand[[#This Row],[Load]]*-0.29</f>
        <v>9595.65</v>
      </c>
      <c r="Y338">
        <f>Demand[[#This Row],[Load]]+Demand[[#This Row],[Load]]*-0.28</f>
        <v>9730.7999999999993</v>
      </c>
      <c r="Z338">
        <f>Demand[[#This Row],[Load]]+Demand[[#This Row],[Load]]*-0.27</f>
        <v>9865.9500000000007</v>
      </c>
      <c r="AA338">
        <f>Demand[[#This Row],[Load]]+Demand[[#This Row],[Load]]*-0.26</f>
        <v>10001.1</v>
      </c>
      <c r="AB338">
        <f>Demand[[#This Row],[Load]]+Demand[[#This Row],[Load]]*-0.25</f>
        <v>10136.25</v>
      </c>
      <c r="AC338">
        <f>Demand[[#This Row],[Load]]+Demand[[#This Row],[Load]]*-0.24</f>
        <v>10271.4</v>
      </c>
      <c r="AD338">
        <f>Demand[[#This Row],[Load]]+Demand[[#This Row],[Load]]*-0.23</f>
        <v>10406.549999999999</v>
      </c>
      <c r="AE338">
        <f>Demand[[#This Row],[Load]]+Demand[[#This Row],[Load]]*-0.22</f>
        <v>10541.7</v>
      </c>
      <c r="AF338">
        <f>Demand[[#This Row],[Load]]+Demand[[#This Row],[Load]]*-0.21</f>
        <v>10676.85</v>
      </c>
      <c r="AG338">
        <f>Demand[[#This Row],[Load]]+Demand[[#This Row],[Load]]*-0.2</f>
        <v>10812</v>
      </c>
      <c r="AH338">
        <f>Demand[[#This Row],[Load]]+Demand[[#This Row],[Load]]*-0.19</f>
        <v>10947.15</v>
      </c>
      <c r="AI338">
        <f>Demand[[#This Row],[Load]]+Demand[[#This Row],[Load]]*-0.18</f>
        <v>11082.3</v>
      </c>
      <c r="AJ338">
        <f>Demand[[#This Row],[Load]]+Demand[[#This Row],[Load]]*-0.17</f>
        <v>11217.45</v>
      </c>
      <c r="AK338">
        <f>Demand[[#This Row],[Load]]+Demand[[#This Row],[Load]]*-0.16</f>
        <v>11352.6</v>
      </c>
      <c r="AL338">
        <f>Demand[[#This Row],[Load]]+Demand[[#This Row],[Load]]*-0.15</f>
        <v>11487.75</v>
      </c>
      <c r="AM338">
        <f>Demand[[#This Row],[Load]]+Demand[[#This Row],[Load]]*-0.14</f>
        <v>11622.9</v>
      </c>
      <c r="AN338">
        <f>Demand[[#This Row],[Load]]+Demand[[#This Row],[Load]]*-0.13</f>
        <v>11758.05</v>
      </c>
      <c r="AO338">
        <f>Demand[[#This Row],[Load]]+Demand[[#This Row],[Load]]*-0.12</f>
        <v>11893.2</v>
      </c>
      <c r="AP338">
        <f>Demand[[#This Row],[Load]]+Demand[[#This Row],[Load]]*-0.11</f>
        <v>12028.35</v>
      </c>
      <c r="AQ338">
        <f>Demand[[#This Row],[Load]]+Demand[[#This Row],[Load]]*-0.1</f>
        <v>12163.5</v>
      </c>
      <c r="AR338">
        <f>Demand[[#This Row],[Load]]+Demand[[#This Row],[Load]]*-0.09</f>
        <v>12298.65</v>
      </c>
      <c r="AS338">
        <f>Demand[[#This Row],[Load]]+Demand[[#This Row],[Load]]*-0.08</f>
        <v>12433.8</v>
      </c>
      <c r="AT338">
        <f>Demand[[#This Row],[Load]]+Demand[[#This Row],[Load]]*-0.07</f>
        <v>12568.95</v>
      </c>
      <c r="AU338">
        <f>Demand[[#This Row],[Load]]+Demand[[#This Row],[Load]]*-0.06</f>
        <v>12704.1</v>
      </c>
      <c r="AV338">
        <f>Demand[[#This Row],[Load]]+Demand[[#This Row],[Load]]*-0.05</f>
        <v>12839.25</v>
      </c>
      <c r="AW338">
        <f>Demand[[#This Row],[Load]]+Demand[[#This Row],[Load]]*-0.04</f>
        <v>12974.4</v>
      </c>
      <c r="AX338">
        <f>Demand[[#This Row],[Load]]+Demand[[#This Row],[Load]]*-0.03</f>
        <v>13109.55</v>
      </c>
      <c r="AY338">
        <f>Demand[[#This Row],[Load]]+Demand[[#This Row],[Load]]*-0.02</f>
        <v>13244.7</v>
      </c>
      <c r="AZ338">
        <f>Demand[[#This Row],[Load]]+Demand[[#This Row],[Load]]*-0.01</f>
        <v>13379.85</v>
      </c>
      <c r="BA338">
        <f>Demand[[#This Row],[Load]]+Demand[[#This Row],[Load]]*0</f>
        <v>13515</v>
      </c>
      <c r="BB338">
        <f>Demand[[#This Row],[Load]]+Demand[[#This Row],[Load]]*0.01</f>
        <v>13650.15</v>
      </c>
      <c r="BC338">
        <f>Demand[[#This Row],[Load]]+Demand[[#This Row],[Load]]*0.02</f>
        <v>13785.3</v>
      </c>
      <c r="BD338">
        <f>Demand[[#This Row],[Load]]+Demand[[#This Row],[Load]]*0.03</f>
        <v>13920.45</v>
      </c>
      <c r="BE338">
        <f>Demand[[#This Row],[Load]]+Demand[[#This Row],[Load]]*0.04</f>
        <v>14055.6</v>
      </c>
      <c r="BF338">
        <f>Demand[[#This Row],[Load]]+Demand[[#This Row],[Load]]*0.05</f>
        <v>14190.75</v>
      </c>
      <c r="BG338">
        <f>Demand[[#This Row],[Load]]+Demand[[#This Row],[Load]]*0.06</f>
        <v>14325.9</v>
      </c>
      <c r="BH338">
        <f>Demand[[#This Row],[Load]]+Demand[[#This Row],[Load]]*0.07</f>
        <v>14461.05</v>
      </c>
      <c r="BI338">
        <f>Demand[[#This Row],[Load]]+Demand[[#This Row],[Load]]*0.08</f>
        <v>14596.2</v>
      </c>
      <c r="BJ338">
        <f>Demand[[#This Row],[Load]]+Demand[[#This Row],[Load]]*0.09</f>
        <v>14731.35</v>
      </c>
      <c r="BK338">
        <f>Demand[[#This Row],[Load]]+Demand[[#This Row],[Load]]*0.1</f>
        <v>14866.5</v>
      </c>
      <c r="BL338">
        <f>Demand[[#This Row],[Load]]+Demand[[#This Row],[Load]]*0.11</f>
        <v>15001.65</v>
      </c>
      <c r="BM338">
        <f>Demand[[#This Row],[Load]]+Demand[[#This Row],[Load]]*0.12</f>
        <v>15136.8</v>
      </c>
      <c r="BN338">
        <f>Demand[[#This Row],[Load]]+Demand[[#This Row],[Load]]*0.13</f>
        <v>15271.95</v>
      </c>
      <c r="BO338">
        <f>Demand[[#This Row],[Load]]+Demand[[#This Row],[Load]]*0.14</f>
        <v>15407.1</v>
      </c>
      <c r="BP338">
        <f>Demand[[#This Row],[Load]]+Demand[[#This Row],[Load]]*0.15</f>
        <v>15542.25</v>
      </c>
      <c r="BQ338">
        <f>Demand[[#This Row],[Load]]+Demand[[#This Row],[Load]]*0.16</f>
        <v>15677.4</v>
      </c>
      <c r="BR338">
        <f>Demand[[#This Row],[Load]]+Demand[[#This Row],[Load]]*0.17</f>
        <v>15812.55</v>
      </c>
      <c r="BS338">
        <f>Demand[[#This Row],[Load]]+Demand[[#This Row],[Load]]*0.18</f>
        <v>15947.7</v>
      </c>
      <c r="BT338">
        <f>Demand[[#This Row],[Load]]+Demand[[#This Row],[Load]]*0.19</f>
        <v>16082.85</v>
      </c>
      <c r="BU338">
        <f>Demand[[#This Row],[Load]]+Demand[[#This Row],[Load]]*0.2</f>
        <v>16218</v>
      </c>
      <c r="BV338">
        <f>Demand[[#This Row],[Load]]+Demand[[#This Row],[Load]]*0.21</f>
        <v>16353.15</v>
      </c>
      <c r="BW338">
        <f>Demand[[#This Row],[Load]]+Demand[[#This Row],[Load]]*0.22</f>
        <v>16488.3</v>
      </c>
      <c r="BX338">
        <f>Demand[[#This Row],[Load]]+Demand[[#This Row],[Load]]*0.23</f>
        <v>16623.45</v>
      </c>
      <c r="BY338">
        <f>Demand[[#This Row],[Load]]+Demand[[#This Row],[Load]]*0.24</f>
        <v>16758.599999999999</v>
      </c>
      <c r="BZ338">
        <f>Demand[[#This Row],[Load]]+Demand[[#This Row],[Load]]*0.25</f>
        <v>16893.75</v>
      </c>
      <c r="CA338">
        <f>Demand[[#This Row],[Load]]+Demand[[#This Row],[Load]]*0.26</f>
        <v>17028.900000000001</v>
      </c>
      <c r="CB338">
        <f>Demand[[#This Row],[Load]]+Demand[[#This Row],[Load]]*0.27</f>
        <v>17164.05</v>
      </c>
      <c r="CC338">
        <f>Demand[[#This Row],[Load]]+Demand[[#This Row],[Load]]*0.28</f>
        <v>17299.2</v>
      </c>
      <c r="CD338">
        <f>Demand[[#This Row],[Load]]+Demand[[#This Row],[Load]]*0.29</f>
        <v>17434.349999999999</v>
      </c>
      <c r="CE338">
        <f>Demand[[#This Row],[Load]]+Demand[[#This Row],[Load]]*0.3</f>
        <v>17569.5</v>
      </c>
      <c r="CF338">
        <f>Demand[[#This Row],[Load]]+Demand[[#This Row],[Load]]*0.31</f>
        <v>17704.650000000001</v>
      </c>
      <c r="CG338">
        <f>Demand[[#This Row],[Load]]+Demand[[#This Row],[Load]]*0.32</f>
        <v>17839.8</v>
      </c>
      <c r="CH338">
        <f>Demand[[#This Row],[Load]]+Demand[[#This Row],[Load]]*0.33</f>
        <v>17974.95</v>
      </c>
      <c r="CI338">
        <f>Demand[[#This Row],[Load]]+Demand[[#This Row],[Load]]*0.34</f>
        <v>18110.099999999999</v>
      </c>
      <c r="CJ338">
        <f>Demand[[#This Row],[Load]]+Demand[[#This Row],[Load]]*0.35</f>
        <v>18245.25</v>
      </c>
      <c r="CK338">
        <f>Demand[[#This Row],[Load]]+Demand[[#This Row],[Load]]*0.36</f>
        <v>18380.400000000001</v>
      </c>
      <c r="CL338">
        <f>Demand[[#This Row],[Load]]+Demand[[#This Row],[Load]]*0.37</f>
        <v>18515.55</v>
      </c>
      <c r="CM338">
        <f>Demand[[#This Row],[Load]]+Demand[[#This Row],[Load]]*0.38</f>
        <v>18650.7</v>
      </c>
      <c r="CN338">
        <f>Demand[[#This Row],[Load]]+Demand[[#This Row],[Load]]*0.39</f>
        <v>18785.849999999999</v>
      </c>
      <c r="CO338">
        <f>Demand[[#This Row],[Load]]+Demand[[#This Row],[Load]]*0.4</f>
        <v>18921</v>
      </c>
      <c r="CP338">
        <f>Demand[[#This Row],[Load]]+Demand[[#This Row],[Load]]*0.41</f>
        <v>19056.150000000001</v>
      </c>
      <c r="CQ338">
        <f>Demand[[#This Row],[Load]]+Demand[[#This Row],[Load]]*0.42</f>
        <v>19191.3</v>
      </c>
      <c r="CR338">
        <f>Demand[[#This Row],[Load]]+Demand[[#This Row],[Load]]*0.43</f>
        <v>19326.45</v>
      </c>
      <c r="CS338">
        <f>Demand[[#This Row],[Load]]+Demand[[#This Row],[Load]]*0.44</f>
        <v>19461.599999999999</v>
      </c>
      <c r="CT338">
        <f>Demand[[#This Row],[Load]]+Demand[[#This Row],[Load]]*0.45</f>
        <v>19596.75</v>
      </c>
      <c r="CU338">
        <f>Demand[[#This Row],[Load]]+Demand[[#This Row],[Load]]*0.46</f>
        <v>19731.900000000001</v>
      </c>
      <c r="CV338">
        <f>Demand[[#This Row],[Load]]+Demand[[#This Row],[Load]]*47</f>
        <v>648720</v>
      </c>
      <c r="CW338">
        <f>Demand[[#This Row],[Load]]+Demand[[#This Row],[Load]]*0.48</f>
        <v>20002.2</v>
      </c>
      <c r="CX338">
        <f>Demand[[#This Row],[Load]]+Demand[[#This Row],[Load]]*0.49</f>
        <v>20137.349999999999</v>
      </c>
      <c r="CY338">
        <f>Demand[[#This Row],[Load]]+Demand[[#This Row],[Load]]*0.5</f>
        <v>20272.5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9AEA-C244-4F47-827A-D805C5231AA1}">
  <dimension ref="A1"/>
  <sheetViews>
    <sheetView workbookViewId="0">
      <selection activeCell="B1" sqref="B1:B1048576"/>
    </sheetView>
  </sheetViews>
  <sheetFormatPr defaultRowHeight="14.45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Y V Z L V B 7 L + u u j A A A A 9 Q A A A B I A H A B D b 2 5 m a W c v U G F j a 2 F n Z S 5 4 b W w g o h g A K K A U A A A A A A A A A A A A A A A A A A A A A A A A A A A A h Y + x D o I w G I R f h X S n L X U R 8 l M G V 1 E T E + N a S 4 V G K I Y W y 7 s 5 + E i + g h h F 3 R z v u 7 v k 7 n 6 9 Q T Y 0 d X B R n d W t S V G E K Q q U k W 2 h T Z m i 3 h 3 D O c o 4 b I Q 8 i V I F Y 9 j Y Z L A 6 R Z V z 5 4 Q Q 7 z 3 2 M 9 x 2 J W G U R m S f L 7 e y U o 0 I t b F O G K n Q p 1 X 8 b y E O u 9 c Y z n A c Y 0 Y Z p k A m B r k 2 X 5 + N c 5 / u D 4 R F X 7 u + U 9 w c w t U a y C S B v C / w B 1 B L A w Q U A A I A C A B h V k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V Z L V K O f X F o 2 A Q A A E A I A A B M A H A B G b 3 J t d W x h c y 9 T Z W N 0 a W 9 u M S 5 t I K I Y A C i g F A A A A A A A A A A A A A A A A A A A A A A A A A A A A I V Q 0 U r D M B R 9 H / Q f Q n z p I J Z N 5 h 4 c f Z B W c S C i t H t a p c T 2 u k X T m 5 H c z o 2 x f z e j k y k M z M t N z j m c e 0 4 c V K Q M s q y b w 0 n Q C 3 p u K S 3 U L I V G Y s 1 i p o G C H v M n M 6 2 t w C O J W 0 e p q d o G k M J 7 p S F K D J J / u J A n N 8 X M g X W F b j / h q 0 j z 2 e X K m g + / o J j i q i X 3 M z r / i D b E + 2 K e g l a N I r A x F 1 y w x O i 2 Q R e P B L v D y t Q K F / H 4 e j A Y C v b S G o K M t h r i 0 z V 6 M g i v f d E F v e D P 1 j S e q 9 k D y N q n 4 T 5 1 L t + 8 8 M g c 8 b D r J N j 8 i N 9 q n V V S S + t i s u 1 v y 2 Q p c e E d 8 + 0 K T n a 5 l e j e j W 2 6 x A f S h W f 2 i 9 2 O 5 6 q B U m E N G 9 9 w i j Q e R Q f 9 X r A d f z S y P o + W U v t v Q U l q D a W r A K V V p h x 6 M X k Z I 9 j Q P 9 q r P 9 p 9 P + g p P N t q 8 g 1 Q S w E C L Q A U A A I A C A B h V k t U H s v 6 6 6 M A A A D 1 A A A A E g A A A A A A A A A A A A A A A A A A A A A A Q 2 9 u Z m l n L 1 B h Y 2 t h Z 2 U u e G 1 s U E s B A i 0 A F A A C A A g A Y V Z L V A / K 6 a u k A A A A 6 Q A A A B M A A A A A A A A A A A A A A A A A 7 w A A A F t D b 2 5 0 Z W 5 0 X 1 R 5 c G V z X S 5 4 b W x Q S w E C L Q A U A A I A C A B h V k t U o 5 9 c W j Y B A A A Q A g A A E w A A A A A A A A A A A A A A A A D g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g A A A A A A A D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t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t Y W 5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w O T o 1 M T o w M i 4 4 M j Y 0 M T g 1 W i I g L z 4 8 R W 5 0 c n k g V H l w Z T 0 i R m l s b E N v b H V t b l R 5 c G V z I i B W Y W x 1 Z T 0 i c 0 F 3 T U d C Z z 0 9 I i A v P j x F b n R y e S B U e X B l P S J G a W x s Q 2 9 s d W 1 u T m F t Z X M i I F Z h b H V l P S J z W y Z x d W 9 0 O 1 R p b W V f a W 5 k Z X g m c X V v d D s s J n F 1 b 3 Q 7 T G 9 h Z C Z x d W 9 0 O y w m c X V v d D t M b 2 F k X 2 F s d G V y b m F 0 a X Z l X 3 N j Z W 5 h c m l v X z E m c X V v d D s s J n F 1 b 3 Q 7 T G 9 h Z F 9 h b H R l c m 5 h d G l 2 Z V 9 z Y 2 V u Y X J p b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t Y W 5 k L 0 F 1 d G 9 S Z W 1 v d m V k Q 2 9 s d W 1 u c z E u e 1 R p b W V f a W 5 k Z X g s M H 0 m c X V v d D s s J n F 1 b 3 Q 7 U 2 V j d G l v b j E v R G V t Y W 5 k L 0 F 1 d G 9 S Z W 1 v d m V k Q 2 9 s d W 1 u c z E u e 0 x v Y W Q s M X 0 m c X V v d D s s J n F 1 b 3 Q 7 U 2 V j d G l v b j E v R G V t Y W 5 k L 0 F 1 d G 9 S Z W 1 v d m V k Q 2 9 s d W 1 u c z E u e 0 x v Y W R f Y W x 0 Z X J u Y X R p d m V f c 2 N l b m F y a W 9 f M S w y f S Z x d W 9 0 O y w m c X V v d D t T Z W N 0 a W 9 u M S 9 E Z W 1 h b m Q v Q X V 0 b 1 J l b W 9 2 Z W R D b 2 x 1 b W 5 z M S 5 7 T G 9 h Z F 9 h b H R l c m 5 h d G l 2 Z V 9 z Y 2 V u Y X J p b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b W F u Z C 9 B d X R v U m V t b 3 Z l Z E N v b H V t b n M x L n t U a W 1 l X 2 l u Z G V 4 L D B 9 J n F 1 b 3 Q 7 L C Z x d W 9 0 O 1 N l Y 3 R p b 2 4 x L 0 R l b W F u Z C 9 B d X R v U m V t b 3 Z l Z E N v b H V t b n M x L n t M b 2 F k L D F 9 J n F 1 b 3 Q 7 L C Z x d W 9 0 O 1 N l Y 3 R p b 2 4 x L 0 R l b W F u Z C 9 B d X R v U m V t b 3 Z l Z E N v b H V t b n M x L n t M b 2 F k X 2 F s d G V y b m F 0 a X Z l X 3 N j Z W 5 h c m l v X z E s M n 0 m c X V v d D s s J n F 1 b 3 Q 7 U 2 V j d G l v b j E v R G V t Y W 5 k L 0 F 1 d G 9 S Z W 1 v d m V k Q 2 9 s d W 1 u c z E u e 0 x v Y W R f Y W x 0 Z X J u Y X R p d m V f c 2 N l b m F y a W 9 f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t Y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W F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1 h b m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S Y v 5 T I o n E G l 3 l k k M g d Q a A A A A A A C A A A A A A A D Z g A A w A A A A B A A A A B V i 8 2 7 1 7 u s Z 3 v M 5 t 9 u n n + b A A A A A A S A A A C g A A A A E A A A A F h E y 1 g c / + A G i X B Z m 5 u x d U R Q A A A A k H 6 Y N E 7 E o r 9 f s O F 1 L G 3 w O p W m b C 1 S c 4 e D N e X b w 2 P e w I E s B 2 a J c 4 r w E i g e d B 8 t G t g 3 Y c y e w y r W G W p D c Y x w d Q t 3 p X C X T S T v U O 9 K n 4 u F S v C J i X U U A A A A 1 2 U S m d F K w t w K N M 9 M y X + R Y U 2 s n g s = < / D a t a M a s h u p > 
</file>

<file path=customXml/itemProps1.xml><?xml version="1.0" encoding="utf-8"?>
<ds:datastoreItem xmlns:ds="http://schemas.openxmlformats.org/officeDocument/2006/customXml" ds:itemID="{8694FC85-0A7E-4B1E-8C28-EDD5461E71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Whittington</dc:creator>
  <cp:keywords/>
  <dc:description/>
  <cp:lastModifiedBy>Luke Whittington</cp:lastModifiedBy>
  <cp:revision/>
  <dcterms:created xsi:type="dcterms:W3CDTF">2022-02-11T09:50:17Z</dcterms:created>
  <dcterms:modified xsi:type="dcterms:W3CDTF">2022-02-23T08:37:31Z</dcterms:modified>
  <cp:category/>
  <cp:contentStatus/>
</cp:coreProperties>
</file>