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160" yWindow="4160" windowWidth="2144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6" i="1"/>
  <c r="D26" i="1"/>
  <c r="C27" i="1"/>
  <c r="D27" i="1"/>
  <c r="C28" i="1"/>
  <c r="D28" i="1"/>
  <c r="C29" i="1"/>
  <c r="D29" i="1"/>
  <c r="C30" i="1"/>
  <c r="D30" i="1"/>
  <c r="D25" i="1"/>
  <c r="C20" i="1"/>
  <c r="C19" i="1"/>
  <c r="D11" i="1"/>
  <c r="D12" i="1"/>
  <c r="D13" i="1"/>
  <c r="D14" i="1"/>
  <c r="D15" i="1"/>
  <c r="D16" i="1"/>
  <c r="D10" i="1"/>
</calcChain>
</file>

<file path=xl/sharedStrings.xml><?xml version="1.0" encoding="utf-8"?>
<sst xmlns="http://schemas.openxmlformats.org/spreadsheetml/2006/main" count="26" uniqueCount="25">
  <si>
    <t>PROPOSED 2016 BUDGET</t>
  </si>
  <si>
    <t>CITY OF SHANGRILA, NJ</t>
  </si>
  <si>
    <t>EXPENDITURES</t>
  </si>
  <si>
    <t>Change</t>
  </si>
  <si>
    <t>General Government</t>
  </si>
  <si>
    <t>Public Safety</t>
  </si>
  <si>
    <t>Public Works</t>
  </si>
  <si>
    <t>Parks and Recreation</t>
  </si>
  <si>
    <t>Library</t>
  </si>
  <si>
    <t>Debt</t>
  </si>
  <si>
    <t>&lt;&lt; Salaries</t>
  </si>
  <si>
    <t>&lt;&lt; Benefits</t>
  </si>
  <si>
    <t>&lt;&lt;FTE Employment</t>
  </si>
  <si>
    <t>REVENUES</t>
  </si>
  <si>
    <t>Property Taxes</t>
  </si>
  <si>
    <t>Income Taxes</t>
  </si>
  <si>
    <t>State Aid</t>
  </si>
  <si>
    <t>Federal Aid</t>
  </si>
  <si>
    <t>User Fees</t>
  </si>
  <si>
    <t>TOTAL APPROPRIATIONS</t>
  </si>
  <si>
    <t>TOTAL REVENUES</t>
  </si>
  <si>
    <t>BUDGET HIGHLIGHTS:</t>
  </si>
  <si>
    <t>* Spending capped at 1 percent, just as promised</t>
  </si>
  <si>
    <t>* Despite tight fiscal controls, additional appropriations for police and fire</t>
  </si>
  <si>
    <t>* No increase in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</si>
</sst>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0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2" applyNumberFormat="1" applyFont="1"/>
    <xf numFmtId="9" fontId="6" fillId="0" borderId="0" xfId="3" applyFont="1"/>
    <xf numFmtId="164" fontId="5" fillId="0" borderId="0" xfId="2" applyNumberFormat="1" applyFont="1"/>
    <xf numFmtId="0" fontId="5" fillId="0" borderId="0" xfId="0" applyFont="1" applyAlignment="1">
      <alignment horizontal="right"/>
    </xf>
    <xf numFmtId="165" fontId="5" fillId="0" borderId="0" xfId="1" applyNumberFormat="1" applyFont="1"/>
    <xf numFmtId="164" fontId="6" fillId="0" borderId="0" xfId="0" applyNumberFormat="1" applyFont="1"/>
    <xf numFmtId="164" fontId="5" fillId="0" borderId="0" xfId="0" applyNumberFormat="1" applyFont="1"/>
    <xf numFmtId="0" fontId="7" fillId="2" borderId="0" xfId="0" applyFont="1" applyFill="1"/>
    <xf numFmtId="164" fontId="6" fillId="0" borderId="0" xfId="3" applyNumberFormat="1" applyFont="1"/>
    <xf numFmtId="164" fontId="6" fillId="2" borderId="0" xfId="3" applyNumberFormat="1" applyFont="1" applyFill="1"/>
    <xf numFmtId="164" fontId="0" fillId="0" borderId="0" xfId="0" applyNumberFormat="1"/>
  </cellXfs>
  <cellStyles count="2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7"/>
  <sheetViews>
    <sheetView tabSelected="1" workbookViewId="0">
      <selection activeCell="H11" sqref="H11"/>
    </sheetView>
  </sheetViews>
  <sheetFormatPr baseColWidth="10" defaultRowHeight="15" x14ac:dyDescent="0"/>
  <cols>
    <col min="1" max="1" width="24.83203125" bestFit="1" customWidth="1"/>
    <col min="2" max="2" width="15.33203125" bestFit="1" customWidth="1"/>
    <col min="3" max="3" width="17.33203125" bestFit="1" customWidth="1"/>
    <col min="4" max="4" width="15.6640625" bestFit="1" customWidth="1"/>
    <col min="5" max="5" width="13.6640625" bestFit="1" customWidth="1"/>
  </cols>
  <sheetData>
    <row r="4" spans="1:4" ht="23">
      <c r="B4" s="1" t="s">
        <v>0</v>
      </c>
    </row>
    <row r="5" spans="1:4" ht="23">
      <c r="B5" s="1" t="s">
        <v>1</v>
      </c>
    </row>
    <row r="7" spans="1:4" ht="18">
      <c r="A7" s="2"/>
      <c r="B7" s="2" t="s">
        <v>2</v>
      </c>
      <c r="C7" s="2"/>
      <c r="D7" s="2"/>
    </row>
    <row r="8" spans="1:4" ht="18">
      <c r="A8" s="2"/>
      <c r="B8" s="2"/>
      <c r="C8" s="2"/>
      <c r="D8" s="2"/>
    </row>
    <row r="9" spans="1:4" ht="18">
      <c r="A9" s="2"/>
      <c r="B9" s="11">
        <v>2015</v>
      </c>
      <c r="C9" s="11">
        <v>2016</v>
      </c>
      <c r="D9" s="11" t="s">
        <v>3</v>
      </c>
    </row>
    <row r="10" spans="1:4" ht="18">
      <c r="A10" s="3" t="s">
        <v>19</v>
      </c>
      <c r="B10" s="4">
        <v>149143270</v>
      </c>
      <c r="C10" s="4">
        <v>151322550</v>
      </c>
      <c r="D10" s="5">
        <f>(C10-B10)/B10</f>
        <v>1.4611990202440915E-2</v>
      </c>
    </row>
    <row r="11" spans="1:4" ht="18">
      <c r="A11" s="2" t="s">
        <v>4</v>
      </c>
      <c r="B11" s="6">
        <v>21487620</v>
      </c>
      <c r="C11" s="6">
        <v>23246780</v>
      </c>
      <c r="D11" s="5">
        <f t="shared" ref="D11:D16" si="0">(C11-B11)/B11</f>
        <v>8.1868536394444802E-2</v>
      </c>
    </row>
    <row r="12" spans="1:4" ht="18">
      <c r="A12" s="2" t="s">
        <v>5</v>
      </c>
      <c r="B12" s="6">
        <v>82971230</v>
      </c>
      <c r="C12" s="6">
        <v>88541150</v>
      </c>
      <c r="D12" s="5">
        <f t="shared" si="0"/>
        <v>6.7130739173084458E-2</v>
      </c>
    </row>
    <row r="13" spans="1:4" ht="18">
      <c r="A13" s="2" t="s">
        <v>6</v>
      </c>
      <c r="B13" s="6">
        <v>11467420</v>
      </c>
      <c r="C13" s="6">
        <v>11621900</v>
      </c>
      <c r="D13" s="5">
        <f t="shared" si="0"/>
        <v>1.3471207996218853E-2</v>
      </c>
    </row>
    <row r="14" spans="1:4" ht="18">
      <c r="A14" s="2" t="s">
        <v>7</v>
      </c>
      <c r="B14" s="6">
        <v>9362210</v>
      </c>
      <c r="C14" s="6">
        <v>9412280</v>
      </c>
      <c r="D14" s="5">
        <f t="shared" si="0"/>
        <v>5.3480962294159178E-3</v>
      </c>
    </row>
    <row r="15" spans="1:4" ht="18">
      <c r="A15" s="2" t="s">
        <v>8</v>
      </c>
      <c r="B15" s="6">
        <v>6743130</v>
      </c>
      <c r="C15" s="6">
        <v>6255520</v>
      </c>
      <c r="D15" s="5">
        <f t="shared" si="0"/>
        <v>-7.2312116183434097E-2</v>
      </c>
    </row>
    <row r="16" spans="1:4" ht="18">
      <c r="A16" s="2" t="s">
        <v>9</v>
      </c>
      <c r="B16" s="6">
        <v>17111660</v>
      </c>
      <c r="C16" s="6">
        <v>18244920</v>
      </c>
      <c r="D16" s="5">
        <f t="shared" si="0"/>
        <v>6.6227356083512642E-2</v>
      </c>
    </row>
    <row r="17" spans="1:5" ht="18">
      <c r="A17" s="2"/>
      <c r="B17" s="6"/>
      <c r="C17" s="6"/>
      <c r="D17" s="5"/>
    </row>
    <row r="18" spans="1:5" ht="18">
      <c r="A18" s="7" t="s">
        <v>12</v>
      </c>
      <c r="B18" s="8">
        <v>514</v>
      </c>
      <c r="C18" s="8">
        <v>505</v>
      </c>
      <c r="D18" s="2"/>
    </row>
    <row r="19" spans="1:5" ht="18">
      <c r="A19" s="7" t="s">
        <v>10</v>
      </c>
      <c r="B19" s="6">
        <v>39432820</v>
      </c>
      <c r="C19" s="10">
        <f>B19*1.05</f>
        <v>41404461</v>
      </c>
      <c r="D19" s="5"/>
    </row>
    <row r="20" spans="1:5" ht="18">
      <c r="A20" s="7" t="s">
        <v>11</v>
      </c>
      <c r="B20" s="6">
        <v>9319120</v>
      </c>
      <c r="C20" s="10">
        <f>B20*1.1</f>
        <v>10251032</v>
      </c>
      <c r="D20" s="5"/>
    </row>
    <row r="21" spans="1:5" ht="18">
      <c r="A21" s="2"/>
      <c r="B21" s="2"/>
      <c r="C21" s="2"/>
      <c r="D21" s="2"/>
    </row>
    <row r="22" spans="1:5" ht="18">
      <c r="A22" s="2"/>
      <c r="B22" s="2"/>
      <c r="C22" s="2"/>
      <c r="D22" s="2"/>
    </row>
    <row r="23" spans="1:5" ht="18">
      <c r="A23" s="2"/>
      <c r="B23" s="2" t="s">
        <v>13</v>
      </c>
      <c r="C23" s="2"/>
      <c r="D23" s="2"/>
    </row>
    <row r="24" spans="1:5" ht="18">
      <c r="A24" s="2"/>
      <c r="B24" s="11">
        <v>2015</v>
      </c>
      <c r="C24" s="11">
        <v>2016</v>
      </c>
      <c r="D24" s="11" t="s">
        <v>3</v>
      </c>
    </row>
    <row r="25" spans="1:5" ht="18">
      <c r="A25" s="3" t="s">
        <v>20</v>
      </c>
      <c r="B25" s="4">
        <v>152497300</v>
      </c>
      <c r="C25" s="9">
        <f>SUM(C11:C16)+397525</f>
        <v>157720075</v>
      </c>
      <c r="D25" s="12">
        <f>C25-B25</f>
        <v>5222775</v>
      </c>
      <c r="E25" s="14"/>
    </row>
    <row r="26" spans="1:5" ht="18">
      <c r="A26" s="2" t="s">
        <v>14</v>
      </c>
      <c r="B26" s="10">
        <v>85398488</v>
      </c>
      <c r="C26" s="10">
        <f>C25*0.57</f>
        <v>89900442.749999985</v>
      </c>
      <c r="D26" s="12">
        <f t="shared" ref="D26:D30" si="1">C26-B26</f>
        <v>4501954.7499999851</v>
      </c>
      <c r="E26" s="14"/>
    </row>
    <row r="27" spans="1:5" ht="18">
      <c r="A27" s="2" t="s">
        <v>15</v>
      </c>
      <c r="B27" s="10">
        <v>38124325</v>
      </c>
      <c r="C27" s="10">
        <f>C25*0.24</f>
        <v>37852818</v>
      </c>
      <c r="D27" s="12">
        <f t="shared" si="1"/>
        <v>-271507</v>
      </c>
      <c r="E27" s="14"/>
    </row>
    <row r="28" spans="1:5" ht="18">
      <c r="A28" s="2" t="s">
        <v>16</v>
      </c>
      <c r="B28" s="10">
        <v>17537189.5</v>
      </c>
      <c r="C28" s="10">
        <f>C25*0.095</f>
        <v>14983407.125</v>
      </c>
      <c r="D28" s="12">
        <f t="shared" si="1"/>
        <v>-2553782.375</v>
      </c>
      <c r="E28" s="14"/>
    </row>
    <row r="29" spans="1:5" ht="18">
      <c r="A29" s="2" t="s">
        <v>17</v>
      </c>
      <c r="B29" s="10">
        <v>6862378.5</v>
      </c>
      <c r="C29" s="10">
        <f>C25*0.045</f>
        <v>7097403.375</v>
      </c>
      <c r="D29" s="12">
        <f t="shared" si="1"/>
        <v>235024.875</v>
      </c>
      <c r="E29" s="14"/>
    </row>
    <row r="30" spans="1:5" ht="18">
      <c r="A30" s="2" t="s">
        <v>18</v>
      </c>
      <c r="B30" s="10">
        <v>4574919.0000000037</v>
      </c>
      <c r="C30" s="10">
        <f>C25-SUM(C26:C29)</f>
        <v>7886003.75</v>
      </c>
      <c r="D30" s="13">
        <f t="shared" si="1"/>
        <v>3311084.7499999963</v>
      </c>
      <c r="E30" s="14"/>
    </row>
    <row r="34" spans="1:1">
      <c r="A34" t="s">
        <v>21</v>
      </c>
    </row>
    <row r="35" spans="1:1">
      <c r="A35" t="s">
        <v>22</v>
      </c>
    </row>
    <row r="36" spans="1:1">
      <c r="A36" t="s">
        <v>23</v>
      </c>
    </row>
    <row r="37" spans="1:1">
      <c r="A37" t="s">
        <v>24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Gebeloff</dc:creator>
  <cp:lastModifiedBy>Robert Gebeloff</cp:lastModifiedBy>
  <cp:lastPrinted>2015-09-03T18:47:45Z</cp:lastPrinted>
  <dcterms:created xsi:type="dcterms:W3CDTF">2015-09-03T17:01:57Z</dcterms:created>
  <dcterms:modified xsi:type="dcterms:W3CDTF">2015-09-03T18:49:26Z</dcterms:modified>
</cp:coreProperties>
</file>