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 tabRatio="213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9" i="1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8"/>
  <c r="H8" s="1"/>
  <c r="I8" s="1"/>
  <c r="F11"/>
  <c r="F8"/>
  <c r="F9"/>
  <c r="F10"/>
  <c r="F12"/>
  <c r="F13"/>
  <c r="F14"/>
  <c r="F15"/>
  <c r="F16"/>
  <c r="F17"/>
  <c r="J13" l="1"/>
  <c r="K13" s="1"/>
  <c r="J9"/>
  <c r="K9" s="1"/>
  <c r="J14"/>
  <c r="K14" s="1"/>
  <c r="J11"/>
  <c r="K11" s="1"/>
  <c r="J17"/>
  <c r="K17" s="1"/>
  <c r="J8"/>
  <c r="K8" s="1"/>
  <c r="J10"/>
  <c r="K10" s="1"/>
  <c r="K15"/>
  <c r="J15"/>
  <c r="J16"/>
  <c r="K16" s="1"/>
  <c r="J12"/>
  <c r="K12" s="1"/>
</calcChain>
</file>

<file path=xl/sharedStrings.xml><?xml version="1.0" encoding="utf-8"?>
<sst xmlns="http://schemas.openxmlformats.org/spreadsheetml/2006/main" count="37" uniqueCount="31">
  <si>
    <t>Петров Д.И.</t>
  </si>
  <si>
    <t>Сидоров С.к.</t>
  </si>
  <si>
    <t>Дементьев К.В.</t>
  </si>
  <si>
    <t>Добрынин Е.Г.</t>
  </si>
  <si>
    <t>Заводин А.П.</t>
  </si>
  <si>
    <t>Давыдов И.И.</t>
  </si>
  <si>
    <t>Павлов Л.И.</t>
  </si>
  <si>
    <t>Ильиных О.С.</t>
  </si>
  <si>
    <t>Прохина В.К.</t>
  </si>
  <si>
    <t>Щепкина Е.В.</t>
  </si>
  <si>
    <t>№</t>
  </si>
  <si>
    <t>ФИО</t>
  </si>
  <si>
    <t>Отдел</t>
  </si>
  <si>
    <t>Бухгалтерия</t>
  </si>
  <si>
    <t>Склад</t>
  </si>
  <si>
    <t>Договорной</t>
  </si>
  <si>
    <t>Цех</t>
  </si>
  <si>
    <t>Количество изготовленных изделий (для цеха), шт.</t>
  </si>
  <si>
    <t>Оклад, руб.</t>
  </si>
  <si>
    <t>Премия(% от оклада), %</t>
  </si>
  <si>
    <t>Премия(% от оклада), руб.</t>
  </si>
  <si>
    <t>Доход(оклад+премия), руб.</t>
  </si>
  <si>
    <t>Начисления(34,2% от дохода), руб.</t>
  </si>
  <si>
    <t>Сумма к выдаче, руб.</t>
  </si>
  <si>
    <t>Тариф для расчёта, руб.</t>
  </si>
  <si>
    <t>Размер оклада</t>
  </si>
  <si>
    <t>Оклад &lt;= 20000</t>
  </si>
  <si>
    <t>Премия, %</t>
  </si>
  <si>
    <t>Оклад от 20000 до 25000</t>
  </si>
  <si>
    <t>Оклад от 25000 до 30000</t>
  </si>
  <si>
    <t>Оклад &gt;= 30000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</si>
</sst>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zoomScale="85" zoomScaleNormal="85" workbookViewId="0">
      <selection activeCell="D23" sqref="D23"/>
    </sheetView>
  </sheetViews>
  <sheetFormatPr defaultRowHeight="15"/>
  <cols>
    <col min="1" max="1" width="3" customWidth="1"/>
    <col min="2" max="2" width="30" customWidth="1"/>
    <col min="3" max="3" width="15.5703125" customWidth="1"/>
    <col min="4" max="4" width="16.42578125" customWidth="1"/>
    <col min="5" max="5" width="17.42578125" customWidth="1"/>
    <col min="6" max="7" width="18.42578125" customWidth="1"/>
    <col min="8" max="8" width="18.140625" customWidth="1"/>
    <col min="9" max="9" width="16.7109375" customWidth="1"/>
    <col min="10" max="10" width="18.28515625" customWidth="1"/>
    <col min="11" max="11" width="15.7109375" customWidth="1"/>
  </cols>
  <sheetData>
    <row r="1" spans="1:11">
      <c r="B1" s="7" t="s">
        <v>25</v>
      </c>
      <c r="C1" s="7" t="s">
        <v>27</v>
      </c>
    </row>
    <row r="2" spans="1:11">
      <c r="B2" s="9" t="s">
        <v>26</v>
      </c>
      <c r="C2" s="7">
        <v>5</v>
      </c>
    </row>
    <row r="3" spans="1:11">
      <c r="B3" s="9" t="s">
        <v>28</v>
      </c>
      <c r="C3" s="7">
        <v>8</v>
      </c>
    </row>
    <row r="4" spans="1:11">
      <c r="B4" s="9" t="s">
        <v>29</v>
      </c>
      <c r="C4" s="7">
        <v>10</v>
      </c>
    </row>
    <row r="5" spans="1:11">
      <c r="B5" s="9" t="s">
        <v>30</v>
      </c>
      <c r="C5" s="7">
        <v>6</v>
      </c>
    </row>
    <row r="7" spans="1:11" ht="63.75" customHeight="1">
      <c r="A7" s="1" t="s">
        <v>10</v>
      </c>
      <c r="B7" s="2" t="s">
        <v>11</v>
      </c>
      <c r="C7" s="2" t="s">
        <v>12</v>
      </c>
      <c r="D7" s="5" t="s">
        <v>24</v>
      </c>
      <c r="E7" s="5" t="s">
        <v>17</v>
      </c>
      <c r="F7" s="2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23</v>
      </c>
    </row>
    <row r="8" spans="1:11">
      <c r="A8" s="3">
        <v>1</v>
      </c>
      <c r="B8" t="s">
        <v>0</v>
      </c>
      <c r="C8" s="4" t="s">
        <v>13</v>
      </c>
      <c r="D8" s="8">
        <v>40000</v>
      </c>
      <c r="F8" s="6">
        <f>IF(C8 = "Цех",E8*E5,D8)</f>
        <v>40000</v>
      </c>
      <c r="G8">
        <f>IF(F8 &lt;= 20000, $C$2, IF(AND(F8 &gt; 20000,F8 &lt;= 25000),$C$3, IF(AND(F8 &gt; 25000,F8 &lt; 30000), $C$4, IF(F8 &gt;= 30000, $C$5))))</f>
        <v>6</v>
      </c>
      <c r="H8">
        <f>F8/100*G8</f>
        <v>2400</v>
      </c>
      <c r="I8">
        <f>F8+H8</f>
        <v>42400</v>
      </c>
      <c r="J8">
        <f>I8/100*34.2</f>
        <v>14500.800000000001</v>
      </c>
      <c r="K8">
        <f>I8-J8</f>
        <v>27899.199999999997</v>
      </c>
    </row>
    <row r="9" spans="1:11">
      <c r="A9" s="3">
        <v>2</v>
      </c>
      <c r="B9" t="s">
        <v>1</v>
      </c>
      <c r="C9" s="4" t="s">
        <v>14</v>
      </c>
      <c r="D9" s="8">
        <v>20000</v>
      </c>
      <c r="F9" s="6">
        <f t="shared" ref="F9:F17" si="0">IF(C9 = "Цех",E9*500,D9)</f>
        <v>20000</v>
      </c>
      <c r="G9">
        <f t="shared" ref="G9:G17" si="1">IF(F9 &lt;= 20000, $C$2, IF(AND(F9 &gt; 20000,F9 &lt;= 25000),$C$3, IF(AND(F9 &gt; 25000,F9 &lt; 30000), $C$4, IF(F9 &gt;= 30000, $C$5))))</f>
        <v>5</v>
      </c>
      <c r="H9">
        <f t="shared" ref="H9:H17" si="2">F9/100*G9</f>
        <v>1000</v>
      </c>
      <c r="I9">
        <f t="shared" ref="I9:I17" si="3">F9+H9</f>
        <v>21000</v>
      </c>
      <c r="J9">
        <f t="shared" ref="J9:J17" si="4">I9/100*34.2</f>
        <v>7182.0000000000009</v>
      </c>
      <c r="K9">
        <f t="shared" ref="K9:K17" si="5">I9-J9</f>
        <v>13818</v>
      </c>
    </row>
    <row r="10" spans="1:11">
      <c r="A10" s="3">
        <v>3</v>
      </c>
      <c r="B10" t="s">
        <v>2</v>
      </c>
      <c r="C10" s="4" t="s">
        <v>15</v>
      </c>
      <c r="D10" s="8">
        <v>30000</v>
      </c>
      <c r="F10" s="6">
        <f t="shared" si="0"/>
        <v>30000</v>
      </c>
      <c r="G10">
        <f t="shared" si="1"/>
        <v>6</v>
      </c>
      <c r="H10">
        <f t="shared" si="2"/>
        <v>1800</v>
      </c>
      <c r="I10">
        <f t="shared" si="3"/>
        <v>31800</v>
      </c>
      <c r="J10">
        <f t="shared" si="4"/>
        <v>10875.6</v>
      </c>
      <c r="K10">
        <f t="shared" si="5"/>
        <v>20924.400000000001</v>
      </c>
    </row>
    <row r="11" spans="1:11">
      <c r="A11" s="3">
        <v>4</v>
      </c>
      <c r="B11" t="s">
        <v>3</v>
      </c>
      <c r="C11" s="4" t="s">
        <v>16</v>
      </c>
      <c r="D11" s="6">
        <v>500</v>
      </c>
      <c r="E11" s="7">
        <v>42</v>
      </c>
      <c r="F11" s="6">
        <f>IF(C11 = "Цех",E11*500,D11)</f>
        <v>21000</v>
      </c>
      <c r="G11">
        <f t="shared" si="1"/>
        <v>8</v>
      </c>
      <c r="H11">
        <f t="shared" si="2"/>
        <v>1680</v>
      </c>
      <c r="I11">
        <f t="shared" si="3"/>
        <v>22680</v>
      </c>
      <c r="J11">
        <f t="shared" si="4"/>
        <v>7756.5600000000013</v>
      </c>
      <c r="K11">
        <f t="shared" si="5"/>
        <v>14923.439999999999</v>
      </c>
    </row>
    <row r="12" spans="1:11">
      <c r="A12" s="3">
        <v>5</v>
      </c>
      <c r="B12" t="s">
        <v>4</v>
      </c>
      <c r="C12" s="4" t="s">
        <v>16</v>
      </c>
      <c r="D12" s="6">
        <v>500</v>
      </c>
      <c r="E12" s="7">
        <v>50</v>
      </c>
      <c r="F12" s="6">
        <f t="shared" si="0"/>
        <v>25000</v>
      </c>
      <c r="G12">
        <f t="shared" si="1"/>
        <v>8</v>
      </c>
      <c r="H12">
        <f t="shared" si="2"/>
        <v>2000</v>
      </c>
      <c r="I12">
        <f t="shared" si="3"/>
        <v>27000</v>
      </c>
      <c r="J12">
        <f t="shared" si="4"/>
        <v>9234</v>
      </c>
      <c r="K12">
        <f t="shared" si="5"/>
        <v>17766</v>
      </c>
    </row>
    <row r="13" spans="1:11">
      <c r="A13" s="3">
        <v>6</v>
      </c>
      <c r="B13" t="s">
        <v>5</v>
      </c>
      <c r="C13" s="4" t="s">
        <v>15</v>
      </c>
      <c r="D13" s="8">
        <v>24000</v>
      </c>
      <c r="F13" s="6">
        <f t="shared" si="0"/>
        <v>24000</v>
      </c>
      <c r="G13">
        <f t="shared" si="1"/>
        <v>8</v>
      </c>
      <c r="H13">
        <f t="shared" si="2"/>
        <v>1920</v>
      </c>
      <c r="I13">
        <f t="shared" si="3"/>
        <v>25920</v>
      </c>
      <c r="J13">
        <f t="shared" si="4"/>
        <v>8864.6400000000012</v>
      </c>
      <c r="K13">
        <f t="shared" si="5"/>
        <v>17055.36</v>
      </c>
    </row>
    <row r="14" spans="1:11">
      <c r="A14" s="3">
        <v>7</v>
      </c>
      <c r="B14" t="s">
        <v>6</v>
      </c>
      <c r="C14" s="4" t="s">
        <v>15</v>
      </c>
      <c r="D14" s="8">
        <v>19000</v>
      </c>
      <c r="F14" s="6">
        <f t="shared" si="0"/>
        <v>19000</v>
      </c>
      <c r="G14">
        <f t="shared" si="1"/>
        <v>5</v>
      </c>
      <c r="H14">
        <f t="shared" si="2"/>
        <v>950</v>
      </c>
      <c r="I14">
        <f t="shared" si="3"/>
        <v>19950</v>
      </c>
      <c r="J14">
        <f t="shared" si="4"/>
        <v>6822.9000000000005</v>
      </c>
      <c r="K14">
        <f t="shared" si="5"/>
        <v>13127.099999999999</v>
      </c>
    </row>
    <row r="15" spans="1:11">
      <c r="A15" s="3">
        <v>8</v>
      </c>
      <c r="B15" t="s">
        <v>7</v>
      </c>
      <c r="C15" s="4" t="s">
        <v>16</v>
      </c>
      <c r="D15" s="6">
        <v>500</v>
      </c>
      <c r="E15" s="7">
        <v>64</v>
      </c>
      <c r="F15" s="6">
        <f t="shared" si="0"/>
        <v>32000</v>
      </c>
      <c r="G15">
        <f t="shared" si="1"/>
        <v>6</v>
      </c>
      <c r="H15">
        <f t="shared" si="2"/>
        <v>1920</v>
      </c>
      <c r="I15">
        <f t="shared" si="3"/>
        <v>33920</v>
      </c>
      <c r="J15">
        <f t="shared" si="4"/>
        <v>11600.640000000001</v>
      </c>
      <c r="K15">
        <f t="shared" si="5"/>
        <v>22319.360000000001</v>
      </c>
    </row>
    <row r="16" spans="1:11">
      <c r="A16" s="3">
        <v>9</v>
      </c>
      <c r="B16" t="s">
        <v>8</v>
      </c>
      <c r="C16" s="4" t="s">
        <v>14</v>
      </c>
      <c r="D16" s="8">
        <v>15000</v>
      </c>
      <c r="F16" s="6">
        <f t="shared" si="0"/>
        <v>15000</v>
      </c>
      <c r="G16">
        <f t="shared" si="1"/>
        <v>5</v>
      </c>
      <c r="H16">
        <f t="shared" si="2"/>
        <v>750</v>
      </c>
      <c r="I16">
        <f t="shared" si="3"/>
        <v>15750</v>
      </c>
      <c r="J16">
        <f t="shared" si="4"/>
        <v>5386.5</v>
      </c>
      <c r="K16">
        <f t="shared" si="5"/>
        <v>10363.5</v>
      </c>
    </row>
    <row r="17" spans="1:11">
      <c r="A17" s="3">
        <v>10</v>
      </c>
      <c r="B17" t="s">
        <v>9</v>
      </c>
      <c r="C17" s="4" t="s">
        <v>16</v>
      </c>
      <c r="D17" s="6">
        <v>500</v>
      </c>
      <c r="E17" s="7">
        <v>45</v>
      </c>
      <c r="F17" s="6">
        <f t="shared" si="0"/>
        <v>22500</v>
      </c>
      <c r="G17">
        <f t="shared" si="1"/>
        <v>8</v>
      </c>
      <c r="H17">
        <f t="shared" si="2"/>
        <v>1800</v>
      </c>
      <c r="I17">
        <f t="shared" si="3"/>
        <v>24300</v>
      </c>
      <c r="J17">
        <f t="shared" si="4"/>
        <v>8310.6</v>
      </c>
      <c r="K17">
        <f t="shared" si="5"/>
        <v>15989.4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8213314</dc:creator>
  <cp:lastModifiedBy>8213314</cp:lastModifiedBy>
  <dcterms:created xsi:type="dcterms:W3CDTF">2021-09-28T09:57:25Z</dcterms:created>
  <dcterms:modified xsi:type="dcterms:W3CDTF">2021-09-28T12:31:26Z</dcterms:modified>
</cp:coreProperties>
</file>