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Nextcloud\Programming\THD_Analyzer_stm8s105\img\"/>
    </mc:Choice>
  </mc:AlternateContent>
  <xr:revisionPtr revIDLastSave="0" documentId="13_ncr:1_{8C9AB04D-BDE7-4A6D-ACAB-0E39E2B992BD}" xr6:coauthVersionLast="47" xr6:coauthVersionMax="47" xr10:uidLastSave="{00000000-0000-0000-0000-000000000000}"/>
  <bookViews>
    <workbookView xWindow="-120" yWindow="-120" windowWidth="29040" windowHeight="15720" xr2:uid="{00F08233-C5FB-4139-AF62-7C1C8ADE371E}"/>
  </bookViews>
  <sheets>
    <sheet name="BOM" sheetId="3" r:id="rId1"/>
  </sheets>
  <definedNames>
    <definedName name="_xlnm.Print_Area" localSheetId="0">BOM!$C$3:$V$151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8" i="3" l="1"/>
  <c r="O148" i="3"/>
  <c r="N148" i="3"/>
  <c r="O147" i="3"/>
  <c r="N147" i="3"/>
  <c r="O146" i="3"/>
  <c r="N146" i="3"/>
  <c r="O145" i="3"/>
  <c r="N145" i="3"/>
  <c r="O144" i="3"/>
  <c r="N144" i="3"/>
  <c r="O143" i="3"/>
  <c r="N143" i="3"/>
  <c r="O142" i="3"/>
  <c r="N142" i="3"/>
  <c r="O141" i="3"/>
  <c r="N141" i="3"/>
  <c r="O140" i="3"/>
  <c r="N140" i="3"/>
  <c r="O139" i="3"/>
  <c r="N139" i="3"/>
  <c r="O138" i="3"/>
  <c r="N138" i="3"/>
  <c r="O137" i="3"/>
  <c r="N137" i="3"/>
  <c r="O136" i="3"/>
  <c r="N136" i="3"/>
  <c r="O135" i="3"/>
  <c r="N135" i="3"/>
  <c r="O134" i="3"/>
  <c r="N134" i="3"/>
  <c r="O133" i="3"/>
  <c r="N133" i="3"/>
  <c r="O132" i="3"/>
  <c r="N132" i="3"/>
  <c r="O131" i="3"/>
  <c r="N131" i="3"/>
  <c r="O130" i="3"/>
  <c r="N130" i="3"/>
  <c r="O129" i="3"/>
  <c r="N129" i="3"/>
  <c r="O128" i="3"/>
  <c r="N128" i="3"/>
  <c r="R127" i="3"/>
  <c r="O127" i="3"/>
  <c r="N127" i="3"/>
  <c r="O126" i="3"/>
  <c r="N126" i="3"/>
  <c r="O125" i="3"/>
  <c r="N125" i="3"/>
  <c r="O124" i="3"/>
  <c r="N124" i="3"/>
  <c r="O123" i="3"/>
  <c r="N123" i="3"/>
  <c r="O122" i="3"/>
  <c r="N122" i="3"/>
  <c r="O121" i="3"/>
  <c r="N121" i="3"/>
  <c r="O120" i="3"/>
  <c r="N120" i="3"/>
  <c r="O119" i="3"/>
  <c r="N119" i="3"/>
  <c r="O118" i="3"/>
  <c r="N118" i="3"/>
  <c r="O117" i="3"/>
  <c r="N117" i="3"/>
  <c r="O116" i="3"/>
  <c r="N116" i="3"/>
  <c r="O115" i="3"/>
  <c r="N115" i="3"/>
  <c r="O114" i="3"/>
  <c r="N114" i="3"/>
  <c r="O113" i="3"/>
  <c r="N113" i="3"/>
  <c r="O112" i="3"/>
  <c r="N112" i="3"/>
  <c r="O111" i="3"/>
  <c r="N111" i="3"/>
  <c r="O110" i="3"/>
  <c r="N110" i="3"/>
  <c r="O109" i="3"/>
  <c r="N109" i="3"/>
  <c r="O108" i="3"/>
  <c r="N108" i="3"/>
  <c r="O107" i="3"/>
  <c r="N107" i="3"/>
  <c r="O106" i="3"/>
  <c r="N106" i="3"/>
  <c r="O105" i="3"/>
  <c r="N105" i="3"/>
  <c r="O104" i="3"/>
  <c r="N104" i="3"/>
  <c r="O103" i="3"/>
  <c r="N103" i="3"/>
  <c r="O102" i="3"/>
  <c r="N102" i="3"/>
  <c r="O101" i="3"/>
  <c r="N101" i="3"/>
  <c r="O100" i="3"/>
  <c r="N100" i="3"/>
  <c r="O99" i="3"/>
  <c r="N99" i="3"/>
  <c r="O98" i="3"/>
  <c r="N98" i="3"/>
  <c r="O97" i="3"/>
  <c r="N97" i="3"/>
  <c r="O96" i="3"/>
  <c r="N96" i="3"/>
  <c r="O95" i="3"/>
  <c r="N95" i="3"/>
  <c r="O94" i="3"/>
  <c r="N94" i="3"/>
  <c r="O93" i="3"/>
  <c r="N93" i="3"/>
  <c r="O92" i="3"/>
  <c r="N92" i="3"/>
  <c r="O91" i="3"/>
  <c r="N91" i="3"/>
  <c r="O90" i="3"/>
  <c r="N90" i="3"/>
  <c r="O89" i="3"/>
  <c r="N89" i="3"/>
  <c r="O88" i="3"/>
  <c r="N88" i="3"/>
  <c r="O87" i="3"/>
  <c r="N87" i="3"/>
  <c r="O86" i="3"/>
  <c r="N86" i="3"/>
  <c r="O85" i="3"/>
  <c r="N85" i="3"/>
  <c r="O84" i="3"/>
  <c r="N84" i="3"/>
  <c r="O83" i="3"/>
  <c r="N83" i="3"/>
  <c r="O82" i="3"/>
  <c r="N82" i="3"/>
  <c r="O81" i="3"/>
  <c r="N81" i="3"/>
  <c r="O80" i="3"/>
  <c r="N80" i="3"/>
  <c r="O79" i="3"/>
  <c r="N79" i="3"/>
  <c r="O78" i="3"/>
  <c r="N78" i="3"/>
  <c r="O77" i="3"/>
  <c r="N77" i="3"/>
  <c r="O76" i="3"/>
  <c r="N76" i="3"/>
  <c r="O75" i="3"/>
  <c r="N75" i="3"/>
  <c r="O74" i="3"/>
  <c r="N74" i="3"/>
  <c r="O73" i="3"/>
  <c r="N73" i="3"/>
  <c r="O72" i="3"/>
  <c r="N72" i="3"/>
  <c r="O71" i="3"/>
  <c r="N71" i="3"/>
  <c r="O70" i="3"/>
  <c r="N70" i="3"/>
  <c r="O69" i="3"/>
  <c r="N69" i="3"/>
  <c r="O68" i="3"/>
  <c r="N68" i="3"/>
  <c r="O67" i="3"/>
  <c r="N67" i="3"/>
  <c r="O66" i="3"/>
  <c r="N66" i="3"/>
  <c r="O65" i="3"/>
  <c r="N65" i="3"/>
  <c r="O64" i="3"/>
  <c r="N64" i="3"/>
  <c r="O63" i="3"/>
  <c r="N63" i="3"/>
  <c r="O62" i="3"/>
  <c r="N62" i="3"/>
  <c r="O61" i="3"/>
  <c r="N61" i="3"/>
  <c r="O60" i="3"/>
  <c r="N60" i="3"/>
  <c r="O59" i="3"/>
  <c r="N59" i="3"/>
  <c r="O58" i="3"/>
  <c r="N58" i="3"/>
  <c r="O57" i="3"/>
  <c r="N57" i="3"/>
  <c r="O56" i="3"/>
  <c r="N56" i="3"/>
  <c r="O55" i="3"/>
  <c r="N55" i="3"/>
  <c r="O54" i="3"/>
  <c r="N54" i="3"/>
  <c r="O53" i="3"/>
  <c r="N53" i="3"/>
  <c r="O52" i="3"/>
  <c r="N52" i="3"/>
  <c r="O51" i="3"/>
  <c r="N51" i="3"/>
  <c r="O50" i="3"/>
  <c r="N50" i="3"/>
  <c r="O49" i="3"/>
  <c r="N49" i="3"/>
  <c r="O48" i="3"/>
  <c r="N48" i="3"/>
  <c r="O47" i="3"/>
  <c r="N47" i="3"/>
  <c r="O46" i="3"/>
  <c r="N46" i="3"/>
  <c r="O45" i="3"/>
  <c r="N45" i="3"/>
  <c r="O44" i="3"/>
  <c r="N44" i="3"/>
  <c r="O43" i="3"/>
  <c r="N43" i="3"/>
  <c r="O42" i="3"/>
  <c r="N42" i="3"/>
  <c r="O41" i="3"/>
  <c r="N41" i="3"/>
  <c r="O40" i="3"/>
  <c r="N40" i="3"/>
  <c r="O38" i="3"/>
  <c r="N38" i="3"/>
  <c r="O37" i="3"/>
  <c r="N37" i="3"/>
  <c r="O36" i="3"/>
  <c r="N36" i="3"/>
  <c r="O35" i="3"/>
  <c r="N35" i="3"/>
  <c r="O34" i="3"/>
  <c r="N34" i="3"/>
  <c r="O33" i="3"/>
  <c r="N33" i="3"/>
  <c r="O30" i="3"/>
  <c r="N30" i="3"/>
  <c r="O29" i="3"/>
  <c r="N29" i="3"/>
  <c r="O28" i="3"/>
  <c r="N28" i="3"/>
  <c r="O27" i="3"/>
  <c r="N27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O9" i="3"/>
  <c r="N9" i="3"/>
  <c r="O8" i="3"/>
  <c r="O151" i="3" s="1"/>
  <c r="N8" i="3"/>
  <c r="N151" i="3" s="1"/>
  <c r="O7" i="3"/>
  <c r="N7" i="3"/>
  <c r="O6" i="3"/>
  <c r="N6" i="3"/>
  <c r="O5" i="3"/>
  <c r="N5" i="3"/>
  <c r="O4" i="3"/>
  <c r="N4" i="3"/>
</calcChain>
</file>

<file path=xl/sharedStrings.xml><?xml version="1.0" encoding="utf-8"?>
<sst xmlns="http://schemas.openxmlformats.org/spreadsheetml/2006/main" count="713" uniqueCount="528">
  <si>
    <t>BTW:</t>
  </si>
  <si>
    <t>Parts PCB1</t>
  </si>
  <si>
    <t>Parts PCB2</t>
  </si>
  <si>
    <t>Parts PCB3</t>
  </si>
  <si>
    <t>Parts PCB4 - uC</t>
  </si>
  <si>
    <t>Value</t>
  </si>
  <si>
    <t>Package</t>
  </si>
  <si>
    <t>Where</t>
  </si>
  <si>
    <t>Mouser Part No.</t>
  </si>
  <si>
    <t>QNTY</t>
  </si>
  <si>
    <t>Stock</t>
  </si>
  <si>
    <t>BUY</t>
  </si>
  <si>
    <t>Cost</t>
  </si>
  <si>
    <t>Total Cost</t>
  </si>
  <si>
    <t>Cost (+VAT)</t>
  </si>
  <si>
    <t>DS1..DS14, DS17..DS24</t>
  </si>
  <si>
    <t>DS1..DS24</t>
  </si>
  <si>
    <t>DS1..DS30</t>
  </si>
  <si>
    <t>1N4007</t>
  </si>
  <si>
    <t>DO214-AC</t>
  </si>
  <si>
    <t>637-M7</t>
  </si>
  <si>
    <t>D1..D3</t>
  </si>
  <si>
    <t>D4..D11, D22, D23</t>
  </si>
  <si>
    <t>D12..D23</t>
  </si>
  <si>
    <t>1N4148</t>
  </si>
  <si>
    <t>SOD80 or DO123AA</t>
  </si>
  <si>
    <t>494-1N4148UR-1</t>
  </si>
  <si>
    <t>Q2, Q3, Q4</t>
  </si>
  <si>
    <t>2N3904</t>
  </si>
  <si>
    <t>TO92</t>
  </si>
  <si>
    <t>Aliexpress</t>
  </si>
  <si>
    <t>Q1</t>
  </si>
  <si>
    <t>Q5, Q6</t>
  </si>
  <si>
    <t>2N4091/PN4091</t>
  </si>
  <si>
    <t>TO92G</t>
  </si>
  <si>
    <t>QS1..QS14, QS17..QS24</t>
  </si>
  <si>
    <t>QS1..QS24</t>
  </si>
  <si>
    <t>QS1..QS30</t>
  </si>
  <si>
    <t>SS8050</t>
  </si>
  <si>
    <t>SOT23</t>
  </si>
  <si>
    <t>750-SS8050-G</t>
  </si>
  <si>
    <t>Per 100</t>
  </si>
  <si>
    <t>IC9..IC11</t>
  </si>
  <si>
    <t>IC1, IC2, IC3</t>
  </si>
  <si>
    <t>IC1, IC2</t>
  </si>
  <si>
    <t>74HC595D</t>
  </si>
  <si>
    <t>SOIC-8</t>
  </si>
  <si>
    <t>IC24</t>
  </si>
  <si>
    <t>LF356D</t>
  </si>
  <si>
    <t>IC27, IC30</t>
  </si>
  <si>
    <t>LM1458D</t>
  </si>
  <si>
    <t>IC5, IC6, IC7</t>
  </si>
  <si>
    <t xml:space="preserve">IC6, IC7, IC18, IC19, IC21, IC23, </t>
  </si>
  <si>
    <t>IC25, IC28, IC31..IC36</t>
  </si>
  <si>
    <t>LM318D</t>
  </si>
  <si>
    <t>595-LM318DR</t>
  </si>
  <si>
    <t>Per 10</t>
  </si>
  <si>
    <t>IC4</t>
  </si>
  <si>
    <t>LM393D</t>
  </si>
  <si>
    <t>IC38</t>
  </si>
  <si>
    <t>LM324D</t>
  </si>
  <si>
    <t>511-LM324D-TR</t>
  </si>
  <si>
    <t>IC8</t>
  </si>
  <si>
    <t>IC37</t>
  </si>
  <si>
    <t>LM741D</t>
  </si>
  <si>
    <t>IC20, IC22</t>
  </si>
  <si>
    <t>IC26, IC29</t>
  </si>
  <si>
    <t>MC1496D</t>
  </si>
  <si>
    <t>SOIC-14</t>
  </si>
  <si>
    <t>863-MC1496DR2G</t>
  </si>
  <si>
    <t>IC1..IC4, IC8</t>
  </si>
  <si>
    <t>IC9..IC17</t>
  </si>
  <si>
    <t>NE5534AD</t>
  </si>
  <si>
    <t>IC13</t>
  </si>
  <si>
    <t>IC130</t>
  </si>
  <si>
    <t>IC1</t>
  </si>
  <si>
    <t>LM7805</t>
  </si>
  <si>
    <t>TO220</t>
  </si>
  <si>
    <t>IC12</t>
  </si>
  <si>
    <t>IC120</t>
  </si>
  <si>
    <t>IC3</t>
  </si>
  <si>
    <t>LM7812</t>
  </si>
  <si>
    <t>IC2</t>
  </si>
  <si>
    <t>STM8S105C6T6</t>
  </si>
  <si>
    <t>LQFP-48</t>
  </si>
  <si>
    <t>K1..K14, K17..K24</t>
  </si>
  <si>
    <t>K1..K24</t>
  </si>
  <si>
    <t>K1..K30</t>
  </si>
  <si>
    <t>G6K-2F-Y 12V</t>
  </si>
  <si>
    <t>Relay</t>
  </si>
  <si>
    <t>653-G6K-2F-Y-TRDC12</t>
  </si>
  <si>
    <t>Per 25</t>
  </si>
  <si>
    <t>CON3</t>
  </si>
  <si>
    <t>CON1, CON2</t>
  </si>
  <si>
    <t>CON10, CON11, CON12</t>
  </si>
  <si>
    <t>2x4 pin flatcable connector</t>
  </si>
  <si>
    <t>8p flatcable, 4 x 0.5 m</t>
  </si>
  <si>
    <t>L1..L4</t>
  </si>
  <si>
    <t>Ferrite core 600 Ohm</t>
  </si>
  <si>
    <t>SMD 1206</t>
  </si>
  <si>
    <t>L5..L7</t>
  </si>
  <si>
    <t>10 uH</t>
  </si>
  <si>
    <t>C4</t>
  </si>
  <si>
    <t>5 pF trimmer</t>
  </si>
  <si>
    <t>C3, C5</t>
  </si>
  <si>
    <t>30 pF trimmer</t>
  </si>
  <si>
    <t>C75</t>
  </si>
  <si>
    <t>2 pF</t>
  </si>
  <si>
    <t>80-C1206C209D5HACTU</t>
  </si>
  <si>
    <t>C24</t>
  </si>
  <si>
    <t>10 pF silver mica</t>
  </si>
  <si>
    <t>042x103, pitch 7.5</t>
  </si>
  <si>
    <t>11.4x4.3, pitch 5.9</t>
  </si>
  <si>
    <t>598-CD15CD100JO3F</t>
  </si>
  <si>
    <t>C1</t>
  </si>
  <si>
    <t>C25, C27</t>
  </si>
  <si>
    <t>15 pF silver mica</t>
  </si>
  <si>
    <t>5982-15-500V15</t>
  </si>
  <si>
    <t>C2, C3</t>
  </si>
  <si>
    <t>C26, C28</t>
  </si>
  <si>
    <t>22 pF silver mica</t>
  </si>
  <si>
    <t>10.9x3.6, pitch 5.1</t>
  </si>
  <si>
    <t>598-CDA15ED220XXB</t>
  </si>
  <si>
    <t>CEG4</t>
  </si>
  <si>
    <t>47 pF</t>
  </si>
  <si>
    <t>710-885012008041</t>
  </si>
  <si>
    <t xml:space="preserve">C22 </t>
  </si>
  <si>
    <t>47 pF silver mica</t>
  </si>
  <si>
    <t>5982-15-500V47</t>
  </si>
  <si>
    <t>C222</t>
  </si>
  <si>
    <t>68 pF silver mica</t>
  </si>
  <si>
    <t>052x106, pitch 7.5</t>
  </si>
  <si>
    <t>11.4x4.6, pitch 5.9</t>
  </si>
  <si>
    <t>5982-15-500V68</t>
  </si>
  <si>
    <t>CAC4</t>
  </si>
  <si>
    <t>100 pF</t>
  </si>
  <si>
    <t>710-885012008043</t>
  </si>
  <si>
    <t>CKM4, CLN4</t>
  </si>
  <si>
    <t>COQ4, CPR4</t>
  </si>
  <si>
    <t>200 pF/100V, ps or silver mica</t>
  </si>
  <si>
    <t>043x133, pitch 10.2</t>
  </si>
  <si>
    <t>10.9x3.8, pitch ?</t>
  </si>
  <si>
    <t>598-CDV16FF201JO3</t>
  </si>
  <si>
    <t>CEG3</t>
  </si>
  <si>
    <t>680 pF</t>
  </si>
  <si>
    <t>710-885012208074</t>
  </si>
  <si>
    <t>CAC3</t>
  </si>
  <si>
    <t>1 nF</t>
  </si>
  <si>
    <t>710-885012208075</t>
  </si>
  <si>
    <t>CBD3, CDF3</t>
  </si>
  <si>
    <t>2.2 nF</t>
  </si>
  <si>
    <t>710-885012208077</t>
  </si>
  <si>
    <t>CKM3, CLN3</t>
  </si>
  <si>
    <t>COQ3, CPR3</t>
  </si>
  <si>
    <t>2.2 nF/100V, ps or silver mica
2.2 nF/100V, metal polyester</t>
  </si>
  <si>
    <t>11.9x6.4, pitch ?
10x4.5, pitch 7.5</t>
  </si>
  <si>
    <t>598-CD16FD222JO3
667-ECQ-E6222KF</t>
  </si>
  <si>
    <t>CEG2</t>
  </si>
  <si>
    <t>6.8 nF</t>
  </si>
  <si>
    <t>710-885012208080</t>
  </si>
  <si>
    <t>CAC2</t>
  </si>
  <si>
    <t>10 nF</t>
  </si>
  <si>
    <t>710-885012208112</t>
  </si>
  <si>
    <t>C12</t>
  </si>
  <si>
    <t>10 nF/100V metal polyester</t>
  </si>
  <si>
    <t>045x075, pitch 5.0</t>
  </si>
  <si>
    <t>7.9x4.2, pitch 5</t>
  </si>
  <si>
    <t>667-ECQ-E2103JB3</t>
  </si>
  <si>
    <t>CBD2, CDF2</t>
  </si>
  <si>
    <t>22 nF</t>
  </si>
  <si>
    <t>710-885012208083</t>
  </si>
  <si>
    <t>CKM2, CLN2</t>
  </si>
  <si>
    <t>COQ2, CPR2</t>
  </si>
  <si>
    <t>22 nF, pp, pc or pe</t>
  </si>
  <si>
    <t>7.9x4.3, pitch 5</t>
  </si>
  <si>
    <t>667-ECQ-E2223KB3</t>
  </si>
  <si>
    <t>CEG1</t>
  </si>
  <si>
    <t>68 nF</t>
  </si>
  <si>
    <t>710-885012208086</t>
  </si>
  <si>
    <t xml:space="preserve"> 22 x</t>
  </si>
  <si>
    <t>42 x</t>
  </si>
  <si>
    <t>32 x, CAC1</t>
  </si>
  <si>
    <t>100 nF</t>
  </si>
  <si>
    <t>187-CL31B104KBCNNND</t>
  </si>
  <si>
    <t>C11</t>
  </si>
  <si>
    <t>100 nF/100V, metal polyester</t>
  </si>
  <si>
    <t>063x106, pitch=7.5</t>
  </si>
  <si>
    <t>7.9x5.9, pitch 5</t>
  </si>
  <si>
    <t>667-ECQ-E2104JF</t>
  </si>
  <si>
    <t>CBD1, CDF1</t>
  </si>
  <si>
    <t>220 nF</t>
  </si>
  <si>
    <t>187-CL31B224KBFNNNF</t>
  </si>
  <si>
    <t>CKM1, CLN1</t>
  </si>
  <si>
    <t>C51, COQ1, CPR1</t>
  </si>
  <si>
    <t>220 nF, metal polyester</t>
  </si>
  <si>
    <t>10.3x5.4, pitch 7.5</t>
  </si>
  <si>
    <t>667-ECQ-E2224KFA</t>
  </si>
  <si>
    <t>C10</t>
  </si>
  <si>
    <t>470 nF, metal polyester</t>
  </si>
  <si>
    <t>064x133, pitch 10.2</t>
  </si>
  <si>
    <t>12.3x6.2, pitch 10</t>
  </si>
  <si>
    <t>667-ECQ-E2474RKB</t>
  </si>
  <si>
    <t>C54, C58</t>
  </si>
  <si>
    <t>470 nF/50V</t>
  </si>
  <si>
    <t>187-CL31B474KBHNNNE</t>
  </si>
  <si>
    <t>C5</t>
  </si>
  <si>
    <t>820 nF</t>
  </si>
  <si>
    <t>81-GCJ31CR71H824MA2L</t>
  </si>
  <si>
    <t>C9</t>
  </si>
  <si>
    <t>C210, C211</t>
  </si>
  <si>
    <t>1 uF/250V metal polyester</t>
  </si>
  <si>
    <t>072x183, pitch 15.0</t>
  </si>
  <si>
    <t>15.3x7.0, pitch 12.5</t>
  </si>
  <si>
    <t>667-ECQ-E2105KF</t>
  </si>
  <si>
    <t>CN3, CP3</t>
  </si>
  <si>
    <t>C37, C38, C44, C48, C50, C74</t>
  </si>
  <si>
    <t>C70, C71, C74</t>
  </si>
  <si>
    <t>C23</t>
  </si>
  <si>
    <t>1 uF/50 V elco</t>
  </si>
  <si>
    <t>4x5.8 SMD</t>
  </si>
  <si>
    <t>710-865080640001</t>
  </si>
  <si>
    <t>C4, C5</t>
  </si>
  <si>
    <t>C9N1, C9P1, C23, C41, C43, C45, C46, C47, C49</t>
  </si>
  <si>
    <t>10 uF/25 V elco</t>
  </si>
  <si>
    <t>647-UWR1V100MCL1GB</t>
  </si>
  <si>
    <t>C6..C8, C13, C15, C18, C21</t>
  </si>
  <si>
    <t>C1, C15, C18, C35, C36, C42, C73</t>
  </si>
  <si>
    <t>C15, C18, C30, C52, C53, C55..C57, C59, C66, C67, C72, C73</t>
  </si>
  <si>
    <t>C17</t>
  </si>
  <si>
    <t>100 uF/16V elco</t>
  </si>
  <si>
    <t>6.3x5.8 SMD</t>
  </si>
  <si>
    <t>140-VEJ101M1ETR0607</t>
  </si>
  <si>
    <t>R24</t>
  </si>
  <si>
    <t>R135, R157</t>
  </si>
  <si>
    <t>1K Trimpot</t>
  </si>
  <si>
    <t>3296W</t>
  </si>
  <si>
    <t>652-3296Y-1-102LF</t>
  </si>
  <si>
    <t>R180</t>
  </si>
  <si>
    <t>2K Trimpot</t>
  </si>
  <si>
    <t>652-3296Y-1-202LF</t>
  </si>
  <si>
    <t>R30</t>
  </si>
  <si>
    <t>2K5 Potmeter</t>
  </si>
  <si>
    <t>31VA303-F3</t>
  </si>
  <si>
    <t>R1..R4</t>
  </si>
  <si>
    <t>R59, R62, R192</t>
  </si>
  <si>
    <t>R192</t>
  </si>
  <si>
    <t>5K Trimpot</t>
  </si>
  <si>
    <t>652-3296Y-1-502LF</t>
  </si>
  <si>
    <t>RKM4, RLN4</t>
  </si>
  <si>
    <t>R144, R166</t>
  </si>
  <si>
    <t>68 R</t>
  </si>
  <si>
    <t>652-CR1206FX-68R0ELF</t>
  </si>
  <si>
    <t>R83, R98, R99. R101, R112, R113, R115, R182</t>
  </si>
  <si>
    <t>R129..R132, R148, R153, R154, R167, R172, R173, R175, R182, R207</t>
  </si>
  <si>
    <t>100 R</t>
  </si>
  <si>
    <t>652-CR1206FX-1000ELF</t>
  </si>
  <si>
    <t>ROQ4, RPR4</t>
  </si>
  <si>
    <t>RA10, RB10</t>
  </si>
  <si>
    <t>180 R</t>
  </si>
  <si>
    <t>652-CR1206FX-1800ELF</t>
  </si>
  <si>
    <t>R39, R40</t>
  </si>
  <si>
    <t>R213, R214</t>
  </si>
  <si>
    <t>RA9, RB9</t>
  </si>
  <si>
    <t>220 R</t>
  </si>
  <si>
    <t>652-CR1206FX-2200ELF</t>
  </si>
  <si>
    <t>R10</t>
  </si>
  <si>
    <t>R68, R76</t>
  </si>
  <si>
    <t>270 R</t>
  </si>
  <si>
    <t>652-CR1206FX-2700ELF</t>
  </si>
  <si>
    <t>R93</t>
  </si>
  <si>
    <t>316 R</t>
  </si>
  <si>
    <t>652-CR1206FX-3160ELF</t>
  </si>
  <si>
    <t>R9</t>
  </si>
  <si>
    <t>R73, R75</t>
  </si>
  <si>
    <t>RA8, RB8</t>
  </si>
  <si>
    <t>330 R</t>
  </si>
  <si>
    <t>652-CR1206FX-3300ELF</t>
  </si>
  <si>
    <t>RA7, RB7</t>
  </si>
  <si>
    <t>360 R</t>
  </si>
  <si>
    <t>652-CR1206FX-3600ELF</t>
  </si>
  <si>
    <t>R169</t>
  </si>
  <si>
    <t>390 R</t>
  </si>
  <si>
    <t>652-CR1206FX-3900ELF</t>
  </si>
  <si>
    <t>RA6, RB6</t>
  </si>
  <si>
    <t>430 R</t>
  </si>
  <si>
    <t>652-CR1206FX-4300ELF</t>
  </si>
  <si>
    <t>R104</t>
  </si>
  <si>
    <t>RC10</t>
  </si>
  <si>
    <t>R16, R17, R18</t>
  </si>
  <si>
    <t>470 R</t>
  </si>
  <si>
    <t>652-CR1206FX-4700ELF</t>
  </si>
  <si>
    <t>RC9</t>
  </si>
  <si>
    <t>510 R</t>
  </si>
  <si>
    <t>652-CR1206FX-5100ELF</t>
  </si>
  <si>
    <t>R8</t>
  </si>
  <si>
    <t>R72, R74</t>
  </si>
  <si>
    <t>560 R</t>
  </si>
  <si>
    <t>652-CR1206FX-5600ELF</t>
  </si>
  <si>
    <t>R38</t>
  </si>
  <si>
    <t>620 R</t>
  </si>
  <si>
    <t>652-CR1206FX-6200ELF</t>
  </si>
  <si>
    <t>RA5, RB5</t>
  </si>
  <si>
    <t>680 R</t>
  </si>
  <si>
    <t>652-CR1206FX-6800ELF</t>
  </si>
  <si>
    <t>R92</t>
  </si>
  <si>
    <t>RA4, RA11, RB4, RB11</t>
  </si>
  <si>
    <t>750 R</t>
  </si>
  <si>
    <t>652-CR1206FX-7500ELF</t>
  </si>
  <si>
    <t>R37</t>
  </si>
  <si>
    <t>RC8</t>
  </si>
  <si>
    <t>820 R</t>
  </si>
  <si>
    <t>652-CR1206FX-8200ELF</t>
  </si>
  <si>
    <t>RC7</t>
  </si>
  <si>
    <t>910 R</t>
  </si>
  <si>
    <t>652-CR1206FX-9100ELF</t>
  </si>
  <si>
    <t>RE1011, RF1011, R17, R31</t>
  </si>
  <si>
    <t>R51, R183..R187, RG10, RH10</t>
  </si>
  <si>
    <t>R183, RA2, RB2, RC6, R128, R149, R150, R176, R185..R187</t>
  </si>
  <si>
    <t>1K</t>
  </si>
  <si>
    <t>652-CR1206FX-1001ELF</t>
  </si>
  <si>
    <t>RE910, RF910</t>
  </si>
  <si>
    <t>R88, R95, RG9, RH9</t>
  </si>
  <si>
    <t>1K1</t>
  </si>
  <si>
    <t>652-CR1206FX-1101ELF</t>
  </si>
  <si>
    <t>RD10</t>
  </si>
  <si>
    <t>1K2</t>
  </si>
  <si>
    <t>652-CR1206FX-1201ELF</t>
  </si>
  <si>
    <t>R20, R35</t>
  </si>
  <si>
    <t>RA3, RB3, RD9</t>
  </si>
  <si>
    <t>1K3</t>
  </si>
  <si>
    <t>652-CR1206FX-1301ELF</t>
  </si>
  <si>
    <t>R12</t>
  </si>
  <si>
    <t>R69, R78</t>
  </si>
  <si>
    <t>R137, R159, R204, RA1, RB1</t>
  </si>
  <si>
    <t>1K5</t>
  </si>
  <si>
    <t>652-CR1206FX-1501ELF</t>
  </si>
  <si>
    <t>RC5</t>
  </si>
  <si>
    <t>1K6</t>
  </si>
  <si>
    <t>652-CR1206FX-1601ELF</t>
  </si>
  <si>
    <t>RE89, RF89</t>
  </si>
  <si>
    <t>RG8, RH8</t>
  </si>
  <si>
    <t>1K78</t>
  </si>
  <si>
    <t>652-CR1206FX-1781ELF</t>
  </si>
  <si>
    <t>R36</t>
  </si>
  <si>
    <t>RC4, RC11</t>
  </si>
  <si>
    <t>1K8</t>
  </si>
  <si>
    <t>652-CR1206FX-1801ELF</t>
  </si>
  <si>
    <t>RE78, RF78</t>
  </si>
  <si>
    <t>RG7, RH7</t>
  </si>
  <si>
    <t>1K96</t>
  </si>
  <si>
    <t>652-CR1206FX-1961ELF</t>
  </si>
  <si>
    <t>R34</t>
  </si>
  <si>
    <t>2K</t>
  </si>
  <si>
    <t>652-CR1206FX-2001ELF</t>
  </si>
  <si>
    <t>R52</t>
  </si>
  <si>
    <t>2K05</t>
  </si>
  <si>
    <t>652-CR1206FX-2051ELF</t>
  </si>
  <si>
    <t>RE67, RF67</t>
  </si>
  <si>
    <t>R91, RG6, RH6</t>
  </si>
  <si>
    <t>2K15</t>
  </si>
  <si>
    <t>652-CR1206FX-2151ELF</t>
  </si>
  <si>
    <t>R32</t>
  </si>
  <si>
    <t>R84</t>
  </si>
  <si>
    <t>RD8</t>
  </si>
  <si>
    <t>2K2</t>
  </si>
  <si>
    <t>652-CR1206FX-2201ELF</t>
  </si>
  <si>
    <t>RC2, RD7</t>
  </si>
  <si>
    <t>2K4</t>
  </si>
  <si>
    <t>652-CR1206FX-2401ELF</t>
  </si>
  <si>
    <t>R127, R200..R203, RD6</t>
  </si>
  <si>
    <t>2K7</t>
  </si>
  <si>
    <t>652-CR1206FX-2701ELF</t>
  </si>
  <si>
    <t>RC3, R179</t>
  </si>
  <si>
    <t>3K</t>
  </si>
  <si>
    <t>652-CR1206FX-3001ELF</t>
  </si>
  <si>
    <t>R49</t>
  </si>
  <si>
    <t>3K16</t>
  </si>
  <si>
    <t>652-CR1206FX-3161ELF</t>
  </si>
  <si>
    <t>R1</t>
  </si>
  <si>
    <t>R1, R170</t>
  </si>
  <si>
    <t>3K3</t>
  </si>
  <si>
    <t>652-CR1206FX-3301ELF</t>
  </si>
  <si>
    <t>RE56, RF56</t>
  </si>
  <si>
    <t>RG5, RH5</t>
  </si>
  <si>
    <t>3K48</t>
  </si>
  <si>
    <t>652-CR1206FX-3481ELF</t>
  </si>
  <si>
    <t>RC1</t>
  </si>
  <si>
    <t>3K6</t>
  </si>
  <si>
    <t>652-CR1206FX-3601ELF</t>
  </si>
  <si>
    <t>RE45, RF45, RE1112, RF1112</t>
  </si>
  <si>
    <t>RG4, RG11, RH4, RH11</t>
  </si>
  <si>
    <t>3K83</t>
  </si>
  <si>
    <t>652-CR1206FX-3831ELF</t>
  </si>
  <si>
    <t>RD5</t>
  </si>
  <si>
    <t>4K3</t>
  </si>
  <si>
    <t>603-AC1206FR-074K3L</t>
  </si>
  <si>
    <t>RS1..RS14, RS17..RS24</t>
  </si>
  <si>
    <t>R82, R107..R110, R193, RS1..RS24</t>
  </si>
  <si>
    <t>R125, R151, R152, R193, RD4, RD11, RS1..RS30</t>
  </si>
  <si>
    <t>4K7</t>
  </si>
  <si>
    <t>652-CR1206FX-4701ELF</t>
  </si>
  <si>
    <t>R29</t>
  </si>
  <si>
    <t>5K6</t>
  </si>
  <si>
    <t>652-CR1206FX-5601ELF</t>
  </si>
  <si>
    <t>RE23, RF23</t>
  </si>
  <si>
    <t>RG2, RH2</t>
  </si>
  <si>
    <t>5K62</t>
  </si>
  <si>
    <t>652-CR1206FX-5621ELF</t>
  </si>
  <si>
    <t>RE34, RF34</t>
  </si>
  <si>
    <t>RG3, RH3</t>
  </si>
  <si>
    <t>6K19</t>
  </si>
  <si>
    <t>652-CR1206FX-6191ELF</t>
  </si>
  <si>
    <t>R94</t>
  </si>
  <si>
    <t>6K2</t>
  </si>
  <si>
    <t>652-CR1206FX-6201ELF</t>
  </si>
  <si>
    <t>R5, R19</t>
  </si>
  <si>
    <t>R58, R102, R116, R190</t>
  </si>
  <si>
    <t>R140, R141, R162, R163, R190, RD2</t>
  </si>
  <si>
    <t>6K8</t>
  </si>
  <si>
    <t>652-CR1206FX-6801ELF</t>
  </si>
  <si>
    <t>RE12, RF12</t>
  </si>
  <si>
    <t>R90, RG1, RH1</t>
  </si>
  <si>
    <t>RD3</t>
  </si>
  <si>
    <t>7K5</t>
  </si>
  <si>
    <t>652-CR1206FX-7501ELF</t>
  </si>
  <si>
    <t>R177</t>
  </si>
  <si>
    <t>9K09</t>
  </si>
  <si>
    <t>652-CR1206FX-9091ELF</t>
  </si>
  <si>
    <t>R184, RD1</t>
  </si>
  <si>
    <t>9K1</t>
  </si>
  <si>
    <t>652-CR1206FX-9101ELF</t>
  </si>
  <si>
    <t>R6, R11, R14, R15, R18, R22, R23, R25..R27</t>
  </si>
  <si>
    <t>R56, R60, R61, R63, R64, R67, R71, R77, R80, R89, R96, R188</t>
  </si>
  <si>
    <t>R134, R136, R143, R145, R147, R156, R158, R165, R188, R195, R197, R199</t>
  </si>
  <si>
    <t>10 K</t>
  </si>
  <si>
    <t>652-CR1206FX-1002ELF</t>
  </si>
  <si>
    <t>R47, R124</t>
  </si>
  <si>
    <t>11 K</t>
  </si>
  <si>
    <t>652-CR1206FX-1102ELF</t>
  </si>
  <si>
    <t>R97, R100, R106, R111, R114, R118</t>
  </si>
  <si>
    <t>15 K</t>
  </si>
  <si>
    <t>652-CR1206FX-1502ELF</t>
  </si>
  <si>
    <t>R55, R85</t>
  </si>
  <si>
    <t>18 K</t>
  </si>
  <si>
    <t>652-CR1206FX-1802ELF</t>
  </si>
  <si>
    <t>R189</t>
  </si>
  <si>
    <t>R21</t>
  </si>
  <si>
    <t>20 K</t>
  </si>
  <si>
    <t>652-CR1206FX-2002ELF</t>
  </si>
  <si>
    <t>R28, R206</t>
  </si>
  <si>
    <t>R57</t>
  </si>
  <si>
    <t>R126, R133, R138, R139, R155, R160, R161</t>
  </si>
  <si>
    <t>22 K</t>
  </si>
  <si>
    <t>652-CR1206FX-2202ELF</t>
  </si>
  <si>
    <t>R81</t>
  </si>
  <si>
    <t>27 K</t>
  </si>
  <si>
    <t>652-CR1206FX-2702ELF</t>
  </si>
  <si>
    <t>R196, R198</t>
  </si>
  <si>
    <t>33 K</t>
  </si>
  <si>
    <t>652-CR1206FX-3302ELF</t>
  </si>
  <si>
    <t>R194</t>
  </si>
  <si>
    <t>39 K</t>
  </si>
  <si>
    <t>652-CR1206FX-3902ELF</t>
  </si>
  <si>
    <t>R45</t>
  </si>
  <si>
    <t>42K2</t>
  </si>
  <si>
    <t>652-CR1206FX-4222ELF</t>
  </si>
  <si>
    <t>R44</t>
  </si>
  <si>
    <t>68K1</t>
  </si>
  <si>
    <t>652-CR1206FX-6812ELF</t>
  </si>
  <si>
    <t>R54, R65</t>
  </si>
  <si>
    <t>82 K</t>
  </si>
  <si>
    <t>652-CR1206FX-8202ELF</t>
  </si>
  <si>
    <t>R46</t>
  </si>
  <si>
    <t>90K9</t>
  </si>
  <si>
    <t>652-CR1206FX-9092ELF</t>
  </si>
  <si>
    <t>R16, R33</t>
  </si>
  <si>
    <t>R48, R50, R86, R105, R119, R120, R123</t>
  </si>
  <si>
    <t>R142, R146, R164, R171, R174</t>
  </si>
  <si>
    <t>100 K</t>
  </si>
  <si>
    <t>652-CR1206FX-1003ELF</t>
  </si>
  <si>
    <t>R7</t>
  </si>
  <si>
    <t>R66</t>
  </si>
  <si>
    <t>150 K</t>
  </si>
  <si>
    <t>652-CR1206FX-1503ELF</t>
  </si>
  <si>
    <t>R191</t>
  </si>
  <si>
    <t>270 K</t>
  </si>
  <si>
    <t>652-CR1206FX-2703ELF</t>
  </si>
  <si>
    <t>R13</t>
  </si>
  <si>
    <t>R70, R79</t>
  </si>
  <si>
    <t>750 K</t>
  </si>
  <si>
    <t>652-CR1206FX-7503ELF</t>
  </si>
  <si>
    <t>R21, R41, R42, R43</t>
  </si>
  <si>
    <t>R53, R103, R117, R121</t>
  </si>
  <si>
    <t>1 M</t>
  </si>
  <si>
    <t>652-CR1206FX-1004ELF</t>
  </si>
  <si>
    <t>R205</t>
  </si>
  <si>
    <t>2M7</t>
  </si>
  <si>
    <t>603-AC1206FR-072M7L</t>
  </si>
  <si>
    <t>R122</t>
  </si>
  <si>
    <t>22 M</t>
  </si>
  <si>
    <t>279-CRG1206F22M</t>
  </si>
  <si>
    <t>Per 1</t>
  </si>
  <si>
    <t>TOTAL COST</t>
  </si>
  <si>
    <t>D1, D2, D3, D4, D5</t>
  </si>
  <si>
    <t>LD1</t>
  </si>
  <si>
    <t xml:space="preserve">LED </t>
  </si>
  <si>
    <t>BC847</t>
  </si>
  <si>
    <t>TL072D</t>
  </si>
  <si>
    <t>595-TL072HIDR</t>
  </si>
  <si>
    <t>TL074D</t>
  </si>
  <si>
    <t>511-TL074IDT</t>
  </si>
  <si>
    <t>511-STM8S105C6T6</t>
  </si>
  <si>
    <t>CON1..CON5, CON7</t>
  </si>
  <si>
    <t>4 pins male header</t>
  </si>
  <si>
    <t>CON6</t>
  </si>
  <si>
    <t>3 pins male header</t>
  </si>
  <si>
    <t>C19</t>
  </si>
  <si>
    <t>17 x</t>
  </si>
  <si>
    <t>1 uF</t>
  </si>
  <si>
    <t>C1, C2</t>
  </si>
  <si>
    <t>10 uF</t>
  </si>
  <si>
    <t>R10, R11, R14, R28, R29, R31</t>
  </si>
  <si>
    <t>R1..R7, R25, R26</t>
  </si>
  <si>
    <t>R19</t>
  </si>
  <si>
    <t>R8, R20, R24</t>
  </si>
  <si>
    <t>R13,R15,R22,R23,R27,R30,R33</t>
  </si>
  <si>
    <t>R12, R32</t>
  </si>
  <si>
    <t>47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</si>
</sst>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0"/>
    <numFmt numFmtId="165" formatCode="&quot;€&quot;\ #,##0.00"/>
    <numFmt numFmtId="166" formatCode="&quot;€&quot;\ #,##0.00_-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1" applyAlignment="1">
      <alignment horizontal="left"/>
    </xf>
    <xf numFmtId="49" fontId="1" fillId="0" borderId="0" xfId="1" applyNumberFormat="1" applyAlignment="1">
      <alignment horizontal="left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right"/>
    </xf>
    <xf numFmtId="0" fontId="2" fillId="0" borderId="0" xfId="1" applyFont="1" applyAlignment="1">
      <alignment horizontal="right"/>
    </xf>
    <xf numFmtId="9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1" fillId="0" borderId="0" xfId="1" applyAlignment="1">
      <alignment horizontal="right"/>
    </xf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49" fontId="2" fillId="3" borderId="3" xfId="1" applyNumberFormat="1" applyFont="1" applyFill="1" applyBorder="1" applyAlignment="1">
      <alignment horizontal="left"/>
    </xf>
    <xf numFmtId="49" fontId="2" fillId="3" borderId="4" xfId="1" applyNumberFormat="1" applyFont="1" applyFill="1" applyBorder="1" applyAlignment="1">
      <alignment horizontal="left"/>
    </xf>
    <xf numFmtId="0" fontId="2" fillId="4" borderId="4" xfId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right"/>
    </xf>
    <xf numFmtId="0" fontId="2" fillId="3" borderId="2" xfId="1" applyFont="1" applyFill="1" applyBorder="1" applyAlignment="1">
      <alignment horizontal="right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3" borderId="6" xfId="1" applyFont="1" applyFill="1" applyBorder="1" applyAlignment="1">
      <alignment horizontal="left"/>
    </xf>
    <xf numFmtId="49" fontId="2" fillId="3" borderId="8" xfId="1" applyNumberFormat="1" applyFont="1" applyFill="1" applyBorder="1" applyAlignment="1">
      <alignment horizontal="left"/>
    </xf>
    <xf numFmtId="164" fontId="2" fillId="3" borderId="8" xfId="1" applyNumberFormat="1" applyFont="1" applyFill="1" applyBorder="1" applyAlignment="1">
      <alignment horizontal="right"/>
    </xf>
    <xf numFmtId="165" fontId="1" fillId="3" borderId="9" xfId="1" applyNumberFormat="1" applyFill="1" applyBorder="1" applyAlignment="1">
      <alignment horizontal="right"/>
    </xf>
    <xf numFmtId="0" fontId="3" fillId="2" borderId="10" xfId="1" applyFont="1" applyFill="1" applyBorder="1" applyAlignment="1">
      <alignment horizontal="left"/>
    </xf>
    <xf numFmtId="0" fontId="3" fillId="2" borderId="9" xfId="1" applyFont="1" applyFill="1" applyBorder="1" applyAlignment="1">
      <alignment horizontal="left"/>
    </xf>
    <xf numFmtId="0" fontId="1" fillId="3" borderId="10" xfId="1" applyFill="1" applyBorder="1" applyAlignment="1">
      <alignment horizontal="left"/>
    </xf>
    <xf numFmtId="49" fontId="3" fillId="3" borderId="11" xfId="1" applyNumberFormat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164" fontId="1" fillId="3" borderId="11" xfId="1" applyNumberFormat="1" applyFill="1" applyBorder="1" applyAlignment="1">
      <alignment horizontal="right"/>
    </xf>
    <xf numFmtId="0" fontId="4" fillId="0" borderId="0" xfId="1" applyFont="1" applyAlignment="1">
      <alignment horizontal="left"/>
    </xf>
    <xf numFmtId="166" fontId="1" fillId="0" borderId="0" xfId="1" applyNumberFormat="1"/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2" fontId="3" fillId="3" borderId="11" xfId="1" applyNumberFormat="1" applyFont="1" applyFill="1" applyBorder="1" applyAlignment="1">
      <alignment horizontal="left"/>
    </xf>
    <xf numFmtId="2" fontId="4" fillId="0" borderId="0" xfId="1" applyNumberFormat="1" applyFont="1" applyAlignment="1">
      <alignment horizontal="left"/>
    </xf>
    <xf numFmtId="164" fontId="3" fillId="3" borderId="11" xfId="1" applyNumberFormat="1" applyFont="1" applyFill="1" applyBorder="1" applyAlignment="1">
      <alignment horizontal="right"/>
    </xf>
    <xf numFmtId="0" fontId="3" fillId="3" borderId="4" xfId="1" applyFont="1" applyFill="1" applyBorder="1"/>
    <xf numFmtId="49" fontId="3" fillId="0" borderId="0" xfId="1" applyNumberFormat="1" applyFont="1" applyAlignment="1">
      <alignment horizontal="left"/>
    </xf>
    <xf numFmtId="0" fontId="3" fillId="3" borderId="11" xfId="1" applyFont="1" applyFill="1" applyBorder="1"/>
    <xf numFmtId="166" fontId="2" fillId="0" borderId="0" xfId="1" applyNumberFormat="1" applyFont="1"/>
    <xf numFmtId="0" fontId="3" fillId="5" borderId="10" xfId="1" applyFont="1" applyFill="1" applyBorder="1" applyAlignment="1">
      <alignment horizontal="left"/>
    </xf>
    <xf numFmtId="0" fontId="3" fillId="6" borderId="10" xfId="1" applyFont="1" applyFill="1" applyBorder="1" applyAlignment="1">
      <alignment horizontal="left"/>
    </xf>
    <xf numFmtId="0" fontId="3" fillId="5" borderId="9" xfId="1" applyFont="1" applyFill="1" applyBorder="1" applyAlignment="1">
      <alignment horizontal="left"/>
    </xf>
    <xf numFmtId="0" fontId="3" fillId="7" borderId="10" xfId="1" applyFont="1" applyFill="1" applyBorder="1" applyAlignment="1">
      <alignment horizontal="left" wrapText="1"/>
    </xf>
    <xf numFmtId="0" fontId="3" fillId="3" borderId="10" xfId="1" applyFont="1" applyFill="1" applyBorder="1" applyAlignment="1">
      <alignment horizontal="left" wrapText="1"/>
    </xf>
    <xf numFmtId="0" fontId="3" fillId="3" borderId="11" xfId="1" applyFont="1" applyFill="1" applyBorder="1" applyAlignment="1">
      <alignment horizontal="left" wrapText="1"/>
    </xf>
    <xf numFmtId="0" fontId="3" fillId="7" borderId="10" xfId="1" applyFont="1" applyFill="1" applyBorder="1" applyAlignment="1">
      <alignment horizontal="left"/>
    </xf>
    <xf numFmtId="0" fontId="1" fillId="8" borderId="10" xfId="1" applyFill="1" applyBorder="1" applyAlignment="1">
      <alignment horizontal="left"/>
    </xf>
    <xf numFmtId="0" fontId="1" fillId="8" borderId="9" xfId="1" applyFill="1" applyBorder="1" applyAlignment="1">
      <alignment horizontal="left"/>
    </xf>
    <xf numFmtId="49" fontId="1" fillId="8" borderId="11" xfId="1" applyNumberFormat="1" applyFill="1" applyBorder="1" applyAlignment="1">
      <alignment horizontal="left"/>
    </xf>
    <xf numFmtId="0" fontId="1" fillId="8" borderId="4" xfId="1" applyFill="1" applyBorder="1" applyAlignment="1">
      <alignment horizontal="center"/>
    </xf>
    <xf numFmtId="0" fontId="1" fillId="8" borderId="12" xfId="1" applyFill="1" applyBorder="1" applyAlignment="1">
      <alignment horizontal="center"/>
    </xf>
    <xf numFmtId="164" fontId="1" fillId="8" borderId="11" xfId="1" applyNumberFormat="1" applyFill="1" applyBorder="1" applyAlignment="1">
      <alignment horizontal="right"/>
    </xf>
    <xf numFmtId="0" fontId="1" fillId="8" borderId="9" xfId="1" applyFill="1" applyBorder="1" applyAlignment="1">
      <alignment horizontal="right"/>
    </xf>
    <xf numFmtId="0" fontId="5" fillId="0" borderId="0" xfId="2" applyAlignment="1" applyProtection="1"/>
    <xf numFmtId="0" fontId="6" fillId="2" borderId="13" xfId="1" applyFont="1" applyFill="1" applyBorder="1" applyAlignment="1">
      <alignment horizontal="left"/>
    </xf>
    <xf numFmtId="0" fontId="1" fillId="2" borderId="14" xfId="1" applyFill="1" applyBorder="1" applyAlignment="1">
      <alignment horizontal="left"/>
    </xf>
    <xf numFmtId="0" fontId="1" fillId="3" borderId="13" xfId="1" applyFill="1" applyBorder="1" applyAlignment="1">
      <alignment horizontal="left"/>
    </xf>
    <xf numFmtId="49" fontId="1" fillId="3" borderId="15" xfId="1" applyNumberFormat="1" applyFill="1" applyBorder="1" applyAlignment="1">
      <alignment horizontal="left"/>
    </xf>
    <xf numFmtId="164" fontId="1" fillId="3" borderId="16" xfId="1" applyNumberFormat="1" applyFill="1" applyBorder="1" applyAlignment="1">
      <alignment horizontal="right"/>
    </xf>
    <xf numFmtId="165" fontId="6" fillId="3" borderId="14" xfId="1" applyNumberFormat="1" applyFont="1" applyFill="1" applyBorder="1" applyAlignment="1">
      <alignment horizontal="right"/>
    </xf>
  </cellXfs>
  <cellStyles count="3">
    <cellStyle name="Hyperlink" xfId="2" builtinId="8"/>
    <cellStyle name="Standaard" xfId="0" builtinId="0"/>
    <cellStyle name="Standaard 2" xfId="1" xr:uid="{FE1C2CF1-719F-4724-AD5B-40F81D7A7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7874-383D-477C-9F1B-317642211CEB}">
  <sheetPr>
    <pageSetUpPr fitToPage="1"/>
  </sheetPr>
  <dimension ref="B1:AE159"/>
  <sheetViews>
    <sheetView tabSelected="1" zoomScale="85" zoomScaleNormal="85" workbookViewId="0">
      <selection activeCell="D35" sqref="D35"/>
    </sheetView>
  </sheetViews>
  <sheetFormatPr defaultRowHeight="12.75" x14ac:dyDescent="0.2"/>
  <cols>
    <col min="1" max="1" width="9.140625" style="1"/>
    <col min="2" max="2" width="39.7109375" style="1" bestFit="1" customWidth="1"/>
    <col min="3" max="3" width="55.5703125" style="1" bestFit="1" customWidth="1"/>
    <col min="4" max="4" width="67" style="1" bestFit="1" customWidth="1"/>
    <col min="5" max="5" width="28" style="1" bestFit="1" customWidth="1"/>
    <col min="6" max="6" width="26.7109375" style="1" bestFit="1" customWidth="1"/>
    <col min="7" max="7" width="17.5703125" style="1" bestFit="1" customWidth="1"/>
    <col min="8" max="8" width="17.7109375" style="1" bestFit="1" customWidth="1"/>
    <col min="9" max="9" width="22" style="2" bestFit="1" customWidth="1"/>
    <col min="10" max="11" width="6" style="3" customWidth="1"/>
    <col min="12" max="12" width="6" style="3" bestFit="1" customWidth="1"/>
    <col min="13" max="13" width="8.140625" style="4" bestFit="1" customWidth="1"/>
    <col min="14" max="15" width="12.140625" style="9" bestFit="1" customWidth="1"/>
    <col min="16" max="16" width="3.140625" style="8" customWidth="1"/>
    <col min="17" max="17" width="17.28515625" style="8" bestFit="1" customWidth="1"/>
    <col min="18" max="18" width="3" style="8" bestFit="1" customWidth="1"/>
    <col min="19" max="21" width="3.140625" style="8" customWidth="1"/>
    <col min="22" max="22" width="42.7109375" style="8" bestFit="1" customWidth="1"/>
    <col min="23" max="23" width="30.85546875" style="3" bestFit="1" customWidth="1"/>
    <col min="24" max="24" width="8.28515625" style="8" customWidth="1"/>
    <col min="25" max="25" width="24.5703125" style="8" bestFit="1" customWidth="1"/>
    <col min="26" max="26" width="13.42578125" style="8" customWidth="1"/>
    <col min="27" max="27" width="13.28515625" style="8" customWidth="1"/>
    <col min="28" max="28" width="13.7109375" style="8" customWidth="1"/>
    <col min="29" max="29" width="28.85546875" style="8" bestFit="1" customWidth="1"/>
    <col min="30" max="30" width="15.140625" style="8" bestFit="1" customWidth="1"/>
    <col min="31" max="31" width="4.85546875" style="8" bestFit="1" customWidth="1"/>
    <col min="32" max="16384" width="9.140625" style="1"/>
  </cols>
  <sheetData>
    <row r="1" spans="2:26" x14ac:dyDescent="0.2">
      <c r="N1" s="5" t="s">
        <v>0</v>
      </c>
      <c r="O1" s="6">
        <v>0.21</v>
      </c>
      <c r="P1" s="7"/>
      <c r="Q1" s="7"/>
      <c r="R1" s="7"/>
      <c r="S1" s="7"/>
      <c r="T1" s="7"/>
      <c r="U1" s="7"/>
    </row>
    <row r="2" spans="2:26" ht="13.5" thickBot="1" x14ac:dyDescent="0.25">
      <c r="J2" s="2"/>
      <c r="L2" s="2"/>
    </row>
    <row r="3" spans="2:26" x14ac:dyDescent="0.2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3" t="s">
        <v>11</v>
      </c>
      <c r="M3" s="16" t="s">
        <v>12</v>
      </c>
      <c r="N3" s="17" t="s">
        <v>13</v>
      </c>
      <c r="O3" s="17" t="s">
        <v>14</v>
      </c>
      <c r="Q3" s="7"/>
    </row>
    <row r="4" spans="2:26" x14ac:dyDescent="0.2">
      <c r="B4" s="18"/>
      <c r="C4" s="18"/>
      <c r="D4" s="18"/>
      <c r="E4" s="18"/>
      <c r="F4" s="18"/>
      <c r="G4" s="19"/>
      <c r="H4" s="20"/>
      <c r="I4" s="21"/>
      <c r="J4" s="14"/>
      <c r="K4" s="15"/>
      <c r="L4" s="21"/>
      <c r="M4" s="22"/>
      <c r="N4" s="23" t="str">
        <f t="shared" ref="N4:N67" si="0">IF(L4,L4*M4,"")</f>
        <v/>
      </c>
      <c r="O4" s="23" t="str">
        <f t="shared" ref="O4:O67" si="1">IF(L4,(1+$O$1)*L4*M4,"")</f>
        <v/>
      </c>
      <c r="Q4" s="7"/>
    </row>
    <row r="5" spans="2:26" x14ac:dyDescent="0.2">
      <c r="B5" s="24" t="s">
        <v>15</v>
      </c>
      <c r="C5" s="24" t="s">
        <v>16</v>
      </c>
      <c r="D5" s="24" t="s">
        <v>17</v>
      </c>
      <c r="E5" s="24"/>
      <c r="F5" s="24" t="s">
        <v>18</v>
      </c>
      <c r="G5" s="25" t="s">
        <v>19</v>
      </c>
      <c r="H5" s="26"/>
      <c r="I5" s="27" t="s">
        <v>20</v>
      </c>
      <c r="J5" s="28">
        <v>76</v>
      </c>
      <c r="K5" s="29">
        <v>76</v>
      </c>
      <c r="L5" s="28">
        <v>0</v>
      </c>
      <c r="M5" s="30"/>
      <c r="N5" s="23" t="str">
        <f t="shared" si="0"/>
        <v/>
      </c>
      <c r="O5" s="23" t="str">
        <f t="shared" si="1"/>
        <v/>
      </c>
      <c r="P5" s="7"/>
      <c r="Q5" s="7"/>
      <c r="R5" s="7"/>
      <c r="S5" s="7"/>
      <c r="T5" s="7"/>
      <c r="U5" s="7"/>
      <c r="V5" s="31"/>
      <c r="Y5" s="7"/>
      <c r="Z5" s="32"/>
    </row>
    <row r="6" spans="2:26" s="8" customFormat="1" x14ac:dyDescent="0.2">
      <c r="B6" s="24" t="s">
        <v>21</v>
      </c>
      <c r="C6" s="24" t="s">
        <v>22</v>
      </c>
      <c r="D6" s="24" t="s">
        <v>23</v>
      </c>
      <c r="E6" s="24" t="s">
        <v>503</v>
      </c>
      <c r="F6" s="24" t="s">
        <v>24</v>
      </c>
      <c r="G6" s="25" t="s">
        <v>25</v>
      </c>
      <c r="H6" s="33"/>
      <c r="I6" s="34" t="s">
        <v>26</v>
      </c>
      <c r="J6" s="28">
        <v>27</v>
      </c>
      <c r="K6" s="29">
        <v>28</v>
      </c>
      <c r="L6" s="28">
        <v>0</v>
      </c>
      <c r="M6" s="30"/>
      <c r="N6" s="23" t="str">
        <f t="shared" si="0"/>
        <v/>
      </c>
      <c r="O6" s="23" t="str">
        <f t="shared" si="1"/>
        <v/>
      </c>
      <c r="P6" s="7"/>
      <c r="Q6" s="7"/>
      <c r="R6" s="7"/>
      <c r="S6" s="7"/>
      <c r="T6" s="7"/>
      <c r="U6" s="7"/>
      <c r="V6" s="31"/>
      <c r="W6" s="3"/>
      <c r="Z6" s="32"/>
    </row>
    <row r="7" spans="2:26" x14ac:dyDescent="0.2">
      <c r="B7" s="24" t="s">
        <v>27</v>
      </c>
      <c r="C7" s="24"/>
      <c r="D7" s="24"/>
      <c r="E7" s="24"/>
      <c r="F7" s="24" t="s">
        <v>28</v>
      </c>
      <c r="G7" s="25" t="s">
        <v>29</v>
      </c>
      <c r="H7" s="33" t="s">
        <v>30</v>
      </c>
      <c r="I7" s="35"/>
      <c r="J7" s="28">
        <v>3</v>
      </c>
      <c r="K7" s="29">
        <v>3</v>
      </c>
      <c r="L7" s="28">
        <v>0</v>
      </c>
      <c r="M7" s="30"/>
      <c r="N7" s="23" t="str">
        <f t="shared" si="0"/>
        <v/>
      </c>
      <c r="O7" s="23" t="str">
        <f t="shared" si="1"/>
        <v/>
      </c>
      <c r="P7" s="7"/>
      <c r="Q7" s="7"/>
      <c r="R7" s="7"/>
      <c r="S7" s="7"/>
      <c r="T7" s="7"/>
      <c r="U7" s="7"/>
    </row>
    <row r="8" spans="2:26" x14ac:dyDescent="0.2">
      <c r="B8" s="24" t="s">
        <v>31</v>
      </c>
      <c r="C8" s="24" t="s">
        <v>32</v>
      </c>
      <c r="D8" s="24"/>
      <c r="E8" s="24"/>
      <c r="F8" s="24" t="s">
        <v>33</v>
      </c>
      <c r="G8" s="25" t="s">
        <v>34</v>
      </c>
      <c r="H8" s="33" t="s">
        <v>30</v>
      </c>
      <c r="I8" s="35"/>
      <c r="J8" s="28">
        <v>3</v>
      </c>
      <c r="K8" s="29">
        <v>4</v>
      </c>
      <c r="L8" s="28">
        <v>0</v>
      </c>
      <c r="M8" s="30"/>
      <c r="N8" s="23" t="str">
        <f t="shared" si="0"/>
        <v/>
      </c>
      <c r="O8" s="23" t="str">
        <f t="shared" si="1"/>
        <v/>
      </c>
      <c r="P8" s="7"/>
      <c r="Q8" s="7"/>
      <c r="R8" s="7"/>
      <c r="S8" s="7"/>
      <c r="T8" s="7"/>
      <c r="U8" s="7"/>
    </row>
    <row r="9" spans="2:26" s="8" customFormat="1" x14ac:dyDescent="0.2">
      <c r="B9" s="24" t="s">
        <v>35</v>
      </c>
      <c r="C9" s="24" t="s">
        <v>36</v>
      </c>
      <c r="D9" s="24" t="s">
        <v>37</v>
      </c>
      <c r="E9" s="24"/>
      <c r="F9" s="24" t="s">
        <v>38</v>
      </c>
      <c r="G9" s="25" t="s">
        <v>39</v>
      </c>
      <c r="H9" s="33" t="s">
        <v>30</v>
      </c>
      <c r="I9" s="35" t="s">
        <v>40</v>
      </c>
      <c r="J9" s="28">
        <v>76</v>
      </c>
      <c r="K9" s="29">
        <v>100</v>
      </c>
      <c r="L9" s="28">
        <v>0</v>
      </c>
      <c r="M9" s="30">
        <v>8.6999999999999994E-2</v>
      </c>
      <c r="N9" s="23" t="str">
        <f t="shared" si="0"/>
        <v/>
      </c>
      <c r="O9" s="23" t="str">
        <f t="shared" si="1"/>
        <v/>
      </c>
      <c r="P9" s="7"/>
      <c r="Q9" s="7" t="s">
        <v>41</v>
      </c>
      <c r="R9" s="7"/>
      <c r="S9" s="7"/>
      <c r="T9" s="7"/>
      <c r="U9" s="7"/>
      <c r="V9" s="36"/>
    </row>
    <row r="10" spans="2:26" s="8" customFormat="1" x14ac:dyDescent="0.2">
      <c r="B10" s="24"/>
      <c r="C10" s="24"/>
      <c r="D10" s="24"/>
      <c r="E10" s="24" t="s">
        <v>504</v>
      </c>
      <c r="F10" s="24" t="s">
        <v>505</v>
      </c>
      <c r="G10" s="25" t="s">
        <v>99</v>
      </c>
      <c r="H10" s="33"/>
      <c r="I10" s="35"/>
      <c r="J10" s="28"/>
      <c r="K10" s="29"/>
      <c r="L10" s="28"/>
      <c r="M10" s="30"/>
      <c r="N10" s="23" t="str">
        <f t="shared" si="0"/>
        <v/>
      </c>
      <c r="O10" s="23" t="str">
        <f t="shared" si="1"/>
        <v/>
      </c>
      <c r="P10" s="7"/>
      <c r="Q10" s="7" t="s">
        <v>41</v>
      </c>
      <c r="R10" s="7"/>
      <c r="S10" s="7"/>
      <c r="T10" s="7"/>
      <c r="U10" s="7"/>
      <c r="V10" s="36"/>
    </row>
    <row r="11" spans="2:26" s="8" customFormat="1" x14ac:dyDescent="0.2">
      <c r="B11" s="24"/>
      <c r="C11" s="24"/>
      <c r="D11" s="24"/>
      <c r="E11" s="24" t="s">
        <v>31</v>
      </c>
      <c r="F11" s="24" t="s">
        <v>506</v>
      </c>
      <c r="G11" s="25" t="s">
        <v>39</v>
      </c>
      <c r="H11" s="33"/>
      <c r="I11" s="35"/>
      <c r="J11" s="28"/>
      <c r="K11" s="29"/>
      <c r="L11" s="28"/>
      <c r="M11" s="30"/>
      <c r="N11" s="23" t="str">
        <f t="shared" si="0"/>
        <v/>
      </c>
      <c r="O11" s="23" t="str">
        <f t="shared" si="1"/>
        <v/>
      </c>
      <c r="P11" s="7"/>
      <c r="Q11" s="7" t="s">
        <v>41</v>
      </c>
      <c r="R11" s="7"/>
      <c r="S11" s="7"/>
      <c r="T11" s="7"/>
      <c r="U11" s="7"/>
      <c r="V11" s="36"/>
    </row>
    <row r="12" spans="2:26" x14ac:dyDescent="0.2">
      <c r="B12" s="24"/>
      <c r="C12" s="24"/>
      <c r="D12" s="24"/>
      <c r="E12" s="24"/>
      <c r="F12" s="24"/>
      <c r="G12" s="25"/>
      <c r="H12" s="33"/>
      <c r="I12" s="35"/>
      <c r="J12" s="28"/>
      <c r="K12" s="29"/>
      <c r="L12" s="28"/>
      <c r="M12" s="30"/>
      <c r="N12" s="23" t="str">
        <f t="shared" si="0"/>
        <v/>
      </c>
      <c r="O12" s="23" t="str">
        <f t="shared" si="1"/>
        <v/>
      </c>
      <c r="P12" s="7"/>
      <c r="Q12" s="7"/>
      <c r="R12" s="7"/>
      <c r="S12" s="7"/>
      <c r="T12" s="7"/>
      <c r="U12" s="7"/>
    </row>
    <row r="13" spans="2:26" x14ac:dyDescent="0.2">
      <c r="B13" s="24" t="s">
        <v>42</v>
      </c>
      <c r="C13" s="24" t="s">
        <v>43</v>
      </c>
      <c r="D13" s="24" t="s">
        <v>44</v>
      </c>
      <c r="E13" s="24"/>
      <c r="F13" s="24" t="s">
        <v>45</v>
      </c>
      <c r="G13" s="25" t="s">
        <v>46</v>
      </c>
      <c r="H13" s="33"/>
      <c r="I13" s="35"/>
      <c r="J13" s="28">
        <v>8</v>
      </c>
      <c r="K13" s="29">
        <v>8</v>
      </c>
      <c r="L13" s="28">
        <v>0</v>
      </c>
      <c r="M13" s="37"/>
      <c r="N13" s="23" t="str">
        <f t="shared" si="0"/>
        <v/>
      </c>
      <c r="O13" s="23" t="str">
        <f t="shared" si="1"/>
        <v/>
      </c>
      <c r="P13" s="7"/>
      <c r="Q13" s="7"/>
      <c r="R13" s="7"/>
      <c r="S13" s="7"/>
      <c r="T13" s="7"/>
      <c r="U13" s="7"/>
      <c r="V13" s="7"/>
    </row>
    <row r="14" spans="2:26" s="8" customFormat="1" x14ac:dyDescent="0.2">
      <c r="B14" s="24"/>
      <c r="C14" s="24" t="s">
        <v>47</v>
      </c>
      <c r="D14" s="24"/>
      <c r="E14" s="24"/>
      <c r="F14" s="24" t="s">
        <v>48</v>
      </c>
      <c r="G14" s="25" t="s">
        <v>46</v>
      </c>
      <c r="H14" s="33"/>
      <c r="I14" s="35"/>
      <c r="J14" s="28">
        <v>1</v>
      </c>
      <c r="K14" s="29">
        <v>5</v>
      </c>
      <c r="L14" s="28">
        <v>0</v>
      </c>
      <c r="M14" s="30"/>
      <c r="N14" s="23" t="str">
        <f t="shared" si="0"/>
        <v/>
      </c>
      <c r="O14" s="23" t="str">
        <f t="shared" si="1"/>
        <v/>
      </c>
      <c r="P14" s="7"/>
      <c r="Q14" s="7"/>
      <c r="R14" s="7"/>
      <c r="S14" s="7"/>
      <c r="T14" s="7"/>
      <c r="U14" s="7"/>
      <c r="V14" s="36"/>
    </row>
    <row r="15" spans="2:26" s="8" customFormat="1" x14ac:dyDescent="0.2">
      <c r="B15" s="24"/>
      <c r="C15" s="24"/>
      <c r="D15" s="24" t="s">
        <v>49</v>
      </c>
      <c r="E15" s="24"/>
      <c r="F15" s="24" t="s">
        <v>50</v>
      </c>
      <c r="G15" s="25" t="s">
        <v>46</v>
      </c>
      <c r="H15" s="33"/>
      <c r="I15" s="35"/>
      <c r="J15" s="28">
        <v>2</v>
      </c>
      <c r="K15" s="29">
        <v>5</v>
      </c>
      <c r="L15" s="28">
        <v>0</v>
      </c>
      <c r="M15" s="30"/>
      <c r="N15" s="23" t="str">
        <f t="shared" si="0"/>
        <v/>
      </c>
      <c r="O15" s="23" t="str">
        <f t="shared" si="1"/>
        <v/>
      </c>
      <c r="P15" s="7"/>
      <c r="Q15" s="7"/>
      <c r="R15" s="7"/>
      <c r="S15" s="7"/>
      <c r="T15" s="7"/>
      <c r="U15" s="7"/>
      <c r="V15" s="36"/>
    </row>
    <row r="16" spans="2:26" s="8" customFormat="1" x14ac:dyDescent="0.2">
      <c r="B16" s="24" t="s">
        <v>51</v>
      </c>
      <c r="C16" s="24" t="s">
        <v>52</v>
      </c>
      <c r="D16" s="24" t="s">
        <v>53</v>
      </c>
      <c r="E16" s="24"/>
      <c r="F16" s="24" t="s">
        <v>54</v>
      </c>
      <c r="G16" s="25" t="s">
        <v>46</v>
      </c>
      <c r="H16" s="26"/>
      <c r="I16" s="38" t="s">
        <v>55</v>
      </c>
      <c r="J16" s="28">
        <v>19</v>
      </c>
      <c r="K16" s="29">
        <v>20</v>
      </c>
      <c r="L16" s="28">
        <v>0</v>
      </c>
      <c r="M16" s="30">
        <v>1.31</v>
      </c>
      <c r="N16" s="23" t="str">
        <f t="shared" si="0"/>
        <v/>
      </c>
      <c r="O16" s="23" t="str">
        <f t="shared" si="1"/>
        <v/>
      </c>
      <c r="P16" s="7"/>
      <c r="Q16" s="7" t="s">
        <v>56</v>
      </c>
      <c r="R16" s="7"/>
      <c r="S16" s="7"/>
      <c r="T16" s="7"/>
      <c r="U16" s="7"/>
      <c r="V16" s="36"/>
    </row>
    <row r="17" spans="2:23" s="8" customFormat="1" x14ac:dyDescent="0.2">
      <c r="B17" s="24"/>
      <c r="C17" s="24"/>
      <c r="D17" s="24"/>
      <c r="E17" s="24"/>
      <c r="F17" s="24" t="s">
        <v>58</v>
      </c>
      <c r="G17" s="25" t="s">
        <v>46</v>
      </c>
      <c r="H17" s="26" t="s">
        <v>30</v>
      </c>
      <c r="I17" s="38"/>
      <c r="J17" s="28"/>
      <c r="K17" s="29"/>
      <c r="L17" s="28"/>
      <c r="M17" s="30"/>
      <c r="N17" s="23"/>
      <c r="O17" s="23"/>
      <c r="P17" s="7"/>
      <c r="Q17" s="7"/>
      <c r="R17" s="7"/>
      <c r="S17" s="7"/>
      <c r="T17" s="7"/>
      <c r="U17" s="7"/>
      <c r="V17" s="36"/>
    </row>
    <row r="18" spans="2:23" s="8" customFormat="1" x14ac:dyDescent="0.2">
      <c r="B18" s="24"/>
      <c r="C18" s="24"/>
      <c r="D18" s="24" t="s">
        <v>59</v>
      </c>
      <c r="E18" s="24"/>
      <c r="F18" s="24" t="s">
        <v>60</v>
      </c>
      <c r="G18" s="25" t="s">
        <v>46</v>
      </c>
      <c r="H18" s="26"/>
      <c r="I18" s="38" t="s">
        <v>61</v>
      </c>
      <c r="J18" s="28">
        <v>1</v>
      </c>
      <c r="K18" s="29">
        <v>0</v>
      </c>
      <c r="L18" s="28">
        <v>10</v>
      </c>
      <c r="M18" s="30">
        <v>0.32600000000000001</v>
      </c>
      <c r="N18" s="23">
        <f t="shared" si="0"/>
        <v>3.2600000000000002</v>
      </c>
      <c r="O18" s="23">
        <f t="shared" si="1"/>
        <v>3.9445999999999999</v>
      </c>
      <c r="P18" s="7"/>
      <c r="Q18" s="7"/>
      <c r="R18" s="7"/>
      <c r="S18" s="7"/>
      <c r="T18" s="7"/>
      <c r="U18" s="7"/>
      <c r="V18" s="36"/>
    </row>
    <row r="19" spans="2:23" s="8" customFormat="1" x14ac:dyDescent="0.2">
      <c r="B19" s="24"/>
      <c r="C19" s="24"/>
      <c r="D19" s="24"/>
      <c r="E19" s="24" t="s">
        <v>80</v>
      </c>
      <c r="F19" s="24" t="s">
        <v>507</v>
      </c>
      <c r="G19" s="25" t="s">
        <v>46</v>
      </c>
      <c r="H19" s="26"/>
      <c r="I19" s="38" t="s">
        <v>508</v>
      </c>
      <c r="J19" s="28">
        <v>1</v>
      </c>
      <c r="K19" s="29">
        <v>0</v>
      </c>
      <c r="L19" s="28">
        <v>10</v>
      </c>
      <c r="M19" s="30">
        <v>0.32600000000000001</v>
      </c>
      <c r="N19" s="23">
        <f t="shared" si="0"/>
        <v>3.2600000000000002</v>
      </c>
      <c r="O19" s="23">
        <f t="shared" si="1"/>
        <v>3.9445999999999999</v>
      </c>
      <c r="P19" s="7"/>
      <c r="Q19" s="7"/>
      <c r="R19" s="7"/>
      <c r="S19" s="7"/>
      <c r="T19" s="7"/>
      <c r="U19" s="7"/>
      <c r="V19" s="36"/>
    </row>
    <row r="20" spans="2:23" s="8" customFormat="1" x14ac:dyDescent="0.2">
      <c r="B20" s="24"/>
      <c r="C20" s="24"/>
      <c r="D20" s="24"/>
      <c r="E20" s="24" t="s">
        <v>57</v>
      </c>
      <c r="F20" s="24" t="s">
        <v>509</v>
      </c>
      <c r="G20" s="25" t="s">
        <v>46</v>
      </c>
      <c r="H20" s="26"/>
      <c r="I20" s="38" t="s">
        <v>510</v>
      </c>
      <c r="J20" s="28">
        <v>1</v>
      </c>
      <c r="K20" s="29">
        <v>0</v>
      </c>
      <c r="L20" s="28">
        <v>10</v>
      </c>
      <c r="M20" s="30">
        <v>0.32600000000000001</v>
      </c>
      <c r="N20" s="23">
        <f t="shared" si="0"/>
        <v>3.2600000000000002</v>
      </c>
      <c r="O20" s="23">
        <f t="shared" si="1"/>
        <v>3.9445999999999999</v>
      </c>
      <c r="P20" s="7"/>
      <c r="Q20" s="7"/>
      <c r="R20" s="7"/>
      <c r="S20" s="7"/>
      <c r="T20" s="7"/>
      <c r="U20" s="7"/>
      <c r="V20" s="36"/>
    </row>
    <row r="21" spans="2:23" s="8" customFormat="1" x14ac:dyDescent="0.2">
      <c r="B21" s="24"/>
      <c r="C21" s="24" t="s">
        <v>62</v>
      </c>
      <c r="D21" s="24" t="s">
        <v>63</v>
      </c>
      <c r="E21" s="24"/>
      <c r="F21" s="24" t="s">
        <v>64</v>
      </c>
      <c r="G21" s="25" t="s">
        <v>46</v>
      </c>
      <c r="H21" s="26"/>
      <c r="I21" s="38"/>
      <c r="J21" s="28">
        <v>2</v>
      </c>
      <c r="K21" s="29">
        <v>10</v>
      </c>
      <c r="L21" s="28">
        <v>0</v>
      </c>
      <c r="M21" s="30"/>
      <c r="N21" s="23" t="str">
        <f t="shared" si="0"/>
        <v/>
      </c>
      <c r="O21" s="23" t="str">
        <f t="shared" si="1"/>
        <v/>
      </c>
      <c r="P21" s="7"/>
      <c r="Q21" s="7"/>
      <c r="R21" s="7"/>
      <c r="S21" s="7"/>
      <c r="T21" s="7"/>
      <c r="U21" s="7"/>
      <c r="V21" s="36"/>
    </row>
    <row r="22" spans="2:23" s="8" customFormat="1" x14ac:dyDescent="0.2">
      <c r="B22" s="24"/>
      <c r="C22" s="24" t="s">
        <v>65</v>
      </c>
      <c r="D22" s="24" t="s">
        <v>66</v>
      </c>
      <c r="E22" s="24"/>
      <c r="F22" s="24" t="s">
        <v>67</v>
      </c>
      <c r="G22" s="25" t="s">
        <v>68</v>
      </c>
      <c r="H22" s="33"/>
      <c r="I22" s="35" t="s">
        <v>69</v>
      </c>
      <c r="J22" s="28">
        <v>4</v>
      </c>
      <c r="K22" s="29">
        <v>20</v>
      </c>
      <c r="L22" s="28">
        <v>0</v>
      </c>
      <c r="M22" s="30">
        <v>1.1200000000000001</v>
      </c>
      <c r="N22" s="23" t="str">
        <f t="shared" si="0"/>
        <v/>
      </c>
      <c r="O22" s="23" t="str">
        <f t="shared" si="1"/>
        <v/>
      </c>
      <c r="P22" s="7"/>
      <c r="Q22" s="7"/>
      <c r="R22" s="7"/>
      <c r="S22" s="7"/>
      <c r="T22" s="7"/>
      <c r="U22" s="7"/>
      <c r="V22" s="36"/>
    </row>
    <row r="23" spans="2:23" s="8" customFormat="1" x14ac:dyDescent="0.2">
      <c r="B23" s="24" t="s">
        <v>70</v>
      </c>
      <c r="C23" s="24" t="s">
        <v>71</v>
      </c>
      <c r="D23" s="24"/>
      <c r="E23" s="24"/>
      <c r="F23" s="24" t="s">
        <v>72</v>
      </c>
      <c r="G23" s="25" t="s">
        <v>46</v>
      </c>
      <c r="H23" s="33"/>
      <c r="I23" s="35"/>
      <c r="J23" s="28">
        <v>14</v>
      </c>
      <c r="K23" s="29">
        <v>30</v>
      </c>
      <c r="L23" s="28">
        <v>0</v>
      </c>
      <c r="M23" s="30"/>
      <c r="N23" s="23" t="str">
        <f t="shared" si="0"/>
        <v/>
      </c>
      <c r="O23" s="23" t="str">
        <f t="shared" si="1"/>
        <v/>
      </c>
      <c r="P23" s="7"/>
      <c r="Q23" s="7"/>
      <c r="R23" s="7"/>
      <c r="S23" s="7"/>
      <c r="T23" s="7"/>
      <c r="U23" s="7"/>
      <c r="V23" s="36"/>
    </row>
    <row r="24" spans="2:23" x14ac:dyDescent="0.2">
      <c r="B24" s="24" t="s">
        <v>73</v>
      </c>
      <c r="C24" s="24" t="s">
        <v>74</v>
      </c>
      <c r="D24" s="24" t="s">
        <v>57</v>
      </c>
      <c r="E24" s="24" t="s">
        <v>75</v>
      </c>
      <c r="F24" s="24" t="s">
        <v>76</v>
      </c>
      <c r="G24" s="25" t="s">
        <v>77</v>
      </c>
      <c r="H24" s="33"/>
      <c r="I24" s="35"/>
      <c r="J24" s="28">
        <v>4</v>
      </c>
      <c r="K24" s="29">
        <v>4</v>
      </c>
      <c r="L24" s="28">
        <v>0</v>
      </c>
      <c r="M24" s="37"/>
      <c r="N24" s="23" t="str">
        <f t="shared" si="0"/>
        <v/>
      </c>
      <c r="O24" s="23" t="str">
        <f t="shared" si="1"/>
        <v/>
      </c>
      <c r="P24" s="7"/>
      <c r="Q24" s="7"/>
      <c r="R24" s="7"/>
      <c r="S24" s="7"/>
      <c r="T24" s="7"/>
      <c r="U24" s="7"/>
    </row>
    <row r="25" spans="2:23" x14ac:dyDescent="0.2">
      <c r="B25" s="24" t="s">
        <v>78</v>
      </c>
      <c r="C25" s="24" t="s">
        <v>79</v>
      </c>
      <c r="D25" s="24" t="s">
        <v>80</v>
      </c>
      <c r="E25" s="24"/>
      <c r="F25" s="24" t="s">
        <v>81</v>
      </c>
      <c r="G25" s="25" t="s">
        <v>77</v>
      </c>
      <c r="H25" s="33" t="s">
        <v>30</v>
      </c>
      <c r="I25" s="35"/>
      <c r="J25" s="28">
        <v>3</v>
      </c>
      <c r="K25" s="29">
        <v>12</v>
      </c>
      <c r="L25" s="28">
        <v>0</v>
      </c>
      <c r="M25" s="30"/>
      <c r="N25" s="23" t="str">
        <f t="shared" si="0"/>
        <v/>
      </c>
      <c r="O25" s="23" t="str">
        <f t="shared" si="1"/>
        <v/>
      </c>
      <c r="P25" s="7"/>
      <c r="Q25" s="7"/>
      <c r="R25" s="7"/>
      <c r="S25" s="7"/>
      <c r="T25" s="7"/>
      <c r="U25" s="7"/>
      <c r="V25" s="39"/>
    </row>
    <row r="26" spans="2:23" x14ac:dyDescent="0.2">
      <c r="B26" s="24"/>
      <c r="C26" s="24"/>
      <c r="D26" s="24"/>
      <c r="E26" s="24" t="s">
        <v>82</v>
      </c>
      <c r="F26" s="24" t="s">
        <v>83</v>
      </c>
      <c r="G26" s="25" t="s">
        <v>84</v>
      </c>
      <c r="H26" s="33"/>
      <c r="I26" s="35" t="s">
        <v>511</v>
      </c>
      <c r="J26" s="28">
        <v>1</v>
      </c>
      <c r="K26" s="29"/>
      <c r="L26" s="28"/>
      <c r="M26" s="30"/>
      <c r="N26" s="23"/>
      <c r="O26" s="23"/>
      <c r="P26" s="7"/>
      <c r="Q26" s="7"/>
      <c r="R26" s="7"/>
      <c r="S26" s="7"/>
      <c r="T26" s="7"/>
      <c r="U26" s="7"/>
      <c r="V26" s="39"/>
    </row>
    <row r="27" spans="2:23" x14ac:dyDescent="0.2">
      <c r="B27" s="24"/>
      <c r="C27" s="24"/>
      <c r="D27" s="24"/>
      <c r="E27" s="24"/>
      <c r="F27" s="24"/>
      <c r="G27" s="25"/>
      <c r="H27" s="33"/>
      <c r="I27" s="35"/>
      <c r="J27" s="28"/>
      <c r="K27" s="29"/>
      <c r="L27" s="28"/>
      <c r="M27" s="30"/>
      <c r="N27" s="23" t="str">
        <f t="shared" si="0"/>
        <v/>
      </c>
      <c r="O27" s="23" t="str">
        <f t="shared" si="1"/>
        <v/>
      </c>
      <c r="P27" s="7"/>
      <c r="Q27" s="7"/>
      <c r="R27" s="7"/>
      <c r="S27" s="7"/>
      <c r="T27" s="7"/>
      <c r="U27" s="7"/>
      <c r="V27" s="39"/>
    </row>
    <row r="28" spans="2:23" s="8" customFormat="1" x14ac:dyDescent="0.2">
      <c r="B28" s="24" t="s">
        <v>85</v>
      </c>
      <c r="C28" s="24" t="s">
        <v>86</v>
      </c>
      <c r="D28" s="24" t="s">
        <v>87</v>
      </c>
      <c r="E28" s="24"/>
      <c r="F28" s="24" t="s">
        <v>88</v>
      </c>
      <c r="G28" s="25" t="s">
        <v>89</v>
      </c>
      <c r="H28" s="33" t="s">
        <v>30</v>
      </c>
      <c r="I28" s="35" t="s">
        <v>90</v>
      </c>
      <c r="J28" s="28">
        <v>76</v>
      </c>
      <c r="K28" s="29">
        <v>30</v>
      </c>
      <c r="L28" s="28">
        <v>0</v>
      </c>
      <c r="M28" s="30">
        <v>3.52</v>
      </c>
      <c r="N28" s="23" t="str">
        <f t="shared" si="0"/>
        <v/>
      </c>
      <c r="O28" s="23" t="str">
        <f t="shared" si="1"/>
        <v/>
      </c>
      <c r="P28" s="7"/>
      <c r="Q28" s="7" t="s">
        <v>91</v>
      </c>
      <c r="R28" s="7"/>
      <c r="S28" s="7"/>
      <c r="T28" s="7"/>
      <c r="U28" s="7"/>
      <c r="V28" s="36"/>
      <c r="W28" s="3"/>
    </row>
    <row r="29" spans="2:23" s="8" customFormat="1" x14ac:dyDescent="0.2">
      <c r="B29" s="24"/>
      <c r="C29" s="24"/>
      <c r="D29" s="24"/>
      <c r="E29" s="24"/>
      <c r="F29" s="24"/>
      <c r="G29" s="25"/>
      <c r="H29" s="33"/>
      <c r="I29" s="35"/>
      <c r="J29" s="28"/>
      <c r="K29" s="29"/>
      <c r="L29" s="28"/>
      <c r="M29" s="30"/>
      <c r="N29" s="23" t="str">
        <f t="shared" si="0"/>
        <v/>
      </c>
      <c r="O29" s="23" t="str">
        <f t="shared" si="1"/>
        <v/>
      </c>
      <c r="P29" s="7"/>
      <c r="Q29" s="7"/>
      <c r="R29" s="7"/>
      <c r="S29" s="7"/>
      <c r="T29" s="7"/>
      <c r="U29" s="7"/>
      <c r="V29" s="36"/>
      <c r="W29" s="3"/>
    </row>
    <row r="30" spans="2:23" x14ac:dyDescent="0.2">
      <c r="B30" s="24" t="s">
        <v>92</v>
      </c>
      <c r="C30" s="24" t="s">
        <v>93</v>
      </c>
      <c r="D30" s="24" t="s">
        <v>93</v>
      </c>
      <c r="E30" s="24" t="s">
        <v>94</v>
      </c>
      <c r="F30" s="24" t="s">
        <v>95</v>
      </c>
      <c r="G30" s="25"/>
      <c r="H30" s="33" t="s">
        <v>30</v>
      </c>
      <c r="I30" s="35"/>
      <c r="J30" s="28">
        <v>8</v>
      </c>
      <c r="K30" s="29">
        <v>20</v>
      </c>
      <c r="L30" s="28">
        <v>0</v>
      </c>
      <c r="M30" s="30"/>
      <c r="N30" s="23" t="str">
        <f t="shared" si="0"/>
        <v/>
      </c>
      <c r="O30" s="23" t="str">
        <f t="shared" si="1"/>
        <v/>
      </c>
      <c r="P30" s="7"/>
      <c r="Q30" s="7"/>
      <c r="R30" s="7"/>
      <c r="S30" s="7"/>
      <c r="T30" s="7"/>
      <c r="U30" s="7"/>
      <c r="V30" s="39"/>
    </row>
    <row r="31" spans="2:23" x14ac:dyDescent="0.2">
      <c r="B31" s="24"/>
      <c r="C31" s="24"/>
      <c r="D31" s="24"/>
      <c r="E31" s="24"/>
      <c r="F31" s="24" t="s">
        <v>96</v>
      </c>
      <c r="G31" s="25"/>
      <c r="H31" s="33" t="s">
        <v>30</v>
      </c>
      <c r="I31" s="35"/>
      <c r="J31" s="28">
        <v>4</v>
      </c>
      <c r="K31" s="29">
        <v>4</v>
      </c>
      <c r="L31" s="28">
        <v>0</v>
      </c>
      <c r="M31" s="30"/>
      <c r="N31" s="23"/>
      <c r="O31" s="23"/>
      <c r="P31" s="7"/>
      <c r="Q31" s="7"/>
      <c r="R31" s="7"/>
      <c r="S31" s="7"/>
      <c r="T31" s="7"/>
      <c r="U31" s="7"/>
      <c r="V31" s="39"/>
    </row>
    <row r="32" spans="2:23" x14ac:dyDescent="0.2">
      <c r="B32" s="24"/>
      <c r="C32" s="24"/>
      <c r="D32" s="24"/>
      <c r="E32" s="24" t="s">
        <v>512</v>
      </c>
      <c r="F32" s="24" t="s">
        <v>513</v>
      </c>
      <c r="G32" s="25"/>
      <c r="H32" s="33" t="s">
        <v>30</v>
      </c>
      <c r="I32" s="35"/>
      <c r="J32" s="28">
        <v>6</v>
      </c>
      <c r="K32" s="29">
        <v>6</v>
      </c>
      <c r="L32" s="28">
        <v>0</v>
      </c>
      <c r="M32" s="30"/>
      <c r="N32" s="23"/>
      <c r="O32" s="23"/>
      <c r="P32" s="7"/>
      <c r="Q32" s="7"/>
      <c r="R32" s="7"/>
      <c r="S32" s="7"/>
      <c r="T32" s="7"/>
      <c r="U32" s="7"/>
      <c r="V32" s="39"/>
    </row>
    <row r="33" spans="2:26" x14ac:dyDescent="0.2">
      <c r="B33" s="24"/>
      <c r="C33" s="24"/>
      <c r="D33" s="24"/>
      <c r="E33" s="24" t="s">
        <v>514</v>
      </c>
      <c r="F33" s="24" t="s">
        <v>515</v>
      </c>
      <c r="G33" s="25"/>
      <c r="H33" s="33" t="s">
        <v>30</v>
      </c>
      <c r="I33" s="35"/>
      <c r="J33" s="28">
        <v>1</v>
      </c>
      <c r="K33" s="29">
        <v>1</v>
      </c>
      <c r="L33" s="28">
        <v>0</v>
      </c>
      <c r="M33" s="30"/>
      <c r="N33" s="23" t="str">
        <f t="shared" si="0"/>
        <v/>
      </c>
      <c r="O33" s="23" t="str">
        <f t="shared" si="1"/>
        <v/>
      </c>
      <c r="P33" s="7"/>
      <c r="Q33" s="7"/>
      <c r="R33" s="7"/>
      <c r="S33" s="7"/>
      <c r="T33" s="7"/>
      <c r="U33" s="7"/>
      <c r="V33" s="39"/>
    </row>
    <row r="34" spans="2:26" x14ac:dyDescent="0.2">
      <c r="B34" s="24"/>
      <c r="C34" s="24" t="s">
        <v>97</v>
      </c>
      <c r="D34" s="24"/>
      <c r="E34" s="24"/>
      <c r="F34" s="24" t="s">
        <v>98</v>
      </c>
      <c r="G34" s="25" t="s">
        <v>99</v>
      </c>
      <c r="H34" s="33" t="s">
        <v>30</v>
      </c>
      <c r="I34" s="40"/>
      <c r="J34" s="28">
        <v>4</v>
      </c>
      <c r="K34" s="29">
        <v>100</v>
      </c>
      <c r="L34" s="28">
        <v>0</v>
      </c>
      <c r="M34" s="30"/>
      <c r="N34" s="23" t="str">
        <f t="shared" si="0"/>
        <v/>
      </c>
      <c r="O34" s="23" t="str">
        <f t="shared" si="1"/>
        <v/>
      </c>
      <c r="P34" s="7"/>
      <c r="Q34" s="7"/>
      <c r="R34" s="7"/>
      <c r="S34" s="7"/>
      <c r="T34" s="7"/>
      <c r="U34" s="7"/>
      <c r="V34" s="31"/>
    </row>
    <row r="35" spans="2:26" s="8" customFormat="1" x14ac:dyDescent="0.2">
      <c r="B35" s="24"/>
      <c r="C35" s="24" t="s">
        <v>100</v>
      </c>
      <c r="D35" s="24"/>
      <c r="E35" s="24"/>
      <c r="F35" s="24" t="s">
        <v>101</v>
      </c>
      <c r="G35" s="25" t="s">
        <v>99</v>
      </c>
      <c r="H35" s="33" t="s">
        <v>30</v>
      </c>
      <c r="I35" s="35"/>
      <c r="J35" s="28">
        <v>3</v>
      </c>
      <c r="K35" s="29">
        <v>100</v>
      </c>
      <c r="L35" s="28">
        <v>0</v>
      </c>
      <c r="M35" s="30"/>
      <c r="N35" s="23" t="str">
        <f t="shared" si="0"/>
        <v/>
      </c>
      <c r="O35" s="23" t="str">
        <f t="shared" si="1"/>
        <v/>
      </c>
      <c r="P35" s="7"/>
      <c r="Q35" s="7"/>
      <c r="R35" s="7"/>
      <c r="S35" s="7"/>
      <c r="T35" s="7"/>
      <c r="U35" s="7"/>
      <c r="V35" s="36"/>
      <c r="W35" s="3"/>
    </row>
    <row r="36" spans="2:26" s="8" customFormat="1" x14ac:dyDescent="0.2">
      <c r="B36" s="24"/>
      <c r="C36" s="24"/>
      <c r="D36" s="24"/>
      <c r="E36" s="24"/>
      <c r="F36" s="24"/>
      <c r="G36" s="25"/>
      <c r="H36" s="33"/>
      <c r="I36" s="35"/>
      <c r="J36" s="28"/>
      <c r="K36" s="29"/>
      <c r="L36" s="28"/>
      <c r="M36" s="30"/>
      <c r="N36" s="23" t="str">
        <f t="shared" si="0"/>
        <v/>
      </c>
      <c r="O36" s="23" t="str">
        <f t="shared" si="1"/>
        <v/>
      </c>
      <c r="P36" s="7"/>
      <c r="Q36" s="7"/>
      <c r="R36" s="7"/>
      <c r="S36" s="7"/>
      <c r="T36" s="7"/>
      <c r="U36" s="7"/>
      <c r="V36" s="36"/>
      <c r="W36" s="3"/>
    </row>
    <row r="37" spans="2:26" x14ac:dyDescent="0.2">
      <c r="B37" s="24"/>
      <c r="C37" s="24" t="s">
        <v>102</v>
      </c>
      <c r="D37" s="24"/>
      <c r="E37" s="24"/>
      <c r="F37" s="24" t="s">
        <v>103</v>
      </c>
      <c r="G37" s="25"/>
      <c r="H37" s="33" t="s">
        <v>30</v>
      </c>
      <c r="I37" s="34"/>
      <c r="J37" s="28">
        <v>1</v>
      </c>
      <c r="K37" s="29">
        <v>5</v>
      </c>
      <c r="L37" s="28">
        <v>0</v>
      </c>
      <c r="M37" s="30"/>
      <c r="N37" s="23" t="str">
        <f t="shared" si="0"/>
        <v/>
      </c>
      <c r="O37" s="23" t="str">
        <f t="shared" si="1"/>
        <v/>
      </c>
      <c r="P37" s="7"/>
      <c r="Q37" s="7"/>
      <c r="R37" s="7"/>
      <c r="S37" s="7"/>
      <c r="T37" s="7"/>
      <c r="U37" s="7"/>
      <c r="V37" s="39"/>
      <c r="Z37" s="41"/>
    </row>
    <row r="38" spans="2:26" x14ac:dyDescent="0.2">
      <c r="B38" s="24"/>
      <c r="C38" s="24" t="s">
        <v>104</v>
      </c>
      <c r="D38" s="24"/>
      <c r="E38" s="24"/>
      <c r="F38" s="24" t="s">
        <v>105</v>
      </c>
      <c r="G38" s="25"/>
      <c r="H38" s="33" t="s">
        <v>30</v>
      </c>
      <c r="I38" s="34"/>
      <c r="J38" s="28">
        <v>2</v>
      </c>
      <c r="K38" s="29">
        <v>5</v>
      </c>
      <c r="L38" s="28">
        <v>0</v>
      </c>
      <c r="M38" s="30"/>
      <c r="N38" s="23" t="str">
        <f>IF(L38,L38*M38,"")</f>
        <v/>
      </c>
      <c r="O38" s="23" t="str">
        <f>IF(L38,(1+$O$1)*L38*M38,"")</f>
        <v/>
      </c>
      <c r="P38" s="7"/>
      <c r="Q38" s="7"/>
      <c r="R38" s="7"/>
      <c r="S38" s="7"/>
      <c r="T38" s="7"/>
      <c r="U38" s="7"/>
      <c r="V38" s="39"/>
      <c r="Z38" s="41"/>
    </row>
    <row r="39" spans="2:26" x14ac:dyDescent="0.2">
      <c r="B39" s="24"/>
      <c r="C39" s="24"/>
      <c r="D39" s="24"/>
      <c r="E39" s="24"/>
      <c r="F39" s="24"/>
      <c r="G39" s="25"/>
      <c r="H39" s="33"/>
      <c r="I39" s="34"/>
      <c r="J39" s="28"/>
      <c r="K39" s="29"/>
      <c r="L39" s="28"/>
      <c r="M39" s="30"/>
      <c r="N39" s="23"/>
      <c r="O39" s="23"/>
      <c r="P39" s="7"/>
      <c r="Q39" s="7"/>
      <c r="R39" s="7"/>
      <c r="S39" s="7"/>
      <c r="T39" s="7"/>
      <c r="U39" s="7"/>
      <c r="V39" s="39"/>
      <c r="Z39" s="41"/>
    </row>
    <row r="40" spans="2:26" x14ac:dyDescent="0.2">
      <c r="B40" s="24"/>
      <c r="C40" s="24" t="s">
        <v>106</v>
      </c>
      <c r="D40" s="24"/>
      <c r="E40" s="24"/>
      <c r="F40" s="24" t="s">
        <v>107</v>
      </c>
      <c r="G40" s="25" t="s">
        <v>99</v>
      </c>
      <c r="H40" s="33"/>
      <c r="I40" s="34" t="s">
        <v>108</v>
      </c>
      <c r="J40" s="28">
        <v>1</v>
      </c>
      <c r="K40" s="29">
        <v>49</v>
      </c>
      <c r="L40" s="28">
        <v>0</v>
      </c>
      <c r="M40" s="30">
        <v>0.17100000000000001</v>
      </c>
      <c r="N40" s="23" t="str">
        <f>IF(L40,L40*M40,"")</f>
        <v/>
      </c>
      <c r="O40" s="23" t="str">
        <f>IF(L40,(1+$O$1)*L40*M40,"")</f>
        <v/>
      </c>
      <c r="P40" s="7"/>
      <c r="Q40" s="7"/>
      <c r="R40" s="7"/>
      <c r="S40" s="7"/>
      <c r="T40" s="7"/>
      <c r="U40" s="7"/>
      <c r="V40" s="39"/>
      <c r="Z40" s="41"/>
    </row>
    <row r="41" spans="2:26" x14ac:dyDescent="0.2">
      <c r="B41" s="42"/>
      <c r="C41" s="42" t="s">
        <v>109</v>
      </c>
      <c r="D41" s="24"/>
      <c r="E41" s="24"/>
      <c r="F41" s="43" t="s">
        <v>110</v>
      </c>
      <c r="G41" s="44" t="s">
        <v>111</v>
      </c>
      <c r="H41" s="33" t="s">
        <v>112</v>
      </c>
      <c r="I41" s="34" t="s">
        <v>113</v>
      </c>
      <c r="J41" s="28">
        <v>1</v>
      </c>
      <c r="K41" s="29">
        <v>1</v>
      </c>
      <c r="L41" s="28">
        <v>0</v>
      </c>
      <c r="M41" s="30">
        <v>1.99</v>
      </c>
      <c r="N41" s="23" t="str">
        <f t="shared" si="0"/>
        <v/>
      </c>
      <c r="O41" s="23" t="str">
        <f t="shared" si="1"/>
        <v/>
      </c>
      <c r="P41" s="7"/>
      <c r="Q41" s="7"/>
      <c r="R41" s="7"/>
      <c r="S41" s="7"/>
      <c r="T41" s="7"/>
      <c r="U41" s="7"/>
      <c r="V41" s="39"/>
      <c r="Z41" s="41"/>
    </row>
    <row r="42" spans="2:26" x14ac:dyDescent="0.2">
      <c r="B42" s="42" t="s">
        <v>114</v>
      </c>
      <c r="C42" s="42" t="s">
        <v>115</v>
      </c>
      <c r="D42" s="24"/>
      <c r="E42" s="24"/>
      <c r="F42" s="43" t="s">
        <v>116</v>
      </c>
      <c r="G42" s="44" t="s">
        <v>111</v>
      </c>
      <c r="H42" s="33" t="s">
        <v>112</v>
      </c>
      <c r="I42" s="34" t="s">
        <v>117</v>
      </c>
      <c r="J42" s="28">
        <v>3</v>
      </c>
      <c r="K42" s="29">
        <v>3</v>
      </c>
      <c r="L42" s="28">
        <v>0</v>
      </c>
      <c r="M42" s="30">
        <v>1.81</v>
      </c>
      <c r="N42" s="23" t="str">
        <f t="shared" si="0"/>
        <v/>
      </c>
      <c r="O42" s="23" t="str">
        <f t="shared" si="1"/>
        <v/>
      </c>
      <c r="P42" s="7"/>
      <c r="Q42" s="7"/>
      <c r="R42" s="7"/>
      <c r="S42" s="7"/>
      <c r="T42" s="7"/>
      <c r="U42" s="7"/>
      <c r="V42" s="39"/>
      <c r="Z42" s="41"/>
    </row>
    <row r="43" spans="2:26" x14ac:dyDescent="0.2">
      <c r="B43" s="42" t="s">
        <v>118</v>
      </c>
      <c r="C43" s="42" t="s">
        <v>119</v>
      </c>
      <c r="D43" s="24"/>
      <c r="E43" s="24"/>
      <c r="F43" s="43" t="s">
        <v>120</v>
      </c>
      <c r="G43" s="44" t="s">
        <v>111</v>
      </c>
      <c r="H43" s="33" t="s">
        <v>121</v>
      </c>
      <c r="I43" s="34" t="s">
        <v>122</v>
      </c>
      <c r="J43" s="28">
        <v>4</v>
      </c>
      <c r="K43" s="29">
        <v>4</v>
      </c>
      <c r="L43" s="28">
        <v>0</v>
      </c>
      <c r="M43" s="30">
        <v>2.12</v>
      </c>
      <c r="N43" s="23" t="str">
        <f t="shared" si="0"/>
        <v/>
      </c>
      <c r="O43" s="23" t="str">
        <f t="shared" si="1"/>
        <v/>
      </c>
      <c r="P43" s="7"/>
      <c r="Q43" s="7"/>
      <c r="R43" s="7"/>
      <c r="S43" s="7"/>
      <c r="T43" s="7"/>
      <c r="U43" s="7"/>
      <c r="V43" s="39"/>
      <c r="Z43" s="41"/>
    </row>
    <row r="44" spans="2:26" x14ac:dyDescent="0.2">
      <c r="B44" s="24"/>
      <c r="C44" s="24"/>
      <c r="D44" s="24" t="s">
        <v>123</v>
      </c>
      <c r="E44" s="24"/>
      <c r="F44" s="24" t="s">
        <v>124</v>
      </c>
      <c r="G44" s="44" t="s">
        <v>99</v>
      </c>
      <c r="H44" s="33"/>
      <c r="I44" s="34" t="s">
        <v>125</v>
      </c>
      <c r="J44" s="28">
        <v>1</v>
      </c>
      <c r="K44" s="29"/>
      <c r="L44" s="28">
        <v>2</v>
      </c>
      <c r="M44" s="30">
        <v>0.1</v>
      </c>
      <c r="N44" s="23">
        <f t="shared" si="0"/>
        <v>0.2</v>
      </c>
      <c r="O44" s="23">
        <f t="shared" si="1"/>
        <v>0.24199999999999999</v>
      </c>
      <c r="P44" s="7"/>
      <c r="Q44" s="7"/>
      <c r="R44" s="7"/>
      <c r="S44" s="7"/>
      <c r="T44" s="7"/>
      <c r="U44" s="7"/>
      <c r="V44" s="39"/>
      <c r="Z44" s="41"/>
    </row>
    <row r="45" spans="2:26" x14ac:dyDescent="0.2">
      <c r="B45" s="24"/>
      <c r="C45" s="42" t="s">
        <v>126</v>
      </c>
      <c r="D45" s="24"/>
      <c r="E45" s="24"/>
      <c r="F45" s="43" t="s">
        <v>127</v>
      </c>
      <c r="G45" s="44" t="s">
        <v>111</v>
      </c>
      <c r="H45" s="33" t="s">
        <v>112</v>
      </c>
      <c r="I45" s="34" t="s">
        <v>128</v>
      </c>
      <c r="J45" s="28">
        <v>1</v>
      </c>
      <c r="K45" s="29">
        <v>1</v>
      </c>
      <c r="L45" s="28">
        <v>0</v>
      </c>
      <c r="M45" s="30">
        <v>1.88</v>
      </c>
      <c r="N45" s="23" t="str">
        <f t="shared" si="0"/>
        <v/>
      </c>
      <c r="O45" s="23" t="str">
        <f t="shared" si="1"/>
        <v/>
      </c>
      <c r="P45" s="7"/>
      <c r="Q45" s="7"/>
      <c r="R45" s="7"/>
      <c r="S45" s="7"/>
      <c r="T45" s="7"/>
      <c r="U45" s="7"/>
      <c r="V45" s="39"/>
      <c r="Z45" s="41"/>
    </row>
    <row r="46" spans="2:26" x14ac:dyDescent="0.2">
      <c r="B46" s="24"/>
      <c r="C46" s="24" t="s">
        <v>129</v>
      </c>
      <c r="D46" s="24"/>
      <c r="E46" s="24"/>
      <c r="F46" s="43" t="s">
        <v>130</v>
      </c>
      <c r="G46" s="44" t="s">
        <v>131</v>
      </c>
      <c r="H46" s="33" t="s">
        <v>132</v>
      </c>
      <c r="I46" s="34" t="s">
        <v>133</v>
      </c>
      <c r="J46" s="28">
        <v>1</v>
      </c>
      <c r="K46" s="29">
        <v>1</v>
      </c>
      <c r="L46" s="28">
        <v>0</v>
      </c>
      <c r="M46" s="30">
        <v>2.1</v>
      </c>
      <c r="N46" s="23" t="str">
        <f t="shared" si="0"/>
        <v/>
      </c>
      <c r="O46" s="23" t="str">
        <f t="shared" si="1"/>
        <v/>
      </c>
      <c r="P46" s="7"/>
      <c r="Q46" s="7"/>
      <c r="R46" s="7"/>
      <c r="S46" s="7"/>
      <c r="T46" s="7"/>
      <c r="U46" s="7"/>
      <c r="V46" s="39"/>
      <c r="Z46" s="41"/>
    </row>
    <row r="47" spans="2:26" x14ac:dyDescent="0.2">
      <c r="B47" s="24"/>
      <c r="C47" s="24"/>
      <c r="D47" s="24" t="s">
        <v>134</v>
      </c>
      <c r="E47" s="24" t="s">
        <v>516</v>
      </c>
      <c r="F47" s="24" t="s">
        <v>135</v>
      </c>
      <c r="G47" s="44" t="s">
        <v>99</v>
      </c>
      <c r="H47" s="33"/>
      <c r="I47" s="34" t="s">
        <v>136</v>
      </c>
      <c r="J47" s="28">
        <v>1</v>
      </c>
      <c r="K47" s="29"/>
      <c r="L47" s="28">
        <v>2</v>
      </c>
      <c r="M47" s="30">
        <v>0.124</v>
      </c>
      <c r="N47" s="23">
        <f t="shared" si="0"/>
        <v>0.248</v>
      </c>
      <c r="O47" s="23">
        <f t="shared" si="1"/>
        <v>0.30008000000000001</v>
      </c>
      <c r="P47" s="7"/>
      <c r="Q47" s="7"/>
      <c r="R47" s="7"/>
      <c r="S47" s="7"/>
      <c r="T47" s="7"/>
      <c r="U47" s="7"/>
      <c r="V47" s="39"/>
      <c r="Z47" s="41"/>
    </row>
    <row r="48" spans="2:26" x14ac:dyDescent="0.2">
      <c r="B48" s="42" t="s">
        <v>137</v>
      </c>
      <c r="C48" s="42" t="s">
        <v>138</v>
      </c>
      <c r="D48" s="24"/>
      <c r="E48" s="24"/>
      <c r="F48" s="43" t="s">
        <v>139</v>
      </c>
      <c r="G48" s="44" t="s">
        <v>140</v>
      </c>
      <c r="H48" s="33" t="s">
        <v>141</v>
      </c>
      <c r="I48" s="34" t="s">
        <v>142</v>
      </c>
      <c r="J48" s="28">
        <v>4</v>
      </c>
      <c r="K48" s="29">
        <v>4</v>
      </c>
      <c r="L48" s="28">
        <v>0</v>
      </c>
      <c r="M48" s="30">
        <v>2.23</v>
      </c>
      <c r="N48" s="23" t="str">
        <f t="shared" si="0"/>
        <v/>
      </c>
      <c r="O48" s="23" t="str">
        <f t="shared" si="1"/>
        <v/>
      </c>
      <c r="P48" s="7"/>
      <c r="Q48" s="7"/>
      <c r="R48" s="7"/>
      <c r="S48" s="7"/>
      <c r="T48" s="7"/>
      <c r="U48" s="7"/>
      <c r="V48" s="39"/>
      <c r="Z48" s="41"/>
    </row>
    <row r="49" spans="2:26" x14ac:dyDescent="0.2">
      <c r="B49" s="24"/>
      <c r="C49" s="24"/>
      <c r="D49" s="24" t="s">
        <v>143</v>
      </c>
      <c r="E49" s="24"/>
      <c r="F49" s="24" t="s">
        <v>144</v>
      </c>
      <c r="G49" s="44" t="s">
        <v>99</v>
      </c>
      <c r="H49" s="33"/>
      <c r="I49" s="34" t="s">
        <v>145</v>
      </c>
      <c r="J49" s="28">
        <v>1</v>
      </c>
      <c r="K49" s="29"/>
      <c r="L49" s="28">
        <v>2</v>
      </c>
      <c r="M49" s="30">
        <v>0.107</v>
      </c>
      <c r="N49" s="23">
        <f t="shared" si="0"/>
        <v>0.214</v>
      </c>
      <c r="O49" s="23">
        <f t="shared" si="1"/>
        <v>0.25894</v>
      </c>
      <c r="P49" s="7"/>
      <c r="Q49" s="7"/>
      <c r="R49" s="7"/>
      <c r="S49" s="7"/>
      <c r="T49" s="7"/>
      <c r="U49" s="7"/>
      <c r="V49" s="39"/>
      <c r="Z49" s="41"/>
    </row>
    <row r="50" spans="2:26" x14ac:dyDescent="0.2">
      <c r="B50" s="24"/>
      <c r="C50" s="24"/>
      <c r="D50" s="24" t="s">
        <v>146</v>
      </c>
      <c r="E50" s="24"/>
      <c r="F50" s="24" t="s">
        <v>147</v>
      </c>
      <c r="G50" s="44" t="s">
        <v>99</v>
      </c>
      <c r="H50" s="33"/>
      <c r="I50" s="34" t="s">
        <v>148</v>
      </c>
      <c r="J50" s="28">
        <v>1</v>
      </c>
      <c r="K50" s="29"/>
      <c r="L50" s="28">
        <v>2</v>
      </c>
      <c r="M50" s="30">
        <v>8.6999999999999994E-2</v>
      </c>
      <c r="N50" s="23">
        <f t="shared" si="0"/>
        <v>0.17399999999999999</v>
      </c>
      <c r="O50" s="23">
        <f t="shared" si="1"/>
        <v>0.21053999999999998</v>
      </c>
      <c r="P50" s="7"/>
      <c r="Q50" s="7"/>
      <c r="R50" s="7"/>
      <c r="S50" s="7"/>
      <c r="T50" s="7"/>
      <c r="U50" s="7"/>
      <c r="V50" s="39"/>
      <c r="Z50" s="41"/>
    </row>
    <row r="51" spans="2:26" x14ac:dyDescent="0.2">
      <c r="B51" s="24"/>
      <c r="C51" s="24"/>
      <c r="D51" s="24" t="s">
        <v>149</v>
      </c>
      <c r="E51" s="24"/>
      <c r="F51" s="24" t="s">
        <v>150</v>
      </c>
      <c r="G51" s="44" t="s">
        <v>99</v>
      </c>
      <c r="H51" s="33"/>
      <c r="I51" s="34" t="s">
        <v>151</v>
      </c>
      <c r="J51" s="28">
        <v>2</v>
      </c>
      <c r="K51" s="29"/>
      <c r="L51" s="28">
        <v>4</v>
      </c>
      <c r="M51" s="30">
        <v>0.109</v>
      </c>
      <c r="N51" s="23">
        <f t="shared" si="0"/>
        <v>0.436</v>
      </c>
      <c r="O51" s="23">
        <f t="shared" si="1"/>
        <v>0.52756000000000003</v>
      </c>
      <c r="P51" s="7"/>
      <c r="Q51" s="7"/>
      <c r="R51" s="7"/>
      <c r="S51" s="7"/>
      <c r="T51" s="7"/>
      <c r="U51" s="7"/>
      <c r="V51" s="39"/>
      <c r="Z51" s="41"/>
    </row>
    <row r="52" spans="2:26" ht="25.5" x14ac:dyDescent="0.2">
      <c r="B52" s="42" t="s">
        <v>152</v>
      </c>
      <c r="C52" s="42" t="s">
        <v>153</v>
      </c>
      <c r="D52" s="24"/>
      <c r="E52" s="24"/>
      <c r="F52" s="45" t="s">
        <v>154</v>
      </c>
      <c r="G52" s="44" t="s">
        <v>131</v>
      </c>
      <c r="H52" s="46" t="s">
        <v>155</v>
      </c>
      <c r="I52" s="47" t="s">
        <v>156</v>
      </c>
      <c r="J52" s="28">
        <v>4</v>
      </c>
      <c r="K52" s="29">
        <v>0</v>
      </c>
      <c r="L52" s="28">
        <v>4</v>
      </c>
      <c r="M52" s="37">
        <v>0.44700000000000001</v>
      </c>
      <c r="N52" s="23">
        <f t="shared" si="0"/>
        <v>1.788</v>
      </c>
      <c r="O52" s="23">
        <f t="shared" si="1"/>
        <v>2.1634799999999998</v>
      </c>
      <c r="P52" s="7"/>
      <c r="Q52" s="7"/>
      <c r="R52" s="7"/>
      <c r="S52" s="7"/>
      <c r="T52" s="7"/>
      <c r="U52" s="7"/>
      <c r="V52" s="39"/>
      <c r="Z52" s="41"/>
    </row>
    <row r="53" spans="2:26" x14ac:dyDescent="0.2">
      <c r="B53" s="24"/>
      <c r="C53" s="24"/>
      <c r="D53" s="24" t="s">
        <v>157</v>
      </c>
      <c r="E53" s="24"/>
      <c r="F53" s="24" t="s">
        <v>158</v>
      </c>
      <c r="G53" s="44" t="s">
        <v>99</v>
      </c>
      <c r="H53" s="33"/>
      <c r="I53" s="34" t="s">
        <v>159</v>
      </c>
      <c r="J53" s="28">
        <v>1</v>
      </c>
      <c r="K53" s="29"/>
      <c r="L53" s="28">
        <v>2</v>
      </c>
      <c r="M53" s="30">
        <v>0.123</v>
      </c>
      <c r="N53" s="23">
        <f t="shared" si="0"/>
        <v>0.246</v>
      </c>
      <c r="O53" s="23">
        <f t="shared" si="1"/>
        <v>0.29765999999999998</v>
      </c>
      <c r="P53" s="7"/>
      <c r="Q53" s="7"/>
      <c r="R53" s="7"/>
      <c r="S53" s="7"/>
      <c r="T53" s="7"/>
      <c r="U53" s="7"/>
      <c r="V53" s="39"/>
      <c r="Z53" s="41"/>
    </row>
    <row r="54" spans="2:26" x14ac:dyDescent="0.2">
      <c r="B54" s="24"/>
      <c r="C54" s="24"/>
      <c r="D54" s="24" t="s">
        <v>160</v>
      </c>
      <c r="E54" s="24"/>
      <c r="F54" s="24" t="s">
        <v>161</v>
      </c>
      <c r="G54" s="44" t="s">
        <v>99</v>
      </c>
      <c r="H54" s="33"/>
      <c r="I54" s="34" t="s">
        <v>162</v>
      </c>
      <c r="J54" s="28">
        <v>1</v>
      </c>
      <c r="K54" s="29"/>
      <c r="L54" s="28">
        <v>2</v>
      </c>
      <c r="M54" s="30">
        <v>9.7000000000000003E-2</v>
      </c>
      <c r="N54" s="23">
        <f t="shared" si="0"/>
        <v>0.19400000000000001</v>
      </c>
      <c r="O54" s="23">
        <f t="shared" si="1"/>
        <v>0.23474</v>
      </c>
      <c r="P54" s="7"/>
      <c r="Q54" s="7"/>
      <c r="R54" s="7"/>
      <c r="S54" s="7"/>
      <c r="T54" s="7"/>
      <c r="U54" s="7"/>
      <c r="V54" s="39"/>
      <c r="Z54" s="41"/>
    </row>
    <row r="55" spans="2:26" x14ac:dyDescent="0.2">
      <c r="B55" s="42" t="s">
        <v>163</v>
      </c>
      <c r="C55" s="42"/>
      <c r="D55" s="24"/>
      <c r="E55" s="24"/>
      <c r="F55" s="48" t="s">
        <v>164</v>
      </c>
      <c r="G55" s="44" t="s">
        <v>165</v>
      </c>
      <c r="H55" s="33" t="s">
        <v>166</v>
      </c>
      <c r="I55" s="34" t="s">
        <v>167</v>
      </c>
      <c r="J55" s="28">
        <v>1</v>
      </c>
      <c r="K55" s="29">
        <v>0</v>
      </c>
      <c r="L55" s="28">
        <v>1</v>
      </c>
      <c r="M55" s="30">
        <v>0.46600000000000003</v>
      </c>
      <c r="N55" s="23">
        <f t="shared" si="0"/>
        <v>0.46600000000000003</v>
      </c>
      <c r="O55" s="23">
        <f t="shared" si="1"/>
        <v>0.56386000000000003</v>
      </c>
      <c r="P55" s="7"/>
      <c r="Q55" s="7"/>
      <c r="R55" s="7"/>
      <c r="S55" s="7"/>
      <c r="T55" s="7"/>
      <c r="U55" s="7"/>
      <c r="V55" s="39"/>
      <c r="Z55" s="41"/>
    </row>
    <row r="56" spans="2:26" x14ac:dyDescent="0.2">
      <c r="B56" s="42"/>
      <c r="C56" s="42"/>
      <c r="D56" s="24" t="s">
        <v>168</v>
      </c>
      <c r="E56" s="24"/>
      <c r="F56" s="24" t="s">
        <v>169</v>
      </c>
      <c r="G56" s="44" t="s">
        <v>99</v>
      </c>
      <c r="H56" s="33"/>
      <c r="I56" s="34" t="s">
        <v>170</v>
      </c>
      <c r="J56" s="28">
        <v>2</v>
      </c>
      <c r="K56" s="29"/>
      <c r="L56" s="28">
        <v>4</v>
      </c>
      <c r="M56" s="30">
        <v>0.113</v>
      </c>
      <c r="N56" s="23">
        <f t="shared" si="0"/>
        <v>0.45200000000000001</v>
      </c>
      <c r="O56" s="23">
        <f t="shared" si="1"/>
        <v>0.54691999999999996</v>
      </c>
      <c r="P56" s="7"/>
      <c r="Q56" s="7"/>
      <c r="R56" s="7"/>
      <c r="S56" s="7"/>
      <c r="T56" s="7"/>
      <c r="U56" s="7"/>
      <c r="V56" s="39"/>
      <c r="Z56" s="41"/>
    </row>
    <row r="57" spans="2:26" x14ac:dyDescent="0.2">
      <c r="B57" s="42" t="s">
        <v>171</v>
      </c>
      <c r="C57" s="42" t="s">
        <v>172</v>
      </c>
      <c r="D57" s="24"/>
      <c r="E57" s="24"/>
      <c r="F57" s="48" t="s">
        <v>173</v>
      </c>
      <c r="G57" s="44" t="s">
        <v>165</v>
      </c>
      <c r="H57" s="33" t="s">
        <v>174</v>
      </c>
      <c r="I57" s="34" t="s">
        <v>175</v>
      </c>
      <c r="J57" s="28">
        <v>4</v>
      </c>
      <c r="K57" s="29">
        <v>0</v>
      </c>
      <c r="L57" s="28">
        <v>4</v>
      </c>
      <c r="M57" s="30">
        <v>0.53200000000000003</v>
      </c>
      <c r="N57" s="23">
        <f t="shared" si="0"/>
        <v>2.1280000000000001</v>
      </c>
      <c r="O57" s="23">
        <f t="shared" si="1"/>
        <v>2.5748800000000003</v>
      </c>
      <c r="P57" s="7"/>
      <c r="Q57" s="7"/>
      <c r="R57" s="7"/>
      <c r="S57" s="7"/>
      <c r="T57" s="7"/>
      <c r="U57" s="7"/>
      <c r="V57" s="39"/>
      <c r="Z57" s="41"/>
    </row>
    <row r="58" spans="2:26" x14ac:dyDescent="0.2">
      <c r="B58" s="42"/>
      <c r="C58" s="42"/>
      <c r="D58" s="24" t="s">
        <v>176</v>
      </c>
      <c r="E58" s="24"/>
      <c r="F58" s="24" t="s">
        <v>177</v>
      </c>
      <c r="G58" s="44" t="s">
        <v>99</v>
      </c>
      <c r="H58" s="33"/>
      <c r="I58" s="34" t="s">
        <v>178</v>
      </c>
      <c r="J58" s="28">
        <v>1</v>
      </c>
      <c r="K58" s="29"/>
      <c r="L58" s="28">
        <v>2</v>
      </c>
      <c r="M58" s="30">
        <v>0.13200000000000001</v>
      </c>
      <c r="N58" s="23">
        <f t="shared" si="0"/>
        <v>0.26400000000000001</v>
      </c>
      <c r="O58" s="23">
        <f t="shared" si="1"/>
        <v>0.31944</v>
      </c>
      <c r="P58" s="7"/>
      <c r="Q58" s="7"/>
      <c r="R58" s="7"/>
      <c r="S58" s="7"/>
      <c r="T58" s="7"/>
      <c r="U58" s="7"/>
      <c r="V58" s="39"/>
      <c r="Z58" s="41"/>
    </row>
    <row r="59" spans="2:26" x14ac:dyDescent="0.2">
      <c r="B59" s="42" t="s">
        <v>179</v>
      </c>
      <c r="C59" s="42" t="s">
        <v>180</v>
      </c>
      <c r="D59" s="24" t="s">
        <v>181</v>
      </c>
      <c r="E59" s="24" t="s">
        <v>517</v>
      </c>
      <c r="F59" s="24" t="s">
        <v>182</v>
      </c>
      <c r="G59" s="44" t="s">
        <v>99</v>
      </c>
      <c r="H59" s="33"/>
      <c r="I59" s="34" t="s">
        <v>183</v>
      </c>
      <c r="J59" s="28">
        <v>96</v>
      </c>
      <c r="K59" s="29"/>
      <c r="L59" s="28">
        <v>100</v>
      </c>
      <c r="M59" s="30">
        <v>0.04</v>
      </c>
      <c r="N59" s="23">
        <f t="shared" si="0"/>
        <v>4</v>
      </c>
      <c r="O59" s="23">
        <f t="shared" si="1"/>
        <v>4.84</v>
      </c>
      <c r="P59" s="7"/>
      <c r="Q59" s="7"/>
      <c r="R59" s="7"/>
      <c r="S59" s="7"/>
      <c r="T59" s="7"/>
      <c r="U59" s="7"/>
      <c r="V59" s="39"/>
      <c r="Z59" s="41"/>
    </row>
    <row r="60" spans="2:26" x14ac:dyDescent="0.2">
      <c r="B60" s="42" t="s">
        <v>184</v>
      </c>
      <c r="C60" s="42"/>
      <c r="D60" s="24"/>
      <c r="E60" s="24"/>
      <c r="F60" s="48" t="s">
        <v>185</v>
      </c>
      <c r="G60" s="44" t="s">
        <v>186</v>
      </c>
      <c r="H60" s="33" t="s">
        <v>187</v>
      </c>
      <c r="I60" s="34" t="s">
        <v>188</v>
      </c>
      <c r="J60" s="28">
        <v>1</v>
      </c>
      <c r="K60" s="29">
        <v>0</v>
      </c>
      <c r="L60" s="28">
        <v>2</v>
      </c>
      <c r="M60" s="30">
        <v>0.46600000000000003</v>
      </c>
      <c r="N60" s="23">
        <f t="shared" si="0"/>
        <v>0.93200000000000005</v>
      </c>
      <c r="O60" s="23">
        <f t="shared" si="1"/>
        <v>1.1277200000000001</v>
      </c>
      <c r="P60" s="7"/>
      <c r="Q60" s="7"/>
      <c r="R60" s="7"/>
      <c r="S60" s="7"/>
      <c r="T60" s="7"/>
      <c r="U60" s="7"/>
      <c r="V60" s="39"/>
      <c r="Z60" s="41"/>
    </row>
    <row r="61" spans="2:26" x14ac:dyDescent="0.2">
      <c r="B61" s="42"/>
      <c r="C61" s="42"/>
      <c r="D61" s="24" t="s">
        <v>189</v>
      </c>
      <c r="E61" s="24"/>
      <c r="F61" s="24" t="s">
        <v>190</v>
      </c>
      <c r="G61" s="44" t="s">
        <v>99</v>
      </c>
      <c r="H61" s="33"/>
      <c r="I61" s="34" t="s">
        <v>191</v>
      </c>
      <c r="J61" s="28">
        <v>2</v>
      </c>
      <c r="K61" s="29"/>
      <c r="L61" s="28">
        <v>4</v>
      </c>
      <c r="M61" s="30"/>
      <c r="N61" s="23">
        <f t="shared" si="0"/>
        <v>0</v>
      </c>
      <c r="O61" s="23">
        <f t="shared" si="1"/>
        <v>0</v>
      </c>
      <c r="P61" s="7"/>
      <c r="Q61" s="7"/>
      <c r="R61" s="7"/>
      <c r="S61" s="7"/>
      <c r="T61" s="7"/>
      <c r="U61" s="7"/>
      <c r="V61" s="39"/>
      <c r="Z61" s="41"/>
    </row>
    <row r="62" spans="2:26" x14ac:dyDescent="0.2">
      <c r="B62" s="42" t="s">
        <v>192</v>
      </c>
      <c r="C62" s="42" t="s">
        <v>193</v>
      </c>
      <c r="D62" s="24"/>
      <c r="E62" s="24"/>
      <c r="F62" s="48" t="s">
        <v>194</v>
      </c>
      <c r="G62" s="44" t="s">
        <v>131</v>
      </c>
      <c r="H62" s="33" t="s">
        <v>195</v>
      </c>
      <c r="I62" s="34" t="s">
        <v>196</v>
      </c>
      <c r="J62" s="28">
        <v>5</v>
      </c>
      <c r="K62" s="29">
        <v>0</v>
      </c>
      <c r="L62" s="28">
        <v>5</v>
      </c>
      <c r="M62" s="30">
        <v>0.41599999999999998</v>
      </c>
      <c r="N62" s="23">
        <f t="shared" si="0"/>
        <v>2.08</v>
      </c>
      <c r="O62" s="23">
        <f t="shared" si="1"/>
        <v>2.5167999999999999</v>
      </c>
      <c r="P62" s="7"/>
      <c r="Q62" s="7"/>
      <c r="R62" s="7"/>
      <c r="S62" s="7"/>
      <c r="T62" s="7"/>
      <c r="U62" s="7"/>
      <c r="V62" s="39"/>
      <c r="Z62" s="41"/>
    </row>
    <row r="63" spans="2:26" x14ac:dyDescent="0.2">
      <c r="B63" s="42" t="s">
        <v>197</v>
      </c>
      <c r="C63" s="42"/>
      <c r="D63" s="24"/>
      <c r="E63" s="24"/>
      <c r="F63" s="48" t="s">
        <v>198</v>
      </c>
      <c r="G63" s="44" t="s">
        <v>199</v>
      </c>
      <c r="H63" s="33" t="s">
        <v>200</v>
      </c>
      <c r="I63" s="34" t="s">
        <v>201</v>
      </c>
      <c r="J63" s="28">
        <v>1</v>
      </c>
      <c r="K63" s="29">
        <v>0</v>
      </c>
      <c r="L63" s="28">
        <v>2</v>
      </c>
      <c r="M63" s="30">
        <v>0.65600000000000003</v>
      </c>
      <c r="N63" s="23">
        <f t="shared" si="0"/>
        <v>1.3120000000000001</v>
      </c>
      <c r="O63" s="23">
        <f t="shared" si="1"/>
        <v>1.58752</v>
      </c>
      <c r="P63" s="7"/>
      <c r="Q63" s="7"/>
      <c r="R63" s="7"/>
      <c r="S63" s="7"/>
      <c r="T63" s="7"/>
      <c r="U63" s="7"/>
      <c r="V63" s="39"/>
      <c r="Z63" s="41"/>
    </row>
    <row r="64" spans="2:26" x14ac:dyDescent="0.2">
      <c r="B64" s="42"/>
      <c r="C64" s="42"/>
      <c r="D64" s="24" t="s">
        <v>202</v>
      </c>
      <c r="E64" s="24"/>
      <c r="F64" s="42" t="s">
        <v>203</v>
      </c>
      <c r="G64" s="44" t="s">
        <v>99</v>
      </c>
      <c r="H64" s="33"/>
      <c r="I64" s="34" t="s">
        <v>204</v>
      </c>
      <c r="J64" s="28">
        <v>2</v>
      </c>
      <c r="K64" s="29"/>
      <c r="L64" s="28">
        <v>4</v>
      </c>
      <c r="M64" s="30">
        <v>0.126</v>
      </c>
      <c r="N64" s="23">
        <f t="shared" si="0"/>
        <v>0.504</v>
      </c>
      <c r="O64" s="23">
        <f t="shared" si="1"/>
        <v>0.60983999999999994</v>
      </c>
      <c r="P64" s="7"/>
      <c r="Q64" s="7"/>
      <c r="R64" s="7"/>
      <c r="S64" s="7"/>
      <c r="T64" s="7"/>
      <c r="U64" s="7"/>
      <c r="V64" s="39"/>
      <c r="Z64" s="41"/>
    </row>
    <row r="65" spans="2:26" x14ac:dyDescent="0.2">
      <c r="B65" s="42"/>
      <c r="C65" s="42"/>
      <c r="D65" s="24"/>
      <c r="E65" s="24" t="s">
        <v>205</v>
      </c>
      <c r="F65" s="42" t="s">
        <v>206</v>
      </c>
      <c r="G65" s="44" t="s">
        <v>99</v>
      </c>
      <c r="H65" s="33"/>
      <c r="I65" s="34" t="s">
        <v>207</v>
      </c>
      <c r="J65" s="28">
        <v>1</v>
      </c>
      <c r="K65" s="29">
        <v>10</v>
      </c>
      <c r="L65" s="28">
        <v>0</v>
      </c>
      <c r="M65" s="30">
        <v>0.45600000000000002</v>
      </c>
      <c r="N65" s="23" t="str">
        <f t="shared" si="0"/>
        <v/>
      </c>
      <c r="O65" s="23" t="str">
        <f t="shared" si="1"/>
        <v/>
      </c>
      <c r="P65" s="7"/>
      <c r="Q65" s="7"/>
      <c r="R65" s="7"/>
      <c r="S65" s="7"/>
      <c r="T65" s="7"/>
      <c r="U65" s="7"/>
      <c r="V65" s="39"/>
      <c r="Z65" s="41"/>
    </row>
    <row r="66" spans="2:26" x14ac:dyDescent="0.2">
      <c r="B66" s="42" t="s">
        <v>208</v>
      </c>
      <c r="C66" s="42" t="s">
        <v>209</v>
      </c>
      <c r="D66" s="24"/>
      <c r="E66" s="24"/>
      <c r="F66" s="48" t="s">
        <v>210</v>
      </c>
      <c r="G66" s="44" t="s">
        <v>211</v>
      </c>
      <c r="H66" s="33" t="s">
        <v>212</v>
      </c>
      <c r="I66" s="35" t="s">
        <v>213</v>
      </c>
      <c r="J66" s="28">
        <v>3</v>
      </c>
      <c r="K66" s="29">
        <v>0</v>
      </c>
      <c r="L66" s="28">
        <v>3</v>
      </c>
      <c r="M66" s="30">
        <v>0.73199999999999998</v>
      </c>
      <c r="N66" s="23">
        <f t="shared" si="0"/>
        <v>2.1959999999999997</v>
      </c>
      <c r="O66" s="23">
        <f t="shared" si="1"/>
        <v>2.6571599999999997</v>
      </c>
      <c r="P66" s="7"/>
      <c r="Q66" s="7"/>
      <c r="R66" s="7"/>
      <c r="S66" s="7"/>
      <c r="T66" s="7"/>
      <c r="U66" s="7"/>
      <c r="V66" s="39"/>
    </row>
    <row r="67" spans="2:26" x14ac:dyDescent="0.2">
      <c r="B67" s="24"/>
      <c r="C67" s="24"/>
      <c r="D67" s="24"/>
      <c r="E67" s="24" t="s">
        <v>163</v>
      </c>
      <c r="F67" s="24" t="s">
        <v>518</v>
      </c>
      <c r="G67" s="25" t="s">
        <v>99</v>
      </c>
      <c r="H67" s="33"/>
      <c r="I67" s="34" t="s">
        <v>220</v>
      </c>
      <c r="J67" s="28">
        <v>11</v>
      </c>
      <c r="K67" s="29">
        <v>6</v>
      </c>
      <c r="L67" s="28">
        <v>5</v>
      </c>
      <c r="M67" s="30">
        <v>0.18099999999999999</v>
      </c>
      <c r="N67" s="23">
        <f t="shared" si="0"/>
        <v>0.90500000000000003</v>
      </c>
      <c r="O67" s="23">
        <f t="shared" si="1"/>
        <v>1.0950499999999999</v>
      </c>
      <c r="P67" s="7"/>
      <c r="Q67" s="7"/>
      <c r="R67" s="7"/>
      <c r="S67" s="7"/>
      <c r="T67" s="7"/>
      <c r="U67" s="7"/>
      <c r="V67" s="39"/>
      <c r="Z67" s="41"/>
    </row>
    <row r="68" spans="2:26" x14ac:dyDescent="0.2">
      <c r="B68" s="24" t="s">
        <v>214</v>
      </c>
      <c r="C68" s="24" t="s">
        <v>215</v>
      </c>
      <c r="D68" s="24" t="s">
        <v>216</v>
      </c>
      <c r="E68" s="24" t="s">
        <v>217</v>
      </c>
      <c r="F68" s="24" t="s">
        <v>218</v>
      </c>
      <c r="G68" s="25" t="s">
        <v>219</v>
      </c>
      <c r="H68" s="33"/>
      <c r="I68" s="34" t="s">
        <v>220</v>
      </c>
      <c r="J68" s="28">
        <v>11</v>
      </c>
      <c r="K68" s="29">
        <v>6</v>
      </c>
      <c r="L68" s="28">
        <v>5</v>
      </c>
      <c r="M68" s="30">
        <v>0.18099999999999999</v>
      </c>
      <c r="N68" s="23">
        <f t="shared" ref="N68:N143" si="2">IF(L68,L68*M68,"")</f>
        <v>0.90500000000000003</v>
      </c>
      <c r="O68" s="23">
        <f t="shared" ref="O68:O143" si="3">IF(L68,(1+$O$1)*L68*M68,"")</f>
        <v>1.0950499999999999</v>
      </c>
      <c r="P68" s="7"/>
      <c r="Q68" s="7"/>
      <c r="R68" s="7"/>
      <c r="S68" s="7"/>
      <c r="T68" s="7"/>
      <c r="U68" s="7"/>
      <c r="V68" s="39"/>
      <c r="Z68" s="41"/>
    </row>
    <row r="69" spans="2:26" x14ac:dyDescent="0.2">
      <c r="B69" s="24" t="s">
        <v>221</v>
      </c>
      <c r="C69" s="24" t="s">
        <v>222</v>
      </c>
      <c r="D69" s="24"/>
      <c r="E69" s="24"/>
      <c r="F69" s="24" t="s">
        <v>223</v>
      </c>
      <c r="G69" s="25" t="s">
        <v>219</v>
      </c>
      <c r="H69" s="33"/>
      <c r="I69" s="34" t="s">
        <v>224</v>
      </c>
      <c r="J69" s="28">
        <v>11</v>
      </c>
      <c r="K69" s="29">
        <v>0</v>
      </c>
      <c r="L69" s="28">
        <v>11</v>
      </c>
      <c r="M69" s="30">
        <v>0.22900000000000001</v>
      </c>
      <c r="N69" s="23">
        <f t="shared" si="2"/>
        <v>2.5190000000000001</v>
      </c>
      <c r="O69" s="23">
        <f t="shared" si="3"/>
        <v>3.04799</v>
      </c>
      <c r="P69" s="7"/>
      <c r="Q69" s="7" t="s">
        <v>56</v>
      </c>
      <c r="R69" s="7"/>
      <c r="S69" s="7"/>
      <c r="T69" s="7"/>
      <c r="U69" s="7"/>
      <c r="V69" s="39"/>
      <c r="Z69" s="41"/>
    </row>
    <row r="70" spans="2:26" x14ac:dyDescent="0.2">
      <c r="B70" s="24"/>
      <c r="C70" s="24"/>
      <c r="D70" s="24"/>
      <c r="E70" s="24" t="s">
        <v>519</v>
      </c>
      <c r="F70" s="24" t="s">
        <v>520</v>
      </c>
      <c r="G70" s="25" t="s">
        <v>99</v>
      </c>
      <c r="H70" s="33"/>
      <c r="I70" s="34" t="s">
        <v>224</v>
      </c>
      <c r="J70" s="28">
        <v>11</v>
      </c>
      <c r="K70" s="29">
        <v>0</v>
      </c>
      <c r="L70" s="28">
        <v>11</v>
      </c>
      <c r="M70" s="30">
        <v>0.22900000000000001</v>
      </c>
      <c r="N70" s="23">
        <f t="shared" si="2"/>
        <v>2.5190000000000001</v>
      </c>
      <c r="O70" s="23">
        <f t="shared" si="3"/>
        <v>3.04799</v>
      </c>
      <c r="P70" s="7"/>
      <c r="Q70" s="7" t="s">
        <v>56</v>
      </c>
      <c r="R70" s="7"/>
      <c r="S70" s="7"/>
      <c r="T70" s="7"/>
      <c r="U70" s="7"/>
      <c r="V70" s="39"/>
      <c r="Z70" s="41"/>
    </row>
    <row r="71" spans="2:26" x14ac:dyDescent="0.2">
      <c r="B71" s="24" t="s">
        <v>225</v>
      </c>
      <c r="C71" s="24" t="s">
        <v>226</v>
      </c>
      <c r="D71" s="24" t="s">
        <v>227</v>
      </c>
      <c r="E71" s="24" t="s">
        <v>228</v>
      </c>
      <c r="F71" s="24" t="s">
        <v>229</v>
      </c>
      <c r="G71" s="25" t="s">
        <v>230</v>
      </c>
      <c r="H71" s="33"/>
      <c r="I71" s="34" t="s">
        <v>231</v>
      </c>
      <c r="J71" s="28">
        <v>29</v>
      </c>
      <c r="K71" s="29">
        <v>30</v>
      </c>
      <c r="L71" s="28">
        <v>0</v>
      </c>
      <c r="M71" s="30">
        <v>0.28100000000000003</v>
      </c>
      <c r="N71" s="23" t="str">
        <f t="shared" si="2"/>
        <v/>
      </c>
      <c r="O71" s="23" t="str">
        <f t="shared" si="3"/>
        <v/>
      </c>
      <c r="P71" s="7"/>
      <c r="Q71" s="7"/>
      <c r="R71" s="7"/>
      <c r="S71" s="7"/>
      <c r="T71" s="7"/>
      <c r="U71" s="7"/>
      <c r="V71" s="39"/>
      <c r="Z71" s="41"/>
    </row>
    <row r="72" spans="2:26" x14ac:dyDescent="0.2">
      <c r="B72" s="24"/>
      <c r="C72" s="24"/>
      <c r="D72" s="24"/>
      <c r="E72" s="24"/>
      <c r="F72" s="24"/>
      <c r="G72" s="25"/>
      <c r="H72" s="33"/>
      <c r="I72" s="34"/>
      <c r="J72" s="28"/>
      <c r="K72" s="29"/>
      <c r="L72" s="28"/>
      <c r="M72" s="30"/>
      <c r="N72" s="23" t="str">
        <f t="shared" si="2"/>
        <v/>
      </c>
      <c r="O72" s="23" t="str">
        <f t="shared" si="3"/>
        <v/>
      </c>
      <c r="P72" s="7"/>
      <c r="Q72" s="7"/>
      <c r="R72" s="7"/>
      <c r="S72" s="7"/>
      <c r="T72" s="7"/>
      <c r="U72" s="7"/>
      <c r="V72" s="39"/>
      <c r="Z72" s="41"/>
    </row>
    <row r="73" spans="2:26" s="8" customFormat="1" x14ac:dyDescent="0.2">
      <c r="B73" s="24" t="s">
        <v>232</v>
      </c>
      <c r="C73" s="24"/>
      <c r="D73" s="24" t="s">
        <v>233</v>
      </c>
      <c r="E73" s="24"/>
      <c r="F73" s="24" t="s">
        <v>234</v>
      </c>
      <c r="G73" s="25" t="s">
        <v>235</v>
      </c>
      <c r="H73" s="33" t="s">
        <v>30</v>
      </c>
      <c r="I73" s="35" t="s">
        <v>236</v>
      </c>
      <c r="J73" s="28">
        <v>3</v>
      </c>
      <c r="K73" s="29">
        <v>3</v>
      </c>
      <c r="L73" s="28">
        <v>0</v>
      </c>
      <c r="M73" s="30">
        <v>2.4700000000000002</v>
      </c>
      <c r="N73" s="23" t="str">
        <f t="shared" si="2"/>
        <v/>
      </c>
      <c r="O73" s="23" t="str">
        <f t="shared" si="3"/>
        <v/>
      </c>
      <c r="P73" s="7"/>
      <c r="Q73" s="7"/>
      <c r="R73" s="7"/>
      <c r="S73" s="7"/>
      <c r="T73" s="7"/>
      <c r="U73" s="7"/>
      <c r="V73" s="36"/>
      <c r="W73" s="3"/>
    </row>
    <row r="74" spans="2:26" s="8" customFormat="1" x14ac:dyDescent="0.2">
      <c r="B74" s="24"/>
      <c r="C74" s="24"/>
      <c r="D74" s="24" t="s">
        <v>237</v>
      </c>
      <c r="E74" s="24"/>
      <c r="F74" s="24" t="s">
        <v>238</v>
      </c>
      <c r="G74" s="25" t="s">
        <v>235</v>
      </c>
      <c r="H74" s="33" t="s">
        <v>30</v>
      </c>
      <c r="I74" s="35" t="s">
        <v>239</v>
      </c>
      <c r="J74" s="28">
        <v>1</v>
      </c>
      <c r="K74" s="29">
        <v>1</v>
      </c>
      <c r="L74" s="28">
        <v>0</v>
      </c>
      <c r="M74" s="30">
        <v>2.31</v>
      </c>
      <c r="N74" s="23" t="str">
        <f t="shared" si="2"/>
        <v/>
      </c>
      <c r="O74" s="23" t="str">
        <f t="shared" si="3"/>
        <v/>
      </c>
      <c r="P74" s="7"/>
      <c r="Q74" s="7"/>
      <c r="R74" s="7"/>
      <c r="S74" s="7"/>
      <c r="T74" s="7"/>
      <c r="U74" s="7"/>
      <c r="V74" s="36"/>
      <c r="W74" s="3"/>
    </row>
    <row r="75" spans="2:26" s="8" customFormat="1" x14ac:dyDescent="0.2">
      <c r="B75" s="24" t="s">
        <v>240</v>
      </c>
      <c r="C75" s="24"/>
      <c r="D75" s="24"/>
      <c r="E75" s="24"/>
      <c r="F75" s="24" t="s">
        <v>241</v>
      </c>
      <c r="G75" s="25"/>
      <c r="H75" s="33"/>
      <c r="I75" s="35" t="s">
        <v>242</v>
      </c>
      <c r="J75" s="28">
        <v>1</v>
      </c>
      <c r="K75" s="29">
        <v>0</v>
      </c>
      <c r="L75" s="28">
        <v>2</v>
      </c>
      <c r="M75" s="30">
        <v>1.95</v>
      </c>
      <c r="N75" s="23">
        <f>IF(L75,L75*M75,"")</f>
        <v>3.9</v>
      </c>
      <c r="O75" s="23">
        <f>IF(L75,(1+$O$1)*L75*M75,"")</f>
        <v>4.7189999999999994</v>
      </c>
      <c r="P75" s="7"/>
      <c r="Q75" s="7"/>
      <c r="R75" s="7"/>
      <c r="S75" s="7"/>
      <c r="T75" s="7"/>
      <c r="U75" s="7"/>
      <c r="V75" s="36"/>
      <c r="W75" s="3"/>
    </row>
    <row r="76" spans="2:26" s="8" customFormat="1" x14ac:dyDescent="0.2">
      <c r="B76" s="24" t="s">
        <v>243</v>
      </c>
      <c r="C76" s="24" t="s">
        <v>244</v>
      </c>
      <c r="D76" s="24" t="s">
        <v>245</v>
      </c>
      <c r="E76" s="24" t="s">
        <v>245</v>
      </c>
      <c r="F76" s="24" t="s">
        <v>246</v>
      </c>
      <c r="G76" s="25" t="s">
        <v>235</v>
      </c>
      <c r="H76" s="33" t="s">
        <v>30</v>
      </c>
      <c r="I76" s="35" t="s">
        <v>247</v>
      </c>
      <c r="J76" s="28">
        <v>9</v>
      </c>
      <c r="K76" s="29"/>
      <c r="L76" s="28"/>
      <c r="M76" s="30">
        <v>2.4700000000000002</v>
      </c>
      <c r="N76" s="23" t="str">
        <f t="shared" si="2"/>
        <v/>
      </c>
      <c r="O76" s="23" t="str">
        <f t="shared" si="3"/>
        <v/>
      </c>
      <c r="P76" s="7"/>
      <c r="Q76" s="7"/>
      <c r="R76" s="7"/>
      <c r="S76" s="7"/>
      <c r="T76" s="7"/>
      <c r="U76" s="7"/>
      <c r="V76" s="36"/>
      <c r="W76" s="3"/>
    </row>
    <row r="77" spans="2:26" s="8" customFormat="1" x14ac:dyDescent="0.2">
      <c r="B77" s="24"/>
      <c r="C77" s="24"/>
      <c r="D77" s="24"/>
      <c r="E77" s="24"/>
      <c r="F77" s="24"/>
      <c r="G77" s="25"/>
      <c r="H77" s="33"/>
      <c r="I77" s="35"/>
      <c r="J77" s="28"/>
      <c r="K77" s="29"/>
      <c r="L77" s="28"/>
      <c r="M77" s="30"/>
      <c r="N77" s="23" t="str">
        <f t="shared" si="2"/>
        <v/>
      </c>
      <c r="O77" s="23" t="str">
        <f t="shared" si="3"/>
        <v/>
      </c>
      <c r="P77" s="7"/>
      <c r="Q77" s="7"/>
      <c r="R77" s="7"/>
      <c r="S77" s="7"/>
      <c r="T77" s="7"/>
      <c r="U77" s="7"/>
      <c r="V77" s="36"/>
      <c r="W77" s="3"/>
    </row>
    <row r="78" spans="2:26" s="8" customFormat="1" x14ac:dyDescent="0.2">
      <c r="B78" s="24" t="s">
        <v>248</v>
      </c>
      <c r="C78" s="24"/>
      <c r="D78" s="24" t="s">
        <v>249</v>
      </c>
      <c r="E78" s="24"/>
      <c r="F78" s="24" t="s">
        <v>250</v>
      </c>
      <c r="G78" s="25" t="s">
        <v>99</v>
      </c>
      <c r="H78" s="33"/>
      <c r="I78" s="35" t="s">
        <v>251</v>
      </c>
      <c r="J78" s="28">
        <v>4</v>
      </c>
      <c r="K78" s="29"/>
      <c r="L78" s="28">
        <v>10</v>
      </c>
      <c r="M78" s="30">
        <v>4.2999999999999997E-2</v>
      </c>
      <c r="N78" s="23">
        <f t="shared" si="2"/>
        <v>0.42999999999999994</v>
      </c>
      <c r="O78" s="23">
        <f t="shared" si="3"/>
        <v>0.52029999999999998</v>
      </c>
      <c r="P78" s="7"/>
      <c r="Q78" s="7" t="s">
        <v>56</v>
      </c>
      <c r="R78" s="7"/>
      <c r="S78" s="7"/>
      <c r="T78" s="7"/>
      <c r="U78" s="7"/>
      <c r="V78" s="36"/>
    </row>
    <row r="79" spans="2:26" s="8" customFormat="1" x14ac:dyDescent="0.2">
      <c r="B79" s="24"/>
      <c r="C79" s="24" t="s">
        <v>252</v>
      </c>
      <c r="D79" s="24" t="s">
        <v>253</v>
      </c>
      <c r="E79" s="24"/>
      <c r="F79" s="24" t="s">
        <v>254</v>
      </c>
      <c r="G79" s="25" t="s">
        <v>99</v>
      </c>
      <c r="H79" s="33"/>
      <c r="I79" s="38" t="s">
        <v>255</v>
      </c>
      <c r="J79" s="28">
        <v>22</v>
      </c>
      <c r="K79" s="29"/>
      <c r="L79" s="28">
        <v>100</v>
      </c>
      <c r="M79" s="30">
        <v>1.7999999999999999E-2</v>
      </c>
      <c r="N79" s="23">
        <f t="shared" si="2"/>
        <v>1.7999999999999998</v>
      </c>
      <c r="O79" s="23">
        <f t="shared" si="3"/>
        <v>2.1779999999999999</v>
      </c>
      <c r="P79" s="7"/>
      <c r="Q79" s="7" t="s">
        <v>56</v>
      </c>
      <c r="R79" s="7"/>
      <c r="S79" s="7"/>
      <c r="T79" s="7"/>
      <c r="U79" s="7"/>
      <c r="V79" s="36"/>
    </row>
    <row r="80" spans="2:26" s="8" customFormat="1" x14ac:dyDescent="0.2">
      <c r="B80" s="24"/>
      <c r="C80" s="24" t="s">
        <v>256</v>
      </c>
      <c r="D80" s="24" t="s">
        <v>257</v>
      </c>
      <c r="E80" s="24"/>
      <c r="F80" s="24" t="s">
        <v>258</v>
      </c>
      <c r="G80" s="25" t="s">
        <v>99</v>
      </c>
      <c r="H80" s="33"/>
      <c r="I80" s="38" t="s">
        <v>259</v>
      </c>
      <c r="J80" s="28">
        <v>4</v>
      </c>
      <c r="K80" s="29"/>
      <c r="L80" s="28">
        <v>10</v>
      </c>
      <c r="M80" s="30">
        <v>4.9000000000000002E-2</v>
      </c>
      <c r="N80" s="23">
        <f t="shared" si="2"/>
        <v>0.49</v>
      </c>
      <c r="O80" s="23">
        <f t="shared" si="3"/>
        <v>0.59289999999999998</v>
      </c>
      <c r="P80" s="7"/>
      <c r="Q80" s="7"/>
      <c r="R80" s="7"/>
      <c r="S80" s="7"/>
      <c r="T80" s="7"/>
      <c r="U80" s="7"/>
      <c r="V80" s="36"/>
    </row>
    <row r="81" spans="2:22" s="8" customFormat="1" x14ac:dyDescent="0.2">
      <c r="B81" s="24" t="s">
        <v>260</v>
      </c>
      <c r="C81" s="24" t="s">
        <v>261</v>
      </c>
      <c r="D81" s="24" t="s">
        <v>262</v>
      </c>
      <c r="E81" s="24"/>
      <c r="F81" s="24" t="s">
        <v>263</v>
      </c>
      <c r="G81" s="25" t="s">
        <v>99</v>
      </c>
      <c r="H81" s="33"/>
      <c r="I81" s="40" t="s">
        <v>264</v>
      </c>
      <c r="J81" s="28">
        <v>6</v>
      </c>
      <c r="K81" s="29"/>
      <c r="L81" s="28">
        <v>10</v>
      </c>
      <c r="M81" s="30">
        <v>4.2999999999999997E-2</v>
      </c>
      <c r="N81" s="23">
        <f t="shared" si="2"/>
        <v>0.42999999999999994</v>
      </c>
      <c r="O81" s="23">
        <f t="shared" si="3"/>
        <v>0.52029999999999998</v>
      </c>
      <c r="P81" s="7"/>
      <c r="Q81" s="7" t="s">
        <v>56</v>
      </c>
      <c r="R81" s="7"/>
      <c r="S81" s="7"/>
      <c r="T81" s="7"/>
      <c r="U81" s="7"/>
      <c r="V81" s="36"/>
    </row>
    <row r="82" spans="2:22" s="8" customFormat="1" x14ac:dyDescent="0.2">
      <c r="B82" s="24" t="s">
        <v>265</v>
      </c>
      <c r="C82" s="24" t="s">
        <v>266</v>
      </c>
      <c r="D82" s="24"/>
      <c r="E82" s="24"/>
      <c r="F82" s="24" t="s">
        <v>267</v>
      </c>
      <c r="G82" s="25" t="s">
        <v>99</v>
      </c>
      <c r="H82" s="33"/>
      <c r="I82" s="40" t="s">
        <v>268</v>
      </c>
      <c r="J82" s="28">
        <v>3</v>
      </c>
      <c r="K82" s="29">
        <v>10</v>
      </c>
      <c r="L82" s="28">
        <v>0</v>
      </c>
      <c r="M82" s="30">
        <v>4.9000000000000002E-2</v>
      </c>
      <c r="N82" s="23" t="str">
        <f t="shared" si="2"/>
        <v/>
      </c>
      <c r="O82" s="23" t="str">
        <f t="shared" si="3"/>
        <v/>
      </c>
      <c r="P82" s="7"/>
      <c r="Q82" s="7" t="s">
        <v>56</v>
      </c>
      <c r="R82" s="7"/>
      <c r="S82" s="7"/>
      <c r="T82" s="7"/>
      <c r="U82" s="7"/>
      <c r="V82" s="36"/>
    </row>
    <row r="83" spans="2:22" s="8" customFormat="1" x14ac:dyDescent="0.2">
      <c r="B83" s="24"/>
      <c r="C83" s="24" t="s">
        <v>269</v>
      </c>
      <c r="D83" s="24"/>
      <c r="E83" s="24"/>
      <c r="F83" s="24" t="s">
        <v>270</v>
      </c>
      <c r="G83" s="25" t="s">
        <v>99</v>
      </c>
      <c r="H83" s="33"/>
      <c r="I83" s="40" t="s">
        <v>271</v>
      </c>
      <c r="J83" s="28">
        <v>1</v>
      </c>
      <c r="K83" s="29"/>
      <c r="L83" s="28">
        <v>10</v>
      </c>
      <c r="M83" s="30">
        <v>6.5000000000000002E-2</v>
      </c>
      <c r="N83" s="23">
        <f t="shared" si="2"/>
        <v>0.65</v>
      </c>
      <c r="O83" s="23">
        <f t="shared" si="3"/>
        <v>0.78649999999999998</v>
      </c>
      <c r="P83" s="7"/>
      <c r="Q83" s="7" t="s">
        <v>56</v>
      </c>
      <c r="R83" s="7"/>
      <c r="S83" s="7"/>
      <c r="T83" s="7"/>
      <c r="U83" s="7"/>
      <c r="V83" s="36"/>
    </row>
    <row r="84" spans="2:22" s="8" customFormat="1" x14ac:dyDescent="0.2">
      <c r="B84" s="24" t="s">
        <v>272</v>
      </c>
      <c r="C84" s="24" t="s">
        <v>273</v>
      </c>
      <c r="D84" s="24" t="s">
        <v>274</v>
      </c>
      <c r="E84" s="24"/>
      <c r="F84" s="24" t="s">
        <v>275</v>
      </c>
      <c r="G84" s="25" t="s">
        <v>99</v>
      </c>
      <c r="H84" s="33"/>
      <c r="I84" s="40" t="s">
        <v>276</v>
      </c>
      <c r="J84" s="28">
        <v>5</v>
      </c>
      <c r="K84" s="29"/>
      <c r="L84" s="28">
        <v>10</v>
      </c>
      <c r="M84" s="30">
        <v>4.2999999999999997E-2</v>
      </c>
      <c r="N84" s="23">
        <f t="shared" si="2"/>
        <v>0.42999999999999994</v>
      </c>
      <c r="O84" s="23">
        <f t="shared" si="3"/>
        <v>0.52029999999999998</v>
      </c>
      <c r="P84" s="7"/>
      <c r="Q84" s="7" t="s">
        <v>56</v>
      </c>
      <c r="R84" s="7"/>
      <c r="S84" s="7"/>
      <c r="T84" s="7"/>
      <c r="U84" s="7"/>
      <c r="V84" s="36"/>
    </row>
    <row r="85" spans="2:22" s="8" customFormat="1" x14ac:dyDescent="0.2">
      <c r="B85" s="24"/>
      <c r="C85" s="24"/>
      <c r="D85" s="24" t="s">
        <v>277</v>
      </c>
      <c r="E85" s="24"/>
      <c r="F85" s="24" t="s">
        <v>278</v>
      </c>
      <c r="G85" s="25" t="s">
        <v>99</v>
      </c>
      <c r="H85" s="33"/>
      <c r="I85" s="40" t="s">
        <v>279</v>
      </c>
      <c r="J85" s="28">
        <v>2</v>
      </c>
      <c r="K85" s="29"/>
      <c r="L85" s="28">
        <v>10</v>
      </c>
      <c r="M85" s="30">
        <v>4.2999999999999997E-2</v>
      </c>
      <c r="N85" s="23">
        <f t="shared" si="2"/>
        <v>0.42999999999999994</v>
      </c>
      <c r="O85" s="23">
        <f t="shared" si="3"/>
        <v>0.52029999999999998</v>
      </c>
      <c r="P85" s="7"/>
      <c r="Q85" s="7"/>
      <c r="R85" s="7"/>
      <c r="S85" s="7"/>
      <c r="T85" s="7"/>
      <c r="U85" s="7"/>
      <c r="V85" s="36"/>
    </row>
    <row r="86" spans="2:22" s="8" customFormat="1" x14ac:dyDescent="0.2">
      <c r="B86" s="24"/>
      <c r="C86" s="24"/>
      <c r="D86" s="24" t="s">
        <v>280</v>
      </c>
      <c r="E86" s="24"/>
      <c r="F86" s="24" t="s">
        <v>281</v>
      </c>
      <c r="G86" s="25" t="s">
        <v>99</v>
      </c>
      <c r="H86" s="33"/>
      <c r="I86" s="40" t="s">
        <v>282</v>
      </c>
      <c r="J86" s="28">
        <v>1</v>
      </c>
      <c r="K86" s="29"/>
      <c r="L86" s="28">
        <v>10</v>
      </c>
      <c r="M86" s="30">
        <v>4.2999999999999997E-2</v>
      </c>
      <c r="N86" s="23">
        <f t="shared" si="2"/>
        <v>0.42999999999999994</v>
      </c>
      <c r="O86" s="23">
        <f t="shared" si="3"/>
        <v>0.52029999999999998</v>
      </c>
      <c r="P86" s="7"/>
      <c r="Q86" s="7"/>
      <c r="R86" s="7"/>
      <c r="S86" s="7"/>
      <c r="T86" s="7"/>
      <c r="U86" s="7"/>
      <c r="V86" s="36"/>
    </row>
    <row r="87" spans="2:22" s="8" customFormat="1" x14ac:dyDescent="0.2">
      <c r="B87" s="24"/>
      <c r="C87" s="24"/>
      <c r="D87" s="24" t="s">
        <v>283</v>
      </c>
      <c r="E87" s="24"/>
      <c r="F87" s="24" t="s">
        <v>284</v>
      </c>
      <c r="G87" s="25" t="s">
        <v>99</v>
      </c>
      <c r="H87" s="33"/>
      <c r="I87" s="40" t="s">
        <v>285</v>
      </c>
      <c r="J87" s="28">
        <v>2</v>
      </c>
      <c r="K87" s="29"/>
      <c r="L87" s="28">
        <v>10</v>
      </c>
      <c r="M87" s="30">
        <v>4.2999999999999997E-2</v>
      </c>
      <c r="N87" s="23">
        <f t="shared" si="2"/>
        <v>0.42999999999999994</v>
      </c>
      <c r="O87" s="23">
        <f t="shared" si="3"/>
        <v>0.52029999999999998</v>
      </c>
      <c r="P87" s="7"/>
      <c r="Q87" s="7"/>
      <c r="R87" s="7"/>
      <c r="S87" s="7"/>
      <c r="T87" s="7"/>
      <c r="U87" s="7"/>
      <c r="V87" s="36"/>
    </row>
    <row r="88" spans="2:22" s="8" customFormat="1" x14ac:dyDescent="0.2">
      <c r="B88" s="24"/>
      <c r="C88" s="24" t="s">
        <v>286</v>
      </c>
      <c r="D88" s="24" t="s">
        <v>287</v>
      </c>
      <c r="E88" s="24" t="s">
        <v>288</v>
      </c>
      <c r="F88" s="24" t="s">
        <v>289</v>
      </c>
      <c r="G88" s="25" t="s">
        <v>99</v>
      </c>
      <c r="H88" s="33"/>
      <c r="I88" s="40" t="s">
        <v>290</v>
      </c>
      <c r="J88" s="28">
        <v>5</v>
      </c>
      <c r="K88" s="29"/>
      <c r="L88" s="28">
        <v>10</v>
      </c>
      <c r="M88" s="30">
        <v>4.2999999999999997E-2</v>
      </c>
      <c r="N88" s="23">
        <f t="shared" si="2"/>
        <v>0.42999999999999994</v>
      </c>
      <c r="O88" s="23">
        <f t="shared" si="3"/>
        <v>0.52029999999999998</v>
      </c>
      <c r="P88" s="7"/>
      <c r="Q88" s="7" t="s">
        <v>56</v>
      </c>
      <c r="R88" s="7"/>
      <c r="S88" s="7"/>
      <c r="T88" s="7"/>
      <c r="U88" s="7"/>
      <c r="V88" s="36"/>
    </row>
    <row r="89" spans="2:22" s="8" customFormat="1" x14ac:dyDescent="0.2">
      <c r="B89" s="24"/>
      <c r="C89" s="24"/>
      <c r="D89" s="24" t="s">
        <v>291</v>
      </c>
      <c r="E89" s="24"/>
      <c r="F89" s="24" t="s">
        <v>292</v>
      </c>
      <c r="G89" s="25" t="s">
        <v>99</v>
      </c>
      <c r="H89" s="33"/>
      <c r="I89" s="40" t="s">
        <v>293</v>
      </c>
      <c r="J89" s="28">
        <v>1</v>
      </c>
      <c r="K89" s="29"/>
      <c r="L89" s="28">
        <v>10</v>
      </c>
      <c r="M89" s="30">
        <v>6.5000000000000002E-2</v>
      </c>
      <c r="N89" s="23">
        <f t="shared" si="2"/>
        <v>0.65</v>
      </c>
      <c r="O89" s="23">
        <f t="shared" si="3"/>
        <v>0.78649999999999998</v>
      </c>
      <c r="P89" s="7"/>
      <c r="Q89" s="7"/>
      <c r="R89" s="7"/>
      <c r="S89" s="7"/>
      <c r="T89" s="7"/>
      <c r="U89" s="7"/>
      <c r="V89" s="36"/>
    </row>
    <row r="90" spans="2:22" s="8" customFormat="1" x14ac:dyDescent="0.2">
      <c r="B90" s="24" t="s">
        <v>294</v>
      </c>
      <c r="C90" s="24" t="s">
        <v>295</v>
      </c>
      <c r="D90" s="24"/>
      <c r="E90" s="24"/>
      <c r="F90" s="24" t="s">
        <v>296</v>
      </c>
      <c r="G90" s="25" t="s">
        <v>99</v>
      </c>
      <c r="H90" s="33"/>
      <c r="I90" s="40" t="s">
        <v>297</v>
      </c>
      <c r="J90" s="28">
        <v>3</v>
      </c>
      <c r="K90" s="29"/>
      <c r="L90" s="28">
        <v>10</v>
      </c>
      <c r="M90" s="30">
        <v>4.9000000000000002E-2</v>
      </c>
      <c r="N90" s="23">
        <f t="shared" si="2"/>
        <v>0.49</v>
      </c>
      <c r="O90" s="23">
        <f t="shared" si="3"/>
        <v>0.59289999999999998</v>
      </c>
      <c r="P90" s="7"/>
      <c r="Q90" s="7" t="s">
        <v>56</v>
      </c>
      <c r="R90" s="7"/>
      <c r="S90" s="7"/>
      <c r="T90" s="7"/>
      <c r="U90" s="7"/>
      <c r="V90" s="36"/>
    </row>
    <row r="91" spans="2:22" s="8" customFormat="1" x14ac:dyDescent="0.2">
      <c r="B91" s="24" t="s">
        <v>298</v>
      </c>
      <c r="C91" s="24"/>
      <c r="D91" s="24"/>
      <c r="E91" s="24"/>
      <c r="F91" s="24" t="s">
        <v>299</v>
      </c>
      <c r="G91" s="25" t="s">
        <v>99</v>
      </c>
      <c r="H91" s="33"/>
      <c r="I91" s="40" t="s">
        <v>300</v>
      </c>
      <c r="J91" s="28">
        <v>1</v>
      </c>
      <c r="K91" s="29"/>
      <c r="L91" s="28">
        <v>10</v>
      </c>
      <c r="M91" s="30">
        <v>6.5000000000000002E-2</v>
      </c>
      <c r="N91" s="23">
        <f t="shared" si="2"/>
        <v>0.65</v>
      </c>
      <c r="O91" s="23">
        <f t="shared" si="3"/>
        <v>0.78649999999999998</v>
      </c>
      <c r="P91" s="7"/>
      <c r="Q91" s="7"/>
      <c r="R91" s="7"/>
      <c r="S91" s="7"/>
      <c r="T91" s="7"/>
      <c r="U91" s="7"/>
      <c r="V91" s="36"/>
    </row>
    <row r="92" spans="2:22" s="8" customFormat="1" x14ac:dyDescent="0.2">
      <c r="B92" s="24"/>
      <c r="C92" s="24"/>
      <c r="D92" s="24" t="s">
        <v>301</v>
      </c>
      <c r="E92" s="24"/>
      <c r="F92" s="24" t="s">
        <v>302</v>
      </c>
      <c r="G92" s="25" t="s">
        <v>99</v>
      </c>
      <c r="H92" s="33"/>
      <c r="I92" s="40" t="s">
        <v>303</v>
      </c>
      <c r="J92" s="28">
        <v>2</v>
      </c>
      <c r="K92" s="29"/>
      <c r="L92" s="28">
        <v>10</v>
      </c>
      <c r="M92" s="30">
        <v>4.2999999999999997E-2</v>
      </c>
      <c r="N92" s="23">
        <f t="shared" si="2"/>
        <v>0.42999999999999994</v>
      </c>
      <c r="O92" s="23">
        <f t="shared" si="3"/>
        <v>0.52029999999999998</v>
      </c>
      <c r="P92" s="7"/>
      <c r="Q92" s="7"/>
      <c r="R92" s="7"/>
      <c r="S92" s="7"/>
      <c r="T92" s="7"/>
      <c r="U92" s="7"/>
      <c r="V92" s="36"/>
    </row>
    <row r="93" spans="2:22" s="8" customFormat="1" x14ac:dyDescent="0.2">
      <c r="B93" s="24"/>
      <c r="C93" s="24" t="s">
        <v>304</v>
      </c>
      <c r="D93" s="24" t="s">
        <v>305</v>
      </c>
      <c r="E93" s="24"/>
      <c r="F93" s="24" t="s">
        <v>306</v>
      </c>
      <c r="G93" s="25" t="s">
        <v>99</v>
      </c>
      <c r="H93" s="33"/>
      <c r="I93" s="40" t="s">
        <v>307</v>
      </c>
      <c r="J93" s="28">
        <v>5</v>
      </c>
      <c r="K93" s="29"/>
      <c r="L93" s="28">
        <v>10</v>
      </c>
      <c r="M93" s="30">
        <v>4.9000000000000002E-2</v>
      </c>
      <c r="N93" s="23">
        <f t="shared" si="2"/>
        <v>0.49</v>
      </c>
      <c r="O93" s="23">
        <f t="shared" si="3"/>
        <v>0.59289999999999998</v>
      </c>
      <c r="P93" s="7"/>
      <c r="Q93" s="7" t="s">
        <v>56</v>
      </c>
      <c r="R93" s="7"/>
      <c r="S93" s="7"/>
      <c r="T93" s="7"/>
      <c r="U93" s="7"/>
      <c r="V93" s="36"/>
    </row>
    <row r="94" spans="2:22" s="8" customFormat="1" x14ac:dyDescent="0.2">
      <c r="B94" s="24" t="s">
        <v>308</v>
      </c>
      <c r="C94" s="24"/>
      <c r="D94" s="24" t="s">
        <v>309</v>
      </c>
      <c r="E94" s="24"/>
      <c r="F94" s="24" t="s">
        <v>310</v>
      </c>
      <c r="G94" s="25" t="s">
        <v>99</v>
      </c>
      <c r="H94" s="33"/>
      <c r="I94" s="40" t="s">
        <v>311</v>
      </c>
      <c r="J94" s="28">
        <v>2</v>
      </c>
      <c r="K94" s="29"/>
      <c r="L94" s="28">
        <v>10</v>
      </c>
      <c r="M94" s="30">
        <v>4.2999999999999997E-2</v>
      </c>
      <c r="N94" s="23">
        <f t="shared" si="2"/>
        <v>0.42999999999999994</v>
      </c>
      <c r="O94" s="23">
        <f t="shared" si="3"/>
        <v>0.52029999999999998</v>
      </c>
      <c r="P94" s="7"/>
      <c r="Q94" s="7" t="s">
        <v>56</v>
      </c>
      <c r="R94" s="7"/>
      <c r="S94" s="7"/>
      <c r="T94" s="7"/>
      <c r="U94" s="7"/>
      <c r="V94" s="36"/>
    </row>
    <row r="95" spans="2:22" s="8" customFormat="1" x14ac:dyDescent="0.2">
      <c r="B95" s="24"/>
      <c r="C95" s="24"/>
      <c r="D95" s="24" t="s">
        <v>312</v>
      </c>
      <c r="E95" s="24"/>
      <c r="F95" s="24" t="s">
        <v>313</v>
      </c>
      <c r="G95" s="25" t="s">
        <v>99</v>
      </c>
      <c r="H95" s="33"/>
      <c r="I95" s="40" t="s">
        <v>314</v>
      </c>
      <c r="J95" s="28">
        <v>1</v>
      </c>
      <c r="K95" s="29"/>
      <c r="L95" s="28">
        <v>10</v>
      </c>
      <c r="M95" s="30">
        <v>4.2999999999999997E-2</v>
      </c>
      <c r="N95" s="23">
        <f t="shared" si="2"/>
        <v>0.42999999999999994</v>
      </c>
      <c r="O95" s="23">
        <f t="shared" si="3"/>
        <v>0.52029999999999998</v>
      </c>
      <c r="P95" s="7"/>
      <c r="Q95" s="7"/>
      <c r="R95" s="7"/>
      <c r="S95" s="7"/>
      <c r="T95" s="7"/>
      <c r="U95" s="7"/>
      <c r="V95" s="36"/>
    </row>
    <row r="96" spans="2:22" s="8" customFormat="1" x14ac:dyDescent="0.2">
      <c r="B96" s="24" t="s">
        <v>315</v>
      </c>
      <c r="C96" s="24" t="s">
        <v>316</v>
      </c>
      <c r="D96" s="24" t="s">
        <v>317</v>
      </c>
      <c r="E96" s="24" t="s">
        <v>521</v>
      </c>
      <c r="F96" s="24" t="s">
        <v>318</v>
      </c>
      <c r="G96" s="25" t="s">
        <v>99</v>
      </c>
      <c r="H96" s="33"/>
      <c r="I96" s="40" t="s">
        <v>319</v>
      </c>
      <c r="J96" s="28">
        <v>26</v>
      </c>
      <c r="K96" s="29"/>
      <c r="L96" s="28">
        <v>50</v>
      </c>
      <c r="M96" s="30">
        <v>4.2999999999999997E-2</v>
      </c>
      <c r="N96" s="23">
        <f t="shared" si="2"/>
        <v>2.15</v>
      </c>
      <c r="O96" s="23">
        <f t="shared" si="3"/>
        <v>2.6014999999999997</v>
      </c>
      <c r="P96" s="7"/>
      <c r="Q96" s="7" t="s">
        <v>56</v>
      </c>
      <c r="R96" s="7"/>
      <c r="S96" s="7"/>
      <c r="T96" s="7"/>
      <c r="U96" s="7"/>
      <c r="V96" s="36"/>
    </row>
    <row r="97" spans="2:22" s="8" customFormat="1" x14ac:dyDescent="0.2">
      <c r="B97" s="24" t="s">
        <v>320</v>
      </c>
      <c r="C97" s="24" t="s">
        <v>321</v>
      </c>
      <c r="D97" s="24"/>
      <c r="E97" s="24"/>
      <c r="F97" s="24" t="s">
        <v>322</v>
      </c>
      <c r="G97" s="25" t="s">
        <v>99</v>
      </c>
      <c r="H97" s="33"/>
      <c r="I97" s="40" t="s">
        <v>323</v>
      </c>
      <c r="J97" s="28">
        <v>6</v>
      </c>
      <c r="K97" s="29">
        <v>12</v>
      </c>
      <c r="L97" s="28">
        <v>0</v>
      </c>
      <c r="M97" s="30">
        <v>6.5000000000000002E-2</v>
      </c>
      <c r="N97" s="23" t="str">
        <f t="shared" si="2"/>
        <v/>
      </c>
      <c r="O97" s="23" t="str">
        <f t="shared" si="3"/>
        <v/>
      </c>
      <c r="P97" s="7"/>
      <c r="Q97" s="7" t="s">
        <v>56</v>
      </c>
      <c r="R97" s="7"/>
      <c r="S97" s="7"/>
      <c r="T97" s="7"/>
      <c r="U97" s="7"/>
      <c r="V97" s="36"/>
    </row>
    <row r="98" spans="2:22" s="8" customFormat="1" x14ac:dyDescent="0.2">
      <c r="B98" s="24"/>
      <c r="C98" s="24"/>
      <c r="D98" s="24" t="s">
        <v>324</v>
      </c>
      <c r="E98" s="24"/>
      <c r="F98" s="24" t="s">
        <v>325</v>
      </c>
      <c r="G98" s="25" t="s">
        <v>99</v>
      </c>
      <c r="H98" s="33"/>
      <c r="I98" s="40" t="s">
        <v>326</v>
      </c>
      <c r="J98" s="28">
        <v>1</v>
      </c>
      <c r="K98" s="29"/>
      <c r="L98" s="28">
        <v>10</v>
      </c>
      <c r="M98" s="30">
        <v>4.2999999999999997E-2</v>
      </c>
      <c r="N98" s="23">
        <f t="shared" si="2"/>
        <v>0.42999999999999994</v>
      </c>
      <c r="O98" s="23">
        <f t="shared" si="3"/>
        <v>0.52029999999999998</v>
      </c>
      <c r="P98" s="7"/>
      <c r="Q98" s="7"/>
      <c r="R98" s="7"/>
      <c r="S98" s="7"/>
      <c r="T98" s="7"/>
      <c r="U98" s="7"/>
      <c r="V98" s="36"/>
    </row>
    <row r="99" spans="2:22" s="8" customFormat="1" x14ac:dyDescent="0.2">
      <c r="B99" s="24" t="s">
        <v>327</v>
      </c>
      <c r="C99" s="24"/>
      <c r="D99" s="24" t="s">
        <v>328</v>
      </c>
      <c r="E99" s="24"/>
      <c r="F99" s="24" t="s">
        <v>329</v>
      </c>
      <c r="G99" s="25" t="s">
        <v>99</v>
      </c>
      <c r="H99" s="33"/>
      <c r="I99" s="40" t="s">
        <v>330</v>
      </c>
      <c r="J99" s="28">
        <v>5</v>
      </c>
      <c r="K99" s="29">
        <v>15</v>
      </c>
      <c r="L99" s="28">
        <v>0</v>
      </c>
      <c r="M99" s="30">
        <v>4.2999999999999997E-2</v>
      </c>
      <c r="N99" s="23" t="str">
        <f t="shared" si="2"/>
        <v/>
      </c>
      <c r="O99" s="23" t="str">
        <f t="shared" si="3"/>
        <v/>
      </c>
      <c r="P99" s="7"/>
      <c r="Q99" s="7"/>
      <c r="R99" s="7"/>
      <c r="S99" s="7"/>
      <c r="T99" s="7"/>
      <c r="U99" s="7"/>
      <c r="V99" s="36"/>
    </row>
    <row r="100" spans="2:22" s="8" customFormat="1" x14ac:dyDescent="0.2">
      <c r="B100" s="24" t="s">
        <v>331</v>
      </c>
      <c r="C100" s="24" t="s">
        <v>332</v>
      </c>
      <c r="D100" s="24" t="s">
        <v>333</v>
      </c>
      <c r="E100" s="24"/>
      <c r="F100" s="24" t="s">
        <v>334</v>
      </c>
      <c r="G100" s="25" t="s">
        <v>99</v>
      </c>
      <c r="H100" s="33"/>
      <c r="I100" s="40" t="s">
        <v>335</v>
      </c>
      <c r="J100" s="28">
        <v>8</v>
      </c>
      <c r="K100" s="29"/>
      <c r="L100" s="28">
        <v>20</v>
      </c>
      <c r="M100" s="30">
        <v>4.2999999999999997E-2</v>
      </c>
      <c r="N100" s="23">
        <f t="shared" si="2"/>
        <v>0.85999999999999988</v>
      </c>
      <c r="O100" s="23">
        <f t="shared" si="3"/>
        <v>1.0406</v>
      </c>
      <c r="P100" s="7"/>
      <c r="Q100" s="7" t="s">
        <v>56</v>
      </c>
      <c r="R100" s="7"/>
      <c r="S100" s="7"/>
      <c r="T100" s="7"/>
      <c r="U100" s="7"/>
      <c r="V100" s="36"/>
    </row>
    <row r="101" spans="2:22" s="8" customFormat="1" x14ac:dyDescent="0.2">
      <c r="B101" s="24"/>
      <c r="C101" s="24"/>
      <c r="D101" s="24" t="s">
        <v>336</v>
      </c>
      <c r="E101" s="24"/>
      <c r="F101" s="24" t="s">
        <v>337</v>
      </c>
      <c r="G101" s="25" t="s">
        <v>99</v>
      </c>
      <c r="H101" s="33"/>
      <c r="I101" s="40" t="s">
        <v>338</v>
      </c>
      <c r="J101" s="28">
        <v>1</v>
      </c>
      <c r="K101" s="29"/>
      <c r="L101" s="28">
        <v>10</v>
      </c>
      <c r="M101" s="30">
        <v>4.2999999999999997E-2</v>
      </c>
      <c r="N101" s="23">
        <f t="shared" si="2"/>
        <v>0.42999999999999994</v>
      </c>
      <c r="O101" s="23">
        <f t="shared" si="3"/>
        <v>0.52029999999999998</v>
      </c>
      <c r="P101" s="7"/>
      <c r="Q101" s="7"/>
      <c r="R101" s="7"/>
      <c r="S101" s="7"/>
      <c r="T101" s="7"/>
      <c r="U101" s="7"/>
      <c r="V101" s="36"/>
    </row>
    <row r="102" spans="2:22" s="8" customFormat="1" x14ac:dyDescent="0.2">
      <c r="B102" s="24" t="s">
        <v>339</v>
      </c>
      <c r="C102" s="24" t="s">
        <v>340</v>
      </c>
      <c r="D102" s="24"/>
      <c r="E102" s="24"/>
      <c r="F102" s="24" t="s">
        <v>341</v>
      </c>
      <c r="G102" s="25" t="s">
        <v>99</v>
      </c>
      <c r="H102" s="33"/>
      <c r="I102" s="40" t="s">
        <v>342</v>
      </c>
      <c r="J102" s="28">
        <v>4</v>
      </c>
      <c r="K102" s="29"/>
      <c r="L102" s="28">
        <v>10</v>
      </c>
      <c r="M102" s="30">
        <v>4.2999999999999997E-2</v>
      </c>
      <c r="N102" s="23">
        <f t="shared" si="2"/>
        <v>0.42999999999999994</v>
      </c>
      <c r="O102" s="23">
        <f t="shared" si="3"/>
        <v>0.52029999999999998</v>
      </c>
      <c r="P102" s="7"/>
      <c r="Q102" s="7" t="s">
        <v>56</v>
      </c>
      <c r="R102" s="7"/>
      <c r="S102" s="7"/>
      <c r="T102" s="7"/>
      <c r="U102" s="7"/>
      <c r="V102" s="36"/>
    </row>
    <row r="103" spans="2:22" s="8" customFormat="1" x14ac:dyDescent="0.2">
      <c r="B103" s="24" t="s">
        <v>343</v>
      </c>
      <c r="C103" s="24"/>
      <c r="D103" s="24" t="s">
        <v>344</v>
      </c>
      <c r="E103" s="24"/>
      <c r="F103" s="24" t="s">
        <v>345</v>
      </c>
      <c r="G103" s="25" t="s">
        <v>99</v>
      </c>
      <c r="H103" s="33"/>
      <c r="I103" s="40" t="s">
        <v>346</v>
      </c>
      <c r="J103" s="28">
        <v>3</v>
      </c>
      <c r="K103" s="29"/>
      <c r="L103" s="28">
        <v>10</v>
      </c>
      <c r="M103" s="30">
        <v>4.2999999999999997E-2</v>
      </c>
      <c r="N103" s="23">
        <f t="shared" si="2"/>
        <v>0.42999999999999994</v>
      </c>
      <c r="O103" s="23">
        <f t="shared" si="3"/>
        <v>0.52029999999999998</v>
      </c>
      <c r="P103" s="7"/>
      <c r="Q103" s="7"/>
      <c r="R103" s="7"/>
      <c r="S103" s="7"/>
      <c r="T103" s="7"/>
      <c r="U103" s="7"/>
      <c r="V103" s="36"/>
    </row>
    <row r="104" spans="2:22" s="8" customFormat="1" x14ac:dyDescent="0.2">
      <c r="B104" s="24" t="s">
        <v>347</v>
      </c>
      <c r="C104" s="24" t="s">
        <v>348</v>
      </c>
      <c r="D104" s="24"/>
      <c r="E104" s="24"/>
      <c r="F104" s="24" t="s">
        <v>349</v>
      </c>
      <c r="G104" s="25" t="s">
        <v>99</v>
      </c>
      <c r="H104" s="33"/>
      <c r="I104" s="40" t="s">
        <v>350</v>
      </c>
      <c r="J104" s="28">
        <v>4</v>
      </c>
      <c r="K104" s="29"/>
      <c r="L104" s="28">
        <v>10</v>
      </c>
      <c r="M104" s="30">
        <v>4.2999999999999997E-2</v>
      </c>
      <c r="N104" s="23">
        <f t="shared" si="2"/>
        <v>0.42999999999999994</v>
      </c>
      <c r="O104" s="23">
        <f t="shared" si="3"/>
        <v>0.52029999999999998</v>
      </c>
      <c r="P104" s="7"/>
      <c r="Q104" s="7" t="s">
        <v>56</v>
      </c>
      <c r="R104" s="7"/>
      <c r="S104" s="7"/>
      <c r="T104" s="7"/>
      <c r="U104" s="7"/>
      <c r="V104" s="36"/>
    </row>
    <row r="105" spans="2:22" s="8" customFormat="1" x14ac:dyDescent="0.2">
      <c r="B105" s="24" t="s">
        <v>351</v>
      </c>
      <c r="C105" s="24"/>
      <c r="D105" s="24"/>
      <c r="E105" s="24"/>
      <c r="F105" s="24" t="s">
        <v>352</v>
      </c>
      <c r="G105" s="25" t="s">
        <v>99</v>
      </c>
      <c r="H105" s="33"/>
      <c r="I105" s="40" t="s">
        <v>353</v>
      </c>
      <c r="J105" s="28">
        <v>1</v>
      </c>
      <c r="K105" s="29"/>
      <c r="L105" s="28">
        <v>10</v>
      </c>
      <c r="M105" s="30">
        <v>4.2999999999999997E-2</v>
      </c>
      <c r="N105" s="23">
        <f t="shared" si="2"/>
        <v>0.42999999999999994</v>
      </c>
      <c r="O105" s="23">
        <f t="shared" si="3"/>
        <v>0.52029999999999998</v>
      </c>
      <c r="P105" s="7"/>
      <c r="Q105" s="7"/>
      <c r="R105" s="7"/>
      <c r="S105" s="7"/>
      <c r="T105" s="7"/>
      <c r="U105" s="7"/>
      <c r="V105" s="36"/>
    </row>
    <row r="106" spans="2:22" s="8" customFormat="1" x14ac:dyDescent="0.2">
      <c r="B106" s="24"/>
      <c r="C106" s="24" t="s">
        <v>354</v>
      </c>
      <c r="D106" s="24"/>
      <c r="E106" s="24"/>
      <c r="F106" s="24" t="s">
        <v>355</v>
      </c>
      <c r="G106" s="25" t="s">
        <v>99</v>
      </c>
      <c r="H106" s="33"/>
      <c r="I106" s="40" t="s">
        <v>356</v>
      </c>
      <c r="J106" s="28">
        <v>1</v>
      </c>
      <c r="K106" s="29"/>
      <c r="L106" s="28">
        <v>10</v>
      </c>
      <c r="M106" s="30">
        <v>4.2999999999999997E-2</v>
      </c>
      <c r="N106" s="23">
        <f t="shared" si="2"/>
        <v>0.42999999999999994</v>
      </c>
      <c r="O106" s="23">
        <f t="shared" si="3"/>
        <v>0.52029999999999998</v>
      </c>
      <c r="P106" s="7"/>
      <c r="Q106" s="7" t="s">
        <v>56</v>
      </c>
      <c r="R106" s="7"/>
      <c r="S106" s="7"/>
      <c r="T106" s="7"/>
      <c r="U106" s="7"/>
      <c r="V106" s="36"/>
    </row>
    <row r="107" spans="2:22" s="8" customFormat="1" x14ac:dyDescent="0.2">
      <c r="B107" s="24" t="s">
        <v>357</v>
      </c>
      <c r="C107" s="24" t="s">
        <v>358</v>
      </c>
      <c r="D107" s="24"/>
      <c r="E107" s="24"/>
      <c r="F107" s="24" t="s">
        <v>359</v>
      </c>
      <c r="G107" s="25" t="s">
        <v>99</v>
      </c>
      <c r="H107" s="33"/>
      <c r="I107" s="40" t="s">
        <v>360</v>
      </c>
      <c r="J107" s="28">
        <v>5</v>
      </c>
      <c r="K107" s="29"/>
      <c r="L107" s="28">
        <v>10</v>
      </c>
      <c r="M107" s="30">
        <v>3.2000000000000001E-2</v>
      </c>
      <c r="N107" s="23">
        <f t="shared" si="2"/>
        <v>0.32</v>
      </c>
      <c r="O107" s="23">
        <f t="shared" si="3"/>
        <v>0.38719999999999999</v>
      </c>
      <c r="P107" s="7"/>
      <c r="Q107" s="7" t="s">
        <v>56</v>
      </c>
      <c r="R107" s="7"/>
      <c r="S107" s="7"/>
      <c r="T107" s="7"/>
      <c r="U107" s="7"/>
      <c r="V107" s="36"/>
    </row>
    <row r="108" spans="2:22" s="8" customFormat="1" x14ac:dyDescent="0.2">
      <c r="B108" s="24" t="s">
        <v>361</v>
      </c>
      <c r="C108" s="24" t="s">
        <v>362</v>
      </c>
      <c r="D108" s="24" t="s">
        <v>363</v>
      </c>
      <c r="E108" s="24" t="s">
        <v>522</v>
      </c>
      <c r="F108" s="24" t="s">
        <v>364</v>
      </c>
      <c r="G108" s="25" t="s">
        <v>99</v>
      </c>
      <c r="H108" s="33"/>
      <c r="I108" s="40" t="s">
        <v>365</v>
      </c>
      <c r="J108" s="28">
        <v>9</v>
      </c>
      <c r="K108" s="29"/>
      <c r="L108" s="28">
        <v>20</v>
      </c>
      <c r="M108" s="30">
        <v>4.2999999999999997E-2</v>
      </c>
      <c r="N108" s="23">
        <f t="shared" si="2"/>
        <v>0.85999999999999988</v>
      </c>
      <c r="O108" s="23">
        <f t="shared" si="3"/>
        <v>1.0406</v>
      </c>
      <c r="P108" s="7"/>
      <c r="Q108" s="7" t="s">
        <v>56</v>
      </c>
      <c r="R108" s="7"/>
      <c r="S108" s="7"/>
      <c r="T108" s="7"/>
      <c r="U108" s="7"/>
      <c r="V108" s="36"/>
    </row>
    <row r="109" spans="2:22" s="8" customFormat="1" x14ac:dyDescent="0.2">
      <c r="B109" s="24"/>
      <c r="C109" s="24"/>
      <c r="D109" s="24" t="s">
        <v>366</v>
      </c>
      <c r="E109" s="24"/>
      <c r="F109" s="24" t="s">
        <v>367</v>
      </c>
      <c r="G109" s="25" t="s">
        <v>99</v>
      </c>
      <c r="H109" s="33"/>
      <c r="I109" s="40" t="s">
        <v>368</v>
      </c>
      <c r="J109" s="28">
        <v>2</v>
      </c>
      <c r="K109" s="29"/>
      <c r="L109" s="28">
        <v>10</v>
      </c>
      <c r="M109" s="30">
        <v>4.9000000000000002E-2</v>
      </c>
      <c r="N109" s="23">
        <f t="shared" si="2"/>
        <v>0.49</v>
      </c>
      <c r="O109" s="23">
        <f t="shared" si="3"/>
        <v>0.59289999999999998</v>
      </c>
      <c r="P109" s="7"/>
      <c r="Q109" s="7"/>
      <c r="R109" s="7"/>
      <c r="S109" s="7"/>
      <c r="T109" s="7"/>
      <c r="U109" s="7"/>
      <c r="V109" s="36"/>
    </row>
    <row r="110" spans="2:22" s="8" customFormat="1" x14ac:dyDescent="0.2">
      <c r="B110" s="24"/>
      <c r="C110" s="24"/>
      <c r="D110" s="24" t="s">
        <v>369</v>
      </c>
      <c r="E110" s="24" t="s">
        <v>523</v>
      </c>
      <c r="F110" s="24" t="s">
        <v>370</v>
      </c>
      <c r="G110" s="25" t="s">
        <v>99</v>
      </c>
      <c r="H110" s="33"/>
      <c r="I110" s="40" t="s">
        <v>371</v>
      </c>
      <c r="J110" s="28">
        <v>7</v>
      </c>
      <c r="K110" s="29">
        <v>13</v>
      </c>
      <c r="L110" s="28">
        <v>0</v>
      </c>
      <c r="M110" s="30">
        <v>4.2999999999999997E-2</v>
      </c>
      <c r="N110" s="23" t="str">
        <f t="shared" si="2"/>
        <v/>
      </c>
      <c r="O110" s="23" t="str">
        <f t="shared" si="3"/>
        <v/>
      </c>
      <c r="P110" s="7"/>
      <c r="Q110" s="7"/>
      <c r="R110" s="7"/>
      <c r="S110" s="7"/>
      <c r="T110" s="7"/>
      <c r="U110" s="7"/>
      <c r="V110" s="36"/>
    </row>
    <row r="111" spans="2:22" s="8" customFormat="1" x14ac:dyDescent="0.2">
      <c r="B111" s="24"/>
      <c r="C111" s="24"/>
      <c r="D111" s="24" t="s">
        <v>372</v>
      </c>
      <c r="E111" s="24"/>
      <c r="F111" s="24" t="s">
        <v>373</v>
      </c>
      <c r="G111" s="25" t="s">
        <v>99</v>
      </c>
      <c r="H111" s="33"/>
      <c r="I111" s="40" t="s">
        <v>374</v>
      </c>
      <c r="J111" s="28">
        <v>2</v>
      </c>
      <c r="K111" s="29"/>
      <c r="L111" s="28">
        <v>10</v>
      </c>
      <c r="M111" s="30">
        <v>4.2999999999999997E-2</v>
      </c>
      <c r="N111" s="23">
        <f t="shared" si="2"/>
        <v>0.42999999999999994</v>
      </c>
      <c r="O111" s="23">
        <f t="shared" si="3"/>
        <v>0.52029999999999998</v>
      </c>
      <c r="P111" s="7"/>
      <c r="Q111" s="7"/>
      <c r="R111" s="7"/>
      <c r="S111" s="7"/>
      <c r="T111" s="7"/>
      <c r="U111" s="7"/>
      <c r="V111" s="36"/>
    </row>
    <row r="112" spans="2:22" s="8" customFormat="1" x14ac:dyDescent="0.2">
      <c r="B112" s="24"/>
      <c r="C112" s="24" t="s">
        <v>375</v>
      </c>
      <c r="D112" s="24"/>
      <c r="E112" s="24"/>
      <c r="F112" s="24" t="s">
        <v>376</v>
      </c>
      <c r="G112" s="25" t="s">
        <v>99</v>
      </c>
      <c r="H112" s="33"/>
      <c r="I112" s="40" t="s">
        <v>377</v>
      </c>
      <c r="J112" s="28">
        <v>1</v>
      </c>
      <c r="K112" s="29"/>
      <c r="L112" s="28">
        <v>10</v>
      </c>
      <c r="M112" s="30">
        <v>4.2999999999999997E-2</v>
      </c>
      <c r="N112" s="23">
        <f t="shared" si="2"/>
        <v>0.42999999999999994</v>
      </c>
      <c r="O112" s="23">
        <f t="shared" si="3"/>
        <v>0.52029999999999998</v>
      </c>
      <c r="P112" s="7"/>
      <c r="Q112" s="7" t="s">
        <v>56</v>
      </c>
      <c r="R112" s="7"/>
      <c r="S112" s="7"/>
      <c r="T112" s="7"/>
      <c r="U112" s="7"/>
      <c r="V112" s="36"/>
    </row>
    <row r="113" spans="2:23" s="8" customFormat="1" x14ac:dyDescent="0.2">
      <c r="B113" s="24"/>
      <c r="C113" s="24" t="s">
        <v>378</v>
      </c>
      <c r="D113" s="24" t="s">
        <v>379</v>
      </c>
      <c r="E113" s="24"/>
      <c r="F113" s="24" t="s">
        <v>380</v>
      </c>
      <c r="G113" s="25" t="s">
        <v>99</v>
      </c>
      <c r="H113" s="33"/>
      <c r="I113" s="40" t="s">
        <v>381</v>
      </c>
      <c r="J113" s="28">
        <v>3</v>
      </c>
      <c r="K113" s="29"/>
      <c r="L113" s="28">
        <v>10</v>
      </c>
      <c r="M113" s="30">
        <v>4.2999999999999997E-2</v>
      </c>
      <c r="N113" s="23">
        <f t="shared" si="2"/>
        <v>0.42999999999999994</v>
      </c>
      <c r="O113" s="23">
        <f t="shared" si="3"/>
        <v>0.52029999999999998</v>
      </c>
      <c r="P113" s="7"/>
      <c r="Q113" s="7" t="s">
        <v>56</v>
      </c>
      <c r="R113" s="7"/>
      <c r="S113" s="7"/>
      <c r="T113" s="7"/>
      <c r="U113" s="7"/>
      <c r="V113" s="36"/>
    </row>
    <row r="114" spans="2:23" s="8" customFormat="1" x14ac:dyDescent="0.2">
      <c r="B114" s="24" t="s">
        <v>382</v>
      </c>
      <c r="C114" s="24" t="s">
        <v>383</v>
      </c>
      <c r="D114" s="24"/>
      <c r="E114" s="24"/>
      <c r="F114" s="24" t="s">
        <v>384</v>
      </c>
      <c r="G114" s="25" t="s">
        <v>99</v>
      </c>
      <c r="H114" s="33"/>
      <c r="I114" s="40" t="s">
        <v>385</v>
      </c>
      <c r="J114" s="28">
        <v>4</v>
      </c>
      <c r="K114" s="29"/>
      <c r="L114" s="28">
        <v>10</v>
      </c>
      <c r="M114" s="30">
        <v>4.2999999999999997E-2</v>
      </c>
      <c r="N114" s="23">
        <f t="shared" si="2"/>
        <v>0.42999999999999994</v>
      </c>
      <c r="O114" s="23">
        <f t="shared" si="3"/>
        <v>0.52029999999999998</v>
      </c>
      <c r="P114" s="7"/>
      <c r="Q114" s="7" t="s">
        <v>56</v>
      </c>
      <c r="R114" s="7"/>
      <c r="S114" s="7"/>
      <c r="T114" s="7"/>
      <c r="U114" s="7"/>
      <c r="V114" s="36"/>
    </row>
    <row r="115" spans="2:23" s="8" customFormat="1" x14ac:dyDescent="0.2">
      <c r="B115" s="24"/>
      <c r="C115" s="24"/>
      <c r="D115" s="24" t="s">
        <v>386</v>
      </c>
      <c r="E115" s="24"/>
      <c r="F115" s="24" t="s">
        <v>387</v>
      </c>
      <c r="G115" s="25" t="s">
        <v>99</v>
      </c>
      <c r="H115" s="33"/>
      <c r="I115" s="40" t="s">
        <v>388</v>
      </c>
      <c r="J115" s="28">
        <v>1</v>
      </c>
      <c r="K115" s="29"/>
      <c r="L115" s="28">
        <v>10</v>
      </c>
      <c r="M115" s="30">
        <v>4.2999999999999997E-2</v>
      </c>
      <c r="N115" s="23">
        <f t="shared" si="2"/>
        <v>0.42999999999999994</v>
      </c>
      <c r="O115" s="23">
        <f t="shared" si="3"/>
        <v>0.52029999999999998</v>
      </c>
      <c r="P115" s="7"/>
      <c r="Q115" s="7"/>
      <c r="R115" s="7"/>
      <c r="S115" s="7"/>
      <c r="T115" s="7"/>
      <c r="U115" s="7"/>
      <c r="V115" s="36"/>
    </row>
    <row r="116" spans="2:23" s="8" customFormat="1" x14ac:dyDescent="0.2">
      <c r="B116" s="24" t="s">
        <v>389</v>
      </c>
      <c r="C116" s="24" t="s">
        <v>390</v>
      </c>
      <c r="D116" s="24"/>
      <c r="E116" s="24"/>
      <c r="F116" s="24" t="s">
        <v>391</v>
      </c>
      <c r="G116" s="25" t="s">
        <v>99</v>
      </c>
      <c r="H116" s="33"/>
      <c r="I116" s="40" t="s">
        <v>392</v>
      </c>
      <c r="J116" s="28">
        <v>8</v>
      </c>
      <c r="K116" s="29"/>
      <c r="L116" s="28">
        <v>20</v>
      </c>
      <c r="M116" s="30">
        <v>4.2999999999999997E-2</v>
      </c>
      <c r="N116" s="23">
        <f t="shared" si="2"/>
        <v>0.85999999999999988</v>
      </c>
      <c r="O116" s="23">
        <f t="shared" si="3"/>
        <v>1.0406</v>
      </c>
      <c r="P116" s="7"/>
      <c r="Q116" s="7" t="s">
        <v>56</v>
      </c>
      <c r="R116" s="7"/>
      <c r="S116" s="7"/>
      <c r="T116" s="7"/>
      <c r="U116" s="7"/>
      <c r="V116" s="36"/>
    </row>
    <row r="117" spans="2:23" s="8" customFormat="1" x14ac:dyDescent="0.2">
      <c r="B117" s="24"/>
      <c r="C117" s="24"/>
      <c r="D117" s="24" t="s">
        <v>393</v>
      </c>
      <c r="E117" s="24"/>
      <c r="F117" s="24" t="s">
        <v>394</v>
      </c>
      <c r="G117" s="25" t="s">
        <v>99</v>
      </c>
      <c r="H117" s="33"/>
      <c r="I117" s="40" t="s">
        <v>395</v>
      </c>
      <c r="J117" s="28">
        <v>1</v>
      </c>
      <c r="K117" s="29"/>
      <c r="L117" s="28">
        <v>4</v>
      </c>
      <c r="M117" s="30">
        <v>0.08</v>
      </c>
      <c r="N117" s="23">
        <f t="shared" si="2"/>
        <v>0.32</v>
      </c>
      <c r="O117" s="23">
        <f t="shared" si="3"/>
        <v>0.38719999999999999</v>
      </c>
      <c r="P117" s="7"/>
      <c r="Q117" s="7"/>
      <c r="R117" s="7"/>
      <c r="S117" s="7"/>
      <c r="T117" s="7"/>
      <c r="U117" s="7"/>
      <c r="V117" s="36"/>
    </row>
    <row r="118" spans="2:23" s="8" customFormat="1" x14ac:dyDescent="0.2">
      <c r="B118" s="24" t="s">
        <v>396</v>
      </c>
      <c r="C118" s="24" t="s">
        <v>397</v>
      </c>
      <c r="D118" s="24" t="s">
        <v>398</v>
      </c>
      <c r="E118" s="24" t="s">
        <v>524</v>
      </c>
      <c r="F118" s="24" t="s">
        <v>399</v>
      </c>
      <c r="G118" s="25" t="s">
        <v>99</v>
      </c>
      <c r="H118" s="33"/>
      <c r="I118" s="40" t="s">
        <v>400</v>
      </c>
      <c r="J118" s="28">
        <v>88</v>
      </c>
      <c r="K118" s="29"/>
      <c r="L118" s="28">
        <v>100</v>
      </c>
      <c r="M118" s="30">
        <v>1.7999999999999999E-2</v>
      </c>
      <c r="N118" s="23">
        <f t="shared" si="2"/>
        <v>1.7999999999999998</v>
      </c>
      <c r="O118" s="23">
        <f t="shared" si="3"/>
        <v>2.1779999999999999</v>
      </c>
      <c r="P118" s="7"/>
      <c r="Q118" s="7" t="s">
        <v>41</v>
      </c>
      <c r="R118" s="7"/>
      <c r="S118" s="7"/>
      <c r="T118" s="7"/>
      <c r="U118" s="7"/>
      <c r="V118" s="36"/>
    </row>
    <row r="119" spans="2:23" s="8" customFormat="1" x14ac:dyDescent="0.2">
      <c r="B119" s="24" t="s">
        <v>401</v>
      </c>
      <c r="C119" s="24"/>
      <c r="D119" s="24"/>
      <c r="E119" s="24"/>
      <c r="F119" s="24" t="s">
        <v>402</v>
      </c>
      <c r="G119" s="25" t="s">
        <v>99</v>
      </c>
      <c r="H119" s="33"/>
      <c r="I119" s="40" t="s">
        <v>403</v>
      </c>
      <c r="J119" s="28">
        <v>1</v>
      </c>
      <c r="K119" s="29"/>
      <c r="L119" s="28">
        <v>10</v>
      </c>
      <c r="M119" s="30">
        <v>3.3000000000000002E-2</v>
      </c>
      <c r="N119" s="23">
        <f t="shared" si="2"/>
        <v>0.33</v>
      </c>
      <c r="O119" s="23">
        <f t="shared" si="3"/>
        <v>0.39929999999999999</v>
      </c>
      <c r="P119" s="7"/>
      <c r="Q119" s="7"/>
      <c r="R119" s="7"/>
      <c r="S119" s="7"/>
      <c r="T119" s="7"/>
      <c r="U119" s="7"/>
      <c r="V119" s="36"/>
      <c r="W119" s="3"/>
    </row>
    <row r="120" spans="2:23" s="8" customFormat="1" x14ac:dyDescent="0.2">
      <c r="B120" s="24" t="s">
        <v>404</v>
      </c>
      <c r="C120" s="24" t="s">
        <v>405</v>
      </c>
      <c r="D120" s="24"/>
      <c r="E120" s="24"/>
      <c r="F120" s="24" t="s">
        <v>406</v>
      </c>
      <c r="G120" s="25" t="s">
        <v>99</v>
      </c>
      <c r="H120" s="33"/>
      <c r="I120" s="40" t="s">
        <v>407</v>
      </c>
      <c r="J120" s="28">
        <v>4</v>
      </c>
      <c r="K120" s="29"/>
      <c r="L120" s="28">
        <v>10</v>
      </c>
      <c r="M120" s="30">
        <v>4.2999999999999997E-2</v>
      </c>
      <c r="N120" s="23">
        <f t="shared" si="2"/>
        <v>0.42999999999999994</v>
      </c>
      <c r="O120" s="23">
        <f t="shared" si="3"/>
        <v>0.52029999999999998</v>
      </c>
      <c r="P120" s="7"/>
      <c r="Q120" s="7" t="s">
        <v>56</v>
      </c>
      <c r="R120" s="7"/>
      <c r="S120" s="7"/>
      <c r="T120" s="7"/>
      <c r="U120" s="7"/>
      <c r="V120" s="36"/>
    </row>
    <row r="121" spans="2:23" s="8" customFormat="1" x14ac:dyDescent="0.2">
      <c r="B121" s="24" t="s">
        <v>408</v>
      </c>
      <c r="C121" s="24" t="s">
        <v>409</v>
      </c>
      <c r="D121" s="24"/>
      <c r="E121" s="24"/>
      <c r="F121" s="24" t="s">
        <v>410</v>
      </c>
      <c r="G121" s="25" t="s">
        <v>99</v>
      </c>
      <c r="H121" s="33"/>
      <c r="I121" s="40" t="s">
        <v>411</v>
      </c>
      <c r="J121" s="28">
        <v>4</v>
      </c>
      <c r="K121" s="29"/>
      <c r="L121" s="28">
        <v>10</v>
      </c>
      <c r="M121" s="30">
        <v>4.2999999999999997E-2</v>
      </c>
      <c r="N121" s="23">
        <f t="shared" si="2"/>
        <v>0.42999999999999994</v>
      </c>
      <c r="O121" s="23">
        <f t="shared" si="3"/>
        <v>0.52029999999999998</v>
      </c>
      <c r="P121" s="7"/>
      <c r="Q121" s="7" t="s">
        <v>56</v>
      </c>
      <c r="R121" s="7"/>
      <c r="S121" s="7"/>
      <c r="T121" s="7"/>
      <c r="U121" s="7"/>
      <c r="V121" s="36"/>
    </row>
    <row r="122" spans="2:23" s="8" customFormat="1" x14ac:dyDescent="0.2">
      <c r="B122" s="24"/>
      <c r="C122" s="24" t="s">
        <v>412</v>
      </c>
      <c r="D122" s="24"/>
      <c r="E122" s="24"/>
      <c r="F122" s="24" t="s">
        <v>413</v>
      </c>
      <c r="G122" s="25" t="s">
        <v>99</v>
      </c>
      <c r="H122" s="33"/>
      <c r="I122" s="40" t="s">
        <v>414</v>
      </c>
      <c r="J122" s="28">
        <v>1</v>
      </c>
      <c r="K122" s="29"/>
      <c r="L122" s="28">
        <v>10</v>
      </c>
      <c r="M122" s="30">
        <v>4.2999999999999997E-2</v>
      </c>
      <c r="N122" s="23">
        <f t="shared" si="2"/>
        <v>0.42999999999999994</v>
      </c>
      <c r="O122" s="23">
        <f t="shared" si="3"/>
        <v>0.52029999999999998</v>
      </c>
      <c r="P122" s="7"/>
      <c r="Q122" s="7" t="s">
        <v>56</v>
      </c>
      <c r="R122" s="7"/>
      <c r="S122" s="7"/>
      <c r="T122" s="7"/>
      <c r="U122" s="7"/>
      <c r="V122" s="36"/>
    </row>
    <row r="123" spans="2:23" s="8" customFormat="1" x14ac:dyDescent="0.2">
      <c r="B123" s="24" t="s">
        <v>415</v>
      </c>
      <c r="C123" s="24" t="s">
        <v>416</v>
      </c>
      <c r="D123" s="24" t="s">
        <v>417</v>
      </c>
      <c r="E123" s="24"/>
      <c r="F123" s="24" t="s">
        <v>418</v>
      </c>
      <c r="G123" s="25" t="s">
        <v>99</v>
      </c>
      <c r="H123" s="33"/>
      <c r="I123" s="40" t="s">
        <v>419</v>
      </c>
      <c r="J123" s="28">
        <v>12</v>
      </c>
      <c r="K123" s="29"/>
      <c r="L123" s="28">
        <v>30</v>
      </c>
      <c r="M123" s="30">
        <v>4.9000000000000002E-2</v>
      </c>
      <c r="N123" s="23">
        <f t="shared" si="2"/>
        <v>1.47</v>
      </c>
      <c r="O123" s="23">
        <f t="shared" si="3"/>
        <v>1.7786999999999999</v>
      </c>
      <c r="P123" s="7"/>
      <c r="Q123" s="7" t="s">
        <v>56</v>
      </c>
      <c r="R123" s="7"/>
      <c r="S123" s="7"/>
      <c r="T123" s="7"/>
      <c r="U123" s="7"/>
      <c r="V123" s="36"/>
    </row>
    <row r="124" spans="2:23" s="8" customFormat="1" x14ac:dyDescent="0.2">
      <c r="B124" s="24" t="s">
        <v>420</v>
      </c>
      <c r="C124" s="24" t="s">
        <v>421</v>
      </c>
      <c r="D124" s="24" t="s">
        <v>422</v>
      </c>
      <c r="E124" s="24"/>
      <c r="F124" s="24" t="s">
        <v>423</v>
      </c>
      <c r="G124" s="25" t="s">
        <v>99</v>
      </c>
      <c r="H124" s="33"/>
      <c r="I124" s="40" t="s">
        <v>424</v>
      </c>
      <c r="J124" s="28">
        <v>6</v>
      </c>
      <c r="K124" s="29"/>
      <c r="L124" s="28">
        <v>12</v>
      </c>
      <c r="M124" s="30">
        <v>4.9000000000000002E-2</v>
      </c>
      <c r="N124" s="23">
        <f t="shared" si="2"/>
        <v>0.58800000000000008</v>
      </c>
      <c r="O124" s="23">
        <f t="shared" si="3"/>
        <v>0.71148</v>
      </c>
      <c r="P124" s="7"/>
      <c r="Q124" s="7" t="s">
        <v>56</v>
      </c>
      <c r="R124" s="7"/>
      <c r="S124" s="7"/>
      <c r="T124" s="7"/>
      <c r="U124" s="7"/>
      <c r="V124" s="36"/>
    </row>
    <row r="125" spans="2:23" s="8" customFormat="1" x14ac:dyDescent="0.2">
      <c r="B125" s="24"/>
      <c r="C125" s="24"/>
      <c r="D125" s="24" t="s">
        <v>425</v>
      </c>
      <c r="E125" s="24"/>
      <c r="F125" s="24" t="s">
        <v>426</v>
      </c>
      <c r="G125" s="25" t="s">
        <v>99</v>
      </c>
      <c r="H125" s="33"/>
      <c r="I125" s="40" t="s">
        <v>427</v>
      </c>
      <c r="J125" s="28">
        <v>1</v>
      </c>
      <c r="K125" s="29">
        <v>9</v>
      </c>
      <c r="L125" s="28">
        <v>0</v>
      </c>
      <c r="M125" s="30">
        <v>4.2999999999999997E-2</v>
      </c>
      <c r="N125" s="23" t="str">
        <f t="shared" si="2"/>
        <v/>
      </c>
      <c r="O125" s="23" t="str">
        <f t="shared" si="3"/>
        <v/>
      </c>
      <c r="P125" s="7"/>
      <c r="Q125" s="7"/>
      <c r="R125" s="7"/>
      <c r="S125" s="7"/>
      <c r="T125" s="7"/>
      <c r="U125" s="7"/>
      <c r="V125" s="36"/>
    </row>
    <row r="126" spans="2:23" s="8" customFormat="1" x14ac:dyDescent="0.2">
      <c r="B126" s="24"/>
      <c r="C126" s="24"/>
      <c r="D126" s="24" t="s">
        <v>428</v>
      </c>
      <c r="E126" s="24"/>
      <c r="F126" s="24" t="s">
        <v>429</v>
      </c>
      <c r="G126" s="25" t="s">
        <v>99</v>
      </c>
      <c r="H126" s="33"/>
      <c r="I126" s="40" t="s">
        <v>430</v>
      </c>
      <c r="J126" s="28">
        <v>2</v>
      </c>
      <c r="K126" s="29">
        <v>8</v>
      </c>
      <c r="L126" s="28">
        <v>0</v>
      </c>
      <c r="M126" s="30">
        <v>4.2999999999999997E-2</v>
      </c>
      <c r="N126" s="23" t="str">
        <f t="shared" si="2"/>
        <v/>
      </c>
      <c r="O126" s="23" t="str">
        <f t="shared" si="3"/>
        <v/>
      </c>
      <c r="P126" s="7"/>
      <c r="Q126" s="7"/>
      <c r="R126" s="7"/>
      <c r="S126" s="7"/>
      <c r="T126" s="7"/>
      <c r="U126" s="7"/>
      <c r="V126" s="36"/>
    </row>
    <row r="127" spans="2:23" s="8" customFormat="1" x14ac:dyDescent="0.2">
      <c r="B127" s="24" t="s">
        <v>431</v>
      </c>
      <c r="C127" s="24" t="s">
        <v>432</v>
      </c>
      <c r="D127" s="24" t="s">
        <v>433</v>
      </c>
      <c r="E127" s="24" t="s">
        <v>525</v>
      </c>
      <c r="F127" s="24" t="s">
        <v>434</v>
      </c>
      <c r="G127" s="25" t="s">
        <v>99</v>
      </c>
      <c r="H127" s="33"/>
      <c r="I127" s="35" t="s">
        <v>435</v>
      </c>
      <c r="J127" s="28">
        <v>37</v>
      </c>
      <c r="K127" s="29"/>
      <c r="L127" s="28">
        <v>100</v>
      </c>
      <c r="M127" s="30">
        <v>4.2999999999999997E-2</v>
      </c>
      <c r="N127" s="23">
        <f t="shared" si="2"/>
        <v>4.3</v>
      </c>
      <c r="O127" s="23">
        <f t="shared" si="3"/>
        <v>5.2029999999999994</v>
      </c>
      <c r="P127" s="7"/>
      <c r="Q127" s="7" t="s">
        <v>56</v>
      </c>
      <c r="R127" s="7" t="str">
        <f>IF(Q127&lt;L127,L127-Q127,"")</f>
        <v/>
      </c>
      <c r="S127" s="7"/>
      <c r="T127" s="7"/>
      <c r="U127" s="7"/>
      <c r="V127" s="36"/>
    </row>
    <row r="128" spans="2:23" s="8" customFormat="1" x14ac:dyDescent="0.2">
      <c r="B128" s="24"/>
      <c r="C128" s="24" t="s">
        <v>436</v>
      </c>
      <c r="D128" s="24"/>
      <c r="E128" s="24"/>
      <c r="F128" s="24" t="s">
        <v>437</v>
      </c>
      <c r="G128" s="25" t="s">
        <v>99</v>
      </c>
      <c r="H128" s="33"/>
      <c r="I128" s="35" t="s">
        <v>438</v>
      </c>
      <c r="J128" s="28">
        <v>2</v>
      </c>
      <c r="K128" s="29"/>
      <c r="L128" s="28">
        <v>10</v>
      </c>
      <c r="M128" s="30">
        <v>4.2999999999999997E-2</v>
      </c>
      <c r="N128" s="23">
        <f t="shared" si="2"/>
        <v>0.42999999999999994</v>
      </c>
      <c r="O128" s="23">
        <f t="shared" si="3"/>
        <v>0.52029999999999998</v>
      </c>
      <c r="P128" s="7"/>
      <c r="Q128" s="7" t="s">
        <v>56</v>
      </c>
      <c r="R128" s="7"/>
      <c r="S128" s="7"/>
      <c r="T128" s="7"/>
      <c r="U128" s="7"/>
      <c r="V128" s="36"/>
    </row>
    <row r="129" spans="2:22" s="8" customFormat="1" x14ac:dyDescent="0.2">
      <c r="B129" s="24"/>
      <c r="C129" s="24" t="s">
        <v>439</v>
      </c>
      <c r="D129" s="24"/>
      <c r="E129" s="24"/>
      <c r="F129" s="24" t="s">
        <v>440</v>
      </c>
      <c r="G129" s="25" t="s">
        <v>99</v>
      </c>
      <c r="H129" s="33"/>
      <c r="I129" s="35" t="s">
        <v>441</v>
      </c>
      <c r="J129" s="28">
        <v>6</v>
      </c>
      <c r="K129" s="29"/>
      <c r="L129" s="28">
        <v>20</v>
      </c>
      <c r="M129" s="30">
        <v>4.2999999999999997E-2</v>
      </c>
      <c r="N129" s="23">
        <f t="shared" si="2"/>
        <v>0.85999999999999988</v>
      </c>
      <c r="O129" s="23">
        <f t="shared" si="3"/>
        <v>1.0406</v>
      </c>
      <c r="P129" s="7"/>
      <c r="Q129" s="7" t="s">
        <v>56</v>
      </c>
      <c r="R129" s="7"/>
      <c r="S129" s="7"/>
      <c r="T129" s="7"/>
      <c r="U129" s="7"/>
      <c r="V129" s="36"/>
    </row>
    <row r="130" spans="2:22" s="8" customFormat="1" x14ac:dyDescent="0.2">
      <c r="B130" s="24"/>
      <c r="C130" s="24" t="s">
        <v>442</v>
      </c>
      <c r="D130" s="24"/>
      <c r="E130" s="24"/>
      <c r="F130" s="24" t="s">
        <v>443</v>
      </c>
      <c r="G130" s="25" t="s">
        <v>99</v>
      </c>
      <c r="H130" s="33"/>
      <c r="I130" s="35" t="s">
        <v>444</v>
      </c>
      <c r="J130" s="28">
        <v>2</v>
      </c>
      <c r="K130" s="29">
        <v>11</v>
      </c>
      <c r="L130" s="28">
        <v>0</v>
      </c>
      <c r="M130" s="30">
        <v>4.9000000000000002E-2</v>
      </c>
      <c r="N130" s="23" t="str">
        <f t="shared" si="2"/>
        <v/>
      </c>
      <c r="O130" s="23" t="str">
        <f t="shared" si="3"/>
        <v/>
      </c>
      <c r="P130" s="7"/>
      <c r="Q130" s="7" t="s">
        <v>56</v>
      </c>
      <c r="R130" s="7"/>
      <c r="S130" s="7"/>
      <c r="T130" s="7"/>
      <c r="U130" s="7"/>
      <c r="V130" s="36"/>
    </row>
    <row r="131" spans="2:22" s="8" customFormat="1" x14ac:dyDescent="0.2">
      <c r="B131" s="24"/>
      <c r="C131" s="24" t="s">
        <v>445</v>
      </c>
      <c r="D131" s="24" t="s">
        <v>445</v>
      </c>
      <c r="E131" s="24" t="s">
        <v>446</v>
      </c>
      <c r="F131" s="24" t="s">
        <v>447</v>
      </c>
      <c r="G131" s="25" t="s">
        <v>99</v>
      </c>
      <c r="H131" s="33"/>
      <c r="I131" s="35" t="s">
        <v>448</v>
      </c>
      <c r="J131" s="28">
        <v>3</v>
      </c>
      <c r="K131" s="29">
        <v>20</v>
      </c>
      <c r="L131" s="28">
        <v>0</v>
      </c>
      <c r="M131" s="30">
        <v>4.2999999999999997E-2</v>
      </c>
      <c r="N131" s="23" t="str">
        <f t="shared" si="2"/>
        <v/>
      </c>
      <c r="O131" s="23" t="str">
        <f t="shared" si="3"/>
        <v/>
      </c>
      <c r="P131" s="7"/>
      <c r="Q131" s="7" t="s">
        <v>56</v>
      </c>
      <c r="R131" s="7"/>
      <c r="S131" s="7"/>
      <c r="T131" s="7"/>
      <c r="U131" s="7"/>
      <c r="V131" s="36"/>
    </row>
    <row r="132" spans="2:22" s="8" customFormat="1" x14ac:dyDescent="0.2">
      <c r="B132" s="24" t="s">
        <v>449</v>
      </c>
      <c r="C132" s="24" t="s">
        <v>450</v>
      </c>
      <c r="D132" s="24" t="s">
        <v>451</v>
      </c>
      <c r="E132" s="24"/>
      <c r="F132" s="24" t="s">
        <v>452</v>
      </c>
      <c r="G132" s="25" t="s">
        <v>99</v>
      </c>
      <c r="H132" s="33"/>
      <c r="I132" s="35" t="s">
        <v>453</v>
      </c>
      <c r="J132" s="28">
        <v>10</v>
      </c>
      <c r="K132" s="29"/>
      <c r="L132" s="28">
        <v>20</v>
      </c>
      <c r="M132" s="30">
        <v>4.9000000000000002E-2</v>
      </c>
      <c r="N132" s="23">
        <f t="shared" si="2"/>
        <v>0.98</v>
      </c>
      <c r="O132" s="23">
        <f t="shared" si="3"/>
        <v>1.1858</v>
      </c>
      <c r="P132" s="7"/>
      <c r="Q132" s="7" t="s">
        <v>56</v>
      </c>
      <c r="R132" s="7"/>
      <c r="S132" s="7"/>
      <c r="T132" s="7"/>
      <c r="U132" s="7"/>
      <c r="V132" s="36"/>
    </row>
    <row r="133" spans="2:22" s="8" customFormat="1" x14ac:dyDescent="0.2">
      <c r="B133" s="24"/>
      <c r="C133" s="24" t="s">
        <v>454</v>
      </c>
      <c r="D133" s="24"/>
      <c r="E133" s="24"/>
      <c r="F133" s="24" t="s">
        <v>455</v>
      </c>
      <c r="G133" s="25" t="s">
        <v>99</v>
      </c>
      <c r="H133" s="33"/>
      <c r="I133" s="35" t="s">
        <v>456</v>
      </c>
      <c r="J133" s="28">
        <v>2</v>
      </c>
      <c r="K133" s="29"/>
      <c r="L133" s="28">
        <v>10</v>
      </c>
      <c r="M133" s="30">
        <v>4.2999999999999997E-2</v>
      </c>
      <c r="N133" s="23">
        <f t="shared" si="2"/>
        <v>0.42999999999999994</v>
      </c>
      <c r="O133" s="23">
        <f t="shared" si="3"/>
        <v>0.52029999999999998</v>
      </c>
      <c r="P133" s="7"/>
      <c r="Q133" s="7" t="s">
        <v>56</v>
      </c>
      <c r="R133" s="7"/>
      <c r="S133" s="7"/>
      <c r="T133" s="7"/>
      <c r="U133" s="7"/>
      <c r="V133" s="36"/>
    </row>
    <row r="134" spans="2:22" s="8" customFormat="1" x14ac:dyDescent="0.2">
      <c r="B134" s="24"/>
      <c r="C134" s="24"/>
      <c r="D134" s="24" t="s">
        <v>457</v>
      </c>
      <c r="E134" s="24"/>
      <c r="F134" s="24" t="s">
        <v>458</v>
      </c>
      <c r="G134" s="25" t="s">
        <v>99</v>
      </c>
      <c r="H134" s="33"/>
      <c r="I134" s="35" t="s">
        <v>459</v>
      </c>
      <c r="J134" s="28">
        <v>2</v>
      </c>
      <c r="K134" s="29"/>
      <c r="L134" s="28">
        <v>10</v>
      </c>
      <c r="M134" s="30">
        <v>4.2999999999999997E-2</v>
      </c>
      <c r="N134" s="23">
        <f t="shared" si="2"/>
        <v>0.42999999999999994</v>
      </c>
      <c r="O134" s="23">
        <f t="shared" si="3"/>
        <v>0.52029999999999998</v>
      </c>
      <c r="P134" s="7"/>
      <c r="Q134" s="7"/>
      <c r="R134" s="7"/>
      <c r="S134" s="7"/>
      <c r="T134" s="7"/>
      <c r="U134" s="7"/>
      <c r="V134" s="36"/>
    </row>
    <row r="135" spans="2:22" s="8" customFormat="1" x14ac:dyDescent="0.2">
      <c r="B135" s="24"/>
      <c r="C135" s="24"/>
      <c r="D135" s="24" t="s">
        <v>460</v>
      </c>
      <c r="E135" s="24"/>
      <c r="F135" s="24" t="s">
        <v>461</v>
      </c>
      <c r="G135" s="25" t="s">
        <v>99</v>
      </c>
      <c r="H135" s="33"/>
      <c r="I135" s="35" t="s">
        <v>462</v>
      </c>
      <c r="J135" s="28">
        <v>1</v>
      </c>
      <c r="K135" s="29"/>
      <c r="L135" s="28">
        <v>10</v>
      </c>
      <c r="M135" s="30">
        <v>4.2999999999999997E-2</v>
      </c>
      <c r="N135" s="23">
        <f t="shared" si="2"/>
        <v>0.42999999999999994</v>
      </c>
      <c r="O135" s="23">
        <f t="shared" si="3"/>
        <v>0.52029999999999998</v>
      </c>
      <c r="P135" s="7"/>
      <c r="Q135" s="7"/>
      <c r="R135" s="7"/>
      <c r="S135" s="7"/>
      <c r="T135" s="7"/>
      <c r="U135" s="7"/>
      <c r="V135" s="36"/>
    </row>
    <row r="136" spans="2:22" s="8" customFormat="1" x14ac:dyDescent="0.2">
      <c r="B136" s="24"/>
      <c r="C136" s="24"/>
      <c r="D136" s="24"/>
      <c r="E136" s="24" t="s">
        <v>526</v>
      </c>
      <c r="F136" s="24" t="s">
        <v>527</v>
      </c>
      <c r="G136" s="25" t="s">
        <v>99</v>
      </c>
      <c r="H136" s="33"/>
      <c r="I136" s="35" t="s">
        <v>462</v>
      </c>
      <c r="J136" s="28">
        <v>1</v>
      </c>
      <c r="K136" s="29"/>
      <c r="L136" s="28">
        <v>10</v>
      </c>
      <c r="M136" s="30">
        <v>4.2999999999999997E-2</v>
      </c>
      <c r="N136" s="23">
        <f t="shared" si="2"/>
        <v>0.42999999999999994</v>
      </c>
      <c r="O136" s="23">
        <f t="shared" si="3"/>
        <v>0.52029999999999998</v>
      </c>
      <c r="P136" s="7"/>
      <c r="Q136" s="7"/>
      <c r="R136" s="7"/>
      <c r="S136" s="7"/>
      <c r="T136" s="7"/>
      <c r="U136" s="7"/>
      <c r="V136" s="36"/>
    </row>
    <row r="137" spans="2:22" s="8" customFormat="1" x14ac:dyDescent="0.2">
      <c r="B137" s="24"/>
      <c r="C137" s="24" t="s">
        <v>463</v>
      </c>
      <c r="D137" s="24"/>
      <c r="E137" s="24"/>
      <c r="F137" s="24" t="s">
        <v>464</v>
      </c>
      <c r="G137" s="25" t="s">
        <v>99</v>
      </c>
      <c r="H137" s="33"/>
      <c r="I137" s="35" t="s">
        <v>465</v>
      </c>
      <c r="J137" s="28">
        <v>1</v>
      </c>
      <c r="K137" s="29"/>
      <c r="L137" s="28">
        <v>10</v>
      </c>
      <c r="M137" s="30">
        <v>6.5000000000000002E-2</v>
      </c>
      <c r="N137" s="23">
        <f t="shared" si="2"/>
        <v>0.65</v>
      </c>
      <c r="O137" s="23">
        <f t="shared" si="3"/>
        <v>0.78649999999999998</v>
      </c>
      <c r="P137" s="7"/>
      <c r="Q137" s="7" t="s">
        <v>56</v>
      </c>
      <c r="R137" s="7"/>
      <c r="S137" s="7"/>
      <c r="T137" s="7"/>
      <c r="U137" s="7"/>
      <c r="V137" s="36"/>
    </row>
    <row r="138" spans="2:22" s="8" customFormat="1" x14ac:dyDescent="0.2">
      <c r="B138" s="24"/>
      <c r="C138" s="24" t="s">
        <v>466</v>
      </c>
      <c r="D138" s="24"/>
      <c r="E138" s="24"/>
      <c r="F138" s="24" t="s">
        <v>467</v>
      </c>
      <c r="G138" s="25" t="s">
        <v>99</v>
      </c>
      <c r="H138" s="33"/>
      <c r="I138" s="35" t="s">
        <v>468</v>
      </c>
      <c r="J138" s="28">
        <v>1</v>
      </c>
      <c r="K138" s="29"/>
      <c r="L138" s="28">
        <v>10</v>
      </c>
      <c r="M138" s="30">
        <v>4.2999999999999997E-2</v>
      </c>
      <c r="N138" s="23">
        <f t="shared" si="2"/>
        <v>0.42999999999999994</v>
      </c>
      <c r="O138" s="23">
        <f t="shared" si="3"/>
        <v>0.52029999999999998</v>
      </c>
      <c r="P138" s="7"/>
      <c r="Q138" s="7" t="s">
        <v>56</v>
      </c>
      <c r="R138" s="7"/>
      <c r="S138" s="7"/>
      <c r="T138" s="7"/>
      <c r="U138" s="7"/>
      <c r="V138" s="36"/>
    </row>
    <row r="139" spans="2:22" s="8" customFormat="1" x14ac:dyDescent="0.2">
      <c r="B139" s="24"/>
      <c r="C139" s="24" t="s">
        <v>469</v>
      </c>
      <c r="D139" s="24"/>
      <c r="E139" s="24"/>
      <c r="F139" s="24" t="s">
        <v>470</v>
      </c>
      <c r="G139" s="25" t="s">
        <v>99</v>
      </c>
      <c r="H139" s="33"/>
      <c r="I139" s="35" t="s">
        <v>471</v>
      </c>
      <c r="J139" s="28">
        <v>2</v>
      </c>
      <c r="K139" s="29"/>
      <c r="L139" s="28">
        <v>10</v>
      </c>
      <c r="M139" s="30">
        <v>4.2999999999999997E-2</v>
      </c>
      <c r="N139" s="23">
        <f t="shared" si="2"/>
        <v>0.42999999999999994</v>
      </c>
      <c r="O139" s="23">
        <f t="shared" si="3"/>
        <v>0.52029999999999998</v>
      </c>
      <c r="P139" s="7"/>
      <c r="Q139" s="7" t="s">
        <v>56</v>
      </c>
      <c r="R139" s="7"/>
      <c r="S139" s="7"/>
      <c r="T139" s="7"/>
      <c r="U139" s="7"/>
      <c r="V139" s="36"/>
    </row>
    <row r="140" spans="2:22" s="8" customFormat="1" x14ac:dyDescent="0.2">
      <c r="B140" s="24"/>
      <c r="C140" s="24" t="s">
        <v>472</v>
      </c>
      <c r="D140" s="24"/>
      <c r="E140" s="24"/>
      <c r="F140" s="24" t="s">
        <v>473</v>
      </c>
      <c r="G140" s="25" t="s">
        <v>99</v>
      </c>
      <c r="H140" s="33"/>
      <c r="I140" s="35" t="s">
        <v>474</v>
      </c>
      <c r="J140" s="28">
        <v>1</v>
      </c>
      <c r="K140" s="29"/>
      <c r="L140" s="28">
        <v>10</v>
      </c>
      <c r="M140" s="30">
        <v>4.2999999999999997E-2</v>
      </c>
      <c r="N140" s="23">
        <f t="shared" si="2"/>
        <v>0.42999999999999994</v>
      </c>
      <c r="O140" s="23">
        <f t="shared" si="3"/>
        <v>0.52029999999999998</v>
      </c>
      <c r="P140" s="7"/>
      <c r="Q140" s="7" t="s">
        <v>56</v>
      </c>
      <c r="R140" s="7"/>
      <c r="S140" s="7"/>
      <c r="T140" s="7"/>
      <c r="U140" s="7"/>
      <c r="V140" s="36"/>
    </row>
    <row r="141" spans="2:22" s="8" customFormat="1" x14ac:dyDescent="0.2">
      <c r="B141" s="24" t="s">
        <v>475</v>
      </c>
      <c r="C141" s="24" t="s">
        <v>476</v>
      </c>
      <c r="D141" s="24" t="s">
        <v>477</v>
      </c>
      <c r="E141" s="24"/>
      <c r="F141" s="24" t="s">
        <v>478</v>
      </c>
      <c r="G141" s="25" t="s">
        <v>99</v>
      </c>
      <c r="H141" s="33"/>
      <c r="I141" s="35" t="s">
        <v>479</v>
      </c>
      <c r="J141" s="28">
        <v>14</v>
      </c>
      <c r="K141" s="29"/>
      <c r="L141" s="28">
        <v>30</v>
      </c>
      <c r="M141" s="30">
        <v>4.2999999999999997E-2</v>
      </c>
      <c r="N141" s="23">
        <f t="shared" si="2"/>
        <v>1.2899999999999998</v>
      </c>
      <c r="O141" s="23">
        <f t="shared" si="3"/>
        <v>1.5608999999999997</v>
      </c>
      <c r="P141" s="7"/>
      <c r="Q141" s="7" t="s">
        <v>56</v>
      </c>
      <c r="R141" s="7"/>
      <c r="S141" s="7"/>
      <c r="T141" s="7"/>
      <c r="U141" s="7"/>
      <c r="V141" s="36"/>
    </row>
    <row r="142" spans="2:22" s="8" customFormat="1" x14ac:dyDescent="0.2">
      <c r="B142" s="24" t="s">
        <v>480</v>
      </c>
      <c r="C142" s="24" t="s">
        <v>481</v>
      </c>
      <c r="D142" s="24"/>
      <c r="E142" s="24"/>
      <c r="F142" s="24" t="s">
        <v>482</v>
      </c>
      <c r="G142" s="25" t="s">
        <v>99</v>
      </c>
      <c r="H142" s="33"/>
      <c r="I142" s="35" t="s">
        <v>483</v>
      </c>
      <c r="J142" s="28">
        <v>3</v>
      </c>
      <c r="K142" s="29">
        <v>7</v>
      </c>
      <c r="L142" s="28">
        <v>0</v>
      </c>
      <c r="M142" s="30">
        <v>4.2999999999999997E-2</v>
      </c>
      <c r="N142" s="23" t="str">
        <f t="shared" si="2"/>
        <v/>
      </c>
      <c r="O142" s="23" t="str">
        <f t="shared" si="3"/>
        <v/>
      </c>
      <c r="P142" s="7"/>
      <c r="Q142" s="7"/>
      <c r="R142" s="7"/>
      <c r="S142" s="7"/>
      <c r="T142" s="7"/>
      <c r="U142" s="7"/>
      <c r="V142" s="36"/>
    </row>
    <row r="143" spans="2:22" s="8" customFormat="1" x14ac:dyDescent="0.2">
      <c r="B143" s="24"/>
      <c r="C143" s="24" t="s">
        <v>484</v>
      </c>
      <c r="D143" s="24" t="s">
        <v>484</v>
      </c>
      <c r="E143" s="24"/>
      <c r="F143" s="24" t="s">
        <v>485</v>
      </c>
      <c r="G143" s="25" t="s">
        <v>99</v>
      </c>
      <c r="H143" s="33"/>
      <c r="I143" s="35" t="s">
        <v>486</v>
      </c>
      <c r="J143" s="28">
        <v>2</v>
      </c>
      <c r="K143" s="29"/>
      <c r="L143" s="28">
        <v>10</v>
      </c>
      <c r="M143" s="30">
        <v>4.2999999999999997E-2</v>
      </c>
      <c r="N143" s="23">
        <f t="shared" si="2"/>
        <v>0.42999999999999994</v>
      </c>
      <c r="O143" s="23">
        <f t="shared" si="3"/>
        <v>0.52029999999999998</v>
      </c>
      <c r="P143" s="7"/>
      <c r="Q143" s="7" t="s">
        <v>56</v>
      </c>
      <c r="R143" s="7"/>
      <c r="S143" s="7"/>
      <c r="T143" s="7"/>
      <c r="U143" s="7"/>
      <c r="V143" s="36"/>
    </row>
    <row r="144" spans="2:22" s="8" customFormat="1" x14ac:dyDescent="0.2">
      <c r="B144" s="24" t="s">
        <v>487</v>
      </c>
      <c r="C144" s="24" t="s">
        <v>488</v>
      </c>
      <c r="D144" s="24"/>
      <c r="E144" s="24"/>
      <c r="F144" s="24" t="s">
        <v>489</v>
      </c>
      <c r="G144" s="25" t="s">
        <v>99</v>
      </c>
      <c r="H144" s="33"/>
      <c r="I144" s="35" t="s">
        <v>490</v>
      </c>
      <c r="J144" s="28">
        <v>3</v>
      </c>
      <c r="K144" s="29"/>
      <c r="L144" s="28">
        <v>10</v>
      </c>
      <c r="M144" s="30">
        <v>4.9000000000000002E-2</v>
      </c>
      <c r="N144" s="23">
        <f t="shared" ref="N144:N208" si="4">IF(L144,L144*M144,"")</f>
        <v>0.49</v>
      </c>
      <c r="O144" s="23">
        <f t="shared" ref="O144:O208" si="5">IF(L144,(1+$O$1)*L144*M144,"")</f>
        <v>0.59289999999999998</v>
      </c>
      <c r="P144" s="7"/>
      <c r="Q144" s="7" t="s">
        <v>56</v>
      </c>
      <c r="R144" s="7"/>
      <c r="S144" s="7"/>
      <c r="T144" s="7"/>
      <c r="U144" s="7"/>
      <c r="V144" s="36"/>
    </row>
    <row r="145" spans="2:25" s="8" customFormat="1" x14ac:dyDescent="0.2">
      <c r="B145" s="24" t="s">
        <v>491</v>
      </c>
      <c r="C145" s="24" t="s">
        <v>492</v>
      </c>
      <c r="D145" s="24"/>
      <c r="E145" s="24"/>
      <c r="F145" s="24" t="s">
        <v>493</v>
      </c>
      <c r="G145" s="25" t="s">
        <v>99</v>
      </c>
      <c r="H145" s="33"/>
      <c r="I145" s="35" t="s">
        <v>494</v>
      </c>
      <c r="J145" s="28">
        <v>8</v>
      </c>
      <c r="K145" s="29"/>
      <c r="L145" s="28">
        <v>20</v>
      </c>
      <c r="M145" s="30">
        <v>4.2999999999999997E-2</v>
      </c>
      <c r="N145" s="23">
        <f t="shared" si="4"/>
        <v>0.85999999999999988</v>
      </c>
      <c r="O145" s="23">
        <f t="shared" si="5"/>
        <v>1.0406</v>
      </c>
      <c r="P145" s="7"/>
      <c r="Q145" s="7" t="s">
        <v>56</v>
      </c>
      <c r="R145" s="7"/>
      <c r="S145" s="7"/>
      <c r="T145" s="7"/>
      <c r="U145" s="7"/>
      <c r="V145" s="36"/>
    </row>
    <row r="146" spans="2:25" s="8" customFormat="1" x14ac:dyDescent="0.2">
      <c r="B146" s="24" t="s">
        <v>495</v>
      </c>
      <c r="C146" s="24"/>
      <c r="D146" s="24"/>
      <c r="E146" s="24"/>
      <c r="F146" s="24" t="s">
        <v>496</v>
      </c>
      <c r="G146" s="25" t="s">
        <v>99</v>
      </c>
      <c r="H146" s="33"/>
      <c r="I146" s="35" t="s">
        <v>497</v>
      </c>
      <c r="J146" s="28">
        <v>1</v>
      </c>
      <c r="K146" s="29">
        <v>10</v>
      </c>
      <c r="L146" s="28">
        <v>0</v>
      </c>
      <c r="M146" s="30">
        <v>0.105</v>
      </c>
      <c r="N146" s="23" t="str">
        <f t="shared" si="4"/>
        <v/>
      </c>
      <c r="O146" s="23" t="str">
        <f t="shared" si="5"/>
        <v/>
      </c>
      <c r="P146" s="7"/>
      <c r="Q146" s="7"/>
      <c r="R146" s="7"/>
      <c r="S146" s="7"/>
      <c r="T146" s="7"/>
      <c r="U146" s="7"/>
      <c r="V146" s="36"/>
    </row>
    <row r="147" spans="2:25" s="8" customFormat="1" x14ac:dyDescent="0.2">
      <c r="B147" s="24"/>
      <c r="C147" s="24" t="s">
        <v>498</v>
      </c>
      <c r="D147" s="24"/>
      <c r="E147" s="24"/>
      <c r="F147" s="24" t="s">
        <v>499</v>
      </c>
      <c r="G147" s="25" t="s">
        <v>99</v>
      </c>
      <c r="H147" s="33"/>
      <c r="I147" s="35" t="s">
        <v>500</v>
      </c>
      <c r="J147" s="28">
        <v>1</v>
      </c>
      <c r="K147" s="29"/>
      <c r="L147" s="28">
        <v>2</v>
      </c>
      <c r="M147" s="30">
        <v>0.46600000000000003</v>
      </c>
      <c r="N147" s="23">
        <f t="shared" si="4"/>
        <v>0.93200000000000005</v>
      </c>
      <c r="O147" s="23">
        <f t="shared" si="5"/>
        <v>1.1277200000000001</v>
      </c>
      <c r="P147" s="7"/>
      <c r="Q147" s="7" t="s">
        <v>501</v>
      </c>
      <c r="R147" s="7"/>
      <c r="S147" s="7"/>
      <c r="T147" s="7"/>
      <c r="U147" s="7"/>
      <c r="V147" s="36"/>
    </row>
    <row r="148" spans="2:25" s="8" customFormat="1" x14ac:dyDescent="0.2">
      <c r="B148" s="24"/>
      <c r="C148" s="24"/>
      <c r="D148" s="24"/>
      <c r="E148" s="24"/>
      <c r="F148" s="24"/>
      <c r="G148" s="25"/>
      <c r="H148" s="33"/>
      <c r="I148" s="35"/>
      <c r="J148" s="28"/>
      <c r="K148" s="29"/>
      <c r="L148" s="28"/>
      <c r="M148" s="30"/>
      <c r="N148" s="23" t="str">
        <f t="shared" si="4"/>
        <v/>
      </c>
      <c r="O148" s="23" t="str">
        <f t="shared" si="5"/>
        <v/>
      </c>
      <c r="P148" s="7"/>
      <c r="Q148" s="7"/>
      <c r="R148" s="7" t="str">
        <f t="shared" ref="R148" si="6">IF(Q148&lt;L148,L148-Q148,"")</f>
        <v/>
      </c>
      <c r="S148" s="7"/>
      <c r="T148" s="7"/>
      <c r="U148" s="7"/>
      <c r="V148" s="36"/>
    </row>
    <row r="150" spans="2:25" s="8" customFormat="1" x14ac:dyDescent="0.2">
      <c r="B150" s="49"/>
      <c r="C150" s="49"/>
      <c r="D150" s="49"/>
      <c r="E150" s="49"/>
      <c r="F150" s="49"/>
      <c r="G150" s="50"/>
      <c r="H150" s="49"/>
      <c r="I150" s="51"/>
      <c r="J150" s="52"/>
      <c r="K150" s="53"/>
      <c r="L150" s="52"/>
      <c r="M150" s="54"/>
      <c r="N150" s="55"/>
      <c r="O150" s="55"/>
      <c r="R150" s="56"/>
      <c r="V150" s="39"/>
      <c r="W150" s="3"/>
      <c r="X150" s="32"/>
      <c r="Y150" s="7"/>
    </row>
    <row r="151" spans="2:25" s="8" customFormat="1" ht="18.75" thickBot="1" x14ac:dyDescent="0.3">
      <c r="B151" s="57"/>
      <c r="C151" s="57" t="s">
        <v>502</v>
      </c>
      <c r="D151" s="57"/>
      <c r="E151" s="57"/>
      <c r="F151" s="57" t="s">
        <v>502</v>
      </c>
      <c r="G151" s="58"/>
      <c r="H151" s="59"/>
      <c r="I151" s="60"/>
      <c r="J151" s="28"/>
      <c r="K151" s="28"/>
      <c r="L151" s="28"/>
      <c r="M151" s="61"/>
      <c r="N151" s="62">
        <f>SUM(N8:N148)</f>
        <v>78.612000000000052</v>
      </c>
      <c r="O151" s="62">
        <f>SUM(O8:O148)</f>
        <v>95.12052000000007</v>
      </c>
      <c r="W151" s="3"/>
    </row>
    <row r="157" spans="2:25" x14ac:dyDescent="0.2">
      <c r="I157" s="56"/>
    </row>
    <row r="159" spans="2:25" x14ac:dyDescent="0.2">
      <c r="I159" s="56"/>
    </row>
  </sheetData>
  <pageMargins left="0.74803149606299213" right="0.74803149606299213" top="0.39370078740157483" bottom="0.19685039370078741" header="0.31496062992125984" footer="0.23622047244094491"/>
  <pageSetup paperSize="9" scale="75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BOM</vt:lpstr>
      <vt:lpstr>BOM!Afdrukbereik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Van de Logt</dc:creator>
  <cp:lastModifiedBy>Emile Van de Logt</cp:lastModifiedBy>
  <dcterms:created xsi:type="dcterms:W3CDTF">2025-02-14T19:05:16Z</dcterms:created>
  <dcterms:modified xsi:type="dcterms:W3CDTF">2025-03-03T21:05:18Z</dcterms:modified>
</cp:coreProperties>
</file>