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e\Desktop\Supaero_3A_2023-2024\projet_recherche\travail_concret_projet\2-modèle G modifié\calibration\2_Modèle uniquement\"/>
    </mc:Choice>
  </mc:AlternateContent>
  <xr:revisionPtr revIDLastSave="0" documentId="13_ncr:1_{9EE1D3A8-CA58-4653-AD3D-2E930609B4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D6" i="1"/>
  <c r="C6" i="1"/>
  <c r="D7" i="1"/>
  <c r="S8" i="1"/>
  <c r="D8" i="1"/>
  <c r="C8" i="1"/>
  <c r="S6" i="1"/>
  <c r="S7" i="1"/>
  <c r="C7" i="1"/>
  <c r="I2" i="1"/>
  <c r="J2" i="1"/>
  <c r="S2" i="1"/>
  <c r="I3" i="1"/>
  <c r="J3" i="1"/>
  <c r="O3" i="1"/>
  <c r="P3" i="1"/>
  <c r="S3" i="1"/>
  <c r="S4" i="1"/>
  <c r="L5" i="1"/>
  <c r="M5" i="1"/>
  <c r="S5" i="1"/>
</calcChain>
</file>

<file path=xl/sharedStrings.xml><?xml version="1.0" encoding="utf-8"?>
<sst xmlns="http://schemas.openxmlformats.org/spreadsheetml/2006/main" count="30" uniqueCount="20">
  <si>
    <t>only alpha</t>
  </si>
  <si>
    <t>alpha</t>
  </si>
  <si>
    <t>beta</t>
  </si>
  <si>
    <t>gamma</t>
  </si>
  <si>
    <t>log-likelihood</t>
  </si>
  <si>
    <t>AIC</t>
  </si>
  <si>
    <t>+</t>
  </si>
  <si>
    <t>-</t>
  </si>
  <si>
    <t>nombre de param p</t>
  </si>
  <si>
    <t>0(?)</t>
  </si>
  <si>
    <t>&lt;- AIC beaucoup moins bon!</t>
  </si>
  <si>
    <t>alpha_beta_exp</t>
  </si>
  <si>
    <t>alpha_fixé_beta_exp</t>
  </si>
  <si>
    <t>&lt;- modèle exclu parce que alpha = 0</t>
  </si>
  <si>
    <t>alpha_fixé_gamma_exp</t>
  </si>
  <si>
    <t>H0</t>
  </si>
  <si>
    <t>Omegam</t>
  </si>
  <si>
    <t>alpha_fixé_H0_Omegam</t>
  </si>
  <si>
    <t>alpha_fixé_H0 (alpha = 0,18 )</t>
  </si>
  <si>
    <t>alpha_fixé_H0 (alpha_brout_f_lcdm = 0.192)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</si>
</sst>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zoomScale="92" zoomScaleNormal="92" workbookViewId="0">
      <selection activeCell="A6" sqref="A6"/>
    </sheetView>
  </sheetViews>
  <sheetFormatPr baseColWidth="10" defaultColWidth="9.140625" defaultRowHeight="15" x14ac:dyDescent="0.25"/>
  <cols>
    <col min="1" max="1" width="69" customWidth="1"/>
    <col min="2" max="2" width="12" customWidth="1"/>
    <col min="3" max="3" width="11.42578125" bestFit="1" customWidth="1"/>
    <col min="5" max="5" width="19.42578125" customWidth="1"/>
    <col min="6" max="6" width="11.28515625" customWidth="1"/>
    <col min="8" max="8" width="16" customWidth="1"/>
    <col min="11" max="11" width="17.140625" customWidth="1"/>
    <col min="12" max="12" width="21.28515625" customWidth="1"/>
    <col min="13" max="13" width="9.5703125" bestFit="1" customWidth="1"/>
    <col min="14" max="14" width="34.140625" customWidth="1"/>
  </cols>
  <sheetData>
    <row r="1" spans="1:20" x14ac:dyDescent="0.25">
      <c r="B1" t="s">
        <v>15</v>
      </c>
      <c r="C1" t="s">
        <v>6</v>
      </c>
      <c r="D1" t="s">
        <v>7</v>
      </c>
      <c r="E1" t="s">
        <v>16</v>
      </c>
      <c r="F1" t="s">
        <v>6</v>
      </c>
      <c r="G1" t="s">
        <v>7</v>
      </c>
      <c r="H1" t="s">
        <v>1</v>
      </c>
      <c r="I1" t="s">
        <v>6</v>
      </c>
      <c r="J1" t="s">
        <v>7</v>
      </c>
      <c r="K1" t="s">
        <v>3</v>
      </c>
      <c r="L1" t="s">
        <v>6</v>
      </c>
      <c r="M1" t="s">
        <v>7</v>
      </c>
      <c r="N1" t="s">
        <v>2</v>
      </c>
      <c r="O1" t="s">
        <v>6</v>
      </c>
      <c r="P1" t="s">
        <v>7</v>
      </c>
      <c r="Q1" t="s">
        <v>4</v>
      </c>
      <c r="R1" t="s">
        <v>8</v>
      </c>
      <c r="S1" t="s">
        <v>5</v>
      </c>
    </row>
    <row r="2" spans="1:20" x14ac:dyDescent="0.25">
      <c r="A2" t="s">
        <v>0</v>
      </c>
      <c r="H2">
        <v>-8.9999999999997807E-3</v>
      </c>
      <c r="I2">
        <f>ABS(H2-(-0.00599999999999978))</f>
        <v>3.0000000000000009E-3</v>
      </c>
      <c r="J2">
        <f>ABS(H2-(-0.0119999999999997))</f>
        <v>2.9999999999999194E-3</v>
      </c>
      <c r="Q2">
        <v>1523.03995256948</v>
      </c>
      <c r="R2">
        <v>1</v>
      </c>
      <c r="S2">
        <f>Q2+R2*2</f>
        <v>1525.03995256948</v>
      </c>
      <c r="T2" t="s">
        <v>13</v>
      </c>
    </row>
    <row r="3" spans="1:20" x14ac:dyDescent="0.25">
      <c r="A3" t="s">
        <v>11</v>
      </c>
      <c r="H3">
        <v>-8.9999999999999993E-3</v>
      </c>
      <c r="I3">
        <f>ABS(H3-(-0.00999999999999978))</f>
        <v>9.9999999999978058E-4</v>
      </c>
      <c r="J3">
        <f>ABS(H3-(-0.0119999999999997))</f>
        <v>2.9999999999997008E-3</v>
      </c>
      <c r="N3">
        <v>-3.99999999999998E-2</v>
      </c>
      <c r="O3">
        <f>ABS(N3-(-0.0599999999999998))</f>
        <v>1.9999999999999997E-2</v>
      </c>
      <c r="P3">
        <f>ABS(N3-(-0.00999999999999978))</f>
        <v>3.000000000000002E-2</v>
      </c>
      <c r="Q3">
        <v>1522.6266523066399</v>
      </c>
      <c r="R3">
        <v>2</v>
      </c>
      <c r="S3">
        <f>Q3+R3*2</f>
        <v>1526.6266523066399</v>
      </c>
      <c r="T3" t="s">
        <v>13</v>
      </c>
    </row>
    <row r="4" spans="1:20" x14ac:dyDescent="0.25">
      <c r="A4" t="s">
        <v>12</v>
      </c>
      <c r="N4">
        <v>-9.9999999999955593E-4</v>
      </c>
      <c r="O4" t="s">
        <v>9</v>
      </c>
      <c r="P4" t="s">
        <v>9</v>
      </c>
      <c r="Q4">
        <v>1536.6936363135401</v>
      </c>
      <c r="R4">
        <v>1</v>
      </c>
      <c r="S4">
        <f>Q4+R4*2</f>
        <v>1538.6936363135401</v>
      </c>
      <c r="T4" t="s">
        <v>10</v>
      </c>
    </row>
    <row r="5" spans="1:20" x14ac:dyDescent="0.25">
      <c r="A5" t="s">
        <v>14</v>
      </c>
      <c r="K5">
        <v>-4.5999999999999902E-2</v>
      </c>
      <c r="L5">
        <f>ABS(K5-(-0.0739999999999999))</f>
        <v>2.7999999999999997E-2</v>
      </c>
      <c r="M5">
        <f>ABS(K5-(0.0179999999999999))</f>
        <v>6.3999999999999807E-2</v>
      </c>
      <c r="Q5">
        <v>1523.01313790014</v>
      </c>
      <c r="R5">
        <v>1</v>
      </c>
      <c r="S5">
        <f>Q5+R5*2</f>
        <v>1525.01313790014</v>
      </c>
    </row>
    <row r="6" spans="1:20" x14ac:dyDescent="0.25">
      <c r="A6" t="s">
        <v>17</v>
      </c>
      <c r="B6">
        <v>73.3</v>
      </c>
      <c r="C6">
        <f>ABS(B6-73.6)</f>
        <v>0.29999999999999716</v>
      </c>
      <c r="D6">
        <f>ABS(B6-72.9999999999995)</f>
        <v>0.30000000000049454</v>
      </c>
      <c r="E6">
        <v>0.28599999999999998</v>
      </c>
      <c r="F6">
        <f>ABS(E6-0.314)</f>
        <v>2.8000000000000025E-2</v>
      </c>
      <c r="G6">
        <f>ABS(E6-0.264)</f>
        <v>2.1999999999999964E-2</v>
      </c>
      <c r="Q6">
        <v>1522.7850747291</v>
      </c>
      <c r="R6">
        <v>2</v>
      </c>
      <c r="S6">
        <f t="shared" ref="S6:S8" si="0">Q6+R6*2</f>
        <v>1526.7850747291</v>
      </c>
    </row>
    <row r="7" spans="1:20" x14ac:dyDescent="0.25">
      <c r="A7" s="1" t="s">
        <v>18</v>
      </c>
      <c r="B7">
        <v>67.900000000000006</v>
      </c>
      <c r="C7">
        <f>ABS(B7-68.0270000000072)</f>
        <v>0.12700000000720024</v>
      </c>
      <c r="D7">
        <f>ABS(B7-67.799)</f>
        <v>0.10099999999999909</v>
      </c>
      <c r="Q7">
        <v>1527.9420679014299</v>
      </c>
      <c r="R7">
        <v>1</v>
      </c>
      <c r="S7">
        <f t="shared" si="0"/>
        <v>1529.9420679014299</v>
      </c>
    </row>
    <row r="8" spans="1:20" x14ac:dyDescent="0.25">
      <c r="A8" s="1" t="s">
        <v>19</v>
      </c>
      <c r="B8">
        <v>67.599999999999994</v>
      </c>
      <c r="C8">
        <f>ABS(B8-67.7090000000057)</f>
        <v>0.10900000000570742</v>
      </c>
      <c r="D8">
        <f>ABS(B8-67.4820000000046)</f>
        <v>0.11799999999539068</v>
      </c>
      <c r="Q8">
        <v>1528.5330347676099</v>
      </c>
      <c r="R8">
        <v>1</v>
      </c>
      <c r="S8">
        <f t="shared" si="0"/>
        <v>1530.5330347676099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2024-01-22T13:59:36Z</dcterms:modified>
</cp:coreProperties>
</file>