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2028" documentId="11_0B1D56BE9CDCCE836B02CE7A5FB0D4A9BBFD1C62" xr6:coauthVersionLast="47" xr6:coauthVersionMax="47" xr10:uidLastSave="{A9006C50-7D6F-479D-9980-B4784A944572}"/>
  <bookViews>
    <workbookView xWindow="0" yWindow="460" windowWidth="28800" windowHeight="15940" firstSheet="4" activeTab="5" xr2:uid="{00000000-000D-0000-FFFF-FFFF00000000}"/>
  </bookViews>
  <sheets>
    <sheet name="Sheet1" sheetId="4" r:id="rId1"/>
    <sheet name="No smart charging" sheetId="3" r:id="rId2"/>
    <sheet name="Smart charging" sheetId="2" r:id="rId3"/>
    <sheet name="B2G calculations" sheetId="7" r:id="rId4"/>
    <sheet name="Sheet2" sheetId="8" r:id="rId5"/>
    <sheet name="Sheet3" sheetId="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2" i="4" l="1"/>
  <c r="E673" i="4"/>
  <c r="E671" i="4"/>
  <c r="E480" i="4"/>
  <c r="E481" i="4"/>
  <c r="E479" i="4"/>
  <c r="E482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<sst xmlns="http://schemas.openxmlformats.org/spreadsheetml/2006/main" count="806" uniqueCount="85">
  <si>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</si>
  <si>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</si>
  <si>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</si>
  <si>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</si>
  <si>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</si>
  <si>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</si>
  <si>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</si>
  <si>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</si>
  <si>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</si>
  <si>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</si>
  <si>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</si>
  <si>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</si>
  <si>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</si>
  <si>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</si>
  <si>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</si>
  <si>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</si>
  <si>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</si>
  <si>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</si>
  <si>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</si>
  <si>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</si>
  <si>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</si>
  <si>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</si>
  <si>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</si>
  <si>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</si>
  <si>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</si>
  <si>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</si>
  <si>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</si>
  <si>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</si>
  <si>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</si>
  <si>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</si>
  <si>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</si>
  <si>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</si>
  <si>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</si>
  <si>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</si>
  <si>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</si>
  <si>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</si>
  <si>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</si>
  <si>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</si>
  <si>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</si>
  <si>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</si>
  <si>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</si>
  <si>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</si>
  <si>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</si>
  <si>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</si>
  <si>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</si>
  <si>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</si>
  <si>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</si>
  <si>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</si>
  <si>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</si>
  <si>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</si>
  <si>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</si>
  <si>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</si>
  <si>
    <t>Dynamic tariff</t>
  </si>
  <si>
    <t>Dual tariff</t>
  </si>
  <si>
    <t>Smart</t>
  </si>
  <si>
    <t>Dumb</t>
  </si>
  <si>
    <t>no EV</t>
  </si>
  <si>
    <t>Power generation</t>
  </si>
  <si>
    <t>peak</t>
  </si>
  <si>
    <t>offpeak</t>
  </si>
  <si>
    <t>EV load</t>
  </si>
  <si>
    <t>Grid consumption</t>
  </si>
  <si>
    <t>Grid injection</t>
  </si>
  <si>
    <t>Cost</t>
  </si>
  <si>
    <t>Optimiser</t>
  </si>
  <si>
    <t>Description</t>
  </si>
  <si>
    <t>Parameters</t>
  </si>
  <si>
    <t>Typical values</t>
  </si>
  <si>
    <t>RMSprop</t>
  </si>
  <si>
    <t>adjusts the learning rate for each parameter based on the average of recent gradients for that parameter</t>
  </si>
  <si>
    <t>learning rate</t>
  </si>
  <si>
    <t>0.001-0.1</t>
  </si>
  <si>
    <t>rho</t>
  </si>
  <si>
    <t>epsilon</t>
  </si>
  <si>
    <t>SGD</t>
  </si>
  <si>
    <t>updates the model parameters in the direction opposite to the gradient of the loss function with respect to the parameters</t>
  </si>
  <si>
    <t>momentum</t>
  </si>
  <si>
    <t>0.9-0.99</t>
  </si>
  <si>
    <t>nesterov</t>
  </si>
  <si>
    <t>True/False</t>
  </si>
  <si>
    <t>Adam</t>
  </si>
  <si>
    <t>maintains adaptive learning rates for each parameter and keeps track of both first and second moments of the gradients</t>
  </si>
  <si>
    <t>beta 1</t>
  </si>
  <si>
    <t>0.9-0.999</t>
  </si>
  <si>
    <t>beta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</si>
</sst>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5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  <font>
      <sz val="12"/>
      <color rgb="FF0D0D0D"/>
      <name val="Söhne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load with smart charging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Load_EV_kW_with_SC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Sheet1!$E$2:$E$673</c:f>
              <c:numCache>
                <c:formatCode>0.00</c:formatCode>
                <c:ptCount val="672"/>
                <c:pt idx="0">
                  <c:v>1.3849626556882468</c:v>
                </c:pt>
                <c:pt idx="1">
                  <c:v>1.6982534517210142</c:v>
                </c:pt>
                <c:pt idx="2">
                  <c:v>1.9901877252487852</c:v>
                </c:pt>
                <c:pt idx="3">
                  <c:v>2.2570942333977375</c:v>
                </c:pt>
                <c:pt idx="4">
                  <c:v>2.495616471965135</c:v>
                </c:pt>
                <c:pt idx="5">
                  <c:v>2.7027548854071659</c:v>
                </c:pt>
                <c:pt idx="6">
                  <c:v>2.8759045879902905</c:v>
                </c:pt>
                <c:pt idx="7">
                  <c:v>3.0128881217407271</c:v>
                </c:pt>
                <c:pt idx="8">
                  <c:v>3.1119828392418674</c:v>
                </c:pt>
                <c:pt idx="9">
                  <c:v>3.1719425669250403</c:v>
                </c:pt>
                <c:pt idx="10">
                  <c:v>3.1920132764251847</c:v>
                </c:pt>
                <c:pt idx="11">
                  <c:v>3.1719425669250403</c:v>
                </c:pt>
                <c:pt idx="12">
                  <c:v>3.1119828392418674</c:v>
                </c:pt>
                <c:pt idx="13">
                  <c:v>3.0128881217407271</c:v>
                </c:pt>
                <c:pt idx="14">
                  <c:v>2.8759045879902905</c:v>
                </c:pt>
                <c:pt idx="15">
                  <c:v>2.7027548854071664</c:v>
                </c:pt>
                <c:pt idx="16">
                  <c:v>2.4956164719651355</c:v>
                </c:pt>
                <c:pt idx="17">
                  <c:v>2.257094233397738</c:v>
                </c:pt>
                <c:pt idx="18">
                  <c:v>1.9901877252487854</c:v>
                </c:pt>
                <c:pt idx="19">
                  <c:v>1.6982534517210144</c:v>
                </c:pt>
                <c:pt idx="20">
                  <c:v>1.3849626556882471</c:v>
                </c:pt>
                <c:pt idx="21">
                  <c:v>1.0542551506861499</c:v>
                </c:pt>
                <c:pt idx="22">
                  <c:v>0.71028977547108763</c:v>
                </c:pt>
                <c:pt idx="23">
                  <c:v>0.35739209420974943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0.35739209420974899</c:v>
                </c:pt>
                <c:pt idx="94">
                  <c:v>0.71028977547108729</c:v>
                </c:pt>
                <c:pt idx="95">
                  <c:v>1.0542551506861495</c:v>
                </c:pt>
                <c:pt idx="96">
                  <c:v>1.3849626556882468</c:v>
                </c:pt>
                <c:pt idx="97">
                  <c:v>1.6982534517210142</c:v>
                </c:pt>
                <c:pt idx="98">
                  <c:v>1.9901877252487852</c:v>
                </c:pt>
                <c:pt idx="99">
                  <c:v>2.2570942333977375</c:v>
                </c:pt>
                <c:pt idx="100">
                  <c:v>2.495616471965135</c:v>
                </c:pt>
                <c:pt idx="101">
                  <c:v>2.7027548854071659</c:v>
                </c:pt>
                <c:pt idx="102">
                  <c:v>2.8759045879902905</c:v>
                </c:pt>
                <c:pt idx="103">
                  <c:v>3.0128881217407271</c:v>
                </c:pt>
                <c:pt idx="104">
                  <c:v>3.1119828392418674</c:v>
                </c:pt>
                <c:pt idx="105">
                  <c:v>3.1719425669250403</c:v>
                </c:pt>
                <c:pt idx="106">
                  <c:v>3.1920132764251847</c:v>
                </c:pt>
                <c:pt idx="107">
                  <c:v>3.1719425669250403</c:v>
                </c:pt>
                <c:pt idx="108">
                  <c:v>3.1119828392418674</c:v>
                </c:pt>
                <c:pt idx="109">
                  <c:v>3.0128881217407271</c:v>
                </c:pt>
                <c:pt idx="110">
                  <c:v>2.8759045879902905</c:v>
                </c:pt>
                <c:pt idx="111">
                  <c:v>2.7027548854071664</c:v>
                </c:pt>
                <c:pt idx="112">
                  <c:v>2.4956164719651355</c:v>
                </c:pt>
                <c:pt idx="113">
                  <c:v>2.257094233397738</c:v>
                </c:pt>
                <c:pt idx="114">
                  <c:v>1.9901877252487854</c:v>
                </c:pt>
                <c:pt idx="115">
                  <c:v>1.6982534517210144</c:v>
                </c:pt>
                <c:pt idx="116">
                  <c:v>1.3849626556882471</c:v>
                </c:pt>
                <c:pt idx="117">
                  <c:v>1.0542551506861499</c:v>
                </c:pt>
                <c:pt idx="118">
                  <c:v>0.71028977547108763</c:v>
                </c:pt>
                <c:pt idx="119">
                  <c:v>0.35739209420974943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0.35739209420974899</c:v>
                </c:pt>
                <c:pt idx="190">
                  <c:v>0.71028977547108729</c:v>
                </c:pt>
                <c:pt idx="191">
                  <c:v>1.0542551506861495</c:v>
                </c:pt>
                <c:pt idx="192">
                  <c:v>1.3849626556882468</c:v>
                </c:pt>
                <c:pt idx="193">
                  <c:v>1.6982534517210142</c:v>
                </c:pt>
                <c:pt idx="194">
                  <c:v>1.9901877252487852</c:v>
                </c:pt>
                <c:pt idx="195">
                  <c:v>2.2570942333977375</c:v>
                </c:pt>
                <c:pt idx="196">
                  <c:v>2.495616471965135</c:v>
                </c:pt>
                <c:pt idx="197">
                  <c:v>2.7027548854071659</c:v>
                </c:pt>
                <c:pt idx="198">
                  <c:v>2.8759045879902905</c:v>
                </c:pt>
                <c:pt idx="199">
                  <c:v>3.0128881217407271</c:v>
                </c:pt>
                <c:pt idx="200">
                  <c:v>3.1119828392418674</c:v>
                </c:pt>
                <c:pt idx="201">
                  <c:v>3.1719425669250403</c:v>
                </c:pt>
                <c:pt idx="202">
                  <c:v>3.1920132764251847</c:v>
                </c:pt>
                <c:pt idx="203">
                  <c:v>3.1719425669250403</c:v>
                </c:pt>
                <c:pt idx="204">
                  <c:v>3.1119828392418674</c:v>
                </c:pt>
                <c:pt idx="205">
                  <c:v>3.0128881217407271</c:v>
                </c:pt>
                <c:pt idx="206">
                  <c:v>2.8759045879902905</c:v>
                </c:pt>
                <c:pt idx="207">
                  <c:v>2.7027548854071664</c:v>
                </c:pt>
                <c:pt idx="208">
                  <c:v>2.4956164719651355</c:v>
                </c:pt>
                <c:pt idx="209">
                  <c:v>2.257094233397738</c:v>
                </c:pt>
                <c:pt idx="210">
                  <c:v>1.9901877252487854</c:v>
                </c:pt>
                <c:pt idx="211">
                  <c:v>1.6982534517210144</c:v>
                </c:pt>
                <c:pt idx="212">
                  <c:v>1.3849626556882471</c:v>
                </c:pt>
                <c:pt idx="213">
                  <c:v>1.0542551506861499</c:v>
                </c:pt>
                <c:pt idx="214">
                  <c:v>0.71028977547108763</c:v>
                </c:pt>
                <c:pt idx="215">
                  <c:v>0.35739209420974943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0.35739209420974899</c:v>
                </c:pt>
                <c:pt idx="286">
                  <c:v>0.71028977547108729</c:v>
                </c:pt>
                <c:pt idx="287">
                  <c:v>1.0542551506861495</c:v>
                </c:pt>
                <c:pt idx="288">
                  <c:v>1.3849626556882468</c:v>
                </c:pt>
                <c:pt idx="289">
                  <c:v>1.6982534517210142</c:v>
                </c:pt>
                <c:pt idx="290">
                  <c:v>1.9901877252487852</c:v>
                </c:pt>
                <c:pt idx="291">
                  <c:v>2.2570942333977375</c:v>
                </c:pt>
                <c:pt idx="292">
                  <c:v>2.495616471965135</c:v>
                </c:pt>
                <c:pt idx="293">
                  <c:v>2.7027548854071659</c:v>
                </c:pt>
                <c:pt idx="294">
                  <c:v>2.8759045879902905</c:v>
                </c:pt>
                <c:pt idx="295">
                  <c:v>3.0128881217407271</c:v>
                </c:pt>
                <c:pt idx="296">
                  <c:v>3.1119828392418674</c:v>
                </c:pt>
                <c:pt idx="297">
                  <c:v>3.1719425669250403</c:v>
                </c:pt>
                <c:pt idx="298">
                  <c:v>3.1920132764251847</c:v>
                </c:pt>
                <c:pt idx="299">
                  <c:v>3.1719425669250403</c:v>
                </c:pt>
                <c:pt idx="300">
                  <c:v>3.1119828392418674</c:v>
                </c:pt>
                <c:pt idx="301">
                  <c:v>3.0128881217407271</c:v>
                </c:pt>
                <c:pt idx="302">
                  <c:v>2.8759045879902905</c:v>
                </c:pt>
                <c:pt idx="303">
                  <c:v>2.7027548854071664</c:v>
                </c:pt>
                <c:pt idx="304">
                  <c:v>2.4956164719651355</c:v>
                </c:pt>
                <c:pt idx="305">
                  <c:v>2.257094233397738</c:v>
                </c:pt>
                <c:pt idx="306">
                  <c:v>1.9901877252487854</c:v>
                </c:pt>
                <c:pt idx="307">
                  <c:v>1.6982534517210144</c:v>
                </c:pt>
                <c:pt idx="308">
                  <c:v>1.3849626556882471</c:v>
                </c:pt>
                <c:pt idx="309">
                  <c:v>1.0542551506861499</c:v>
                </c:pt>
                <c:pt idx="310">
                  <c:v>0.71028977547108763</c:v>
                </c:pt>
                <c:pt idx="311">
                  <c:v>0.35739209420974943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0.35739209420974899</c:v>
                </c:pt>
                <c:pt idx="382">
                  <c:v>0.71028977547108729</c:v>
                </c:pt>
                <c:pt idx="383">
                  <c:v>1.0542551506861495</c:v>
                </c:pt>
                <c:pt idx="384">
                  <c:v>1.3849626556882468</c:v>
                </c:pt>
                <c:pt idx="385">
                  <c:v>1.6982534517210142</c:v>
                </c:pt>
                <c:pt idx="386">
                  <c:v>1.9901877252487852</c:v>
                </c:pt>
                <c:pt idx="387">
                  <c:v>2.2570942333977375</c:v>
                </c:pt>
                <c:pt idx="388">
                  <c:v>2.495616471965135</c:v>
                </c:pt>
                <c:pt idx="389">
                  <c:v>2.7027548854071659</c:v>
                </c:pt>
                <c:pt idx="390">
                  <c:v>2.8759045879902905</c:v>
                </c:pt>
                <c:pt idx="391">
                  <c:v>3.0128881217407271</c:v>
                </c:pt>
                <c:pt idx="392">
                  <c:v>3.1119828392418674</c:v>
                </c:pt>
                <c:pt idx="393">
                  <c:v>3.1719425669250403</c:v>
                </c:pt>
                <c:pt idx="394">
                  <c:v>3.1920132764251847</c:v>
                </c:pt>
                <c:pt idx="395">
                  <c:v>3.1719425669250403</c:v>
                </c:pt>
                <c:pt idx="396">
                  <c:v>3.1119828392418674</c:v>
                </c:pt>
                <c:pt idx="397">
                  <c:v>3.0128881217407271</c:v>
                </c:pt>
                <c:pt idx="398">
                  <c:v>2.8759045879902905</c:v>
                </c:pt>
                <c:pt idx="399">
                  <c:v>2.7027548854071664</c:v>
                </c:pt>
                <c:pt idx="400">
                  <c:v>2.4956164719651355</c:v>
                </c:pt>
                <c:pt idx="401">
                  <c:v>2.257094233397738</c:v>
                </c:pt>
                <c:pt idx="402">
                  <c:v>1.9901877252487854</c:v>
                </c:pt>
                <c:pt idx="403">
                  <c:v>1.6982534517210144</c:v>
                </c:pt>
                <c:pt idx="404">
                  <c:v>1.3849626556882471</c:v>
                </c:pt>
                <c:pt idx="405">
                  <c:v>1.0542551506861499</c:v>
                </c:pt>
                <c:pt idx="406">
                  <c:v>0.71028977547108763</c:v>
                </c:pt>
                <c:pt idx="407">
                  <c:v>0.35739209420974943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0.48608156156890198</c:v>
                </c:pt>
                <c:pt idx="530" formatCode="General">
                  <c:v>0.96384613285209064</c:v>
                </c:pt>
                <c:pt idx="531" formatCode="General">
                  <c:v>1.4251190295735467</c:v>
                </c:pt>
                <c:pt idx="532" formatCode="General">
                  <c:v>1.8620077445813574</c:v>
                </c:pt>
                <c:pt idx="533" formatCode="General">
                  <c:v>2.2670369908333039</c:v>
                </c:pt>
                <c:pt idx="534" formatCode="General">
                  <c:v>2.6332766056306935</c:v>
                </c:pt>
                <c:pt idx="535" formatCode="General">
                  <c:v>2.954460127623538</c:v>
                </c:pt>
                <c:pt idx="536" formatCode="General">
                  <c:v>3.2250920177016442</c:v>
                </c:pt>
                <c:pt idx="537" formatCode="General">
                  <c:v>3.4405416891924401</c:v>
                </c:pt>
                <c:pt idx="538" formatCode="General">
                  <c:v>3.5971227384827844</c:v>
                </c:pt>
                <c:pt idx="539" formatCode="General">
                  <c:v>3.6921560204068511</c:v>
                </c:pt>
                <c:pt idx="540" formatCode="General">
                  <c:v>3.7240154891627153</c:v>
                </c:pt>
                <c:pt idx="541" formatCode="General">
                  <c:v>3.6921560204068515</c:v>
                </c:pt>
                <c:pt idx="542" formatCode="General">
                  <c:v>3.5971227384827849</c:v>
                </c:pt>
                <c:pt idx="543" formatCode="General">
                  <c:v>3.4405416891924405</c:v>
                </c:pt>
                <c:pt idx="544" formatCode="General">
                  <c:v>3.2250920177016447</c:v>
                </c:pt>
                <c:pt idx="545" formatCode="General">
                  <c:v>2.9544601276235389</c:v>
                </c:pt>
                <c:pt idx="546" formatCode="General">
                  <c:v>2.633276605630694</c:v>
                </c:pt>
                <c:pt idx="547" formatCode="General">
                  <c:v>2.2670369908333052</c:v>
                </c:pt>
                <c:pt idx="548" formatCode="General">
                  <c:v>1.862007744581359</c:v>
                </c:pt>
                <c:pt idx="549" formatCode="General">
                  <c:v>1.4251190295735472</c:v>
                </c:pt>
                <c:pt idx="550" formatCode="General">
                  <c:v>0.96384613285209164</c:v>
                </c:pt>
                <c:pt idx="551" formatCode="General">
                  <c:v>0.48608156156890353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0.48608156156890198</c:v>
                </c:pt>
                <c:pt idx="626" formatCode="General">
                  <c:v>0.96384613285209064</c:v>
                </c:pt>
                <c:pt idx="627" formatCode="General">
                  <c:v>1.4251190295735467</c:v>
                </c:pt>
                <c:pt idx="628" formatCode="General">
                  <c:v>1.8620077445813574</c:v>
                </c:pt>
                <c:pt idx="629" formatCode="General">
                  <c:v>2.2670369908333039</c:v>
                </c:pt>
                <c:pt idx="630" formatCode="General">
                  <c:v>2.6332766056306935</c:v>
                </c:pt>
                <c:pt idx="631" formatCode="General">
                  <c:v>2.954460127623538</c:v>
                </c:pt>
                <c:pt idx="632" formatCode="General">
                  <c:v>3.2250920177016442</c:v>
                </c:pt>
                <c:pt idx="633" formatCode="General">
                  <c:v>3.4405416891924401</c:v>
                </c:pt>
                <c:pt idx="634" formatCode="General">
                  <c:v>3.5971227384827844</c:v>
                </c:pt>
                <c:pt idx="635" formatCode="General">
                  <c:v>3.6921560204068511</c:v>
                </c:pt>
                <c:pt idx="636" formatCode="General">
                  <c:v>3.7240154891627153</c:v>
                </c:pt>
                <c:pt idx="637" formatCode="General">
                  <c:v>3.6921560204068515</c:v>
                </c:pt>
                <c:pt idx="638" formatCode="General">
                  <c:v>3.5971227384827849</c:v>
                </c:pt>
                <c:pt idx="639" formatCode="General">
                  <c:v>3.4405416891924405</c:v>
                </c:pt>
                <c:pt idx="640" formatCode="General">
                  <c:v>3.2250920177016447</c:v>
                </c:pt>
                <c:pt idx="641" formatCode="General">
                  <c:v>2.9544601276235389</c:v>
                </c:pt>
                <c:pt idx="642" formatCode="General">
                  <c:v>2.633276605630694</c:v>
                </c:pt>
                <c:pt idx="643" formatCode="General">
                  <c:v>2.2670369908333052</c:v>
                </c:pt>
                <c:pt idx="644" formatCode="General">
                  <c:v>1.862007744581359</c:v>
                </c:pt>
                <c:pt idx="645" formatCode="General">
                  <c:v>1.4251190295735472</c:v>
                </c:pt>
                <c:pt idx="646" formatCode="General">
                  <c:v>0.96384613285209164</c:v>
                </c:pt>
                <c:pt idx="647" formatCode="General">
                  <c:v>0.48608156156890353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0.35739209420974899</c:v>
                </c:pt>
                <c:pt idx="670" formatCode="General">
                  <c:v>0.71028977547108729</c:v>
                </c:pt>
                <c:pt idx="671" formatCode="General">
                  <c:v>1.0542551506861495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3A7-B5BA-9663B9E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26695"/>
        <c:axId val="835828743"/>
      </c:lineChart>
      <c:catAx>
        <c:axId val="8358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8743"/>
        <c:crosses val="autoZero"/>
        <c:auto val="1"/>
        <c:lblAlgn val="ctr"/>
        <c:lblOffset val="100"/>
        <c:noMultiLvlLbl val="0"/>
      </c:catAx>
      <c:valAx>
        <c:axId val="8358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Load_EV_kW_no_SC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3.7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3.7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3.7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3.7</c:v>
                </c:pt>
                <c:pt idx="659">
                  <c:v>3.7</c:v>
                </c:pt>
                <c:pt idx="660">
                  <c:v>3.7</c:v>
                </c:pt>
                <c:pt idx="661">
                  <c:v>3.7</c:v>
                </c:pt>
                <c:pt idx="662">
                  <c:v>3.7</c:v>
                </c:pt>
                <c:pt idx="663">
                  <c:v>3.7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18A-B975-2425D1B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8072"/>
        <c:axId val="114970120"/>
      </c:lineChart>
      <c:catAx>
        <c:axId val="11496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0120"/>
        <c:crosses val="autoZero"/>
        <c:auto val="1"/>
        <c:lblAlgn val="ctr"/>
        <c:lblOffset val="100"/>
        <c:noMultiLvlLbl val="0"/>
      </c:catAx>
      <c:valAx>
        <c:axId val="114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16</xdr:col>
      <xdr:colOff>190500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7BD9-A086-461F-8EBE-AFDFEC89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38100</xdr:rowOff>
    </xdr:from>
    <xdr:to>
      <xdr:col>16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A11E9-E4E0-F8D4-4932-C08572B0AC32}"/>
            </a:ext>
            <a:ext uri="{147F2762-F138-4A5C-976F-8EAC2B608ADB}">
              <a16:predDERef xmlns:a16="http://schemas.microsoft.com/office/drawing/2014/main" pred="{5AB17BD9-A086-461F-8EBE-AFDFEC8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topLeftCell="A10" workbookViewId="0">
      <selection activeCell="C1" sqref="C1"/>
    </sheetView>
  </sheetViews>
  <sheetFormatPr defaultColWidth="8.85546875" defaultRowHeight="15"/>
  <cols>
    <col min="1" max="1" width="25.42578125" customWidth="1"/>
    <col min="2" max="2" width="10.7109375" customWidth="1"/>
    <col min="3" max="4" width="16.42578125" customWidth="1"/>
    <col min="5" max="5" width="19.85546875" customWidth="1"/>
    <col min="6" max="6" width="5.7109375" style="9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0</f>
        <v>0</v>
      </c>
    </row>
    <row r="480" spans="1:5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0</f>
        <v>0</v>
      </c>
    </row>
    <row r="481" spans="1:5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0</f>
        <v>0</v>
      </c>
    </row>
    <row r="482" spans="1:5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0</f>
        <v>0</v>
      </c>
    </row>
    <row r="483" spans="1:5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charging'!B115</f>
        <v>0.35739209420974899</v>
      </c>
    </row>
    <row r="672" spans="1:5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charging'!B116</f>
        <v>0.71028977547108729</v>
      </c>
    </row>
    <row r="673" spans="1:5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charging'!B117</f>
        <v>1.0542551506861495</v>
      </c>
    </row>
    <row r="674" spans="1:5">
      <c r="B674" s="7"/>
    </row>
    <row r="675" spans="1:5">
      <c r="B675" s="7"/>
    </row>
    <row r="676" spans="1:5">
      <c r="B676" s="7"/>
    </row>
    <row r="677" spans="1:5">
      <c r="B677" s="7"/>
    </row>
    <row r="678" spans="1:5">
      <c r="B678" s="7"/>
    </row>
    <row r="679" spans="1:5">
      <c r="B679" s="7"/>
    </row>
    <row r="680" spans="1:5">
      <c r="B680" s="7"/>
    </row>
    <row r="681" spans="1:5">
      <c r="B681" s="7"/>
    </row>
    <row r="682" spans="1:5">
      <c r="B682" s="7"/>
    </row>
    <row r="683" spans="1:5">
      <c r="B683" s="7"/>
    </row>
    <row r="684" spans="1:5">
      <c r="B684" s="7"/>
    </row>
    <row r="685" spans="1:5">
      <c r="B685" s="7"/>
    </row>
    <row r="686" spans="1:5">
      <c r="B686" s="7"/>
    </row>
    <row r="687" spans="1:5">
      <c r="B687" s="7"/>
    </row>
    <row r="688" spans="1:5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workbookViewId="0">
      <selection activeCell="H16" sqref="H16"/>
    </sheetView>
  </sheetViews>
  <sheetFormatPr defaultColWidth="8.85546875" defaultRowHeight="15"/>
  <cols>
    <col min="1" max="1" width="17.140625" customWidth="1"/>
    <col min="2" max="2" width="11.7109375" customWidth="1"/>
    <col min="3" max="3" width="10.42578125" customWidth="1"/>
    <col min="4" max="4" width="11.42578125" customWidth="1"/>
    <col min="5" max="5" width="10.85546875" customWidth="1"/>
    <col min="6" max="6" width="21.7109375" customWidth="1"/>
    <col min="7" max="7" width="10.85546875" customWidth="1"/>
    <col min="8" max="8" width="11.7109375" customWidth="1"/>
    <col min="9" max="9" width="13" customWidth="1"/>
    <col min="14" max="14" width="8.85546875" bestFit="1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>
      <c r="B7" s="3"/>
      <c r="C7" s="2"/>
      <c r="D7" s="3"/>
      <c r="E7" s="2"/>
      <c r="F7" s="5"/>
      <c r="G7" s="7"/>
      <c r="H7" s="7"/>
      <c r="I7" s="3"/>
    </row>
    <row r="8" spans="1:17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>
      <c r="A13" s="7" t="s">
        <v>29</v>
      </c>
      <c r="B13" t="s">
        <v>30</v>
      </c>
      <c r="F13" s="5"/>
    </row>
    <row r="14" spans="1:17">
      <c r="A14" s="7">
        <v>0</v>
      </c>
      <c r="B14">
        <f>0</f>
        <v>0</v>
      </c>
      <c r="C14" s="7"/>
      <c r="F14" s="5"/>
    </row>
    <row r="15" spans="1:17">
      <c r="A15" s="7">
        <v>1.0416666666666666E-2</v>
      </c>
      <c r="B15">
        <f>0</f>
        <v>0</v>
      </c>
      <c r="C15" s="7"/>
      <c r="F15" s="5"/>
    </row>
    <row r="16" spans="1:17">
      <c r="A16" s="7">
        <v>2.0833333333333301E-2</v>
      </c>
      <c r="B16">
        <f>0</f>
        <v>0</v>
      </c>
      <c r="C16" s="7"/>
      <c r="F16" s="5"/>
    </row>
    <row r="17" spans="1:6">
      <c r="A17" s="7">
        <v>3.125E-2</v>
      </c>
      <c r="B17">
        <f>0</f>
        <v>0</v>
      </c>
      <c r="C17" s="7"/>
      <c r="F17" s="5"/>
    </row>
    <row r="18" spans="1:6">
      <c r="A18" s="7">
        <v>4.1666666666666699E-2</v>
      </c>
      <c r="B18">
        <f>0</f>
        <v>0</v>
      </c>
      <c r="C18" s="7"/>
      <c r="F18" s="5"/>
    </row>
    <row r="19" spans="1:6">
      <c r="A19" s="7">
        <v>5.2083333333333301E-2</v>
      </c>
      <c r="B19">
        <f>0</f>
        <v>0</v>
      </c>
      <c r="C19" s="7"/>
      <c r="F19" s="5"/>
    </row>
    <row r="20" spans="1:6">
      <c r="A20" s="7">
        <v>6.25E-2</v>
      </c>
      <c r="B20">
        <f>0</f>
        <v>0</v>
      </c>
      <c r="C20" s="7"/>
      <c r="F20" s="5"/>
    </row>
    <row r="21" spans="1:6">
      <c r="A21" s="7">
        <v>7.2916666666666699E-2</v>
      </c>
      <c r="B21">
        <f>0</f>
        <v>0</v>
      </c>
      <c r="C21" s="7"/>
    </row>
    <row r="22" spans="1:6">
      <c r="A22" s="7">
        <v>8.3333333333333301E-2</v>
      </c>
      <c r="B22">
        <f>0</f>
        <v>0</v>
      </c>
      <c r="C22" s="7"/>
    </row>
    <row r="23" spans="1:6">
      <c r="A23" s="7">
        <v>9.375E-2</v>
      </c>
      <c r="B23">
        <f>0</f>
        <v>0</v>
      </c>
      <c r="C23" s="7"/>
    </row>
    <row r="24" spans="1:6">
      <c r="A24" s="7">
        <v>0.104166666666667</v>
      </c>
      <c r="B24">
        <f>0</f>
        <v>0</v>
      </c>
      <c r="C24" s="7"/>
    </row>
    <row r="25" spans="1:6">
      <c r="A25" s="7">
        <v>0.114583333333333</v>
      </c>
      <c r="B25">
        <f>0</f>
        <v>0</v>
      </c>
      <c r="C25" s="7"/>
    </row>
    <row r="26" spans="1:6">
      <c r="A26" s="7">
        <v>0.125</v>
      </c>
      <c r="B26">
        <f>0</f>
        <v>0</v>
      </c>
      <c r="C26" s="7"/>
    </row>
    <row r="27" spans="1:6">
      <c r="A27" s="7">
        <v>0.13541666666666699</v>
      </c>
      <c r="B27">
        <f>0</f>
        <v>0</v>
      </c>
      <c r="C27" s="7"/>
    </row>
    <row r="28" spans="1:6">
      <c r="A28" s="7">
        <v>0.14583333333333301</v>
      </c>
      <c r="B28">
        <f>0</f>
        <v>0</v>
      </c>
      <c r="C28" s="7"/>
    </row>
    <row r="29" spans="1:6">
      <c r="A29" s="7">
        <v>0.15625</v>
      </c>
      <c r="B29">
        <f>0</f>
        <v>0</v>
      </c>
      <c r="C29" s="7"/>
    </row>
    <row r="30" spans="1:6">
      <c r="A30" s="7">
        <v>0.16666666666666699</v>
      </c>
      <c r="B30">
        <f>0</f>
        <v>0</v>
      </c>
      <c r="C30" s="7"/>
    </row>
    <row r="31" spans="1:6">
      <c r="A31" s="7">
        <v>0.17708333333333301</v>
      </c>
      <c r="B31">
        <f>0</f>
        <v>0</v>
      </c>
      <c r="C31" s="7"/>
    </row>
    <row r="32" spans="1:6">
      <c r="A32" s="7">
        <v>0.1875</v>
      </c>
      <c r="B32">
        <f>0</f>
        <v>0</v>
      </c>
      <c r="C32" s="7"/>
    </row>
    <row r="33" spans="1:3">
      <c r="A33" s="7">
        <v>0.19791666666666699</v>
      </c>
      <c r="B33">
        <f>0</f>
        <v>0</v>
      </c>
      <c r="C33" s="7"/>
    </row>
    <row r="34" spans="1:3">
      <c r="A34" s="7">
        <v>0.20833333333333301</v>
      </c>
      <c r="B34">
        <f>0</f>
        <v>0</v>
      </c>
      <c r="C34" s="7"/>
    </row>
    <row r="35" spans="1:3">
      <c r="A35" s="7">
        <v>0.21875</v>
      </c>
      <c r="B35">
        <f>0</f>
        <v>0</v>
      </c>
      <c r="C35" s="7"/>
    </row>
    <row r="36" spans="1:3">
      <c r="A36" s="7">
        <v>0.22916666666666699</v>
      </c>
      <c r="B36">
        <f>0</f>
        <v>0</v>
      </c>
      <c r="C36" s="7"/>
    </row>
    <row r="37" spans="1:3">
      <c r="A37" s="7">
        <v>0.23958333333333301</v>
      </c>
      <c r="B37">
        <f>0</f>
        <v>0</v>
      </c>
      <c r="C37" s="7"/>
    </row>
    <row r="38" spans="1:3">
      <c r="A38" s="7">
        <v>0.25</v>
      </c>
      <c r="B38">
        <f>0</f>
        <v>0</v>
      </c>
      <c r="C38" s="7"/>
    </row>
    <row r="39" spans="1:3">
      <c r="A39" s="7">
        <v>0.26041666666666702</v>
      </c>
      <c r="B39">
        <f>0</f>
        <v>0</v>
      </c>
      <c r="C39" s="7"/>
    </row>
    <row r="40" spans="1:3">
      <c r="A40" s="7">
        <v>0.27083333333333298</v>
      </c>
      <c r="B40">
        <f>0</f>
        <v>0</v>
      </c>
      <c r="C40" s="7"/>
    </row>
    <row r="41" spans="1:3">
      <c r="A41" s="7">
        <v>0.28125</v>
      </c>
      <c r="B41">
        <f>0</f>
        <v>0</v>
      </c>
      <c r="C41" s="7"/>
    </row>
    <row r="42" spans="1:3">
      <c r="A42" s="7">
        <v>0.29166666666666702</v>
      </c>
      <c r="B42">
        <f>0</f>
        <v>0</v>
      </c>
      <c r="C42" s="7"/>
    </row>
    <row r="43" spans="1:3">
      <c r="A43" s="7">
        <v>0.30208333333333298</v>
      </c>
      <c r="B43">
        <f>0</f>
        <v>0</v>
      </c>
      <c r="C43" s="7"/>
    </row>
    <row r="44" spans="1:3">
      <c r="A44" s="7">
        <v>0.3125</v>
      </c>
      <c r="B44">
        <f>0</f>
        <v>0</v>
      </c>
      <c r="C44" s="7"/>
    </row>
    <row r="45" spans="1:3">
      <c r="A45" s="7">
        <v>0.32291666666666702</v>
      </c>
      <c r="B45">
        <f>0</f>
        <v>0</v>
      </c>
      <c r="C45" s="7"/>
    </row>
    <row r="46" spans="1:3">
      <c r="A46" s="7">
        <v>0.33333333333333298</v>
      </c>
      <c r="B46">
        <f>0</f>
        <v>0</v>
      </c>
      <c r="C46" s="7"/>
    </row>
    <row r="47" spans="1:3">
      <c r="A47" s="7">
        <v>0.34375</v>
      </c>
      <c r="B47">
        <f>0</f>
        <v>0</v>
      </c>
      <c r="C47" s="7"/>
    </row>
    <row r="48" spans="1:3">
      <c r="A48" s="7">
        <v>0.35416666666666702</v>
      </c>
      <c r="B48">
        <f>0</f>
        <v>0</v>
      </c>
      <c r="C48" s="7"/>
    </row>
    <row r="49" spans="1:3">
      <c r="A49" s="7">
        <v>0.36458333333333298</v>
      </c>
      <c r="B49">
        <f>0</f>
        <v>0</v>
      </c>
      <c r="C49" s="7"/>
    </row>
    <row r="50" spans="1:3">
      <c r="A50" s="7">
        <v>0.375</v>
      </c>
      <c r="B50">
        <f>0</f>
        <v>0</v>
      </c>
      <c r="C50" s="7"/>
    </row>
    <row r="51" spans="1:3">
      <c r="A51" s="7">
        <v>0.38541666666666702</v>
      </c>
      <c r="B51">
        <f>0</f>
        <v>0</v>
      </c>
      <c r="C51" s="7"/>
    </row>
    <row r="52" spans="1:3">
      <c r="A52" s="7">
        <v>0.39583333333333298</v>
      </c>
      <c r="B52">
        <f>0</f>
        <v>0</v>
      </c>
      <c r="C52" s="7"/>
    </row>
    <row r="53" spans="1:3">
      <c r="A53" s="7">
        <v>0.40625</v>
      </c>
      <c r="B53">
        <f>0</f>
        <v>0</v>
      </c>
      <c r="C53" s="7"/>
    </row>
    <row r="54" spans="1:3">
      <c r="A54" s="7">
        <v>0.41666666666666702</v>
      </c>
      <c r="B54">
        <f>0</f>
        <v>0</v>
      </c>
      <c r="C54" s="7"/>
    </row>
    <row r="55" spans="1:3">
      <c r="A55" s="7">
        <v>0.42708333333333298</v>
      </c>
      <c r="B55">
        <f>0</f>
        <v>0</v>
      </c>
      <c r="C55" s="7"/>
    </row>
    <row r="56" spans="1:3">
      <c r="A56" s="7">
        <v>0.4375</v>
      </c>
      <c r="B56">
        <f>0</f>
        <v>0</v>
      </c>
      <c r="C56" s="7"/>
    </row>
    <row r="57" spans="1:3">
      <c r="A57" s="7">
        <v>0.44791666666666702</v>
      </c>
      <c r="B57">
        <f>0</f>
        <v>0</v>
      </c>
      <c r="C57" s="7"/>
    </row>
    <row r="58" spans="1:3">
      <c r="A58" s="7">
        <v>0.45833333333333298</v>
      </c>
      <c r="B58">
        <f>0</f>
        <v>0</v>
      </c>
      <c r="C58" s="7"/>
    </row>
    <row r="59" spans="1:3">
      <c r="A59" s="7">
        <v>0.46875</v>
      </c>
      <c r="B59">
        <f>0</f>
        <v>0</v>
      </c>
      <c r="C59" s="7"/>
    </row>
    <row r="60" spans="1:3">
      <c r="A60" s="7">
        <v>0.47916666666666702</v>
      </c>
      <c r="B60">
        <f>0</f>
        <v>0</v>
      </c>
      <c r="C60" s="7"/>
    </row>
    <row r="61" spans="1:3">
      <c r="A61" s="7">
        <v>0.48958333333333298</v>
      </c>
      <c r="B61">
        <f>0</f>
        <v>0</v>
      </c>
      <c r="C61" s="7"/>
    </row>
    <row r="62" spans="1:3">
      <c r="A62" s="7">
        <v>0.5</v>
      </c>
      <c r="B62">
        <f>0</f>
        <v>0</v>
      </c>
      <c r="C62" s="7"/>
    </row>
    <row r="63" spans="1:3">
      <c r="A63" s="7">
        <v>0.51041666666666696</v>
      </c>
      <c r="B63">
        <f>0</f>
        <v>0</v>
      </c>
      <c r="C63" s="7"/>
    </row>
    <row r="64" spans="1:3">
      <c r="A64" s="7">
        <v>0.52083333333333304</v>
      </c>
      <c r="B64">
        <f>0</f>
        <v>0</v>
      </c>
      <c r="C64" s="7"/>
    </row>
    <row r="65" spans="1:3">
      <c r="A65" s="7">
        <v>0.53125</v>
      </c>
      <c r="B65">
        <f>0</f>
        <v>0</v>
      </c>
      <c r="C65" s="7"/>
    </row>
    <row r="66" spans="1:3">
      <c r="A66" s="7">
        <v>0.54166666666666696</v>
      </c>
      <c r="B66">
        <f>0</f>
        <v>0</v>
      </c>
      <c r="C66" s="7"/>
    </row>
    <row r="67" spans="1:3">
      <c r="A67" s="7">
        <v>0.55208333333333304</v>
      </c>
      <c r="B67">
        <f>0</f>
        <v>0</v>
      </c>
      <c r="C67" s="7"/>
    </row>
    <row r="68" spans="1:3">
      <c r="A68" s="7">
        <v>0.5625</v>
      </c>
      <c r="B68">
        <f>0</f>
        <v>0</v>
      </c>
      <c r="C68" s="7"/>
    </row>
    <row r="69" spans="1:3">
      <c r="A69" s="7">
        <v>0.57291666666666696</v>
      </c>
      <c r="B69">
        <f>0</f>
        <v>0</v>
      </c>
      <c r="C69" s="7"/>
    </row>
    <row r="70" spans="1:3">
      <c r="A70" s="7">
        <v>0.58333333333333304</v>
      </c>
      <c r="B70">
        <f>0</f>
        <v>0</v>
      </c>
      <c r="C70" s="7"/>
    </row>
    <row r="71" spans="1:3">
      <c r="A71" s="7">
        <v>0.59375</v>
      </c>
      <c r="B71">
        <f>0</f>
        <v>0</v>
      </c>
      <c r="C71" s="7"/>
    </row>
    <row r="72" spans="1:3">
      <c r="A72" s="7">
        <v>0.60416666666666696</v>
      </c>
      <c r="B72">
        <f>0</f>
        <v>0</v>
      </c>
      <c r="C72" s="7"/>
    </row>
    <row r="73" spans="1:3">
      <c r="A73" s="7">
        <v>0.61458333333333304</v>
      </c>
      <c r="B73">
        <f>0</f>
        <v>0</v>
      </c>
      <c r="C73" s="7"/>
    </row>
    <row r="74" spans="1:3">
      <c r="A74" s="7">
        <v>0.625</v>
      </c>
      <c r="B74">
        <f>0</f>
        <v>0</v>
      </c>
      <c r="C74" s="7"/>
    </row>
    <row r="75" spans="1:3">
      <c r="A75" s="7">
        <v>0.63541666666666696</v>
      </c>
      <c r="B75">
        <f>0</f>
        <v>0</v>
      </c>
      <c r="C75" s="7"/>
    </row>
    <row r="76" spans="1:3">
      <c r="A76" s="7">
        <v>0.64583333333333304</v>
      </c>
      <c r="B76">
        <f>0</f>
        <v>0</v>
      </c>
      <c r="C76" s="7"/>
    </row>
    <row r="77" spans="1:3">
      <c r="A77" s="7">
        <v>0.65625</v>
      </c>
      <c r="B77">
        <f>0</f>
        <v>0</v>
      </c>
      <c r="C77" s="7"/>
    </row>
    <row r="78" spans="1:3">
      <c r="A78" s="7">
        <v>0.66666666666666696</v>
      </c>
      <c r="B78">
        <f>0</f>
        <v>0</v>
      </c>
      <c r="C78" s="7"/>
    </row>
    <row r="79" spans="1:3">
      <c r="A79" s="7">
        <v>0.67708333333333304</v>
      </c>
      <c r="B79">
        <f>0</f>
        <v>0</v>
      </c>
      <c r="C79" s="7"/>
    </row>
    <row r="80" spans="1:3">
      <c r="A80" s="7">
        <v>0.6875</v>
      </c>
      <c r="B80">
        <f>0</f>
        <v>0</v>
      </c>
      <c r="C80" s="7"/>
    </row>
    <row r="81" spans="1:3">
      <c r="A81" s="7">
        <v>0.69791666666666696</v>
      </c>
      <c r="B81">
        <f>0</f>
        <v>0</v>
      </c>
      <c r="C81" s="7"/>
    </row>
    <row r="82" spans="1:3">
      <c r="A82" s="7">
        <v>0.70833333333333304</v>
      </c>
      <c r="B82">
        <f>0</f>
        <v>0</v>
      </c>
      <c r="C82" s="7"/>
    </row>
    <row r="83" spans="1:3">
      <c r="A83" s="7">
        <v>0.71875</v>
      </c>
      <c r="B83">
        <f>0</f>
        <v>0</v>
      </c>
      <c r="C83" s="7"/>
    </row>
    <row r="84" spans="1:3">
      <c r="A84" s="7">
        <v>0.72916666666666696</v>
      </c>
      <c r="B84">
        <f>0</f>
        <v>0</v>
      </c>
      <c r="C84" s="7"/>
    </row>
    <row r="85" spans="1:3">
      <c r="A85" s="7">
        <v>0.73958333333333304</v>
      </c>
      <c r="B85">
        <f>0</f>
        <v>0</v>
      </c>
      <c r="C85" s="7"/>
    </row>
    <row r="86" spans="1:3">
      <c r="A86" s="7">
        <v>0.75</v>
      </c>
      <c r="B86">
        <f>O2</f>
        <v>3.7</v>
      </c>
      <c r="C86" s="7"/>
    </row>
    <row r="87" spans="1:3">
      <c r="A87" s="7">
        <v>0.76041666666666696</v>
      </c>
      <c r="B87">
        <f>O2</f>
        <v>3.7</v>
      </c>
      <c r="C87" s="7"/>
    </row>
    <row r="88" spans="1:3">
      <c r="A88" s="7">
        <v>0.77083333333333304</v>
      </c>
      <c r="B88">
        <f>O2</f>
        <v>3.7</v>
      </c>
      <c r="C88" s="7"/>
    </row>
    <row r="89" spans="1:3">
      <c r="A89" s="7">
        <v>0.78125</v>
      </c>
      <c r="B89">
        <f>O2</f>
        <v>3.7</v>
      </c>
      <c r="C89" s="7"/>
    </row>
    <row r="90" spans="1:3">
      <c r="A90" s="7">
        <v>0.79166666666666696</v>
      </c>
      <c r="B90">
        <f>O2</f>
        <v>3.7</v>
      </c>
      <c r="C90" s="7"/>
    </row>
    <row r="91" spans="1:3">
      <c r="A91" s="7">
        <v>0.80208333333333304</v>
      </c>
      <c r="B91">
        <f>O2</f>
        <v>3.7</v>
      </c>
      <c r="C91" s="7"/>
    </row>
    <row r="92" spans="1:3">
      <c r="A92" s="7">
        <v>0.8125</v>
      </c>
      <c r="B92">
        <f>O2</f>
        <v>3.7</v>
      </c>
      <c r="C92" s="7"/>
    </row>
    <row r="93" spans="1:3">
      <c r="A93" s="7">
        <v>0.82291666666666696</v>
      </c>
      <c r="B93">
        <f>O2</f>
        <v>3.7</v>
      </c>
      <c r="C93" s="7"/>
    </row>
    <row r="94" spans="1:3">
      <c r="A94" s="7">
        <v>0.83333333333333304</v>
      </c>
      <c r="B94">
        <f>O2</f>
        <v>3.7</v>
      </c>
      <c r="C94" s="7"/>
    </row>
    <row r="95" spans="1:3">
      <c r="A95" s="7">
        <v>0.84375</v>
      </c>
      <c r="B95">
        <f>O2</f>
        <v>3.7</v>
      </c>
      <c r="C95" s="7"/>
    </row>
    <row r="96" spans="1:3">
      <c r="A96" s="7">
        <v>0.85416666666666696</v>
      </c>
      <c r="B96">
        <f>O2</f>
        <v>3.7</v>
      </c>
      <c r="C96" s="7"/>
    </row>
    <row r="97" spans="1:3">
      <c r="A97" s="7">
        <v>0.86458333333333304</v>
      </c>
      <c r="B97">
        <f>O2</f>
        <v>3.7</v>
      </c>
      <c r="C97" s="7"/>
    </row>
    <row r="98" spans="1:3">
      <c r="A98" s="7">
        <v>0.875</v>
      </c>
      <c r="B98">
        <f>O2</f>
        <v>3.7</v>
      </c>
      <c r="C98" s="7"/>
    </row>
    <row r="99" spans="1:3">
      <c r="A99" s="7">
        <v>0.88541666666666696</v>
      </c>
      <c r="B99">
        <f>O2</f>
        <v>3.7</v>
      </c>
      <c r="C99" s="7"/>
    </row>
    <row r="100" spans="1:3">
      <c r="A100" s="7">
        <v>0.89583333333333304</v>
      </c>
      <c r="B100">
        <f>O2</f>
        <v>3.7</v>
      </c>
      <c r="C100" s="7"/>
    </row>
    <row r="101" spans="1:3">
      <c r="A101" s="7">
        <v>0.90625</v>
      </c>
      <c r="B101">
        <f>O2</f>
        <v>3.7</v>
      </c>
      <c r="C101" s="7"/>
    </row>
    <row r="102" spans="1:3">
      <c r="A102" s="7">
        <v>0.91666666666666696</v>
      </c>
      <c r="B102">
        <f>0</f>
        <v>0</v>
      </c>
      <c r="C102" s="7"/>
    </row>
    <row r="103" spans="1:3">
      <c r="A103" s="7">
        <v>0.92708333333333304</v>
      </c>
      <c r="B103">
        <f>0</f>
        <v>0</v>
      </c>
      <c r="C103" s="7"/>
    </row>
    <row r="104" spans="1:3">
      <c r="A104" s="7">
        <v>0.9375</v>
      </c>
      <c r="B104">
        <f>0</f>
        <v>0</v>
      </c>
      <c r="C104" s="7"/>
    </row>
    <row r="105" spans="1:3">
      <c r="A105" s="7">
        <v>0.94791666666666696</v>
      </c>
      <c r="B105">
        <f>0</f>
        <v>0</v>
      </c>
      <c r="C105" s="7"/>
    </row>
    <row r="106" spans="1:3">
      <c r="A106" s="7">
        <v>0.95833333333333304</v>
      </c>
      <c r="B106">
        <f>0</f>
        <v>0</v>
      </c>
      <c r="C106" s="7"/>
    </row>
    <row r="107" spans="1:3">
      <c r="A107" s="7">
        <v>0.96875</v>
      </c>
      <c r="B107">
        <f>0</f>
        <v>0</v>
      </c>
      <c r="C107" s="7"/>
    </row>
    <row r="108" spans="1:3">
      <c r="A108" s="7">
        <v>0.97916666666666696</v>
      </c>
      <c r="B108">
        <f>0</f>
        <v>0</v>
      </c>
      <c r="C108" s="7"/>
    </row>
    <row r="109" spans="1:3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00" workbookViewId="0">
      <selection activeCell="G10" sqref="G10"/>
    </sheetView>
  </sheetViews>
  <sheetFormatPr defaultColWidth="8.85546875" defaultRowHeight="15"/>
  <cols>
    <col min="1" max="1" width="15.7109375" customWidth="1"/>
    <col min="2" max="2" width="12.42578125" customWidth="1"/>
    <col min="3" max="3" width="12" customWidth="1"/>
    <col min="4" max="4" width="10.42578125" customWidth="1"/>
    <col min="5" max="5" width="10.7109375" customWidth="1"/>
    <col min="6" max="7" width="13.85546875" customWidth="1"/>
    <col min="8" max="8" width="17.7109375" customWidth="1"/>
    <col min="9" max="9" width="19.28515625" customWidth="1"/>
    <col min="11" max="11" width="10.42578125" customWidth="1"/>
    <col min="12" max="12" width="10.7109375" customWidth="1"/>
    <col min="13" max="13" width="12.7109375" customWidth="1"/>
    <col min="14" max="14" width="20.140625" customWidth="1"/>
    <col min="15" max="15" width="18.42578125" customWidth="1"/>
    <col min="16" max="16" width="10.7109375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>
      <c r="B7" s="3"/>
      <c r="C7" s="2"/>
      <c r="D7" s="3"/>
      <c r="E7" s="2"/>
      <c r="G7" s="6"/>
      <c r="H7" s="6"/>
      <c r="I7" s="3"/>
    </row>
    <row r="8" spans="1:17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>
      <c r="B10" s="3"/>
      <c r="C10" s="2"/>
    </row>
    <row r="12" spans="1:17">
      <c r="A12" s="7"/>
    </row>
    <row r="13" spans="1:17">
      <c r="A13" s="7"/>
      <c r="F13" s="4"/>
      <c r="G13" s="4"/>
    </row>
    <row r="14" spans="1:17">
      <c r="A14" s="7"/>
      <c r="G14" t="s">
        <v>33</v>
      </c>
      <c r="H14" t="s">
        <v>34</v>
      </c>
    </row>
    <row r="15" spans="1:17">
      <c r="A15" s="7"/>
      <c r="G15" s="3">
        <f>(L2/K2*N2)/F2</f>
        <v>2.0320987654320986</v>
      </c>
      <c r="H15" s="2">
        <f>G15/O2</f>
        <v>0.54921588254921583</v>
      </c>
    </row>
    <row r="16" spans="1:17">
      <c r="A16" s="7"/>
      <c r="B16" t="s">
        <v>35</v>
      </c>
      <c r="C16" t="s">
        <v>36</v>
      </c>
    </row>
    <row r="17" spans="1:8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>
      <c r="A19" s="7"/>
    </row>
    <row r="20" spans="1:8">
      <c r="A20" s="7"/>
    </row>
    <row r="21" spans="1:8">
      <c r="A21" s="7" t="s">
        <v>35</v>
      </c>
      <c r="B21" t="s">
        <v>30</v>
      </c>
      <c r="C21" t="s">
        <v>36</v>
      </c>
      <c r="D21" t="s">
        <v>30</v>
      </c>
    </row>
    <row r="22" spans="1:8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>
      <c r="A58" s="7">
        <v>0.375</v>
      </c>
      <c r="B58">
        <f>0</f>
        <v>0</v>
      </c>
      <c r="C58" s="7">
        <v>0.375</v>
      </c>
      <c r="D58">
        <f>0</f>
        <v>0</v>
      </c>
    </row>
    <row r="59" spans="1:4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>
      <c r="A70" s="7">
        <v>0.5</v>
      </c>
      <c r="B70">
        <f>0</f>
        <v>0</v>
      </c>
      <c r="C70" s="7">
        <v>0.5</v>
      </c>
      <c r="D70">
        <f>0</f>
        <v>0</v>
      </c>
    </row>
    <row r="71" spans="1:4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>
      <c r="A94" s="7">
        <v>0.75</v>
      </c>
      <c r="B94">
        <f>0</f>
        <v>0</v>
      </c>
      <c r="C94" s="7">
        <v>0.75</v>
      </c>
      <c r="D94">
        <f>0</f>
        <v>0</v>
      </c>
    </row>
    <row r="95" spans="1:4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>
      <c r="A118" s="7"/>
      <c r="C118" s="7"/>
    </row>
    <row r="119" spans="1:4">
      <c r="A119" s="7"/>
      <c r="C119" s="7"/>
    </row>
    <row r="120" spans="1:4">
      <c r="A120" s="7"/>
      <c r="C120" s="3"/>
    </row>
    <row r="121" spans="1:4">
      <c r="A121" s="7"/>
      <c r="C121" s="3"/>
    </row>
    <row r="122" spans="1:4">
      <c r="A122" s="7"/>
      <c r="C122" s="3"/>
    </row>
    <row r="123" spans="1:4">
      <c r="A123" s="7"/>
      <c r="C123" s="3"/>
    </row>
    <row r="124" spans="1:4">
      <c r="A124" s="7"/>
      <c r="C124" s="3"/>
    </row>
    <row r="125" spans="1:4">
      <c r="A125" s="7"/>
      <c r="C125" s="3"/>
    </row>
    <row r="126" spans="1:4">
      <c r="A126" s="7"/>
      <c r="C126" s="3"/>
    </row>
    <row r="127" spans="1:4">
      <c r="A127" s="7"/>
      <c r="C127" s="3"/>
    </row>
    <row r="128" spans="1:4">
      <c r="A128" s="7"/>
      <c r="C128" s="3"/>
    </row>
    <row r="129" spans="1:3">
      <c r="A129" s="7"/>
      <c r="C129" s="3"/>
    </row>
    <row r="130" spans="1:3">
      <c r="A130" s="7"/>
      <c r="C130" s="3"/>
    </row>
    <row r="131" spans="1:3">
      <c r="A131" s="7"/>
      <c r="C131" s="3"/>
    </row>
    <row r="132" spans="1:3">
      <c r="A132" s="7"/>
      <c r="C132" s="3"/>
    </row>
    <row r="133" spans="1:3">
      <c r="A133" s="7"/>
      <c r="C133" s="3"/>
    </row>
    <row r="134" spans="1:3">
      <c r="A134" s="7"/>
      <c r="C134" s="3"/>
    </row>
    <row r="135" spans="1:3">
      <c r="A135" s="7"/>
      <c r="C135" s="3"/>
    </row>
    <row r="136" spans="1:3">
      <c r="A136" s="7"/>
      <c r="C136" s="3"/>
    </row>
    <row r="137" spans="1:3">
      <c r="A137" s="7"/>
      <c r="C137" s="3"/>
    </row>
    <row r="138" spans="1:3">
      <c r="A138" s="7"/>
      <c r="C138" s="3"/>
    </row>
    <row r="139" spans="1:3">
      <c r="A139" s="7"/>
      <c r="C139" s="3"/>
    </row>
    <row r="140" spans="1:3">
      <c r="A140" s="7"/>
      <c r="C140" s="3"/>
    </row>
    <row r="141" spans="1:3">
      <c r="A141" s="7"/>
      <c r="C141" s="3"/>
    </row>
    <row r="142" spans="1:3">
      <c r="A142" s="7"/>
      <c r="C142" s="3"/>
    </row>
    <row r="143" spans="1:3">
      <c r="A143" s="7"/>
      <c r="C143" s="3"/>
    </row>
    <row r="144" spans="1:3">
      <c r="A144" s="7"/>
      <c r="C144" s="3"/>
    </row>
    <row r="145" spans="1:3">
      <c r="A145" s="7"/>
      <c r="C145" s="3"/>
    </row>
    <row r="146" spans="1:3">
      <c r="A146" s="7"/>
      <c r="C146" s="3"/>
    </row>
    <row r="147" spans="1:3">
      <c r="A147" s="7"/>
      <c r="C147" s="3"/>
    </row>
    <row r="148" spans="1:3">
      <c r="A148" s="7"/>
      <c r="C148" s="3"/>
    </row>
    <row r="149" spans="1:3">
      <c r="A149" s="7"/>
      <c r="C149" s="3"/>
    </row>
    <row r="150" spans="1:3">
      <c r="A150" s="7"/>
      <c r="C150" s="3"/>
    </row>
    <row r="151" spans="1:3">
      <c r="A151" s="7"/>
      <c r="C151" s="3"/>
    </row>
    <row r="152" spans="1:3">
      <c r="A152" s="7"/>
      <c r="C152" s="3"/>
    </row>
    <row r="153" spans="1:3">
      <c r="A153" s="7"/>
      <c r="C153" s="3"/>
    </row>
    <row r="154" spans="1:3">
      <c r="A154" s="7"/>
      <c r="C154" s="3"/>
    </row>
    <row r="155" spans="1:3">
      <c r="A155" s="7"/>
      <c r="C155" s="3"/>
    </row>
    <row r="156" spans="1:3">
      <c r="A156" s="7"/>
      <c r="C156" s="3"/>
    </row>
    <row r="157" spans="1:3">
      <c r="A157" s="7"/>
      <c r="C157" s="3"/>
    </row>
    <row r="158" spans="1:3">
      <c r="A158" s="7"/>
      <c r="C158" s="3"/>
    </row>
    <row r="159" spans="1:3">
      <c r="A159" s="7"/>
      <c r="C159" s="3"/>
    </row>
    <row r="160" spans="1:3">
      <c r="A160" s="7"/>
      <c r="C160" s="3"/>
    </row>
    <row r="161" spans="1:3">
      <c r="A161" s="7"/>
      <c r="C161" s="3"/>
    </row>
    <row r="162" spans="1:3">
      <c r="A162" s="7"/>
      <c r="C162" s="3"/>
    </row>
    <row r="163" spans="1:3">
      <c r="A163" s="7"/>
      <c r="C163" s="3"/>
    </row>
    <row r="164" spans="1:3">
      <c r="A164" s="7"/>
      <c r="C164" s="3"/>
    </row>
    <row r="165" spans="1:3">
      <c r="A165" s="7"/>
      <c r="C165" s="3"/>
    </row>
    <row r="166" spans="1:3">
      <c r="A166" s="7"/>
      <c r="C166" s="3"/>
    </row>
    <row r="167" spans="1:3">
      <c r="A167" s="7"/>
      <c r="C167" s="3"/>
    </row>
    <row r="168" spans="1:3">
      <c r="A168" s="7"/>
      <c r="C168" s="3"/>
    </row>
    <row r="169" spans="1:3">
      <c r="A169" s="7"/>
      <c r="C169" s="3"/>
    </row>
    <row r="170" spans="1:3">
      <c r="A170" s="7"/>
      <c r="C170" s="3"/>
    </row>
    <row r="171" spans="1:3">
      <c r="A171" s="7"/>
      <c r="C171" s="3"/>
    </row>
    <row r="172" spans="1:3">
      <c r="A172" s="7"/>
      <c r="C172" s="3"/>
    </row>
    <row r="173" spans="1:3">
      <c r="A173" s="7"/>
      <c r="C173" s="3"/>
    </row>
    <row r="174" spans="1:3">
      <c r="A174" s="7"/>
      <c r="C174" s="3"/>
    </row>
    <row r="175" spans="1:3">
      <c r="A175" s="7"/>
      <c r="C175" s="3"/>
    </row>
    <row r="176" spans="1:3">
      <c r="A176" s="7"/>
      <c r="C176" s="3"/>
    </row>
    <row r="177" spans="1:3">
      <c r="A177" s="7"/>
      <c r="C177" s="3"/>
    </row>
    <row r="178" spans="1:3">
      <c r="A178" s="7"/>
      <c r="C178" s="3"/>
    </row>
    <row r="179" spans="1:3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workbookViewId="0">
      <selection activeCell="J19" sqref="J19"/>
    </sheetView>
  </sheetViews>
  <sheetFormatPr defaultColWidth="11.42578125" defaultRowHeight="15"/>
  <cols>
    <col min="4" max="4" width="22" customWidth="1"/>
  </cols>
  <sheetData>
    <row r="7" spans="4:7">
      <c r="E7" t="s">
        <v>39</v>
      </c>
      <c r="F7" t="s">
        <v>40</v>
      </c>
      <c r="G7">
        <v>82.3</v>
      </c>
    </row>
    <row r="8" spans="4:7">
      <c r="D8" t="s">
        <v>41</v>
      </c>
      <c r="E8">
        <f>0.8*G7</f>
        <v>65.84</v>
      </c>
      <c r="F8" t="s">
        <v>42</v>
      </c>
    </row>
    <row r="9" spans="4:7">
      <c r="D9" t="s">
        <v>43</v>
      </c>
      <c r="E9">
        <f>0.2*G7</f>
        <v>16.46</v>
      </c>
      <c r="F9" t="s">
        <v>42</v>
      </c>
    </row>
    <row r="10" spans="4:7">
      <c r="D10" t="s">
        <v>44</v>
      </c>
      <c r="E10">
        <v>9</v>
      </c>
      <c r="F10" t="s">
        <v>42</v>
      </c>
    </row>
    <row r="11" spans="4:7">
      <c r="D11" t="s">
        <v>45</v>
      </c>
      <c r="E11">
        <f>E8-E9-E10</f>
        <v>40.380000000000003</v>
      </c>
      <c r="G11">
        <f>E11/G7</f>
        <v>0.49064398541919813</v>
      </c>
    </row>
    <row r="13" spans="4:7">
      <c r="D13" t="s">
        <v>46</v>
      </c>
      <c r="E13">
        <f>G7-E11</f>
        <v>41.919999999999995</v>
      </c>
    </row>
    <row r="14" spans="4:7">
      <c r="D14" t="s">
        <v>47</v>
      </c>
      <c r="E14">
        <v>3.7</v>
      </c>
      <c r="F14" t="s">
        <v>48</v>
      </c>
    </row>
    <row r="15" spans="4:7">
      <c r="D15" t="s">
        <v>49</v>
      </c>
      <c r="E15">
        <f>E13/E14</f>
        <v>11.329729729729728</v>
      </c>
    </row>
    <row r="19" spans="8:9">
      <c r="H19" t="s">
        <v>50</v>
      </c>
      <c r="I19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FFD6-609E-4562-86CC-AEC71D5E9BF4}">
  <dimension ref="A1:J12"/>
  <sheetViews>
    <sheetView workbookViewId="0">
      <selection activeCell="J12" sqref="A1:J12"/>
    </sheetView>
  </sheetViews>
  <sheetFormatPr defaultRowHeight="15"/>
  <cols>
    <col min="1" max="1" width="18.7109375" customWidth="1"/>
  </cols>
  <sheetData>
    <row r="1" spans="1:10">
      <c r="C1" s="12" t="s">
        <v>52</v>
      </c>
      <c r="D1" s="12"/>
      <c r="E1" s="12"/>
      <c r="F1" s="12"/>
      <c r="G1" s="12" t="s">
        <v>53</v>
      </c>
      <c r="H1" s="12"/>
      <c r="I1" s="12"/>
      <c r="J1" s="12"/>
    </row>
    <row r="2" spans="1:10">
      <c r="C2" t="s">
        <v>54</v>
      </c>
      <c r="D2" t="s">
        <v>55</v>
      </c>
      <c r="E2" t="s">
        <v>39</v>
      </c>
      <c r="F2" t="s">
        <v>56</v>
      </c>
      <c r="G2" t="s">
        <v>54</v>
      </c>
      <c r="H2" t="s">
        <v>55</v>
      </c>
      <c r="I2" t="s">
        <v>39</v>
      </c>
      <c r="J2" t="s">
        <v>56</v>
      </c>
    </row>
    <row r="3" spans="1:10">
      <c r="A3" t="s">
        <v>57</v>
      </c>
      <c r="B3" t="s">
        <v>58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B4" t="s">
        <v>59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 t="s">
        <v>60</v>
      </c>
      <c r="B5" t="s">
        <v>58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>
      <c r="B6" t="s">
        <v>59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61</v>
      </c>
      <c r="B7" t="s">
        <v>58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B8" t="s">
        <v>59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62</v>
      </c>
      <c r="B9" t="s">
        <v>58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B10" t="s">
        <v>59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63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B12" t="s">
        <v>59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</sheetData>
  <mergeCells count="2">
    <mergeCell ref="C1:F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FE42-B901-450F-A184-77600CCF93F4}">
  <dimension ref="A1:D11"/>
  <sheetViews>
    <sheetView tabSelected="1" workbookViewId="0">
      <selection activeCell="D11" sqref="A1:D11"/>
    </sheetView>
  </sheetViews>
  <sheetFormatPr defaultRowHeight="15"/>
  <sheetData>
    <row r="1" spans="1:4">
      <c r="A1" t="s">
        <v>64</v>
      </c>
      <c r="B1" t="s">
        <v>65</v>
      </c>
      <c r="C1" t="s">
        <v>66</v>
      </c>
      <c r="D1" t="s">
        <v>67</v>
      </c>
    </row>
    <row r="2" spans="1:4" ht="15.75" customHeight="1">
      <c r="A2" s="12" t="s">
        <v>68</v>
      </c>
      <c r="B2" s="15" t="s">
        <v>69</v>
      </c>
      <c r="C2" t="s">
        <v>70</v>
      </c>
      <c r="D2" t="s">
        <v>71</v>
      </c>
    </row>
    <row r="3" spans="1:4">
      <c r="A3" s="12"/>
      <c r="B3" s="15"/>
      <c r="C3" t="s">
        <v>72</v>
      </c>
      <c r="D3">
        <v>0.9</v>
      </c>
    </row>
    <row r="4" spans="1:4">
      <c r="A4" s="12"/>
      <c r="B4" s="15"/>
      <c r="C4" t="s">
        <v>73</v>
      </c>
      <c r="D4" s="13">
        <v>9.9999999999999995E-7</v>
      </c>
    </row>
    <row r="5" spans="1:4">
      <c r="A5" s="12" t="s">
        <v>74</v>
      </c>
      <c r="B5" s="14" t="s">
        <v>75</v>
      </c>
      <c r="C5" t="s">
        <v>70</v>
      </c>
      <c r="D5" t="s">
        <v>71</v>
      </c>
    </row>
    <row r="6" spans="1:4">
      <c r="A6" s="12"/>
      <c r="B6" s="14"/>
      <c r="C6" t="s">
        <v>76</v>
      </c>
      <c r="D6" t="s">
        <v>77</v>
      </c>
    </row>
    <row r="7" spans="1:4" ht="15.75" customHeight="1">
      <c r="A7" s="12"/>
      <c r="B7" s="14"/>
      <c r="C7" t="s">
        <v>78</v>
      </c>
      <c r="D7" t="s">
        <v>79</v>
      </c>
    </row>
    <row r="8" spans="1:4">
      <c r="A8" s="12" t="s">
        <v>80</v>
      </c>
      <c r="B8" s="14" t="s">
        <v>81</v>
      </c>
      <c r="C8" t="s">
        <v>70</v>
      </c>
      <c r="D8" t="s">
        <v>71</v>
      </c>
    </row>
    <row r="9" spans="1:4">
      <c r="A9" s="12"/>
      <c r="B9" s="14"/>
      <c r="C9" t="s">
        <v>82</v>
      </c>
      <c r="D9" t="s">
        <v>83</v>
      </c>
    </row>
    <row r="10" spans="1:4" ht="15.75" customHeight="1">
      <c r="A10" s="12"/>
      <c r="B10" s="14"/>
      <c r="C10" t="s">
        <v>84</v>
      </c>
      <c r="D10" t="s">
        <v>83</v>
      </c>
    </row>
    <row r="11" spans="1:4" ht="15.75" customHeight="1">
      <c r="A11" s="12"/>
      <c r="B11" s="14"/>
      <c r="C11" t="s">
        <v>73</v>
      </c>
      <c r="D11" s="13">
        <v>9.9999999999999995E-7</v>
      </c>
    </row>
  </sheetData>
  <mergeCells count="6">
    <mergeCell ref="B2:B4"/>
    <mergeCell ref="A2:A4"/>
    <mergeCell ref="A5:A7"/>
    <mergeCell ref="A8:A11"/>
    <mergeCell ref="B5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2024-04-29T15:09:19Z</dcterms:created>
  <dcterms:modified xsi:type="dcterms:W3CDTF">2024-05-12T14:17:08Z</dcterms:modified>
  <cp:category/>
  <cp:contentStatus/>
</cp:coreProperties>
</file>