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981" documentId="11_0B1D56BE9CDCCE836B02CE7A5FB0D4A9BBFD1C62" xr6:coauthVersionLast="47" xr6:coauthVersionMax="47" xr10:uidLastSave="{D76D30A6-5B22-4E16-B25F-B0CB10E88039}"/>
  <bookViews>
    <workbookView xWindow="0" yWindow="460" windowWidth="28800" windowHeight="15940" firstSheet="4" activeTab="4" xr2:uid="{00000000-000D-0000-FFFF-FFFF00000000}"/>
  </bookViews>
  <sheets>
    <sheet name="Sheet1" sheetId="4" r:id="rId1"/>
    <sheet name="No smart charging" sheetId="3" r:id="rId2"/>
    <sheet name="Smart charging" sheetId="2" r:id="rId3"/>
    <sheet name="B2G calculations" sheetId="7" r:id="rId4"/>
    <sheet name="Sheet2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2" i="4" l="1"/>
  <c r="E673" i="4"/>
  <c r="E671" i="4"/>
  <c r="E480" i="4"/>
  <c r="E481" i="4"/>
  <c r="E479" i="4"/>
  <c r="E482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578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482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386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290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194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9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B103" i="3"/>
  <c r="B104" i="3"/>
  <c r="B105" i="3"/>
  <c r="B106" i="3"/>
  <c r="B107" i="3"/>
  <c r="B108" i="3"/>
  <c r="B109" i="3"/>
  <c r="B102" i="3"/>
  <c r="B101" i="3"/>
  <c r="B100" i="3"/>
  <c r="B99" i="3"/>
  <c r="B98" i="3"/>
  <c r="B97" i="3"/>
  <c r="B96" i="3"/>
  <c r="B94" i="3"/>
  <c r="B95" i="3"/>
  <c r="B93" i="3"/>
  <c r="B92" i="3"/>
  <c r="B91" i="3"/>
  <c r="B90" i="3"/>
  <c r="B89" i="3"/>
  <c r="B88" i="3"/>
  <c r="B87" i="3"/>
  <c r="B86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14" i="3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578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D22" i="2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386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291" i="4"/>
  <c r="E290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195" i="4"/>
  <c r="E194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98" i="4"/>
  <c r="E99" i="4"/>
  <c r="E87" i="4"/>
  <c r="E88" i="4"/>
  <c r="E89" i="4"/>
  <c r="E90" i="4"/>
  <c r="E91" i="4"/>
  <c r="E92" i="4"/>
  <c r="E93" i="4"/>
  <c r="E94" i="4"/>
  <c r="E95" i="4"/>
  <c r="E96" i="4"/>
  <c r="E97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E2" i="4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42" i="2"/>
  <c r="D41" i="2"/>
  <c r="D40" i="2"/>
  <c r="D39" i="2"/>
  <c r="D38" i="2"/>
  <c r="D37" i="2"/>
  <c r="D71" i="2"/>
  <c r="D3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47" i="2"/>
  <c r="B46" i="2"/>
  <c r="B117" i="2"/>
  <c r="B116" i="2"/>
  <c r="B11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7" i="2"/>
  <c r="C17" i="2"/>
  <c r="D43" i="2"/>
  <c r="D44" i="2"/>
  <c r="D45" i="2"/>
  <c r="D46" i="2"/>
  <c r="D35" i="2"/>
  <c r="D24" i="2"/>
  <c r="D25" i="2"/>
  <c r="D26" i="2"/>
  <c r="D27" i="2"/>
  <c r="D28" i="2"/>
  <c r="D29" i="2"/>
  <c r="D30" i="2"/>
  <c r="D31" i="2"/>
  <c r="D32" i="2"/>
  <c r="D33" i="2"/>
  <c r="D34" i="2"/>
  <c r="D23" i="2"/>
  <c r="C18" i="2"/>
  <c r="B18" i="2"/>
  <c r="D8" i="2"/>
  <c r="Q2" i="2"/>
  <c r="P2" i="2"/>
  <c r="L2" i="2"/>
  <c r="K2" i="2"/>
  <c r="G15" i="2"/>
  <c r="E15" i="7"/>
  <c r="E13" i="7"/>
  <c r="G11" i="7"/>
  <c r="E11" i="7"/>
  <c r="E9" i="7"/>
  <c r="E8" i="7"/>
  <c r="L5" i="2"/>
  <c r="F9" i="2"/>
  <c r="F8" i="2"/>
  <c r="F6" i="2"/>
  <c r="F5" i="2"/>
  <c r="H5" i="2" s="1"/>
  <c r="F4" i="2"/>
  <c r="H4" i="2" s="1"/>
  <c r="F3" i="2"/>
  <c r="H3" i="2" s="1"/>
  <c r="F2" i="2"/>
  <c r="H2" i="2" s="1"/>
  <c r="O2" i="2"/>
  <c r="L5" i="3"/>
  <c r="F2" i="3"/>
  <c r="H2" i="3"/>
  <c r="O2" i="3"/>
  <c r="G6" i="3"/>
  <c r="G8" i="3"/>
  <c r="G9" i="3"/>
  <c r="I9" i="3"/>
  <c r="I8" i="3"/>
  <c r="I6" i="3"/>
  <c r="I5" i="3"/>
  <c r="I4" i="3"/>
  <c r="I3" i="3"/>
  <c r="I2" i="3"/>
  <c r="G5" i="2"/>
  <c r="G3" i="3"/>
  <c r="G4" i="3"/>
  <c r="G5" i="3"/>
  <c r="G2" i="3"/>
  <c r="B2" i="3"/>
  <c r="N2" i="3"/>
  <c r="M2" i="3"/>
  <c r="B2" i="2"/>
  <c r="D2" i="2" s="1"/>
  <c r="C2" i="2"/>
  <c r="N2" i="2"/>
  <c r="M2" i="2"/>
  <c r="G18" i="2" l="1"/>
  <c r="G9" i="2"/>
  <c r="G8" i="2"/>
  <c r="G6" i="2"/>
  <c r="H6" i="2"/>
  <c r="I6" i="2"/>
  <c r="I5" i="2"/>
  <c r="I4" i="2"/>
  <c r="I3" i="2"/>
  <c r="I2" i="2"/>
  <c r="H15" i="2"/>
  <c r="D2" i="3"/>
  <c r="C2" i="3"/>
  <c r="E2" i="2"/>
  <c r="H9" i="2" l="1"/>
  <c r="H8" i="2"/>
  <c r="I9" i="2"/>
  <c r="I8" i="2"/>
  <c r="H18" i="2"/>
  <c r="E2" i="3"/>
  <c r="B3" i="3" l="1"/>
  <c r="C3" i="3" l="1"/>
  <c r="D3" i="3"/>
  <c r="E3" i="3" s="1"/>
  <c r="F3" i="3" l="1"/>
  <c r="H3" i="3"/>
  <c r="B4" i="3"/>
  <c r="D4" i="3" l="1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G4" i="2"/>
  <c r="G3" i="2"/>
  <c r="G2" i="2"/>
  <c r="B3" i="2"/>
  <c r="D3" i="2" s="1"/>
  <c r="B4" i="2" l="1"/>
  <c r="E3" i="2"/>
  <c r="C3" i="2"/>
  <c r="D4" i="2" l="1"/>
  <c r="C4" i="2"/>
  <c r="E4" i="2" l="1"/>
  <c r="B5" i="2"/>
  <c r="C5" i="2" l="1"/>
  <c r="D5" i="2"/>
  <c r="E5" i="2" l="1"/>
  <c r="B6" i="2"/>
  <c r="C6" i="2" l="1"/>
  <c r="D6" i="2"/>
  <c r="B8" i="2" s="1"/>
  <c r="E6" i="2" l="1"/>
  <c r="C8" i="2" l="1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<sst xmlns="http://schemas.openxmlformats.org/spreadsheetml/2006/main" count="779" uniqueCount="64">
  <si>
    <t>Datetime</t>
  </si>
  <si>
    <t>Hour</t>
  </si>
  <si>
    <t>Day</t>
  </si>
  <si>
    <t>Load_EV_kW_no_SC</t>
  </si>
  <si>
    <t>Load_EV_kW_with_SC</t>
  </si>
  <si>
    <t>Week</t>
  </si>
  <si>
    <t>Correction_factor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</si>
  <si>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</si>
  <si>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</si>
  <si>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</si>
  <si>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</si>
  <si>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</si>
  <si>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</si>
  <si>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</si>
  <si>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</si>
  <si>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</si>
  <si>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</si>
  <si>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</si>
  <si>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</si>
  <si>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</si>
  <si>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</si>
  <si>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</si>
  <si>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</si>
  <si>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</si>
  <si>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</si>
  <si>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</si>
  <si>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</si>
  <si>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</si>
  <si>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</si>
  <si>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Weekday/Weekend</t>
  </si>
  <si>
    <t>Load</t>
  </si>
  <si>
    <t>Charging time</t>
  </si>
  <si>
    <t>Average charging load</t>
  </si>
  <si>
    <t>Average charge</t>
  </si>
  <si>
    <t>Ratio to max power</t>
  </si>
  <si>
    <t>Weekday</t>
  </si>
  <si>
    <t>Weekend</t>
  </si>
  <si>
    <t>Period</t>
  </si>
  <si>
    <t>Amplitude</t>
  </si>
  <si>
    <t>B2G</t>
  </si>
  <si>
    <t>max cap</t>
  </si>
  <si>
    <t>max battery: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</si>
  <si>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</si>
  <si>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</si>
  <si>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</si>
  <si>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</si>
  <si>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</si>
  <si>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</si>
  <si>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kW</t>
  </si>
  <si>
    <t>hours needed:</t>
  </si>
  <si>
    <t>110 euro</t>
  </si>
  <si>
    <t>1.9</t>
  </si>
  <si>
    <t>Dynamic tariff</t>
  </si>
  <si>
    <t>Dual tariff</t>
  </si>
  <si>
    <t>Smart</t>
  </si>
  <si>
    <t>Dumb</t>
  </si>
  <si>
    <t>no EV</t>
  </si>
  <si>
    <t>Power generation</t>
  </si>
  <si>
    <t>peak</t>
  </si>
  <si>
    <t>offpeak</t>
  </si>
  <si>
    <t>EV load</t>
  </si>
  <si>
    <t>Grid consumption</t>
  </si>
  <si>
    <t>Grid injection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</si>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</sst>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load with smart 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Load_EV_kW_with_SC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Sheet1!$E$2:$E$673</c:f>
              <c:numCache>
                <c:formatCode>0.00</c:formatCode>
                <c:ptCount val="672"/>
                <c:pt idx="0">
                  <c:v>1.3849626556882468</c:v>
                </c:pt>
                <c:pt idx="1">
                  <c:v>1.6982534517210142</c:v>
                </c:pt>
                <c:pt idx="2">
                  <c:v>1.9901877252487852</c:v>
                </c:pt>
                <c:pt idx="3">
                  <c:v>2.2570942333977375</c:v>
                </c:pt>
                <c:pt idx="4">
                  <c:v>2.495616471965135</c:v>
                </c:pt>
                <c:pt idx="5">
                  <c:v>2.7027548854071659</c:v>
                </c:pt>
                <c:pt idx="6">
                  <c:v>2.8759045879902905</c:v>
                </c:pt>
                <c:pt idx="7">
                  <c:v>3.0128881217407271</c:v>
                </c:pt>
                <c:pt idx="8">
                  <c:v>3.1119828392418674</c:v>
                </c:pt>
                <c:pt idx="9">
                  <c:v>3.1719425669250403</c:v>
                </c:pt>
                <c:pt idx="10">
                  <c:v>3.1920132764251847</c:v>
                </c:pt>
                <c:pt idx="11">
                  <c:v>3.1719425669250403</c:v>
                </c:pt>
                <c:pt idx="12">
                  <c:v>3.1119828392418674</c:v>
                </c:pt>
                <c:pt idx="13">
                  <c:v>3.0128881217407271</c:v>
                </c:pt>
                <c:pt idx="14">
                  <c:v>2.8759045879902905</c:v>
                </c:pt>
                <c:pt idx="15">
                  <c:v>2.7027548854071664</c:v>
                </c:pt>
                <c:pt idx="16">
                  <c:v>2.4956164719651355</c:v>
                </c:pt>
                <c:pt idx="17">
                  <c:v>2.257094233397738</c:v>
                </c:pt>
                <c:pt idx="18">
                  <c:v>1.9901877252487854</c:v>
                </c:pt>
                <c:pt idx="19">
                  <c:v>1.6982534517210144</c:v>
                </c:pt>
                <c:pt idx="20">
                  <c:v>1.3849626556882471</c:v>
                </c:pt>
                <c:pt idx="21">
                  <c:v>1.0542551506861499</c:v>
                </c:pt>
                <c:pt idx="22">
                  <c:v>0.71028977547108763</c:v>
                </c:pt>
                <c:pt idx="23">
                  <c:v>0.35739209420974943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0.35739209420974899</c:v>
                </c:pt>
                <c:pt idx="94">
                  <c:v>0.71028977547108729</c:v>
                </c:pt>
                <c:pt idx="95">
                  <c:v>1.0542551506861495</c:v>
                </c:pt>
                <c:pt idx="96">
                  <c:v>1.3849626556882468</c:v>
                </c:pt>
                <c:pt idx="97">
                  <c:v>1.6982534517210142</c:v>
                </c:pt>
                <c:pt idx="98">
                  <c:v>1.9901877252487852</c:v>
                </c:pt>
                <c:pt idx="99">
                  <c:v>2.2570942333977375</c:v>
                </c:pt>
                <c:pt idx="100">
                  <c:v>2.495616471965135</c:v>
                </c:pt>
                <c:pt idx="101">
                  <c:v>2.7027548854071659</c:v>
                </c:pt>
                <c:pt idx="102">
                  <c:v>2.8759045879902905</c:v>
                </c:pt>
                <c:pt idx="103">
                  <c:v>3.0128881217407271</c:v>
                </c:pt>
                <c:pt idx="104">
                  <c:v>3.1119828392418674</c:v>
                </c:pt>
                <c:pt idx="105">
                  <c:v>3.1719425669250403</c:v>
                </c:pt>
                <c:pt idx="106">
                  <c:v>3.1920132764251847</c:v>
                </c:pt>
                <c:pt idx="107">
                  <c:v>3.1719425669250403</c:v>
                </c:pt>
                <c:pt idx="108">
                  <c:v>3.1119828392418674</c:v>
                </c:pt>
                <c:pt idx="109">
                  <c:v>3.0128881217407271</c:v>
                </c:pt>
                <c:pt idx="110">
                  <c:v>2.8759045879902905</c:v>
                </c:pt>
                <c:pt idx="111">
                  <c:v>2.7027548854071664</c:v>
                </c:pt>
                <c:pt idx="112">
                  <c:v>2.4956164719651355</c:v>
                </c:pt>
                <c:pt idx="113">
                  <c:v>2.257094233397738</c:v>
                </c:pt>
                <c:pt idx="114">
                  <c:v>1.9901877252487854</c:v>
                </c:pt>
                <c:pt idx="115">
                  <c:v>1.6982534517210144</c:v>
                </c:pt>
                <c:pt idx="116">
                  <c:v>1.3849626556882471</c:v>
                </c:pt>
                <c:pt idx="117">
                  <c:v>1.0542551506861499</c:v>
                </c:pt>
                <c:pt idx="118">
                  <c:v>0.71028977547108763</c:v>
                </c:pt>
                <c:pt idx="119">
                  <c:v>0.35739209420974943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0.35739209420974899</c:v>
                </c:pt>
                <c:pt idx="190">
                  <c:v>0.71028977547108729</c:v>
                </c:pt>
                <c:pt idx="191">
                  <c:v>1.0542551506861495</c:v>
                </c:pt>
                <c:pt idx="192">
                  <c:v>1.3849626556882468</c:v>
                </c:pt>
                <c:pt idx="193">
                  <c:v>1.6982534517210142</c:v>
                </c:pt>
                <c:pt idx="194">
                  <c:v>1.9901877252487852</c:v>
                </c:pt>
                <c:pt idx="195">
                  <c:v>2.2570942333977375</c:v>
                </c:pt>
                <c:pt idx="196">
                  <c:v>2.495616471965135</c:v>
                </c:pt>
                <c:pt idx="197">
                  <c:v>2.7027548854071659</c:v>
                </c:pt>
                <c:pt idx="198">
                  <c:v>2.8759045879902905</c:v>
                </c:pt>
                <c:pt idx="199">
                  <c:v>3.0128881217407271</c:v>
                </c:pt>
                <c:pt idx="200">
                  <c:v>3.1119828392418674</c:v>
                </c:pt>
                <c:pt idx="201">
                  <c:v>3.1719425669250403</c:v>
                </c:pt>
                <c:pt idx="202">
                  <c:v>3.1920132764251847</c:v>
                </c:pt>
                <c:pt idx="203">
                  <c:v>3.1719425669250403</c:v>
                </c:pt>
                <c:pt idx="204">
                  <c:v>3.1119828392418674</c:v>
                </c:pt>
                <c:pt idx="205">
                  <c:v>3.0128881217407271</c:v>
                </c:pt>
                <c:pt idx="206">
                  <c:v>2.8759045879902905</c:v>
                </c:pt>
                <c:pt idx="207">
                  <c:v>2.7027548854071664</c:v>
                </c:pt>
                <c:pt idx="208">
                  <c:v>2.4956164719651355</c:v>
                </c:pt>
                <c:pt idx="209">
                  <c:v>2.257094233397738</c:v>
                </c:pt>
                <c:pt idx="210">
                  <c:v>1.9901877252487854</c:v>
                </c:pt>
                <c:pt idx="211">
                  <c:v>1.6982534517210144</c:v>
                </c:pt>
                <c:pt idx="212">
                  <c:v>1.3849626556882471</c:v>
                </c:pt>
                <c:pt idx="213">
                  <c:v>1.0542551506861499</c:v>
                </c:pt>
                <c:pt idx="214">
                  <c:v>0.71028977547108763</c:v>
                </c:pt>
                <c:pt idx="215">
                  <c:v>0.35739209420974943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0.35739209420974899</c:v>
                </c:pt>
                <c:pt idx="286">
                  <c:v>0.71028977547108729</c:v>
                </c:pt>
                <c:pt idx="287">
                  <c:v>1.0542551506861495</c:v>
                </c:pt>
                <c:pt idx="288">
                  <c:v>1.3849626556882468</c:v>
                </c:pt>
                <c:pt idx="289">
                  <c:v>1.6982534517210142</c:v>
                </c:pt>
                <c:pt idx="290">
                  <c:v>1.9901877252487852</c:v>
                </c:pt>
                <c:pt idx="291">
                  <c:v>2.2570942333977375</c:v>
                </c:pt>
                <c:pt idx="292">
                  <c:v>2.495616471965135</c:v>
                </c:pt>
                <c:pt idx="293">
                  <c:v>2.7027548854071659</c:v>
                </c:pt>
                <c:pt idx="294">
                  <c:v>2.8759045879902905</c:v>
                </c:pt>
                <c:pt idx="295">
                  <c:v>3.0128881217407271</c:v>
                </c:pt>
                <c:pt idx="296">
                  <c:v>3.1119828392418674</c:v>
                </c:pt>
                <c:pt idx="297">
                  <c:v>3.1719425669250403</c:v>
                </c:pt>
                <c:pt idx="298">
                  <c:v>3.1920132764251847</c:v>
                </c:pt>
                <c:pt idx="299">
                  <c:v>3.1719425669250403</c:v>
                </c:pt>
                <c:pt idx="300">
                  <c:v>3.1119828392418674</c:v>
                </c:pt>
                <c:pt idx="301">
                  <c:v>3.0128881217407271</c:v>
                </c:pt>
                <c:pt idx="302">
                  <c:v>2.8759045879902905</c:v>
                </c:pt>
                <c:pt idx="303">
                  <c:v>2.7027548854071664</c:v>
                </c:pt>
                <c:pt idx="304">
                  <c:v>2.4956164719651355</c:v>
                </c:pt>
                <c:pt idx="305">
                  <c:v>2.257094233397738</c:v>
                </c:pt>
                <c:pt idx="306">
                  <c:v>1.9901877252487854</c:v>
                </c:pt>
                <c:pt idx="307">
                  <c:v>1.6982534517210144</c:v>
                </c:pt>
                <c:pt idx="308">
                  <c:v>1.3849626556882471</c:v>
                </c:pt>
                <c:pt idx="309">
                  <c:v>1.0542551506861499</c:v>
                </c:pt>
                <c:pt idx="310">
                  <c:v>0.71028977547108763</c:v>
                </c:pt>
                <c:pt idx="311">
                  <c:v>0.35739209420974943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0.35739209420974899</c:v>
                </c:pt>
                <c:pt idx="382">
                  <c:v>0.71028977547108729</c:v>
                </c:pt>
                <c:pt idx="383">
                  <c:v>1.0542551506861495</c:v>
                </c:pt>
                <c:pt idx="384">
                  <c:v>1.3849626556882468</c:v>
                </c:pt>
                <c:pt idx="385">
                  <c:v>1.6982534517210142</c:v>
                </c:pt>
                <c:pt idx="386">
                  <c:v>1.9901877252487852</c:v>
                </c:pt>
                <c:pt idx="387">
                  <c:v>2.2570942333977375</c:v>
                </c:pt>
                <c:pt idx="388">
                  <c:v>2.495616471965135</c:v>
                </c:pt>
                <c:pt idx="389">
                  <c:v>2.7027548854071659</c:v>
                </c:pt>
                <c:pt idx="390">
                  <c:v>2.8759045879902905</c:v>
                </c:pt>
                <c:pt idx="391">
                  <c:v>3.0128881217407271</c:v>
                </c:pt>
                <c:pt idx="392">
                  <c:v>3.1119828392418674</c:v>
                </c:pt>
                <c:pt idx="393">
                  <c:v>3.1719425669250403</c:v>
                </c:pt>
                <c:pt idx="394">
                  <c:v>3.1920132764251847</c:v>
                </c:pt>
                <c:pt idx="395">
                  <c:v>3.1719425669250403</c:v>
                </c:pt>
                <c:pt idx="396">
                  <c:v>3.1119828392418674</c:v>
                </c:pt>
                <c:pt idx="397">
                  <c:v>3.0128881217407271</c:v>
                </c:pt>
                <c:pt idx="398">
                  <c:v>2.8759045879902905</c:v>
                </c:pt>
                <c:pt idx="399">
                  <c:v>2.7027548854071664</c:v>
                </c:pt>
                <c:pt idx="400">
                  <c:v>2.4956164719651355</c:v>
                </c:pt>
                <c:pt idx="401">
                  <c:v>2.257094233397738</c:v>
                </c:pt>
                <c:pt idx="402">
                  <c:v>1.9901877252487854</c:v>
                </c:pt>
                <c:pt idx="403">
                  <c:v>1.6982534517210144</c:v>
                </c:pt>
                <c:pt idx="404">
                  <c:v>1.3849626556882471</c:v>
                </c:pt>
                <c:pt idx="405">
                  <c:v>1.0542551506861499</c:v>
                </c:pt>
                <c:pt idx="406">
                  <c:v>0.71028977547108763</c:v>
                </c:pt>
                <c:pt idx="407">
                  <c:v>0.35739209420974943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0.48608156156890198</c:v>
                </c:pt>
                <c:pt idx="530" formatCode="General">
                  <c:v>0.96384613285209064</c:v>
                </c:pt>
                <c:pt idx="531" formatCode="General">
                  <c:v>1.4251190295735467</c:v>
                </c:pt>
                <c:pt idx="532" formatCode="General">
                  <c:v>1.8620077445813574</c:v>
                </c:pt>
                <c:pt idx="533" formatCode="General">
                  <c:v>2.2670369908333039</c:v>
                </c:pt>
                <c:pt idx="534" formatCode="General">
                  <c:v>2.6332766056306935</c:v>
                </c:pt>
                <c:pt idx="535" formatCode="General">
                  <c:v>2.954460127623538</c:v>
                </c:pt>
                <c:pt idx="536" formatCode="General">
                  <c:v>3.2250920177016442</c:v>
                </c:pt>
                <c:pt idx="537" formatCode="General">
                  <c:v>3.4405416891924401</c:v>
                </c:pt>
                <c:pt idx="538" formatCode="General">
                  <c:v>3.5971227384827844</c:v>
                </c:pt>
                <c:pt idx="539" formatCode="General">
                  <c:v>3.6921560204068511</c:v>
                </c:pt>
                <c:pt idx="540" formatCode="General">
                  <c:v>3.7240154891627153</c:v>
                </c:pt>
                <c:pt idx="541" formatCode="General">
                  <c:v>3.6921560204068515</c:v>
                </c:pt>
                <c:pt idx="542" formatCode="General">
                  <c:v>3.5971227384827849</c:v>
                </c:pt>
                <c:pt idx="543" formatCode="General">
                  <c:v>3.4405416891924405</c:v>
                </c:pt>
                <c:pt idx="544" formatCode="General">
                  <c:v>3.2250920177016447</c:v>
                </c:pt>
                <c:pt idx="545" formatCode="General">
                  <c:v>2.9544601276235389</c:v>
                </c:pt>
                <c:pt idx="546" formatCode="General">
                  <c:v>2.633276605630694</c:v>
                </c:pt>
                <c:pt idx="547" formatCode="General">
                  <c:v>2.2670369908333052</c:v>
                </c:pt>
                <c:pt idx="548" formatCode="General">
                  <c:v>1.862007744581359</c:v>
                </c:pt>
                <c:pt idx="549" formatCode="General">
                  <c:v>1.4251190295735472</c:v>
                </c:pt>
                <c:pt idx="550" formatCode="General">
                  <c:v>0.96384613285209164</c:v>
                </c:pt>
                <c:pt idx="551" formatCode="General">
                  <c:v>0.48608156156890353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0.48608156156890198</c:v>
                </c:pt>
                <c:pt idx="626" formatCode="General">
                  <c:v>0.96384613285209064</c:v>
                </c:pt>
                <c:pt idx="627" formatCode="General">
                  <c:v>1.4251190295735467</c:v>
                </c:pt>
                <c:pt idx="628" formatCode="General">
                  <c:v>1.8620077445813574</c:v>
                </c:pt>
                <c:pt idx="629" formatCode="General">
                  <c:v>2.2670369908333039</c:v>
                </c:pt>
                <c:pt idx="630" formatCode="General">
                  <c:v>2.6332766056306935</c:v>
                </c:pt>
                <c:pt idx="631" formatCode="General">
                  <c:v>2.954460127623538</c:v>
                </c:pt>
                <c:pt idx="632" formatCode="General">
                  <c:v>3.2250920177016442</c:v>
                </c:pt>
                <c:pt idx="633" formatCode="General">
                  <c:v>3.4405416891924401</c:v>
                </c:pt>
                <c:pt idx="634" formatCode="General">
                  <c:v>3.5971227384827844</c:v>
                </c:pt>
                <c:pt idx="635" formatCode="General">
                  <c:v>3.6921560204068511</c:v>
                </c:pt>
                <c:pt idx="636" formatCode="General">
                  <c:v>3.7240154891627153</c:v>
                </c:pt>
                <c:pt idx="637" formatCode="General">
                  <c:v>3.6921560204068515</c:v>
                </c:pt>
                <c:pt idx="638" formatCode="General">
                  <c:v>3.5971227384827849</c:v>
                </c:pt>
                <c:pt idx="639" formatCode="General">
                  <c:v>3.4405416891924405</c:v>
                </c:pt>
                <c:pt idx="640" formatCode="General">
                  <c:v>3.2250920177016447</c:v>
                </c:pt>
                <c:pt idx="641" formatCode="General">
                  <c:v>2.9544601276235389</c:v>
                </c:pt>
                <c:pt idx="642" formatCode="General">
                  <c:v>2.633276605630694</c:v>
                </c:pt>
                <c:pt idx="643" formatCode="General">
                  <c:v>2.2670369908333052</c:v>
                </c:pt>
                <c:pt idx="644" formatCode="General">
                  <c:v>1.862007744581359</c:v>
                </c:pt>
                <c:pt idx="645" formatCode="General">
                  <c:v>1.4251190295735472</c:v>
                </c:pt>
                <c:pt idx="646" formatCode="General">
                  <c:v>0.96384613285209164</c:v>
                </c:pt>
                <c:pt idx="647" formatCode="General">
                  <c:v>0.48608156156890353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0.35739209420974899</c:v>
                </c:pt>
                <c:pt idx="670" formatCode="General">
                  <c:v>0.71028977547108729</c:v>
                </c:pt>
                <c:pt idx="671" formatCode="General">
                  <c:v>1.0542551506861495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43A7-B5BA-9663B9E3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26695"/>
        <c:axId val="835828743"/>
      </c:lineChart>
      <c:catAx>
        <c:axId val="835826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28743"/>
        <c:crosses val="autoZero"/>
        <c:auto val="1"/>
        <c:lblAlgn val="ctr"/>
        <c:lblOffset val="100"/>
        <c:noMultiLvlLbl val="0"/>
      </c:catAx>
      <c:valAx>
        <c:axId val="83582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26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Load_EV_kW_no_SC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Sheet1!$D$2:$D$673</c:f>
              <c:numCache>
                <c:formatCode>0.00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3.7</c:v>
                </c:pt>
                <c:pt idx="175">
                  <c:v>3.7</c:v>
                </c:pt>
                <c:pt idx="176">
                  <c:v>3.7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3.7</c:v>
                </c:pt>
                <c:pt idx="278">
                  <c:v>3.7</c:v>
                </c:pt>
                <c:pt idx="279">
                  <c:v>3.7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3.7</c:v>
                </c:pt>
                <c:pt idx="371">
                  <c:v>3.7</c:v>
                </c:pt>
                <c:pt idx="372">
                  <c:v>3.7</c:v>
                </c:pt>
                <c:pt idx="373">
                  <c:v>3.7</c:v>
                </c:pt>
                <c:pt idx="374">
                  <c:v>3.7</c:v>
                </c:pt>
                <c:pt idx="375">
                  <c:v>3.7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3.7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3.7</c:v>
                </c:pt>
                <c:pt idx="464">
                  <c:v>3.7</c:v>
                </c:pt>
                <c:pt idx="465">
                  <c:v>3.7</c:v>
                </c:pt>
                <c:pt idx="466">
                  <c:v>3.7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3.7</c:v>
                </c:pt>
                <c:pt idx="471">
                  <c:v>3.7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3.7</c:v>
                </c:pt>
                <c:pt idx="553">
                  <c:v>3.7</c:v>
                </c:pt>
                <c:pt idx="554">
                  <c:v>3.7</c:v>
                </c:pt>
                <c:pt idx="555">
                  <c:v>3.7</c:v>
                </c:pt>
                <c:pt idx="556">
                  <c:v>3.7</c:v>
                </c:pt>
                <c:pt idx="557">
                  <c:v>3.7</c:v>
                </c:pt>
                <c:pt idx="558">
                  <c:v>3.7</c:v>
                </c:pt>
                <c:pt idx="559">
                  <c:v>3.7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3.7</c:v>
                </c:pt>
                <c:pt idx="567">
                  <c:v>3.7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3.7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3.7</c:v>
                </c:pt>
                <c:pt idx="656">
                  <c:v>3.7</c:v>
                </c:pt>
                <c:pt idx="657">
                  <c:v>3.7</c:v>
                </c:pt>
                <c:pt idx="658">
                  <c:v>3.7</c:v>
                </c:pt>
                <c:pt idx="659">
                  <c:v>3.7</c:v>
                </c:pt>
                <c:pt idx="660">
                  <c:v>3.7</c:v>
                </c:pt>
                <c:pt idx="661">
                  <c:v>3.7</c:v>
                </c:pt>
                <c:pt idx="662">
                  <c:v>3.7</c:v>
                </c:pt>
                <c:pt idx="663">
                  <c:v>3.7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7-418A-B975-2425D1B5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8072"/>
        <c:axId val="114970120"/>
      </c:lineChart>
      <c:catAx>
        <c:axId val="11496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0120"/>
        <c:crosses val="autoZero"/>
        <c:auto val="1"/>
        <c:lblAlgn val="ctr"/>
        <c:lblOffset val="100"/>
        <c:noMultiLvlLbl val="0"/>
      </c:catAx>
      <c:valAx>
        <c:axId val="1149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152400</xdr:rowOff>
    </xdr:from>
    <xdr:to>
      <xdr:col>16</xdr:col>
      <xdr:colOff>190500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17BD9-A086-461F-8EBE-AFDFEC89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17</xdr:row>
      <xdr:rowOff>38100</xdr:rowOff>
    </xdr:from>
    <xdr:to>
      <xdr:col>16</xdr:col>
      <xdr:colOff>209550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A11E9-E4E0-F8D4-4932-C08572B0AC32}"/>
            </a:ext>
            <a:ext uri="{147F2762-F138-4A5C-976F-8EAC2B608ADB}">
              <a16:predDERef xmlns:a16="http://schemas.microsoft.com/office/drawing/2014/main" pred="{5AB17BD9-A086-461F-8EBE-AFDFEC8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G905"/>
  <sheetViews>
    <sheetView topLeftCell="A10" workbookViewId="0">
      <selection activeCell="C1" sqref="C1"/>
    </sheetView>
  </sheetViews>
  <sheetFormatPr defaultColWidth="8.85546875" defaultRowHeight="15"/>
  <cols>
    <col min="1" max="1" width="25.42578125" customWidth="1"/>
    <col min="2" max="2" width="10.7109375" customWidth="1"/>
    <col min="3" max="4" width="16.42578125" customWidth="1"/>
    <col min="5" max="5" width="19.85546875" customWidth="1"/>
    <col min="6" max="6" width="5.7109375" style="9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</row>
    <row r="2" spans="1:7">
      <c r="A2" s="11">
        <v>43101</v>
      </c>
      <c r="B2" s="7">
        <v>0</v>
      </c>
      <c r="C2" t="s">
        <v>7</v>
      </c>
      <c r="D2" s="3">
        <f>'No smart charging'!B14</f>
        <v>0</v>
      </c>
      <c r="E2" s="3">
        <f>'Smart charging'!B22</f>
        <v>1.3849626556882468</v>
      </c>
      <c r="F2" s="10">
        <v>1</v>
      </c>
      <c r="G2" s="3">
        <v>1</v>
      </c>
    </row>
    <row r="3" spans="1:7">
      <c r="A3" s="11">
        <v>43101.010416666664</v>
      </c>
      <c r="B3" s="7">
        <v>1.0416666666666666E-2</v>
      </c>
      <c r="C3" t="s">
        <v>7</v>
      </c>
      <c r="D3" s="3">
        <f>'No smart charging'!B15</f>
        <v>0</v>
      </c>
      <c r="E3" s="3">
        <f>'Smart charging'!B23</f>
        <v>1.6982534517210142</v>
      </c>
      <c r="F3" s="10">
        <v>2</v>
      </c>
      <c r="G3" s="3">
        <v>1</v>
      </c>
    </row>
    <row r="4" spans="1:7">
      <c r="A4" s="11">
        <v>43101.02083321759</v>
      </c>
      <c r="B4" s="7">
        <v>2.0833333333333301E-2</v>
      </c>
      <c r="C4" t="s">
        <v>7</v>
      </c>
      <c r="D4" s="3">
        <f>'No smart charging'!B16</f>
        <v>0</v>
      </c>
      <c r="E4" s="3">
        <f>'Smart charging'!B24</f>
        <v>1.9901877252487852</v>
      </c>
      <c r="F4" s="10">
        <v>3</v>
      </c>
      <c r="G4" s="3">
        <v>1</v>
      </c>
    </row>
    <row r="5" spans="1:7">
      <c r="A5" s="11">
        <v>43101.031249826388</v>
      </c>
      <c r="B5" s="7">
        <v>3.125E-2</v>
      </c>
      <c r="C5" t="s">
        <v>7</v>
      </c>
      <c r="D5" s="3">
        <f>'No smart charging'!B17</f>
        <v>0</v>
      </c>
      <c r="E5" s="3">
        <f>'Smart charging'!B25</f>
        <v>2.2570942333977375</v>
      </c>
      <c r="F5" s="10">
        <v>4</v>
      </c>
      <c r="G5" s="3">
        <v>1</v>
      </c>
    </row>
    <row r="6" spans="1:7">
      <c r="A6" s="11">
        <v>43101.041666435187</v>
      </c>
      <c r="B6" s="7">
        <v>4.1666666666666699E-2</v>
      </c>
      <c r="C6" t="s">
        <v>7</v>
      </c>
      <c r="D6" s="3">
        <f>'No smart charging'!B18</f>
        <v>0</v>
      </c>
      <c r="E6" s="3">
        <f>'Smart charging'!B26</f>
        <v>2.495616471965135</v>
      </c>
      <c r="F6" s="10">
        <v>5</v>
      </c>
      <c r="G6" s="3">
        <v>1</v>
      </c>
    </row>
    <row r="7" spans="1:7">
      <c r="A7" s="11">
        <v>43101.052083043978</v>
      </c>
      <c r="B7" s="7">
        <v>5.2083333333333301E-2</v>
      </c>
      <c r="C7" t="s">
        <v>7</v>
      </c>
      <c r="D7" s="3">
        <f>'No smart charging'!B19</f>
        <v>0</v>
      </c>
      <c r="E7" s="3">
        <f>'Smart charging'!B27</f>
        <v>2.7027548854071659</v>
      </c>
      <c r="F7" s="10">
        <v>6</v>
      </c>
      <c r="G7" s="3">
        <v>1</v>
      </c>
    </row>
    <row r="8" spans="1:7">
      <c r="A8" s="11">
        <v>43101.062499652777</v>
      </c>
      <c r="B8" s="7">
        <v>6.25E-2</v>
      </c>
      <c r="C8" t="s">
        <v>7</v>
      </c>
      <c r="D8" s="3">
        <f>'No smart charging'!B20</f>
        <v>0</v>
      </c>
      <c r="E8" s="3">
        <f>'Smart charging'!B28</f>
        <v>2.8759045879902905</v>
      </c>
      <c r="F8" s="10">
        <v>7</v>
      </c>
      <c r="G8" s="3">
        <v>1</v>
      </c>
    </row>
    <row r="9" spans="1:7">
      <c r="A9" s="11">
        <v>43101.072916261575</v>
      </c>
      <c r="B9" s="7">
        <v>7.2916666666666699E-2</v>
      </c>
      <c r="C9" t="s">
        <v>7</v>
      </c>
      <c r="D9" s="3">
        <f>'No smart charging'!B21</f>
        <v>0</v>
      </c>
      <c r="E9" s="3">
        <f>'Smart charging'!B29</f>
        <v>3.0128881217407271</v>
      </c>
      <c r="F9" s="10">
        <v>8</v>
      </c>
      <c r="G9" s="3">
        <v>1</v>
      </c>
    </row>
    <row r="10" spans="1:7">
      <c r="A10" s="11">
        <v>43101.083332870374</v>
      </c>
      <c r="B10" s="7">
        <v>8.3333333333333301E-2</v>
      </c>
      <c r="C10" t="s">
        <v>7</v>
      </c>
      <c r="D10" s="3">
        <f>'No smart charging'!B22</f>
        <v>0</v>
      </c>
      <c r="E10" s="3">
        <f>'Smart charging'!B30</f>
        <v>3.1119828392418674</v>
      </c>
      <c r="F10" s="10">
        <v>9</v>
      </c>
      <c r="G10" s="3">
        <v>1</v>
      </c>
    </row>
    <row r="11" spans="1:7">
      <c r="A11" s="11">
        <v>43101.093749479165</v>
      </c>
      <c r="B11" s="7">
        <v>9.375E-2</v>
      </c>
      <c r="C11" t="s">
        <v>7</v>
      </c>
      <c r="D11" s="3">
        <f>'No smart charging'!B23</f>
        <v>0</v>
      </c>
      <c r="E11" s="3">
        <f>'Smart charging'!B31</f>
        <v>3.1719425669250403</v>
      </c>
      <c r="F11" s="10">
        <v>10</v>
      </c>
      <c r="G11" s="3">
        <v>1</v>
      </c>
    </row>
    <row r="12" spans="1:7">
      <c r="A12" s="11">
        <v>43101.104166087964</v>
      </c>
      <c r="B12" s="7">
        <v>0.104166666666667</v>
      </c>
      <c r="C12" t="s">
        <v>7</v>
      </c>
      <c r="D12" s="3">
        <f>'No smart charging'!B24</f>
        <v>0</v>
      </c>
      <c r="E12" s="3">
        <f>'Smart charging'!B32</f>
        <v>3.1920132764251847</v>
      </c>
      <c r="F12" s="10">
        <v>11</v>
      </c>
      <c r="G12" s="3">
        <v>1</v>
      </c>
    </row>
    <row r="13" spans="1:7">
      <c r="A13" s="11">
        <v>43101.114582696762</v>
      </c>
      <c r="B13" s="7">
        <v>0.114583333333333</v>
      </c>
      <c r="C13" t="s">
        <v>7</v>
      </c>
      <c r="D13" s="3">
        <f>'No smart charging'!B25</f>
        <v>0</v>
      </c>
      <c r="E13" s="3">
        <f>'Smart charging'!B33</f>
        <v>3.1719425669250403</v>
      </c>
      <c r="F13" s="10">
        <v>12</v>
      </c>
      <c r="G13" s="3">
        <v>1</v>
      </c>
    </row>
    <row r="14" spans="1:7">
      <c r="A14" s="11">
        <v>43101.124999305554</v>
      </c>
      <c r="B14" s="7">
        <v>0.125</v>
      </c>
      <c r="C14" t="s">
        <v>7</v>
      </c>
      <c r="D14" s="3">
        <f>'No smart charging'!B26</f>
        <v>0</v>
      </c>
      <c r="E14" s="3">
        <f>'Smart charging'!B34</f>
        <v>3.1119828392418674</v>
      </c>
      <c r="F14" s="10">
        <v>13</v>
      </c>
      <c r="G14" s="3">
        <v>1</v>
      </c>
    </row>
    <row r="15" spans="1:7">
      <c r="A15" s="11">
        <v>43101.135415914352</v>
      </c>
      <c r="B15" s="7">
        <v>0.13541666666666699</v>
      </c>
      <c r="C15" t="s">
        <v>7</v>
      </c>
      <c r="D15" s="3">
        <f>'No smart charging'!B27</f>
        <v>0</v>
      </c>
      <c r="E15" s="3">
        <f>'Smart charging'!B35</f>
        <v>3.0128881217407271</v>
      </c>
      <c r="F15" s="10">
        <v>14</v>
      </c>
      <c r="G15" s="3">
        <v>1</v>
      </c>
    </row>
    <row r="16" spans="1:7">
      <c r="A16" s="11">
        <v>43101.145832523151</v>
      </c>
      <c r="B16" s="7">
        <v>0.14583333333333301</v>
      </c>
      <c r="C16" t="s">
        <v>7</v>
      </c>
      <c r="D16" s="3">
        <f>'No smart charging'!B28</f>
        <v>0</v>
      </c>
      <c r="E16" s="3">
        <f>'Smart charging'!B36</f>
        <v>2.8759045879902905</v>
      </c>
      <c r="F16" s="10">
        <v>15</v>
      </c>
      <c r="G16" s="3">
        <v>1</v>
      </c>
    </row>
    <row r="17" spans="1:7">
      <c r="A17" s="11">
        <v>43101.156249131942</v>
      </c>
      <c r="B17" s="7">
        <v>0.15625</v>
      </c>
      <c r="C17" t="s">
        <v>7</v>
      </c>
      <c r="D17" s="3">
        <f>'No smart charging'!B29</f>
        <v>0</v>
      </c>
      <c r="E17" s="3">
        <f>'Smart charging'!B37</f>
        <v>2.7027548854071664</v>
      </c>
      <c r="F17" s="10">
        <v>16</v>
      </c>
      <c r="G17" s="3">
        <v>1</v>
      </c>
    </row>
    <row r="18" spans="1:7">
      <c r="A18" s="11">
        <v>43101.16666574074</v>
      </c>
      <c r="B18" s="7">
        <v>0.16666666666666699</v>
      </c>
      <c r="C18" t="s">
        <v>7</v>
      </c>
      <c r="D18" s="3">
        <f>'No smart charging'!B30</f>
        <v>0</v>
      </c>
      <c r="E18" s="3">
        <f>'Smart charging'!B38</f>
        <v>2.4956164719651355</v>
      </c>
      <c r="F18" s="10">
        <v>17</v>
      </c>
      <c r="G18" s="3">
        <v>1</v>
      </c>
    </row>
    <row r="19" spans="1:7">
      <c r="A19" s="11">
        <v>43101.177082349539</v>
      </c>
      <c r="B19" s="7">
        <v>0.17708333333333301</v>
      </c>
      <c r="C19" t="s">
        <v>7</v>
      </c>
      <c r="D19" s="3">
        <f>'No smart charging'!B31</f>
        <v>0</v>
      </c>
      <c r="E19" s="3">
        <f>'Smart charging'!B39</f>
        <v>2.257094233397738</v>
      </c>
      <c r="F19" s="10">
        <v>18</v>
      </c>
      <c r="G19" s="3">
        <v>1</v>
      </c>
    </row>
    <row r="20" spans="1:7">
      <c r="A20" s="11">
        <v>43101.18749895833</v>
      </c>
      <c r="B20" s="7">
        <v>0.1875</v>
      </c>
      <c r="C20" t="s">
        <v>7</v>
      </c>
      <c r="D20" s="3">
        <f>'No smart charging'!B32</f>
        <v>0</v>
      </c>
      <c r="E20" s="3">
        <f>'Smart charging'!B40</f>
        <v>1.9901877252487854</v>
      </c>
      <c r="F20" s="10">
        <v>19</v>
      </c>
      <c r="G20" s="3">
        <v>1</v>
      </c>
    </row>
    <row r="21" spans="1:7">
      <c r="A21" s="11">
        <v>43101.197915567129</v>
      </c>
      <c r="B21" s="7">
        <v>0.19791666666666699</v>
      </c>
      <c r="C21" t="s">
        <v>7</v>
      </c>
      <c r="D21" s="3">
        <f>'No smart charging'!B33</f>
        <v>0</v>
      </c>
      <c r="E21" s="3">
        <f>'Smart charging'!B41</f>
        <v>1.6982534517210144</v>
      </c>
      <c r="F21" s="10">
        <v>20</v>
      </c>
      <c r="G21" s="3">
        <v>1</v>
      </c>
    </row>
    <row r="22" spans="1:7">
      <c r="A22" s="11">
        <v>43101.208332175927</v>
      </c>
      <c r="B22" s="7">
        <v>0.20833333333333301</v>
      </c>
      <c r="C22" t="s">
        <v>7</v>
      </c>
      <c r="D22" s="3">
        <f>'No smart charging'!B34</f>
        <v>0</v>
      </c>
      <c r="E22" s="3">
        <f>'Smart charging'!B42</f>
        <v>1.3849626556882471</v>
      </c>
      <c r="F22" s="10">
        <v>21</v>
      </c>
      <c r="G22" s="3">
        <v>1</v>
      </c>
    </row>
    <row r="23" spans="1:7">
      <c r="A23" s="11">
        <v>43101.218748784719</v>
      </c>
      <c r="B23" s="7">
        <v>0.21875</v>
      </c>
      <c r="C23" t="s">
        <v>7</v>
      </c>
      <c r="D23" s="3">
        <f>'No smart charging'!B35</f>
        <v>0</v>
      </c>
      <c r="E23" s="3">
        <f>'Smart charging'!B43</f>
        <v>1.0542551506861499</v>
      </c>
      <c r="F23" s="10">
        <v>22</v>
      </c>
      <c r="G23" s="3">
        <v>1</v>
      </c>
    </row>
    <row r="24" spans="1:7">
      <c r="A24" s="11">
        <v>43101.229165393517</v>
      </c>
      <c r="B24" s="7">
        <v>0.22916666666666699</v>
      </c>
      <c r="C24" t="s">
        <v>7</v>
      </c>
      <c r="D24" s="3">
        <f>'No smart charging'!B36</f>
        <v>0</v>
      </c>
      <c r="E24" s="3">
        <f>'Smart charging'!B44</f>
        <v>0.71028977547108763</v>
      </c>
      <c r="F24" s="10">
        <v>23</v>
      </c>
      <c r="G24" s="3">
        <v>1</v>
      </c>
    </row>
    <row r="25" spans="1:7">
      <c r="A25" s="11">
        <v>43101.239582002316</v>
      </c>
      <c r="B25" s="7">
        <v>0.23958333333333301</v>
      </c>
      <c r="C25" t="s">
        <v>7</v>
      </c>
      <c r="D25" s="3">
        <f>'No smart charging'!B37</f>
        <v>0</v>
      </c>
      <c r="E25" s="3">
        <f>'Smart charging'!B45</f>
        <v>0.35739209420974943</v>
      </c>
      <c r="F25" s="10">
        <v>24</v>
      </c>
      <c r="G25" s="3">
        <v>1</v>
      </c>
    </row>
    <row r="26" spans="1:7">
      <c r="A26" s="11">
        <v>43101.249998611114</v>
      </c>
      <c r="B26" s="7">
        <v>0.25</v>
      </c>
      <c r="C26" t="s">
        <v>7</v>
      </c>
      <c r="D26" s="3">
        <f>'No smart charging'!B38</f>
        <v>0</v>
      </c>
      <c r="E26" s="3">
        <f>'Smart charging'!B46</f>
        <v>0</v>
      </c>
      <c r="F26" s="10">
        <v>25</v>
      </c>
      <c r="G26" s="3">
        <v>1</v>
      </c>
    </row>
    <row r="27" spans="1:7">
      <c r="A27" s="11">
        <v>43101.260415219906</v>
      </c>
      <c r="B27" s="7">
        <v>0.26041666666666702</v>
      </c>
      <c r="C27" t="s">
        <v>7</v>
      </c>
      <c r="D27" s="3">
        <f>'No smart charging'!B39</f>
        <v>0</v>
      </c>
      <c r="E27" s="3">
        <f>'Smart charging'!B47</f>
        <v>0</v>
      </c>
      <c r="F27" s="10">
        <v>26</v>
      </c>
      <c r="G27" s="3">
        <v>1</v>
      </c>
    </row>
    <row r="28" spans="1:7">
      <c r="A28" s="11">
        <v>43101.270831828704</v>
      </c>
      <c r="B28" s="7">
        <v>0.27083333333333298</v>
      </c>
      <c r="C28" t="s">
        <v>7</v>
      </c>
      <c r="D28" s="3">
        <f>'No smart charging'!B40</f>
        <v>0</v>
      </c>
      <c r="E28" s="3">
        <f>'Smart charging'!B48</f>
        <v>0</v>
      </c>
      <c r="F28" s="10">
        <v>27</v>
      </c>
      <c r="G28" s="3">
        <v>1</v>
      </c>
    </row>
    <row r="29" spans="1:7">
      <c r="A29" s="11">
        <v>43101.281248437503</v>
      </c>
      <c r="B29" s="7">
        <v>0.28125</v>
      </c>
      <c r="C29" t="s">
        <v>7</v>
      </c>
      <c r="D29" s="3">
        <f>'No smart charging'!B41</f>
        <v>0</v>
      </c>
      <c r="E29" s="3">
        <f>'Smart charging'!B49</f>
        <v>0</v>
      </c>
      <c r="F29" s="10">
        <v>28</v>
      </c>
      <c r="G29" s="3">
        <v>1</v>
      </c>
    </row>
    <row r="30" spans="1:7">
      <c r="A30" s="11">
        <v>43101.291665046294</v>
      </c>
      <c r="B30" s="7">
        <v>0.29166666666666702</v>
      </c>
      <c r="C30" t="s">
        <v>7</v>
      </c>
      <c r="D30" s="3">
        <f>'No smart charging'!B42</f>
        <v>0</v>
      </c>
      <c r="E30" s="3">
        <f>'Smart charging'!B50</f>
        <v>0</v>
      </c>
      <c r="F30" s="10">
        <v>29</v>
      </c>
      <c r="G30" s="3">
        <v>1</v>
      </c>
    </row>
    <row r="31" spans="1:7">
      <c r="A31" s="11">
        <v>43101.302081655092</v>
      </c>
      <c r="B31" s="7">
        <v>0.30208333333333298</v>
      </c>
      <c r="C31" t="s">
        <v>7</v>
      </c>
      <c r="D31" s="3">
        <f>'No smart charging'!B43</f>
        <v>0</v>
      </c>
      <c r="E31" s="3">
        <f>'Smart charging'!B51</f>
        <v>0</v>
      </c>
      <c r="F31" s="10">
        <v>30</v>
      </c>
      <c r="G31" s="3">
        <v>1</v>
      </c>
    </row>
    <row r="32" spans="1:7">
      <c r="A32" s="11">
        <v>43101.312498263891</v>
      </c>
      <c r="B32" s="7">
        <v>0.3125</v>
      </c>
      <c r="C32" t="s">
        <v>7</v>
      </c>
      <c r="D32" s="3">
        <f>'No smart charging'!B44</f>
        <v>0</v>
      </c>
      <c r="E32" s="3">
        <f>'Smart charging'!B52</f>
        <v>0</v>
      </c>
      <c r="F32" s="10">
        <v>31</v>
      </c>
      <c r="G32" s="3">
        <v>1</v>
      </c>
    </row>
    <row r="33" spans="1:7">
      <c r="A33" s="11">
        <v>43101.322914872682</v>
      </c>
      <c r="B33" s="7">
        <v>0.32291666666666702</v>
      </c>
      <c r="C33" t="s">
        <v>7</v>
      </c>
      <c r="D33" s="3">
        <f>'No smart charging'!B45</f>
        <v>0</v>
      </c>
      <c r="E33" s="3">
        <f>'Smart charging'!B53</f>
        <v>0</v>
      </c>
      <c r="F33" s="10">
        <v>32</v>
      </c>
      <c r="G33" s="3">
        <v>1</v>
      </c>
    </row>
    <row r="34" spans="1:7">
      <c r="A34" s="11">
        <v>43101.333331481481</v>
      </c>
      <c r="B34" s="7">
        <v>0.33333333333333298</v>
      </c>
      <c r="C34" t="s">
        <v>7</v>
      </c>
      <c r="D34" s="3">
        <f>'No smart charging'!B46</f>
        <v>0</v>
      </c>
      <c r="E34" s="3">
        <f>'Smart charging'!B54</f>
        <v>0</v>
      </c>
      <c r="F34" s="10">
        <v>33</v>
      </c>
      <c r="G34" s="3">
        <v>1</v>
      </c>
    </row>
    <row r="35" spans="1:7">
      <c r="A35" s="11">
        <v>43101.343748090279</v>
      </c>
      <c r="B35" s="7">
        <v>0.34375</v>
      </c>
      <c r="C35" t="s">
        <v>7</v>
      </c>
      <c r="D35" s="3">
        <f>'No smart charging'!B47</f>
        <v>0</v>
      </c>
      <c r="E35" s="3">
        <f>'Smart charging'!B55</f>
        <v>0</v>
      </c>
      <c r="F35" s="10">
        <v>34</v>
      </c>
      <c r="G35" s="3">
        <v>1</v>
      </c>
    </row>
    <row r="36" spans="1:7">
      <c r="A36" s="11">
        <v>43101.354164699071</v>
      </c>
      <c r="B36" s="7">
        <v>0.35416666666666702</v>
      </c>
      <c r="C36" t="s">
        <v>7</v>
      </c>
      <c r="D36" s="3">
        <f>'No smart charging'!B48</f>
        <v>0</v>
      </c>
      <c r="E36" s="3">
        <f>'Smart charging'!B56</f>
        <v>0</v>
      </c>
      <c r="F36" s="10">
        <v>35</v>
      </c>
      <c r="G36" s="3">
        <v>1</v>
      </c>
    </row>
    <row r="37" spans="1:7">
      <c r="A37" s="11">
        <v>43101.364581307869</v>
      </c>
      <c r="B37" s="7">
        <v>0.36458333333333298</v>
      </c>
      <c r="C37" t="s">
        <v>7</v>
      </c>
      <c r="D37" s="3">
        <f>'No smart charging'!B49</f>
        <v>0</v>
      </c>
      <c r="E37" s="3">
        <f>'Smart charging'!B57</f>
        <v>0</v>
      </c>
      <c r="F37" s="10">
        <v>36</v>
      </c>
      <c r="G37" s="3">
        <v>1</v>
      </c>
    </row>
    <row r="38" spans="1:7">
      <c r="A38" s="11">
        <v>43101.374997916668</v>
      </c>
      <c r="B38" s="7">
        <v>0.375</v>
      </c>
      <c r="C38" t="s">
        <v>7</v>
      </c>
      <c r="D38" s="3">
        <f>'No smart charging'!B50</f>
        <v>0</v>
      </c>
      <c r="E38" s="3">
        <f>'Smart charging'!B58</f>
        <v>0</v>
      </c>
      <c r="F38" s="10">
        <v>37</v>
      </c>
      <c r="G38" s="3">
        <v>1</v>
      </c>
    </row>
    <row r="39" spans="1:7">
      <c r="A39" s="11">
        <v>43101.385414525466</v>
      </c>
      <c r="B39" s="7">
        <v>0.38541666666666702</v>
      </c>
      <c r="C39" t="s">
        <v>7</v>
      </c>
      <c r="D39" s="3">
        <f>'No smart charging'!B51</f>
        <v>0</v>
      </c>
      <c r="E39" s="3">
        <f>'Smart charging'!B59</f>
        <v>0</v>
      </c>
      <c r="F39" s="10">
        <v>38</v>
      </c>
      <c r="G39" s="3">
        <v>1</v>
      </c>
    </row>
    <row r="40" spans="1:7">
      <c r="A40" s="11">
        <v>43101.395831134258</v>
      </c>
      <c r="B40" s="7">
        <v>0.39583333333333298</v>
      </c>
      <c r="C40" t="s">
        <v>7</v>
      </c>
      <c r="D40" s="3">
        <f>'No smart charging'!B52</f>
        <v>0</v>
      </c>
      <c r="E40" s="3">
        <f>'Smart charging'!B60</f>
        <v>0</v>
      </c>
      <c r="F40" s="10">
        <v>39</v>
      </c>
      <c r="G40" s="3">
        <v>1</v>
      </c>
    </row>
    <row r="41" spans="1:7">
      <c r="A41" s="11">
        <v>43101.406247743056</v>
      </c>
      <c r="B41" s="7">
        <v>0.40625</v>
      </c>
      <c r="C41" t="s">
        <v>7</v>
      </c>
      <c r="D41" s="3">
        <f>'No smart charging'!B53</f>
        <v>0</v>
      </c>
      <c r="E41" s="3">
        <f>'Smart charging'!B61</f>
        <v>0</v>
      </c>
      <c r="F41" s="10">
        <v>40</v>
      </c>
      <c r="G41" s="3">
        <v>1</v>
      </c>
    </row>
    <row r="42" spans="1:7">
      <c r="A42" s="11">
        <v>43101.416664351855</v>
      </c>
      <c r="B42" s="7">
        <v>0.41666666666666702</v>
      </c>
      <c r="C42" t="s">
        <v>7</v>
      </c>
      <c r="D42" s="3">
        <f>'No smart charging'!B54</f>
        <v>0</v>
      </c>
      <c r="E42" s="3">
        <f>'Smart charging'!B62</f>
        <v>0</v>
      </c>
      <c r="F42" s="10">
        <v>41</v>
      </c>
      <c r="G42" s="3">
        <v>1</v>
      </c>
    </row>
    <row r="43" spans="1:7">
      <c r="A43" s="11">
        <v>43101.427080960646</v>
      </c>
      <c r="B43" s="7">
        <v>0.42708333333333298</v>
      </c>
      <c r="C43" t="s">
        <v>7</v>
      </c>
      <c r="D43" s="3">
        <f>'No smart charging'!B55</f>
        <v>0</v>
      </c>
      <c r="E43" s="3">
        <f>'Smart charging'!B63</f>
        <v>0</v>
      </c>
      <c r="F43" s="10">
        <v>42</v>
      </c>
      <c r="G43" s="3">
        <v>1</v>
      </c>
    </row>
    <row r="44" spans="1:7">
      <c r="A44" s="11">
        <v>43101.437497569445</v>
      </c>
      <c r="B44" s="7">
        <v>0.4375</v>
      </c>
      <c r="C44" t="s">
        <v>7</v>
      </c>
      <c r="D44" s="3">
        <f>'No smart charging'!B56</f>
        <v>0</v>
      </c>
      <c r="E44" s="3">
        <f>'Smart charging'!B64</f>
        <v>0</v>
      </c>
      <c r="F44" s="10">
        <v>43</v>
      </c>
      <c r="G44" s="3">
        <v>1</v>
      </c>
    </row>
    <row r="45" spans="1:7">
      <c r="A45" s="11">
        <v>43101.447914178243</v>
      </c>
      <c r="B45" s="7">
        <v>0.44791666666666702</v>
      </c>
      <c r="C45" t="s">
        <v>7</v>
      </c>
      <c r="D45" s="3">
        <f>'No smart charging'!B57</f>
        <v>0</v>
      </c>
      <c r="E45" s="3">
        <f>'Smart charging'!B65</f>
        <v>0</v>
      </c>
      <c r="F45" s="10">
        <v>44</v>
      </c>
      <c r="G45" s="3">
        <v>1</v>
      </c>
    </row>
    <row r="46" spans="1:7">
      <c r="A46" s="11">
        <v>43101.458330787034</v>
      </c>
      <c r="B46" s="7">
        <v>0.45833333333333298</v>
      </c>
      <c r="C46" t="s">
        <v>7</v>
      </c>
      <c r="D46" s="3">
        <f>'No smart charging'!B58</f>
        <v>0</v>
      </c>
      <c r="E46" s="3">
        <f>'Smart charging'!B66</f>
        <v>0</v>
      </c>
      <c r="F46" s="10">
        <v>45</v>
      </c>
      <c r="G46" s="3">
        <v>1</v>
      </c>
    </row>
    <row r="47" spans="1:7">
      <c r="A47" s="11">
        <v>43101.468747395833</v>
      </c>
      <c r="B47" s="7">
        <v>0.46875</v>
      </c>
      <c r="C47" t="s">
        <v>7</v>
      </c>
      <c r="D47" s="3">
        <f>'No smart charging'!B59</f>
        <v>0</v>
      </c>
      <c r="E47" s="3">
        <f>'Smart charging'!B67</f>
        <v>0</v>
      </c>
      <c r="F47" s="10">
        <v>46</v>
      </c>
      <c r="G47" s="3">
        <v>1</v>
      </c>
    </row>
    <row r="48" spans="1:7">
      <c r="A48" s="11">
        <v>43101.479164004631</v>
      </c>
      <c r="B48" s="7">
        <v>0.47916666666666702</v>
      </c>
      <c r="C48" t="s">
        <v>7</v>
      </c>
      <c r="D48" s="3">
        <f>'No smart charging'!B60</f>
        <v>0</v>
      </c>
      <c r="E48" s="3">
        <f>'Smart charging'!B68</f>
        <v>0</v>
      </c>
      <c r="F48" s="10">
        <v>47</v>
      </c>
      <c r="G48" s="3">
        <v>1</v>
      </c>
    </row>
    <row r="49" spans="1:7">
      <c r="A49" s="11">
        <v>43101.489580613423</v>
      </c>
      <c r="B49" s="7">
        <v>0.48958333333333298</v>
      </c>
      <c r="C49" t="s">
        <v>7</v>
      </c>
      <c r="D49" s="3">
        <f>'No smart charging'!B61</f>
        <v>0</v>
      </c>
      <c r="E49" s="3">
        <f>'Smart charging'!B69</f>
        <v>0</v>
      </c>
      <c r="F49" s="10">
        <v>48</v>
      </c>
      <c r="G49" s="3">
        <v>1</v>
      </c>
    </row>
    <row r="50" spans="1:7">
      <c r="A50" s="11">
        <v>43101.499997222221</v>
      </c>
      <c r="B50" s="7">
        <v>0.5</v>
      </c>
      <c r="C50" t="s">
        <v>7</v>
      </c>
      <c r="D50" s="3">
        <f>'No smart charging'!B62</f>
        <v>0</v>
      </c>
      <c r="E50" s="3">
        <f>'Smart charging'!B70</f>
        <v>0</v>
      </c>
      <c r="F50" s="10">
        <v>49</v>
      </c>
      <c r="G50" s="3">
        <v>1</v>
      </c>
    </row>
    <row r="51" spans="1:7">
      <c r="A51" s="11">
        <v>43101.51041383102</v>
      </c>
      <c r="B51" s="7">
        <v>0.51041666666666696</v>
      </c>
      <c r="C51" t="s">
        <v>7</v>
      </c>
      <c r="D51" s="3">
        <f>'No smart charging'!B63</f>
        <v>0</v>
      </c>
      <c r="E51" s="3">
        <f>'Smart charging'!B71</f>
        <v>0</v>
      </c>
      <c r="F51" s="10">
        <v>50</v>
      </c>
      <c r="G51" s="3">
        <v>1</v>
      </c>
    </row>
    <row r="52" spans="1:7">
      <c r="A52" s="11">
        <v>43101.520830439818</v>
      </c>
      <c r="B52" s="7">
        <v>0.52083333333333304</v>
      </c>
      <c r="C52" t="s">
        <v>7</v>
      </c>
      <c r="D52" s="3">
        <f>'No smart charging'!B64</f>
        <v>0</v>
      </c>
      <c r="E52" s="3">
        <f>'Smart charging'!B72</f>
        <v>0</v>
      </c>
      <c r="F52" s="10">
        <v>51</v>
      </c>
      <c r="G52" s="3">
        <v>1</v>
      </c>
    </row>
    <row r="53" spans="1:7">
      <c r="A53" s="11">
        <v>43101.53124704861</v>
      </c>
      <c r="B53" s="7">
        <v>0.53125</v>
      </c>
      <c r="C53" t="s">
        <v>7</v>
      </c>
      <c r="D53" s="3">
        <f>'No smart charging'!B65</f>
        <v>0</v>
      </c>
      <c r="E53" s="3">
        <f>'Smart charging'!B73</f>
        <v>0</v>
      </c>
      <c r="F53" s="10">
        <v>52</v>
      </c>
      <c r="G53" s="3">
        <v>1</v>
      </c>
    </row>
    <row r="54" spans="1:7">
      <c r="A54" s="11">
        <v>43101.541663657408</v>
      </c>
      <c r="B54" s="7">
        <v>0.54166666666666696</v>
      </c>
      <c r="C54" t="s">
        <v>7</v>
      </c>
      <c r="D54" s="3">
        <f>'No smart charging'!B66</f>
        <v>0</v>
      </c>
      <c r="E54" s="3">
        <f>'Smart charging'!B74</f>
        <v>0</v>
      </c>
      <c r="G54" s="3">
        <v>1</v>
      </c>
    </row>
    <row r="55" spans="1:7">
      <c r="A55" s="11">
        <v>43101.552080266207</v>
      </c>
      <c r="B55" s="7">
        <v>0.55208333333333304</v>
      </c>
      <c r="C55" t="s">
        <v>7</v>
      </c>
      <c r="D55" s="3">
        <f>'No smart charging'!B67</f>
        <v>0</v>
      </c>
      <c r="E55" s="3">
        <f>'Smart charging'!B75</f>
        <v>0</v>
      </c>
      <c r="G55" s="3">
        <v>1</v>
      </c>
    </row>
    <row r="56" spans="1:7">
      <c r="A56" s="11">
        <v>43101.562496874998</v>
      </c>
      <c r="B56" s="7">
        <v>0.5625</v>
      </c>
      <c r="C56" t="s">
        <v>7</v>
      </c>
      <c r="D56" s="3">
        <f>'No smart charging'!B68</f>
        <v>0</v>
      </c>
      <c r="E56" s="3">
        <f>'Smart charging'!B76</f>
        <v>0</v>
      </c>
      <c r="G56" s="3">
        <v>1</v>
      </c>
    </row>
    <row r="57" spans="1:7">
      <c r="A57" s="11">
        <v>43101.572913483797</v>
      </c>
      <c r="B57" s="7">
        <v>0.57291666666666696</v>
      </c>
      <c r="C57" t="s">
        <v>7</v>
      </c>
      <c r="D57" s="3">
        <f>'No smart charging'!B69</f>
        <v>0</v>
      </c>
      <c r="E57" s="3">
        <f>'Smart charging'!B77</f>
        <v>0</v>
      </c>
      <c r="G57" s="3">
        <v>1</v>
      </c>
    </row>
    <row r="58" spans="1:7">
      <c r="A58" s="11">
        <v>43101.583330092595</v>
      </c>
      <c r="B58" s="7">
        <v>0.58333333333333304</v>
      </c>
      <c r="C58" t="s">
        <v>7</v>
      </c>
      <c r="D58" s="3">
        <f>'No smart charging'!B70</f>
        <v>0</v>
      </c>
      <c r="E58" s="3">
        <f>'Smart charging'!B78</f>
        <v>0</v>
      </c>
      <c r="G58" s="3">
        <v>1</v>
      </c>
    </row>
    <row r="59" spans="1:7">
      <c r="A59" s="11">
        <v>43101.593746701386</v>
      </c>
      <c r="B59" s="7">
        <v>0.59375</v>
      </c>
      <c r="C59" t="s">
        <v>7</v>
      </c>
      <c r="D59" s="3">
        <f>'No smart charging'!B71</f>
        <v>0</v>
      </c>
      <c r="E59" s="3">
        <f>'Smart charging'!B79</f>
        <v>0</v>
      </c>
      <c r="G59" s="3">
        <v>1</v>
      </c>
    </row>
    <row r="60" spans="1:7">
      <c r="A60" s="11">
        <v>43101.604163310185</v>
      </c>
      <c r="B60" s="7">
        <v>0.60416666666666696</v>
      </c>
      <c r="C60" t="s">
        <v>7</v>
      </c>
      <c r="D60" s="3">
        <f>'No smart charging'!B72</f>
        <v>0</v>
      </c>
      <c r="E60" s="3">
        <f>'Smart charging'!B80</f>
        <v>0</v>
      </c>
      <c r="G60" s="3">
        <v>1</v>
      </c>
    </row>
    <row r="61" spans="1:7">
      <c r="A61" s="11">
        <v>43101.614579918984</v>
      </c>
      <c r="B61" s="7">
        <v>0.61458333333333304</v>
      </c>
      <c r="C61" t="s">
        <v>7</v>
      </c>
      <c r="D61" s="3">
        <f>'No smart charging'!B73</f>
        <v>0</v>
      </c>
      <c r="E61" s="3">
        <f>'Smart charging'!B81</f>
        <v>0</v>
      </c>
      <c r="G61" s="3">
        <v>1</v>
      </c>
    </row>
    <row r="62" spans="1:7">
      <c r="A62" s="11">
        <v>43101.624996527775</v>
      </c>
      <c r="B62" s="7">
        <v>0.625</v>
      </c>
      <c r="C62" t="s">
        <v>7</v>
      </c>
      <c r="D62" s="3">
        <f>'No smart charging'!B74</f>
        <v>0</v>
      </c>
      <c r="E62" s="3">
        <f>'Smart charging'!B82</f>
        <v>0</v>
      </c>
      <c r="G62" s="3">
        <v>1</v>
      </c>
    </row>
    <row r="63" spans="1:7">
      <c r="A63" s="11">
        <v>43101.635413136573</v>
      </c>
      <c r="B63" s="7">
        <v>0.63541666666666696</v>
      </c>
      <c r="C63" t="s">
        <v>7</v>
      </c>
      <c r="D63" s="3">
        <f>'No smart charging'!B75</f>
        <v>0</v>
      </c>
      <c r="E63" s="3">
        <f>'Smart charging'!B83</f>
        <v>0</v>
      </c>
      <c r="G63" s="3">
        <v>1</v>
      </c>
    </row>
    <row r="64" spans="1:7">
      <c r="A64" s="11">
        <v>43101.645829745372</v>
      </c>
      <c r="B64" s="7">
        <v>0.64583333333333304</v>
      </c>
      <c r="C64" t="s">
        <v>7</v>
      </c>
      <c r="D64" s="3">
        <f>'No smart charging'!B76</f>
        <v>0</v>
      </c>
      <c r="E64" s="3">
        <f>'Smart charging'!B84</f>
        <v>0</v>
      </c>
      <c r="G64" s="3">
        <v>1</v>
      </c>
    </row>
    <row r="65" spans="1:7">
      <c r="A65" s="11">
        <v>43101.656246354163</v>
      </c>
      <c r="B65" s="7">
        <v>0.65625</v>
      </c>
      <c r="C65" t="s">
        <v>7</v>
      </c>
      <c r="D65" s="3">
        <f>'No smart charging'!B77</f>
        <v>0</v>
      </c>
      <c r="E65" s="3">
        <f>'Smart charging'!B85</f>
        <v>0</v>
      </c>
      <c r="G65" s="3">
        <v>1</v>
      </c>
    </row>
    <row r="66" spans="1:7">
      <c r="A66" s="11">
        <v>43101.666662962962</v>
      </c>
      <c r="B66" s="7">
        <v>0.66666666666666696</v>
      </c>
      <c r="C66" t="s">
        <v>7</v>
      </c>
      <c r="D66" s="3">
        <f>'No smart charging'!B78</f>
        <v>0</v>
      </c>
      <c r="E66" s="3">
        <f>'Smart charging'!B86</f>
        <v>0</v>
      </c>
      <c r="G66" s="3">
        <v>1</v>
      </c>
    </row>
    <row r="67" spans="1:7">
      <c r="A67" s="11">
        <v>43101.67707957176</v>
      </c>
      <c r="B67" s="7">
        <v>0.67708333333333304</v>
      </c>
      <c r="C67" t="s">
        <v>7</v>
      </c>
      <c r="D67" s="3">
        <f>'No smart charging'!B79</f>
        <v>0</v>
      </c>
      <c r="E67" s="3">
        <f>'Smart charging'!B87</f>
        <v>0</v>
      </c>
      <c r="G67" s="3">
        <v>1</v>
      </c>
    </row>
    <row r="68" spans="1:7">
      <c r="A68" s="11">
        <v>43101.687496180559</v>
      </c>
      <c r="B68" s="7">
        <v>0.6875</v>
      </c>
      <c r="C68" t="s">
        <v>7</v>
      </c>
      <c r="D68" s="3">
        <f>'No smart charging'!B80</f>
        <v>0</v>
      </c>
      <c r="E68" s="3">
        <f>'Smart charging'!B88</f>
        <v>0</v>
      </c>
      <c r="G68" s="3">
        <v>1</v>
      </c>
    </row>
    <row r="69" spans="1:7">
      <c r="A69" s="11">
        <v>43101.69791278935</v>
      </c>
      <c r="B69" s="7">
        <v>0.69791666666666696</v>
      </c>
      <c r="C69" t="s">
        <v>7</v>
      </c>
      <c r="D69" s="3">
        <f>'No smart charging'!B81</f>
        <v>0</v>
      </c>
      <c r="E69" s="3">
        <f>'Smart charging'!B89</f>
        <v>0</v>
      </c>
      <c r="G69" s="3">
        <v>1</v>
      </c>
    </row>
    <row r="70" spans="1:7">
      <c r="A70" s="11">
        <v>43101.708329398149</v>
      </c>
      <c r="B70" s="7">
        <v>0.70833333333333304</v>
      </c>
      <c r="C70" t="s">
        <v>7</v>
      </c>
      <c r="D70" s="3">
        <f>'No smart charging'!B82</f>
        <v>0</v>
      </c>
      <c r="E70" s="3">
        <f>'Smart charging'!B90</f>
        <v>0</v>
      </c>
      <c r="G70" s="3">
        <v>1</v>
      </c>
    </row>
    <row r="71" spans="1:7">
      <c r="A71" s="11">
        <v>43101.718746006947</v>
      </c>
      <c r="B71" s="7">
        <v>0.71875</v>
      </c>
      <c r="C71" t="s">
        <v>7</v>
      </c>
      <c r="D71" s="3">
        <f>'No smart charging'!B83</f>
        <v>0</v>
      </c>
      <c r="E71" s="3">
        <f>'Smart charging'!B91</f>
        <v>0</v>
      </c>
      <c r="G71" s="3">
        <v>1</v>
      </c>
    </row>
    <row r="72" spans="1:7">
      <c r="A72" s="11">
        <v>43101.729162615738</v>
      </c>
      <c r="B72" s="7">
        <v>0.72916666666666696</v>
      </c>
      <c r="C72" t="s">
        <v>7</v>
      </c>
      <c r="D72" s="3">
        <f>'No smart charging'!B84</f>
        <v>0</v>
      </c>
      <c r="E72" s="3">
        <f>'Smart charging'!B92</f>
        <v>0</v>
      </c>
      <c r="G72" s="3">
        <v>1</v>
      </c>
    </row>
    <row r="73" spans="1:7">
      <c r="A73" s="11">
        <v>43101.739579224537</v>
      </c>
      <c r="B73" s="7">
        <v>0.73958333333333304</v>
      </c>
      <c r="C73" t="s">
        <v>7</v>
      </c>
      <c r="D73" s="3">
        <f>'No smart charging'!B85</f>
        <v>0</v>
      </c>
      <c r="E73" s="3">
        <f>'Smart charging'!B93</f>
        <v>0</v>
      </c>
      <c r="G73" s="3">
        <v>1</v>
      </c>
    </row>
    <row r="74" spans="1:7">
      <c r="A74" s="11">
        <v>43101.749995833336</v>
      </c>
      <c r="B74" s="7">
        <v>0.75</v>
      </c>
      <c r="C74" t="s">
        <v>7</v>
      </c>
      <c r="D74" s="3">
        <f>'No smart charging'!B86</f>
        <v>3.7</v>
      </c>
      <c r="E74" s="3">
        <f>'Smart charging'!B94</f>
        <v>0</v>
      </c>
      <c r="G74" s="3">
        <v>1</v>
      </c>
    </row>
    <row r="75" spans="1:7">
      <c r="A75" s="11">
        <v>43101.760412442127</v>
      </c>
      <c r="B75" s="7">
        <v>0.76041666666666696</v>
      </c>
      <c r="C75" t="s">
        <v>7</v>
      </c>
      <c r="D75" s="3">
        <f>'No smart charging'!B87</f>
        <v>3.7</v>
      </c>
      <c r="E75" s="3">
        <f>'Smart charging'!B95</f>
        <v>0</v>
      </c>
      <c r="G75" s="3">
        <v>1</v>
      </c>
    </row>
    <row r="76" spans="1:7">
      <c r="A76" s="11">
        <v>43101.770829050925</v>
      </c>
      <c r="B76" s="7">
        <v>0.77083333333333304</v>
      </c>
      <c r="C76" t="s">
        <v>7</v>
      </c>
      <c r="D76" s="3">
        <f>'No smart charging'!B88</f>
        <v>3.7</v>
      </c>
      <c r="E76" s="3">
        <f>'Smart charging'!B96</f>
        <v>0</v>
      </c>
      <c r="G76" s="3">
        <v>1</v>
      </c>
    </row>
    <row r="77" spans="1:7">
      <c r="A77" s="11">
        <v>43101.781245659724</v>
      </c>
      <c r="B77" s="7">
        <v>0.78125</v>
      </c>
      <c r="C77" t="s">
        <v>7</v>
      </c>
      <c r="D77" s="3">
        <f>'No smart charging'!B89</f>
        <v>3.7</v>
      </c>
      <c r="E77" s="3">
        <f>'Smart charging'!B97</f>
        <v>0</v>
      </c>
      <c r="G77" s="3">
        <v>1</v>
      </c>
    </row>
    <row r="78" spans="1:7">
      <c r="A78" s="11">
        <v>43101.791662268515</v>
      </c>
      <c r="B78" s="7">
        <v>0.79166666666666696</v>
      </c>
      <c r="C78" t="s">
        <v>7</v>
      </c>
      <c r="D78" s="3">
        <f>'No smart charging'!B90</f>
        <v>3.7</v>
      </c>
      <c r="E78" s="3">
        <f>'Smart charging'!B98</f>
        <v>0</v>
      </c>
      <c r="G78" s="3">
        <v>1</v>
      </c>
    </row>
    <row r="79" spans="1:7">
      <c r="A79" s="11">
        <v>43101.802078877314</v>
      </c>
      <c r="B79" s="7">
        <v>0.80208333333333304</v>
      </c>
      <c r="C79" t="s">
        <v>7</v>
      </c>
      <c r="D79" s="3">
        <f>'No smart charging'!B91</f>
        <v>3.7</v>
      </c>
      <c r="E79" s="3">
        <f>'Smart charging'!B99</f>
        <v>0</v>
      </c>
      <c r="G79" s="3">
        <v>1</v>
      </c>
    </row>
    <row r="80" spans="1:7">
      <c r="A80" s="11">
        <v>43101.812495486112</v>
      </c>
      <c r="B80" s="7">
        <v>0.8125</v>
      </c>
      <c r="C80" t="s">
        <v>7</v>
      </c>
      <c r="D80" s="3">
        <f>'No smart charging'!B92</f>
        <v>3.7</v>
      </c>
      <c r="E80" s="3">
        <f>'Smart charging'!B100</f>
        <v>0</v>
      </c>
      <c r="G80" s="3">
        <v>1</v>
      </c>
    </row>
    <row r="81" spans="1:7">
      <c r="A81" s="11">
        <v>43101.822912094911</v>
      </c>
      <c r="B81" s="7">
        <v>0.82291666666666696</v>
      </c>
      <c r="C81" t="s">
        <v>7</v>
      </c>
      <c r="D81" s="3">
        <f>'No smart charging'!B93</f>
        <v>3.7</v>
      </c>
      <c r="E81" s="3">
        <f>'Smart charging'!B101</f>
        <v>0</v>
      </c>
      <c r="G81" s="3">
        <v>1</v>
      </c>
    </row>
    <row r="82" spans="1:7">
      <c r="A82" s="11">
        <v>43101.833328703702</v>
      </c>
      <c r="B82" s="7">
        <v>0.83333333333333304</v>
      </c>
      <c r="C82" t="s">
        <v>7</v>
      </c>
      <c r="D82" s="3">
        <f>'No smart charging'!B94</f>
        <v>3.7</v>
      </c>
      <c r="E82" s="3">
        <f>'Smart charging'!B102</f>
        <v>0</v>
      </c>
      <c r="G82" s="3">
        <v>1</v>
      </c>
    </row>
    <row r="83" spans="1:7">
      <c r="A83" s="11">
        <v>43101.843745312501</v>
      </c>
      <c r="B83" s="7">
        <v>0.84375</v>
      </c>
      <c r="C83" t="s">
        <v>7</v>
      </c>
      <c r="D83" s="3">
        <f>'No smart charging'!B95</f>
        <v>3.7</v>
      </c>
      <c r="E83" s="3">
        <f>'Smart charging'!B103</f>
        <v>0</v>
      </c>
      <c r="G83" s="3">
        <v>1</v>
      </c>
    </row>
    <row r="84" spans="1:7">
      <c r="A84" s="11">
        <v>43101.854161921299</v>
      </c>
      <c r="B84" s="7">
        <v>0.85416666666666696</v>
      </c>
      <c r="C84" t="s">
        <v>7</v>
      </c>
      <c r="D84" s="3">
        <f>'No smart charging'!B96</f>
        <v>3.7</v>
      </c>
      <c r="E84" s="3">
        <f>'Smart charging'!B104</f>
        <v>0</v>
      </c>
      <c r="G84" s="3">
        <v>1</v>
      </c>
    </row>
    <row r="85" spans="1:7">
      <c r="A85" s="11">
        <v>43101.864578530091</v>
      </c>
      <c r="B85" s="7">
        <v>0.86458333333333304</v>
      </c>
      <c r="C85" t="s">
        <v>7</v>
      </c>
      <c r="D85" s="3">
        <f>'No smart charging'!B97</f>
        <v>3.7</v>
      </c>
      <c r="E85" s="3">
        <f>'Smart charging'!B105</f>
        <v>0</v>
      </c>
      <c r="G85" s="3">
        <v>1</v>
      </c>
    </row>
    <row r="86" spans="1:7">
      <c r="A86" s="11">
        <v>43101.874995138889</v>
      </c>
      <c r="B86" s="7">
        <v>0.875</v>
      </c>
      <c r="C86" t="s">
        <v>7</v>
      </c>
      <c r="D86" s="3">
        <f>'No smart charging'!B98</f>
        <v>3.7</v>
      </c>
      <c r="E86" s="3">
        <f>'Smart charging'!B106</f>
        <v>0</v>
      </c>
      <c r="G86" s="3">
        <v>1</v>
      </c>
    </row>
    <row r="87" spans="1:7">
      <c r="A87" s="11">
        <v>43101.885411747688</v>
      </c>
      <c r="B87" s="7">
        <v>0.88541666666666696</v>
      </c>
      <c r="C87" t="s">
        <v>7</v>
      </c>
      <c r="D87" s="3">
        <f>'No smart charging'!B99</f>
        <v>3.7</v>
      </c>
      <c r="E87" s="3">
        <f>'Smart charging'!B107</f>
        <v>0</v>
      </c>
      <c r="G87" s="3">
        <v>1</v>
      </c>
    </row>
    <row r="88" spans="1:7">
      <c r="A88" s="11">
        <v>43101.895828356479</v>
      </c>
      <c r="B88" s="7">
        <v>0.89583333333333304</v>
      </c>
      <c r="C88" t="s">
        <v>7</v>
      </c>
      <c r="D88" s="3">
        <f>'No smart charging'!B100</f>
        <v>3.7</v>
      </c>
      <c r="E88" s="3">
        <f>'Smart charging'!B108</f>
        <v>0</v>
      </c>
      <c r="G88" s="3">
        <v>1</v>
      </c>
    </row>
    <row r="89" spans="1:7">
      <c r="A89" s="11">
        <v>43101.906244965277</v>
      </c>
      <c r="B89" s="7">
        <v>0.90625</v>
      </c>
      <c r="C89" t="s">
        <v>7</v>
      </c>
      <c r="D89" s="3">
        <f>'No smart charging'!B101</f>
        <v>3.7</v>
      </c>
      <c r="E89" s="3">
        <f>'Smart charging'!B109</f>
        <v>0</v>
      </c>
      <c r="G89" s="3">
        <v>1</v>
      </c>
    </row>
    <row r="90" spans="1:7">
      <c r="A90" s="11">
        <v>43101.916661574076</v>
      </c>
      <c r="B90" s="7">
        <v>0.91666666666666696</v>
      </c>
      <c r="C90" t="s">
        <v>7</v>
      </c>
      <c r="D90" s="3">
        <f>'No smart charging'!B102</f>
        <v>0</v>
      </c>
      <c r="E90" s="3">
        <f>'Smart charging'!B110</f>
        <v>0</v>
      </c>
      <c r="G90" s="3">
        <v>1</v>
      </c>
    </row>
    <row r="91" spans="1:7">
      <c r="A91" s="11">
        <v>43101.927078182867</v>
      </c>
      <c r="B91" s="7">
        <v>0.92708333333333304</v>
      </c>
      <c r="C91" t="s">
        <v>7</v>
      </c>
      <c r="D91" s="3">
        <f>'No smart charging'!B103</f>
        <v>0</v>
      </c>
      <c r="E91" s="3">
        <f>'Smart charging'!B111</f>
        <v>0</v>
      </c>
      <c r="G91" s="3">
        <v>1</v>
      </c>
    </row>
    <row r="92" spans="1:7">
      <c r="A92" s="11">
        <v>43101.937494791666</v>
      </c>
      <c r="B92" s="7">
        <v>0.9375</v>
      </c>
      <c r="C92" t="s">
        <v>7</v>
      </c>
      <c r="D92" s="3">
        <f>'No smart charging'!B104</f>
        <v>0</v>
      </c>
      <c r="E92" s="3">
        <f>'Smart charging'!B112</f>
        <v>0</v>
      </c>
      <c r="G92" s="3">
        <v>1</v>
      </c>
    </row>
    <row r="93" spans="1:7">
      <c r="A93" s="11">
        <v>43101.947911400464</v>
      </c>
      <c r="B93" s="7">
        <v>0.94791666666666696</v>
      </c>
      <c r="C93" t="s">
        <v>7</v>
      </c>
      <c r="D93" s="3">
        <f>'No smart charging'!B105</f>
        <v>0</v>
      </c>
      <c r="E93" s="3">
        <f>'Smart charging'!B113</f>
        <v>0</v>
      </c>
      <c r="G93" s="3">
        <v>1</v>
      </c>
    </row>
    <row r="94" spans="1:7">
      <c r="A94" s="11">
        <v>43101.958328009256</v>
      </c>
      <c r="B94" s="7">
        <v>0.95833333333333304</v>
      </c>
      <c r="C94" t="s">
        <v>7</v>
      </c>
      <c r="D94" s="3">
        <f>'No smart charging'!B106</f>
        <v>0</v>
      </c>
      <c r="E94" s="3">
        <f>'Smart charging'!B114</f>
        <v>0</v>
      </c>
      <c r="G94" s="3">
        <v>1</v>
      </c>
    </row>
    <row r="95" spans="1:7">
      <c r="A95" s="11">
        <v>43101.968744618054</v>
      </c>
      <c r="B95" s="7">
        <v>0.96875</v>
      </c>
      <c r="C95" t="s">
        <v>7</v>
      </c>
      <c r="D95" s="3">
        <f>'No smart charging'!B107</f>
        <v>0</v>
      </c>
      <c r="E95" s="3">
        <f>'Smart charging'!B115</f>
        <v>0.35739209420974899</v>
      </c>
      <c r="G95" s="3">
        <v>1</v>
      </c>
    </row>
    <row r="96" spans="1:7">
      <c r="A96" s="11">
        <v>43101.979161226853</v>
      </c>
      <c r="B96" s="7">
        <v>0.97916666666666696</v>
      </c>
      <c r="C96" t="s">
        <v>7</v>
      </c>
      <c r="D96" s="3">
        <f>'No smart charging'!B108</f>
        <v>0</v>
      </c>
      <c r="E96" s="3">
        <f>'Smart charging'!B116</f>
        <v>0.71028977547108729</v>
      </c>
      <c r="G96" s="3">
        <v>1</v>
      </c>
    </row>
    <row r="97" spans="1:7">
      <c r="A97" s="11">
        <v>43101.989577835651</v>
      </c>
      <c r="B97" s="7">
        <v>0.98958333333333304</v>
      </c>
      <c r="C97" t="s">
        <v>7</v>
      </c>
      <c r="D97" s="3">
        <f>'No smart charging'!B109</f>
        <v>0</v>
      </c>
      <c r="E97" s="3">
        <f>'Smart charging'!B117</f>
        <v>1.0542551506861495</v>
      </c>
      <c r="G97" s="3">
        <v>1</v>
      </c>
    </row>
    <row r="98" spans="1:7">
      <c r="A98" s="11">
        <v>43102</v>
      </c>
      <c r="B98" s="7">
        <v>1</v>
      </c>
      <c r="C98" t="s">
        <v>8</v>
      </c>
      <c r="D98" s="3">
        <f>'No smart charging'!B14</f>
        <v>0</v>
      </c>
      <c r="E98" s="3">
        <f>'Smart charging'!B22</f>
        <v>1.3849626556882468</v>
      </c>
      <c r="G98" s="3">
        <v>1</v>
      </c>
    </row>
    <row r="99" spans="1:7">
      <c r="A99" s="11">
        <v>43102.010416666664</v>
      </c>
      <c r="B99" s="7">
        <v>1.0104166666666701</v>
      </c>
      <c r="C99" t="s">
        <v>8</v>
      </c>
      <c r="D99" s="3">
        <f>'No smart charging'!B15</f>
        <v>0</v>
      </c>
      <c r="E99" s="3">
        <f>'Smart charging'!B23</f>
        <v>1.6982534517210142</v>
      </c>
      <c r="G99" s="3">
        <v>1</v>
      </c>
    </row>
    <row r="100" spans="1:7">
      <c r="A100" s="11">
        <v>43102.02083321759</v>
      </c>
      <c r="B100" s="7">
        <v>1.0208333333333299</v>
      </c>
      <c r="C100" t="s">
        <v>8</v>
      </c>
      <c r="D100" s="3">
        <f>'No smart charging'!B16</f>
        <v>0</v>
      </c>
      <c r="E100" s="3">
        <f>'Smart charging'!B24</f>
        <v>1.9901877252487852</v>
      </c>
      <c r="G100" s="3">
        <v>1</v>
      </c>
    </row>
    <row r="101" spans="1:7">
      <c r="A101" s="11">
        <v>43102.031249826388</v>
      </c>
      <c r="B101" s="7">
        <v>1.03125</v>
      </c>
      <c r="C101" t="s">
        <v>8</v>
      </c>
      <c r="D101" s="3">
        <f>'No smart charging'!B17</f>
        <v>0</v>
      </c>
      <c r="E101" s="3">
        <f>'Smart charging'!B25</f>
        <v>2.2570942333977375</v>
      </c>
      <c r="G101" s="3">
        <v>1</v>
      </c>
    </row>
    <row r="102" spans="1:7">
      <c r="A102" s="11">
        <v>43102.041666435187</v>
      </c>
      <c r="B102" s="7">
        <v>1.0416666666666701</v>
      </c>
      <c r="C102" t="s">
        <v>8</v>
      </c>
      <c r="D102" s="3">
        <f>'No smart charging'!B18</f>
        <v>0</v>
      </c>
      <c r="E102" s="3">
        <f>'Smart charging'!B26</f>
        <v>2.495616471965135</v>
      </c>
      <c r="G102" s="3">
        <v>1</v>
      </c>
    </row>
    <row r="103" spans="1:7">
      <c r="A103" s="11">
        <v>43102.052083043978</v>
      </c>
      <c r="B103" s="7">
        <v>1.0520833333333299</v>
      </c>
      <c r="C103" t="s">
        <v>8</v>
      </c>
      <c r="D103" s="3">
        <f>'No smart charging'!B19</f>
        <v>0</v>
      </c>
      <c r="E103" s="3">
        <f>'Smart charging'!B27</f>
        <v>2.7027548854071659</v>
      </c>
      <c r="G103" s="3">
        <v>1</v>
      </c>
    </row>
    <row r="104" spans="1:7">
      <c r="A104" s="11">
        <v>43102.062499652777</v>
      </c>
      <c r="B104" s="7">
        <v>1.0625</v>
      </c>
      <c r="C104" t="s">
        <v>8</v>
      </c>
      <c r="D104" s="3">
        <f>'No smart charging'!B20</f>
        <v>0</v>
      </c>
      <c r="E104" s="3">
        <f>'Smart charging'!B28</f>
        <v>2.8759045879902905</v>
      </c>
      <c r="G104" s="3">
        <v>1</v>
      </c>
    </row>
    <row r="105" spans="1:7">
      <c r="A105" s="11">
        <v>43102.072916261575</v>
      </c>
      <c r="B105" s="7">
        <v>1.0729166666666701</v>
      </c>
      <c r="C105" t="s">
        <v>8</v>
      </c>
      <c r="D105" s="3">
        <f>'No smart charging'!B21</f>
        <v>0</v>
      </c>
      <c r="E105" s="3">
        <f>'Smart charging'!B29</f>
        <v>3.0128881217407271</v>
      </c>
      <c r="G105" s="3">
        <v>1</v>
      </c>
    </row>
    <row r="106" spans="1:7">
      <c r="A106" s="11">
        <v>43102.083332870374</v>
      </c>
      <c r="B106" s="7">
        <v>1.0833333333333299</v>
      </c>
      <c r="C106" t="s">
        <v>8</v>
      </c>
      <c r="D106" s="3">
        <f>'No smart charging'!B22</f>
        <v>0</v>
      </c>
      <c r="E106" s="3">
        <f>'Smart charging'!B30</f>
        <v>3.1119828392418674</v>
      </c>
      <c r="G106" s="3">
        <v>1</v>
      </c>
    </row>
    <row r="107" spans="1:7">
      <c r="A107" s="11">
        <v>43102.093749479165</v>
      </c>
      <c r="B107" s="7">
        <v>1.09375</v>
      </c>
      <c r="C107" t="s">
        <v>8</v>
      </c>
      <c r="D107" s="3">
        <f>'No smart charging'!B23</f>
        <v>0</v>
      </c>
      <c r="E107" s="3">
        <f>'Smart charging'!B31</f>
        <v>3.1719425669250403</v>
      </c>
      <c r="G107" s="3">
        <v>1</v>
      </c>
    </row>
    <row r="108" spans="1:7">
      <c r="A108" s="11">
        <v>43102.104166087964</v>
      </c>
      <c r="B108" s="7">
        <v>1.1041666666666701</v>
      </c>
      <c r="C108" t="s">
        <v>8</v>
      </c>
      <c r="D108" s="3">
        <f>'No smart charging'!B24</f>
        <v>0</v>
      </c>
      <c r="E108" s="3">
        <f>'Smart charging'!B32</f>
        <v>3.1920132764251847</v>
      </c>
      <c r="G108" s="3">
        <v>1</v>
      </c>
    </row>
    <row r="109" spans="1:7">
      <c r="A109" s="11">
        <v>43102.114582696762</v>
      </c>
      <c r="B109" s="7">
        <v>1.1145833333333299</v>
      </c>
      <c r="C109" t="s">
        <v>8</v>
      </c>
      <c r="D109" s="3">
        <f>'No smart charging'!B25</f>
        <v>0</v>
      </c>
      <c r="E109" s="3">
        <f>'Smart charging'!B33</f>
        <v>3.1719425669250403</v>
      </c>
      <c r="G109" s="3">
        <v>1</v>
      </c>
    </row>
    <row r="110" spans="1:7">
      <c r="A110" s="11">
        <v>43102.124999305554</v>
      </c>
      <c r="B110" s="7">
        <v>1.125</v>
      </c>
      <c r="C110" t="s">
        <v>8</v>
      </c>
      <c r="D110" s="3">
        <f>'No smart charging'!B26</f>
        <v>0</v>
      </c>
      <c r="E110" s="3">
        <f>'Smart charging'!B34</f>
        <v>3.1119828392418674</v>
      </c>
      <c r="G110" s="3">
        <v>1</v>
      </c>
    </row>
    <row r="111" spans="1:7">
      <c r="A111" s="11">
        <v>43102.135415914352</v>
      </c>
      <c r="B111" s="7">
        <v>1.1354166666666701</v>
      </c>
      <c r="C111" t="s">
        <v>8</v>
      </c>
      <c r="D111" s="3">
        <f>'No smart charging'!B27</f>
        <v>0</v>
      </c>
      <c r="E111" s="3">
        <f>'Smart charging'!B35</f>
        <v>3.0128881217407271</v>
      </c>
      <c r="G111" s="3">
        <v>1</v>
      </c>
    </row>
    <row r="112" spans="1:7">
      <c r="A112" s="11">
        <v>43102.145832523151</v>
      </c>
      <c r="B112" s="7">
        <v>1.1458333333333299</v>
      </c>
      <c r="C112" t="s">
        <v>8</v>
      </c>
      <c r="D112" s="3">
        <f>'No smart charging'!B28</f>
        <v>0</v>
      </c>
      <c r="E112" s="3">
        <f>'Smart charging'!B36</f>
        <v>2.8759045879902905</v>
      </c>
      <c r="G112" s="3">
        <v>1</v>
      </c>
    </row>
    <row r="113" spans="1:7">
      <c r="A113" s="11">
        <v>43102.156249131942</v>
      </c>
      <c r="B113" s="7">
        <v>1.15625</v>
      </c>
      <c r="C113" t="s">
        <v>8</v>
      </c>
      <c r="D113" s="3">
        <f>'No smart charging'!B29</f>
        <v>0</v>
      </c>
      <c r="E113" s="3">
        <f>'Smart charging'!B37</f>
        <v>2.7027548854071664</v>
      </c>
      <c r="G113" s="3">
        <v>1</v>
      </c>
    </row>
    <row r="114" spans="1:7">
      <c r="A114" s="11">
        <v>43102.16666574074</v>
      </c>
      <c r="B114" s="7">
        <v>1.1666666666666701</v>
      </c>
      <c r="C114" t="s">
        <v>8</v>
      </c>
      <c r="D114" s="3">
        <f>'No smart charging'!B30</f>
        <v>0</v>
      </c>
      <c r="E114" s="3">
        <f>'Smart charging'!B38</f>
        <v>2.4956164719651355</v>
      </c>
      <c r="G114" s="3">
        <v>1</v>
      </c>
    </row>
    <row r="115" spans="1:7">
      <c r="A115" s="11">
        <v>43102.177082349539</v>
      </c>
      <c r="B115" s="7">
        <v>1.1770833333333299</v>
      </c>
      <c r="C115" t="s">
        <v>8</v>
      </c>
      <c r="D115" s="3">
        <f>'No smart charging'!B31</f>
        <v>0</v>
      </c>
      <c r="E115" s="3">
        <f>'Smart charging'!B39</f>
        <v>2.257094233397738</v>
      </c>
      <c r="G115" s="3">
        <v>1</v>
      </c>
    </row>
    <row r="116" spans="1:7">
      <c r="A116" s="11">
        <v>43102.18749895833</v>
      </c>
      <c r="B116" s="7">
        <v>1.1875</v>
      </c>
      <c r="C116" t="s">
        <v>8</v>
      </c>
      <c r="D116" s="3">
        <f>'No smart charging'!B32</f>
        <v>0</v>
      </c>
      <c r="E116" s="3">
        <f>'Smart charging'!B40</f>
        <v>1.9901877252487854</v>
      </c>
      <c r="G116" s="3">
        <v>1</v>
      </c>
    </row>
    <row r="117" spans="1:7">
      <c r="A117" s="11">
        <v>43102.197915567129</v>
      </c>
      <c r="B117" s="7">
        <v>1.1979166666666701</v>
      </c>
      <c r="C117" t="s">
        <v>8</v>
      </c>
      <c r="D117" s="3">
        <f>'No smart charging'!B33</f>
        <v>0</v>
      </c>
      <c r="E117" s="3">
        <f>'Smart charging'!B41</f>
        <v>1.6982534517210144</v>
      </c>
      <c r="G117" s="3">
        <v>1</v>
      </c>
    </row>
    <row r="118" spans="1:7">
      <c r="A118" s="11">
        <v>43102.208332175927</v>
      </c>
      <c r="B118" s="7">
        <v>1.2083333333333299</v>
      </c>
      <c r="C118" t="s">
        <v>8</v>
      </c>
      <c r="D118" s="3">
        <f>'No smart charging'!B34</f>
        <v>0</v>
      </c>
      <c r="E118" s="3">
        <f>'Smart charging'!B42</f>
        <v>1.3849626556882471</v>
      </c>
      <c r="G118" s="3">
        <v>1</v>
      </c>
    </row>
    <row r="119" spans="1:7">
      <c r="A119" s="11">
        <v>43102.218748784719</v>
      </c>
      <c r="B119" s="7">
        <v>1.21875</v>
      </c>
      <c r="C119" t="s">
        <v>8</v>
      </c>
      <c r="D119" s="3">
        <f>'No smart charging'!B35</f>
        <v>0</v>
      </c>
      <c r="E119" s="3">
        <f>'Smart charging'!B43</f>
        <v>1.0542551506861499</v>
      </c>
      <c r="G119" s="3">
        <v>1</v>
      </c>
    </row>
    <row r="120" spans="1:7">
      <c r="A120" s="11">
        <v>43102.229165393517</v>
      </c>
      <c r="B120" s="7">
        <v>1.2291666666666701</v>
      </c>
      <c r="C120" t="s">
        <v>8</v>
      </c>
      <c r="D120" s="3">
        <f>'No smart charging'!B36</f>
        <v>0</v>
      </c>
      <c r="E120" s="3">
        <f>'Smart charging'!B44</f>
        <v>0.71028977547108763</v>
      </c>
      <c r="G120" s="3">
        <v>1</v>
      </c>
    </row>
    <row r="121" spans="1:7">
      <c r="A121" s="11">
        <v>43102.239582002316</v>
      </c>
      <c r="B121" s="7">
        <v>1.2395833333333299</v>
      </c>
      <c r="C121" t="s">
        <v>8</v>
      </c>
      <c r="D121" s="3">
        <f>'No smart charging'!B37</f>
        <v>0</v>
      </c>
      <c r="E121" s="3">
        <f>'Smart charging'!B45</f>
        <v>0.35739209420974943</v>
      </c>
      <c r="G121" s="3">
        <v>1</v>
      </c>
    </row>
    <row r="122" spans="1:7">
      <c r="A122" s="11">
        <v>43102.249998611114</v>
      </c>
      <c r="B122" s="7">
        <v>1.25</v>
      </c>
      <c r="C122" t="s">
        <v>8</v>
      </c>
      <c r="D122" s="3">
        <f>'No smart charging'!B38</f>
        <v>0</v>
      </c>
      <c r="E122" s="3">
        <f>'Smart charging'!B46</f>
        <v>0</v>
      </c>
      <c r="G122" s="3">
        <v>1</v>
      </c>
    </row>
    <row r="123" spans="1:7">
      <c r="A123" s="11">
        <v>43102.260415219906</v>
      </c>
      <c r="B123" s="7">
        <v>1.2604166666666701</v>
      </c>
      <c r="C123" t="s">
        <v>8</v>
      </c>
      <c r="D123" s="3">
        <f>'No smart charging'!B39</f>
        <v>0</v>
      </c>
      <c r="E123" s="3">
        <f>'Smart charging'!B47</f>
        <v>0</v>
      </c>
      <c r="G123" s="3">
        <v>1</v>
      </c>
    </row>
    <row r="124" spans="1:7">
      <c r="A124" s="11">
        <v>43102.270831828704</v>
      </c>
      <c r="B124" s="7">
        <v>1.2708333333333299</v>
      </c>
      <c r="C124" t="s">
        <v>8</v>
      </c>
      <c r="D124" s="3">
        <f>'No smart charging'!B40</f>
        <v>0</v>
      </c>
      <c r="E124" s="3">
        <f>'Smart charging'!B48</f>
        <v>0</v>
      </c>
      <c r="G124" s="3">
        <v>1</v>
      </c>
    </row>
    <row r="125" spans="1:7">
      <c r="A125" s="11">
        <v>43102.281248437503</v>
      </c>
      <c r="B125" s="7">
        <v>1.28125</v>
      </c>
      <c r="C125" t="s">
        <v>8</v>
      </c>
      <c r="D125" s="3">
        <f>'No smart charging'!B41</f>
        <v>0</v>
      </c>
      <c r="E125" s="3">
        <f>'Smart charging'!B49</f>
        <v>0</v>
      </c>
      <c r="G125" s="3">
        <v>1</v>
      </c>
    </row>
    <row r="126" spans="1:7">
      <c r="A126" s="11">
        <v>43102.291665046294</v>
      </c>
      <c r="B126" s="7">
        <v>1.2916666666666701</v>
      </c>
      <c r="C126" t="s">
        <v>8</v>
      </c>
      <c r="D126" s="3">
        <f>'No smart charging'!B42</f>
        <v>0</v>
      </c>
      <c r="E126" s="3">
        <f>'Smart charging'!B50</f>
        <v>0</v>
      </c>
      <c r="G126" s="3">
        <v>1</v>
      </c>
    </row>
    <row r="127" spans="1:7">
      <c r="A127" s="11">
        <v>43102.302081655092</v>
      </c>
      <c r="B127" s="7">
        <v>1.3020833333333299</v>
      </c>
      <c r="C127" t="s">
        <v>8</v>
      </c>
      <c r="D127" s="3">
        <f>'No smart charging'!B43</f>
        <v>0</v>
      </c>
      <c r="E127" s="3">
        <f>'Smart charging'!B51</f>
        <v>0</v>
      </c>
      <c r="G127" s="3">
        <v>1</v>
      </c>
    </row>
    <row r="128" spans="1:7">
      <c r="A128" s="11">
        <v>43102.312498263891</v>
      </c>
      <c r="B128" s="7">
        <v>1.3125</v>
      </c>
      <c r="C128" t="s">
        <v>8</v>
      </c>
      <c r="D128" s="3">
        <f>'No smart charging'!B44</f>
        <v>0</v>
      </c>
      <c r="E128" s="3">
        <f>'Smart charging'!B52</f>
        <v>0</v>
      </c>
      <c r="G128" s="3">
        <v>1</v>
      </c>
    </row>
    <row r="129" spans="1:7">
      <c r="A129" s="11">
        <v>43102.322914872682</v>
      </c>
      <c r="B129" s="7">
        <v>1.3229166666666701</v>
      </c>
      <c r="C129" t="s">
        <v>8</v>
      </c>
      <c r="D129" s="3">
        <f>'No smart charging'!B45</f>
        <v>0</v>
      </c>
      <c r="E129" s="3">
        <f>'Smart charging'!B53</f>
        <v>0</v>
      </c>
      <c r="G129" s="3">
        <v>1</v>
      </c>
    </row>
    <row r="130" spans="1:7">
      <c r="A130" s="11">
        <v>43102.333331481481</v>
      </c>
      <c r="B130" s="7">
        <v>1.3333333333333299</v>
      </c>
      <c r="C130" t="s">
        <v>8</v>
      </c>
      <c r="D130" s="3">
        <f>'No smart charging'!B46</f>
        <v>0</v>
      </c>
      <c r="E130" s="3">
        <f>'Smart charging'!B54</f>
        <v>0</v>
      </c>
      <c r="G130" s="3">
        <v>1</v>
      </c>
    </row>
    <row r="131" spans="1:7">
      <c r="A131" s="11">
        <v>43102.343748090279</v>
      </c>
      <c r="B131" s="7">
        <v>1.34375</v>
      </c>
      <c r="C131" t="s">
        <v>8</v>
      </c>
      <c r="D131" s="3">
        <f>'No smart charging'!B47</f>
        <v>0</v>
      </c>
      <c r="E131" s="3">
        <f>'Smart charging'!B55</f>
        <v>0</v>
      </c>
      <c r="G131" s="3">
        <v>1</v>
      </c>
    </row>
    <row r="132" spans="1:7">
      <c r="A132" s="11">
        <v>43102.354164699071</v>
      </c>
      <c r="B132" s="7">
        <v>1.3541666666666701</v>
      </c>
      <c r="C132" t="s">
        <v>8</v>
      </c>
      <c r="D132" s="3">
        <f>'No smart charging'!B48</f>
        <v>0</v>
      </c>
      <c r="E132" s="3">
        <f>'Smart charging'!B56</f>
        <v>0</v>
      </c>
      <c r="G132" s="3">
        <v>1</v>
      </c>
    </row>
    <row r="133" spans="1:7">
      <c r="A133" s="11">
        <v>43102.364581307869</v>
      </c>
      <c r="B133" s="7">
        <v>1.3645833333333299</v>
      </c>
      <c r="C133" t="s">
        <v>8</v>
      </c>
      <c r="D133" s="3">
        <f>'No smart charging'!B49</f>
        <v>0</v>
      </c>
      <c r="E133" s="3">
        <f>'Smart charging'!B57</f>
        <v>0</v>
      </c>
      <c r="G133" s="3">
        <v>1</v>
      </c>
    </row>
    <row r="134" spans="1:7">
      <c r="A134" s="11">
        <v>43102.374997916668</v>
      </c>
      <c r="B134" s="7">
        <v>1.375</v>
      </c>
      <c r="C134" t="s">
        <v>8</v>
      </c>
      <c r="D134" s="3">
        <f>'No smart charging'!B50</f>
        <v>0</v>
      </c>
      <c r="E134" s="3">
        <f>'Smart charging'!B58</f>
        <v>0</v>
      </c>
      <c r="G134" s="3">
        <v>1</v>
      </c>
    </row>
    <row r="135" spans="1:7">
      <c r="A135" s="11">
        <v>43102.385414525466</v>
      </c>
      <c r="B135" s="7">
        <v>1.3854166666666701</v>
      </c>
      <c r="C135" t="s">
        <v>8</v>
      </c>
      <c r="D135" s="3">
        <f>'No smart charging'!B51</f>
        <v>0</v>
      </c>
      <c r="E135" s="3">
        <f>'Smart charging'!B59</f>
        <v>0</v>
      </c>
      <c r="G135" s="3">
        <v>1</v>
      </c>
    </row>
    <row r="136" spans="1:7">
      <c r="A136" s="11">
        <v>43102.395831134258</v>
      </c>
      <c r="B136" s="7">
        <v>1.3958333333333299</v>
      </c>
      <c r="C136" t="s">
        <v>8</v>
      </c>
      <c r="D136" s="3">
        <f>'No smart charging'!B52</f>
        <v>0</v>
      </c>
      <c r="E136" s="3">
        <f>'Smart charging'!B60</f>
        <v>0</v>
      </c>
      <c r="G136" s="3">
        <v>1</v>
      </c>
    </row>
    <row r="137" spans="1:7">
      <c r="A137" s="11">
        <v>43102.406247743056</v>
      </c>
      <c r="B137" s="7">
        <v>1.40625</v>
      </c>
      <c r="C137" t="s">
        <v>8</v>
      </c>
      <c r="D137" s="3">
        <f>'No smart charging'!B53</f>
        <v>0</v>
      </c>
      <c r="E137" s="3">
        <f>'Smart charging'!B61</f>
        <v>0</v>
      </c>
      <c r="G137" s="3">
        <v>1</v>
      </c>
    </row>
    <row r="138" spans="1:7">
      <c r="A138" s="11">
        <v>43102.416664351855</v>
      </c>
      <c r="B138" s="7">
        <v>1.4166666666666701</v>
      </c>
      <c r="C138" t="s">
        <v>8</v>
      </c>
      <c r="D138" s="3">
        <f>'No smart charging'!B54</f>
        <v>0</v>
      </c>
      <c r="E138" s="3">
        <f>'Smart charging'!B62</f>
        <v>0</v>
      </c>
      <c r="G138" s="3">
        <v>1</v>
      </c>
    </row>
    <row r="139" spans="1:7">
      <c r="A139" s="11">
        <v>43102.427080960646</v>
      </c>
      <c r="B139" s="7">
        <v>1.4270833333333299</v>
      </c>
      <c r="C139" t="s">
        <v>8</v>
      </c>
      <c r="D139" s="3">
        <f>'No smart charging'!B55</f>
        <v>0</v>
      </c>
      <c r="E139" s="3">
        <f>'Smart charging'!B63</f>
        <v>0</v>
      </c>
      <c r="G139" s="3">
        <v>1</v>
      </c>
    </row>
    <row r="140" spans="1:7">
      <c r="A140" s="11">
        <v>43102.437497569445</v>
      </c>
      <c r="B140" s="7">
        <v>1.4375</v>
      </c>
      <c r="C140" t="s">
        <v>8</v>
      </c>
      <c r="D140" s="3">
        <f>'No smart charging'!B56</f>
        <v>0</v>
      </c>
      <c r="E140" s="3">
        <f>'Smart charging'!B64</f>
        <v>0</v>
      </c>
      <c r="G140" s="3">
        <v>1</v>
      </c>
    </row>
    <row r="141" spans="1:7">
      <c r="A141" s="11">
        <v>43102.447914178243</v>
      </c>
      <c r="B141" s="7">
        <v>1.4479166666666701</v>
      </c>
      <c r="C141" t="s">
        <v>8</v>
      </c>
      <c r="D141" s="3">
        <f>'No smart charging'!B57</f>
        <v>0</v>
      </c>
      <c r="E141" s="3">
        <f>'Smart charging'!B65</f>
        <v>0</v>
      </c>
      <c r="G141" s="3">
        <v>1</v>
      </c>
    </row>
    <row r="142" spans="1:7">
      <c r="A142" s="11">
        <v>43102.458330787034</v>
      </c>
      <c r="B142" s="7">
        <v>1.4583333333333299</v>
      </c>
      <c r="C142" t="s">
        <v>8</v>
      </c>
      <c r="D142" s="3">
        <f>'No smart charging'!B58</f>
        <v>0</v>
      </c>
      <c r="E142" s="3">
        <f>'Smart charging'!B66</f>
        <v>0</v>
      </c>
      <c r="G142" s="3">
        <v>1</v>
      </c>
    </row>
    <row r="143" spans="1:7">
      <c r="A143" s="11">
        <v>43102.468747395833</v>
      </c>
      <c r="B143" s="7">
        <v>1.46875</v>
      </c>
      <c r="C143" t="s">
        <v>8</v>
      </c>
      <c r="D143" s="3">
        <f>'No smart charging'!B59</f>
        <v>0</v>
      </c>
      <c r="E143" s="3">
        <f>'Smart charging'!B67</f>
        <v>0</v>
      </c>
      <c r="G143" s="3">
        <v>1</v>
      </c>
    </row>
    <row r="144" spans="1:7">
      <c r="A144" s="11">
        <v>43102.479164004631</v>
      </c>
      <c r="B144" s="7">
        <v>1.4791666666666701</v>
      </c>
      <c r="C144" t="s">
        <v>8</v>
      </c>
      <c r="D144" s="3">
        <f>'No smart charging'!B60</f>
        <v>0</v>
      </c>
      <c r="E144" s="3">
        <f>'Smart charging'!B68</f>
        <v>0</v>
      </c>
      <c r="G144" s="3">
        <v>1</v>
      </c>
    </row>
    <row r="145" spans="1:7">
      <c r="A145" s="11">
        <v>43102.489580613423</v>
      </c>
      <c r="B145" s="7">
        <v>1.4895833333333299</v>
      </c>
      <c r="C145" t="s">
        <v>8</v>
      </c>
      <c r="D145" s="3">
        <f>'No smart charging'!B61</f>
        <v>0</v>
      </c>
      <c r="E145" s="3">
        <f>'Smart charging'!B69</f>
        <v>0</v>
      </c>
      <c r="G145" s="3">
        <v>1</v>
      </c>
    </row>
    <row r="146" spans="1:7">
      <c r="A146" s="11">
        <v>43102.499997222221</v>
      </c>
      <c r="B146" s="7">
        <v>1.5</v>
      </c>
      <c r="C146" t="s">
        <v>8</v>
      </c>
      <c r="D146" s="3">
        <f>'No smart charging'!B62</f>
        <v>0</v>
      </c>
      <c r="E146" s="3">
        <f>'Smart charging'!B70</f>
        <v>0</v>
      </c>
      <c r="G146" s="3">
        <v>1</v>
      </c>
    </row>
    <row r="147" spans="1:7">
      <c r="A147" s="11">
        <v>43102.51041383102</v>
      </c>
      <c r="B147" s="7">
        <v>1.5104166666666701</v>
      </c>
      <c r="C147" t="s">
        <v>8</v>
      </c>
      <c r="D147" s="3">
        <f>'No smart charging'!B63</f>
        <v>0</v>
      </c>
      <c r="E147" s="3">
        <f>'Smart charging'!B71</f>
        <v>0</v>
      </c>
      <c r="G147" s="3">
        <v>1</v>
      </c>
    </row>
    <row r="148" spans="1:7">
      <c r="A148" s="11">
        <v>43102.520830439818</v>
      </c>
      <c r="B148" s="7">
        <v>1.5208333333333299</v>
      </c>
      <c r="C148" t="s">
        <v>8</v>
      </c>
      <c r="D148" s="3">
        <f>'No smart charging'!B64</f>
        <v>0</v>
      </c>
      <c r="E148" s="3">
        <f>'Smart charging'!B72</f>
        <v>0</v>
      </c>
      <c r="G148" s="3">
        <v>1</v>
      </c>
    </row>
    <row r="149" spans="1:7">
      <c r="A149" s="11">
        <v>43102.53124704861</v>
      </c>
      <c r="B149" s="7">
        <v>1.53125</v>
      </c>
      <c r="C149" t="s">
        <v>8</v>
      </c>
      <c r="D149" s="3">
        <f>'No smart charging'!B65</f>
        <v>0</v>
      </c>
      <c r="E149" s="3">
        <f>'Smart charging'!B73</f>
        <v>0</v>
      </c>
      <c r="G149" s="3">
        <v>1</v>
      </c>
    </row>
    <row r="150" spans="1:7">
      <c r="A150" s="11">
        <v>43102.541663657408</v>
      </c>
      <c r="B150" s="7">
        <v>1.5416666666666701</v>
      </c>
      <c r="C150" t="s">
        <v>8</v>
      </c>
      <c r="D150" s="3">
        <f>'No smart charging'!B66</f>
        <v>0</v>
      </c>
      <c r="E150" s="3">
        <f>'Smart charging'!B74</f>
        <v>0</v>
      </c>
      <c r="G150" s="3">
        <v>1</v>
      </c>
    </row>
    <row r="151" spans="1:7">
      <c r="A151" s="11">
        <v>43102.552080266207</v>
      </c>
      <c r="B151" s="7">
        <v>1.5520833333333299</v>
      </c>
      <c r="C151" t="s">
        <v>8</v>
      </c>
      <c r="D151" s="3">
        <f>'No smart charging'!B67</f>
        <v>0</v>
      </c>
      <c r="E151" s="3">
        <f>'Smart charging'!B75</f>
        <v>0</v>
      </c>
      <c r="G151" s="3">
        <v>1</v>
      </c>
    </row>
    <row r="152" spans="1:7">
      <c r="A152" s="11">
        <v>43102.562496874998</v>
      </c>
      <c r="B152" s="7">
        <v>1.5625</v>
      </c>
      <c r="C152" t="s">
        <v>8</v>
      </c>
      <c r="D152" s="3">
        <f>'No smart charging'!B68</f>
        <v>0</v>
      </c>
      <c r="E152" s="3">
        <f>'Smart charging'!B76</f>
        <v>0</v>
      </c>
      <c r="G152" s="3">
        <v>1</v>
      </c>
    </row>
    <row r="153" spans="1:7">
      <c r="A153" s="11">
        <v>43102.572913483797</v>
      </c>
      <c r="B153" s="7">
        <v>1.5729166666666701</v>
      </c>
      <c r="C153" t="s">
        <v>8</v>
      </c>
      <c r="D153" s="3">
        <f>'No smart charging'!B69</f>
        <v>0</v>
      </c>
      <c r="E153" s="3">
        <f>'Smart charging'!B77</f>
        <v>0</v>
      </c>
      <c r="G153" s="3">
        <v>1</v>
      </c>
    </row>
    <row r="154" spans="1:7">
      <c r="A154" s="11">
        <v>43102.583330092595</v>
      </c>
      <c r="B154" s="7">
        <v>1.5833333333333299</v>
      </c>
      <c r="C154" t="s">
        <v>8</v>
      </c>
      <c r="D154" s="3">
        <f>'No smart charging'!B70</f>
        <v>0</v>
      </c>
      <c r="E154" s="3">
        <f>'Smart charging'!B78</f>
        <v>0</v>
      </c>
      <c r="G154" s="3">
        <v>1</v>
      </c>
    </row>
    <row r="155" spans="1:7">
      <c r="A155" s="11">
        <v>43102.593746701386</v>
      </c>
      <c r="B155" s="7">
        <v>1.59375</v>
      </c>
      <c r="C155" t="s">
        <v>8</v>
      </c>
      <c r="D155" s="3">
        <f>'No smart charging'!B71</f>
        <v>0</v>
      </c>
      <c r="E155" s="3">
        <f>'Smart charging'!B79</f>
        <v>0</v>
      </c>
      <c r="G155" s="3">
        <v>1</v>
      </c>
    </row>
    <row r="156" spans="1:7">
      <c r="A156" s="11">
        <v>43102.604163310185</v>
      </c>
      <c r="B156" s="7">
        <v>1.6041666666666701</v>
      </c>
      <c r="C156" t="s">
        <v>8</v>
      </c>
      <c r="D156" s="3">
        <f>'No smart charging'!B72</f>
        <v>0</v>
      </c>
      <c r="E156" s="3">
        <f>'Smart charging'!B80</f>
        <v>0</v>
      </c>
      <c r="G156" s="3">
        <v>1</v>
      </c>
    </row>
    <row r="157" spans="1:7">
      <c r="A157" s="11">
        <v>43102.614579918984</v>
      </c>
      <c r="B157" s="7">
        <v>1.6145833333333299</v>
      </c>
      <c r="C157" t="s">
        <v>8</v>
      </c>
      <c r="D157" s="3">
        <f>'No smart charging'!B73</f>
        <v>0</v>
      </c>
      <c r="E157" s="3">
        <f>'Smart charging'!B81</f>
        <v>0</v>
      </c>
      <c r="G157" s="3">
        <v>1</v>
      </c>
    </row>
    <row r="158" spans="1:7">
      <c r="A158" s="11">
        <v>43102.624996527775</v>
      </c>
      <c r="B158" s="7">
        <v>1.625</v>
      </c>
      <c r="C158" t="s">
        <v>8</v>
      </c>
      <c r="D158" s="3">
        <f>'No smart charging'!B74</f>
        <v>0</v>
      </c>
      <c r="E158" s="3">
        <f>'Smart charging'!B82</f>
        <v>0</v>
      </c>
      <c r="G158" s="3">
        <v>1</v>
      </c>
    </row>
    <row r="159" spans="1:7">
      <c r="A159" s="11">
        <v>43102.635413136573</v>
      </c>
      <c r="B159" s="7">
        <v>1.6354166666666701</v>
      </c>
      <c r="C159" t="s">
        <v>8</v>
      </c>
      <c r="D159" s="3">
        <f>'No smart charging'!B75</f>
        <v>0</v>
      </c>
      <c r="E159" s="3">
        <f>'Smart charging'!B83</f>
        <v>0</v>
      </c>
      <c r="G159" s="3">
        <v>1</v>
      </c>
    </row>
    <row r="160" spans="1:7">
      <c r="A160" s="11">
        <v>43102.645829745372</v>
      </c>
      <c r="B160" s="7">
        <v>1.6458333333333299</v>
      </c>
      <c r="C160" t="s">
        <v>8</v>
      </c>
      <c r="D160" s="3">
        <f>'No smart charging'!B76</f>
        <v>0</v>
      </c>
      <c r="E160" s="3">
        <f>'Smart charging'!B84</f>
        <v>0</v>
      </c>
      <c r="G160" s="3">
        <v>1</v>
      </c>
    </row>
    <row r="161" spans="1:7">
      <c r="A161" s="11">
        <v>43102.656246354163</v>
      </c>
      <c r="B161" s="7">
        <v>1.65625</v>
      </c>
      <c r="C161" t="s">
        <v>8</v>
      </c>
      <c r="D161" s="3">
        <f>'No smart charging'!B77</f>
        <v>0</v>
      </c>
      <c r="E161" s="3">
        <f>'Smart charging'!B85</f>
        <v>0</v>
      </c>
      <c r="G161" s="3">
        <v>1</v>
      </c>
    </row>
    <row r="162" spans="1:7">
      <c r="A162" s="11">
        <v>43102.666662962962</v>
      </c>
      <c r="B162" s="7">
        <v>1.6666666666666701</v>
      </c>
      <c r="C162" t="s">
        <v>8</v>
      </c>
      <c r="D162" s="3">
        <f>'No smart charging'!B78</f>
        <v>0</v>
      </c>
      <c r="E162" s="3">
        <f>'Smart charging'!B86</f>
        <v>0</v>
      </c>
      <c r="G162" s="3">
        <v>1</v>
      </c>
    </row>
    <row r="163" spans="1:7">
      <c r="A163" s="11">
        <v>43102.67707957176</v>
      </c>
      <c r="B163" s="7">
        <v>1.6770833333333299</v>
      </c>
      <c r="C163" t="s">
        <v>8</v>
      </c>
      <c r="D163" s="3">
        <f>'No smart charging'!B79</f>
        <v>0</v>
      </c>
      <c r="E163" s="3">
        <f>'Smart charging'!B87</f>
        <v>0</v>
      </c>
      <c r="G163" s="3">
        <v>1</v>
      </c>
    </row>
    <row r="164" spans="1:7">
      <c r="A164" s="11">
        <v>43102.687496180559</v>
      </c>
      <c r="B164" s="7">
        <v>1.6875</v>
      </c>
      <c r="C164" t="s">
        <v>8</v>
      </c>
      <c r="D164" s="3">
        <f>'No smart charging'!B80</f>
        <v>0</v>
      </c>
      <c r="E164" s="3">
        <f>'Smart charging'!B88</f>
        <v>0</v>
      </c>
      <c r="G164" s="3">
        <v>1</v>
      </c>
    </row>
    <row r="165" spans="1:7">
      <c r="A165" s="11">
        <v>43102.69791278935</v>
      </c>
      <c r="B165" s="7">
        <v>1.6979166666666701</v>
      </c>
      <c r="C165" t="s">
        <v>8</v>
      </c>
      <c r="D165" s="3">
        <f>'No smart charging'!B81</f>
        <v>0</v>
      </c>
      <c r="E165" s="3">
        <f>'Smart charging'!B89</f>
        <v>0</v>
      </c>
      <c r="G165" s="3">
        <v>1</v>
      </c>
    </row>
    <row r="166" spans="1:7">
      <c r="A166" s="11">
        <v>43102.708329398149</v>
      </c>
      <c r="B166" s="7">
        <v>1.7083333333333299</v>
      </c>
      <c r="C166" t="s">
        <v>8</v>
      </c>
      <c r="D166" s="3">
        <f>'No smart charging'!B82</f>
        <v>0</v>
      </c>
      <c r="E166" s="3">
        <f>'Smart charging'!B90</f>
        <v>0</v>
      </c>
      <c r="G166" s="3">
        <v>1</v>
      </c>
    </row>
    <row r="167" spans="1:7">
      <c r="A167" s="11">
        <v>43102.718746006947</v>
      </c>
      <c r="B167" s="7">
        <v>1.71875</v>
      </c>
      <c r="C167" t="s">
        <v>8</v>
      </c>
      <c r="D167" s="3">
        <f>'No smart charging'!B83</f>
        <v>0</v>
      </c>
      <c r="E167" s="3">
        <f>'Smart charging'!B91</f>
        <v>0</v>
      </c>
      <c r="G167" s="3">
        <v>1</v>
      </c>
    </row>
    <row r="168" spans="1:7">
      <c r="A168" s="11">
        <v>43102.729162615738</v>
      </c>
      <c r="B168" s="7">
        <v>1.7291666666666701</v>
      </c>
      <c r="C168" t="s">
        <v>8</v>
      </c>
      <c r="D168" s="3">
        <f>'No smart charging'!B84</f>
        <v>0</v>
      </c>
      <c r="E168" s="3">
        <f>'Smart charging'!B92</f>
        <v>0</v>
      </c>
      <c r="G168" s="3">
        <v>1</v>
      </c>
    </row>
    <row r="169" spans="1:7">
      <c r="A169" s="11">
        <v>43102.739579224537</v>
      </c>
      <c r="B169" s="7">
        <v>1.7395833333333299</v>
      </c>
      <c r="C169" t="s">
        <v>8</v>
      </c>
      <c r="D169" s="3">
        <f>'No smart charging'!B85</f>
        <v>0</v>
      </c>
      <c r="E169" s="3">
        <f>'Smart charging'!B93</f>
        <v>0</v>
      </c>
      <c r="G169" s="3">
        <v>1</v>
      </c>
    </row>
    <row r="170" spans="1:7">
      <c r="A170" s="11">
        <v>43102.749995833336</v>
      </c>
      <c r="B170" s="7">
        <v>1.75</v>
      </c>
      <c r="C170" t="s">
        <v>8</v>
      </c>
      <c r="D170" s="3">
        <f>'No smart charging'!B86</f>
        <v>3.7</v>
      </c>
      <c r="E170" s="3">
        <f>'Smart charging'!B94</f>
        <v>0</v>
      </c>
    </row>
    <row r="171" spans="1:7">
      <c r="A171" s="11">
        <v>43102.760412442127</v>
      </c>
      <c r="B171" s="7">
        <v>1.7604166666666701</v>
      </c>
      <c r="C171" t="s">
        <v>8</v>
      </c>
      <c r="D171" s="3">
        <f>'No smart charging'!B87</f>
        <v>3.7</v>
      </c>
      <c r="E171" s="3">
        <f>'Smart charging'!B95</f>
        <v>0</v>
      </c>
    </row>
    <row r="172" spans="1:7">
      <c r="A172" s="11">
        <v>43102.770829050925</v>
      </c>
      <c r="B172" s="7">
        <v>1.7708333333333299</v>
      </c>
      <c r="C172" t="s">
        <v>8</v>
      </c>
      <c r="D172" s="3">
        <f>'No smart charging'!B88</f>
        <v>3.7</v>
      </c>
      <c r="E172" s="3">
        <f>'Smart charging'!B96</f>
        <v>0</v>
      </c>
    </row>
    <row r="173" spans="1:7">
      <c r="A173" s="11">
        <v>43102.781245659724</v>
      </c>
      <c r="B173" s="7">
        <v>1.78125</v>
      </c>
      <c r="C173" t="s">
        <v>8</v>
      </c>
      <c r="D173" s="3">
        <f>'No smart charging'!B89</f>
        <v>3.7</v>
      </c>
      <c r="E173" s="3">
        <f>'Smart charging'!B97</f>
        <v>0</v>
      </c>
    </row>
    <row r="174" spans="1:7">
      <c r="A174" s="11">
        <v>43102.791662268515</v>
      </c>
      <c r="B174" s="7">
        <v>1.7916666666666701</v>
      </c>
      <c r="C174" t="s">
        <v>8</v>
      </c>
      <c r="D174" s="3">
        <f>'No smart charging'!B90</f>
        <v>3.7</v>
      </c>
      <c r="E174" s="3">
        <f>'Smart charging'!B98</f>
        <v>0</v>
      </c>
    </row>
    <row r="175" spans="1:7">
      <c r="A175" s="11">
        <v>43102.802078877314</v>
      </c>
      <c r="B175" s="7">
        <v>1.8020833333333299</v>
      </c>
      <c r="C175" t="s">
        <v>8</v>
      </c>
      <c r="D175" s="3">
        <f>'No smart charging'!B91</f>
        <v>3.7</v>
      </c>
      <c r="E175" s="3">
        <f>'Smart charging'!B99</f>
        <v>0</v>
      </c>
    </row>
    <row r="176" spans="1:7">
      <c r="A176" s="11">
        <v>43102.812495486112</v>
      </c>
      <c r="B176" s="7">
        <v>1.8125</v>
      </c>
      <c r="C176" t="s">
        <v>8</v>
      </c>
      <c r="D176" s="3">
        <f>'No smart charging'!B92</f>
        <v>3.7</v>
      </c>
      <c r="E176" s="3">
        <f>'Smart charging'!B100</f>
        <v>0</v>
      </c>
    </row>
    <row r="177" spans="1:5">
      <c r="A177" s="11">
        <v>43102.822912094911</v>
      </c>
      <c r="B177" s="7">
        <v>1.8229166666666701</v>
      </c>
      <c r="C177" t="s">
        <v>8</v>
      </c>
      <c r="D177" s="3">
        <f>'No smart charging'!B93</f>
        <v>3.7</v>
      </c>
      <c r="E177" s="3">
        <f>'Smart charging'!B101</f>
        <v>0</v>
      </c>
    </row>
    <row r="178" spans="1:5">
      <c r="A178" s="11">
        <v>43102.833328703702</v>
      </c>
      <c r="B178" s="7">
        <v>1.8333333333333299</v>
      </c>
      <c r="C178" t="s">
        <v>8</v>
      </c>
      <c r="D178" s="3">
        <f>'No smart charging'!B94</f>
        <v>3.7</v>
      </c>
      <c r="E178" s="3">
        <f>'Smart charging'!B102</f>
        <v>0</v>
      </c>
    </row>
    <row r="179" spans="1:5">
      <c r="A179" s="11">
        <v>43102.843745312501</v>
      </c>
      <c r="B179" s="7">
        <v>1.84375</v>
      </c>
      <c r="C179" t="s">
        <v>8</v>
      </c>
      <c r="D179" s="3">
        <f>'No smart charging'!B95</f>
        <v>3.7</v>
      </c>
      <c r="E179" s="3">
        <f>'Smart charging'!B103</f>
        <v>0</v>
      </c>
    </row>
    <row r="180" spans="1:5">
      <c r="A180" s="11">
        <v>43102.854161921299</v>
      </c>
      <c r="B180" s="7">
        <v>1.8541666666666701</v>
      </c>
      <c r="C180" t="s">
        <v>8</v>
      </c>
      <c r="D180" s="3">
        <f>'No smart charging'!B96</f>
        <v>3.7</v>
      </c>
      <c r="E180" s="3">
        <f>'Smart charging'!B104</f>
        <v>0</v>
      </c>
    </row>
    <row r="181" spans="1:5">
      <c r="A181" s="11">
        <v>43102.864578530091</v>
      </c>
      <c r="B181" s="7">
        <v>1.8645833333333299</v>
      </c>
      <c r="C181" t="s">
        <v>8</v>
      </c>
      <c r="D181" s="3">
        <f>'No smart charging'!B97</f>
        <v>3.7</v>
      </c>
      <c r="E181" s="3">
        <f>'Smart charging'!B105</f>
        <v>0</v>
      </c>
    </row>
    <row r="182" spans="1:5">
      <c r="A182" s="11">
        <v>43102.874995138889</v>
      </c>
      <c r="B182" s="7">
        <v>1.875</v>
      </c>
      <c r="C182" t="s">
        <v>8</v>
      </c>
      <c r="D182" s="3">
        <f>'No smart charging'!B98</f>
        <v>3.7</v>
      </c>
      <c r="E182" s="3">
        <f>'Smart charging'!B106</f>
        <v>0</v>
      </c>
    </row>
    <row r="183" spans="1:5">
      <c r="A183" s="11">
        <v>43102.885411747688</v>
      </c>
      <c r="B183" s="7">
        <v>1.8854166666666701</v>
      </c>
      <c r="C183" t="s">
        <v>8</v>
      </c>
      <c r="D183" s="3">
        <f>'No smart charging'!B99</f>
        <v>3.7</v>
      </c>
      <c r="E183" s="3">
        <f>'Smart charging'!B107</f>
        <v>0</v>
      </c>
    </row>
    <row r="184" spans="1:5">
      <c r="A184" s="11">
        <v>43102.895828356479</v>
      </c>
      <c r="B184" s="7">
        <v>1.8958333333333299</v>
      </c>
      <c r="C184" t="s">
        <v>8</v>
      </c>
      <c r="D184" s="3">
        <f>'No smart charging'!B100</f>
        <v>3.7</v>
      </c>
      <c r="E184" s="3">
        <f>'Smart charging'!B108</f>
        <v>0</v>
      </c>
    </row>
    <row r="185" spans="1:5">
      <c r="A185" s="11">
        <v>43102.906244965277</v>
      </c>
      <c r="B185" s="7">
        <v>1.90625</v>
      </c>
      <c r="C185" t="s">
        <v>8</v>
      </c>
      <c r="D185" s="3">
        <f>'No smart charging'!B101</f>
        <v>3.7</v>
      </c>
      <c r="E185" s="3">
        <f>'Smart charging'!B109</f>
        <v>0</v>
      </c>
    </row>
    <row r="186" spans="1:5">
      <c r="A186" s="11">
        <v>43102.916661574076</v>
      </c>
      <c r="B186" s="7">
        <v>1.9166666666666701</v>
      </c>
      <c r="C186" t="s">
        <v>8</v>
      </c>
      <c r="D186" s="3">
        <f>'No smart charging'!B102</f>
        <v>0</v>
      </c>
      <c r="E186" s="3">
        <f>'Smart charging'!B110</f>
        <v>0</v>
      </c>
    </row>
    <row r="187" spans="1:5">
      <c r="A187" s="11">
        <v>43102.927078182867</v>
      </c>
      <c r="B187" s="7">
        <v>1.9270833333333299</v>
      </c>
      <c r="C187" t="s">
        <v>8</v>
      </c>
      <c r="D187" s="3">
        <f>'No smart charging'!B103</f>
        <v>0</v>
      </c>
      <c r="E187" s="3">
        <f>'Smart charging'!B111</f>
        <v>0</v>
      </c>
    </row>
    <row r="188" spans="1:5">
      <c r="A188" s="11">
        <v>43102.937494791666</v>
      </c>
      <c r="B188" s="7">
        <v>1.9375</v>
      </c>
      <c r="C188" t="s">
        <v>8</v>
      </c>
      <c r="D188" s="3">
        <f>'No smart charging'!B104</f>
        <v>0</v>
      </c>
      <c r="E188" s="3">
        <f>'Smart charging'!B112</f>
        <v>0</v>
      </c>
    </row>
    <row r="189" spans="1:5">
      <c r="A189" s="11">
        <v>43102.947911400464</v>
      </c>
      <c r="B189" s="7">
        <v>1.9479166666666701</v>
      </c>
      <c r="C189" t="s">
        <v>8</v>
      </c>
      <c r="D189" s="3">
        <f>'No smart charging'!B105</f>
        <v>0</v>
      </c>
      <c r="E189" s="3">
        <f>'Smart charging'!B113</f>
        <v>0</v>
      </c>
    </row>
    <row r="190" spans="1:5">
      <c r="A190" s="11">
        <v>43102.958328009256</v>
      </c>
      <c r="B190" s="7">
        <v>1.9583333333333299</v>
      </c>
      <c r="C190" t="s">
        <v>8</v>
      </c>
      <c r="D190" s="3">
        <f>'No smart charging'!B106</f>
        <v>0</v>
      </c>
      <c r="E190" s="3">
        <f>'Smart charging'!B114</f>
        <v>0</v>
      </c>
    </row>
    <row r="191" spans="1:5">
      <c r="A191" s="11">
        <v>43102.968744618054</v>
      </c>
      <c r="B191" s="7">
        <v>1.96875</v>
      </c>
      <c r="C191" t="s">
        <v>8</v>
      </c>
      <c r="D191" s="3">
        <f>'No smart charging'!B107</f>
        <v>0</v>
      </c>
      <c r="E191" s="3">
        <f>'Smart charging'!B115</f>
        <v>0.35739209420974899</v>
      </c>
    </row>
    <row r="192" spans="1:5">
      <c r="A192" s="11">
        <v>43102.979161226853</v>
      </c>
      <c r="B192" s="7">
        <v>1.9791666666666701</v>
      </c>
      <c r="C192" t="s">
        <v>8</v>
      </c>
      <c r="D192" s="3">
        <f>'No smart charging'!B108</f>
        <v>0</v>
      </c>
      <c r="E192" s="3">
        <f>'Smart charging'!B116</f>
        <v>0.71028977547108729</v>
      </c>
    </row>
    <row r="193" spans="1:5">
      <c r="A193" s="11">
        <v>43102.989577835651</v>
      </c>
      <c r="B193" s="7">
        <v>1.9895833333333299</v>
      </c>
      <c r="C193" t="s">
        <v>8</v>
      </c>
      <c r="D193" s="3">
        <f>'No smart charging'!B109</f>
        <v>0</v>
      </c>
      <c r="E193" s="3">
        <f>'Smart charging'!B117</f>
        <v>1.0542551506861495</v>
      </c>
    </row>
    <row r="194" spans="1:5">
      <c r="A194" s="11">
        <v>43103</v>
      </c>
      <c r="B194" s="7">
        <v>2</v>
      </c>
      <c r="C194" t="s">
        <v>9</v>
      </c>
      <c r="D194" s="3">
        <f>'No smart charging'!B14</f>
        <v>0</v>
      </c>
      <c r="E194" s="3">
        <f>'Smart charging'!B22</f>
        <v>1.3849626556882468</v>
      </c>
    </row>
    <row r="195" spans="1:5">
      <c r="A195" s="11">
        <v>43103.010416666664</v>
      </c>
      <c r="B195" s="7">
        <v>2.0104166666666701</v>
      </c>
      <c r="C195" t="s">
        <v>9</v>
      </c>
      <c r="D195" s="3">
        <f>'No smart charging'!B15</f>
        <v>0</v>
      </c>
      <c r="E195" s="3">
        <f>'Smart charging'!B23</f>
        <v>1.6982534517210142</v>
      </c>
    </row>
    <row r="196" spans="1:5">
      <c r="A196" s="11">
        <v>43103.02083321759</v>
      </c>
      <c r="B196" s="7">
        <v>2.0208333333333299</v>
      </c>
      <c r="C196" t="s">
        <v>9</v>
      </c>
      <c r="D196" s="3">
        <f>'No smart charging'!B16</f>
        <v>0</v>
      </c>
      <c r="E196" s="3">
        <f>'Smart charging'!B24</f>
        <v>1.9901877252487852</v>
      </c>
    </row>
    <row r="197" spans="1:5">
      <c r="A197" s="11">
        <v>43103.031249826388</v>
      </c>
      <c r="B197" s="7">
        <v>2.03125</v>
      </c>
      <c r="C197" t="s">
        <v>9</v>
      </c>
      <c r="D197" s="3">
        <f>'No smart charging'!B17</f>
        <v>0</v>
      </c>
      <c r="E197" s="3">
        <f>'Smart charging'!B25</f>
        <v>2.2570942333977375</v>
      </c>
    </row>
    <row r="198" spans="1:5">
      <c r="A198" s="11">
        <v>43103.041666435187</v>
      </c>
      <c r="B198" s="7">
        <v>2.0416666666666798</v>
      </c>
      <c r="C198" t="s">
        <v>9</v>
      </c>
      <c r="D198" s="3">
        <f>'No smart charging'!B18</f>
        <v>0</v>
      </c>
      <c r="E198" s="3">
        <f>'Smart charging'!B26</f>
        <v>2.495616471965135</v>
      </c>
    </row>
    <row r="199" spans="1:5">
      <c r="A199" s="11">
        <v>43103.052083043978</v>
      </c>
      <c r="B199" s="7">
        <v>2.0520833333333499</v>
      </c>
      <c r="C199" t="s">
        <v>9</v>
      </c>
      <c r="D199" s="3">
        <f>'No smart charging'!B19</f>
        <v>0</v>
      </c>
      <c r="E199" s="3">
        <f>'Smart charging'!B27</f>
        <v>2.7027548854071659</v>
      </c>
    </row>
    <row r="200" spans="1:5">
      <c r="A200" s="11">
        <v>43103.062499652777</v>
      </c>
      <c r="B200" s="7">
        <v>2.06250000000002</v>
      </c>
      <c r="C200" t="s">
        <v>9</v>
      </c>
      <c r="D200" s="3">
        <f>'No smart charging'!B20</f>
        <v>0</v>
      </c>
      <c r="E200" s="3">
        <f>'Smart charging'!B28</f>
        <v>2.8759045879902905</v>
      </c>
    </row>
    <row r="201" spans="1:5">
      <c r="A201" s="11">
        <v>43103.072916261575</v>
      </c>
      <c r="B201" s="7">
        <v>2.0729166666666901</v>
      </c>
      <c r="C201" t="s">
        <v>9</v>
      </c>
      <c r="D201" s="3">
        <f>'No smart charging'!B21</f>
        <v>0</v>
      </c>
      <c r="E201" s="3">
        <f>'Smart charging'!B29</f>
        <v>3.0128881217407271</v>
      </c>
    </row>
    <row r="202" spans="1:5">
      <c r="A202" s="11">
        <v>43103.083332870374</v>
      </c>
      <c r="B202" s="7">
        <v>2.0833333333333601</v>
      </c>
      <c r="C202" t="s">
        <v>9</v>
      </c>
      <c r="D202" s="3">
        <f>'No smart charging'!B22</f>
        <v>0</v>
      </c>
      <c r="E202" s="3">
        <f>'Smart charging'!B30</f>
        <v>3.1119828392418674</v>
      </c>
    </row>
    <row r="203" spans="1:5">
      <c r="A203" s="11">
        <v>43103.093749479165</v>
      </c>
      <c r="B203" s="7">
        <v>2.0937500000000302</v>
      </c>
      <c r="C203" t="s">
        <v>9</v>
      </c>
      <c r="D203" s="3">
        <f>'No smart charging'!B23</f>
        <v>0</v>
      </c>
      <c r="E203" s="3">
        <f>'Smart charging'!B31</f>
        <v>3.1719425669250403</v>
      </c>
    </row>
    <row r="204" spans="1:5">
      <c r="A204" s="11">
        <v>43103.104166087964</v>
      </c>
      <c r="B204" s="7">
        <v>2.1041666666666998</v>
      </c>
      <c r="C204" t="s">
        <v>9</v>
      </c>
      <c r="D204" s="3">
        <f>'No smart charging'!B24</f>
        <v>0</v>
      </c>
      <c r="E204" s="3">
        <f>'Smart charging'!B32</f>
        <v>3.1920132764251847</v>
      </c>
    </row>
    <row r="205" spans="1:5">
      <c r="A205" s="11">
        <v>43103.114582696762</v>
      </c>
      <c r="B205" s="7">
        <v>2.1145833333333699</v>
      </c>
      <c r="C205" t="s">
        <v>9</v>
      </c>
      <c r="D205" s="3">
        <f>'No smart charging'!B25</f>
        <v>0</v>
      </c>
      <c r="E205" s="3">
        <f>'Smart charging'!B33</f>
        <v>3.1719425669250403</v>
      </c>
    </row>
    <row r="206" spans="1:5">
      <c r="A206" s="11">
        <v>43103.124999305554</v>
      </c>
      <c r="B206" s="7">
        <v>2.12500000000004</v>
      </c>
      <c r="C206" t="s">
        <v>9</v>
      </c>
      <c r="D206" s="3">
        <f>'No smart charging'!B26</f>
        <v>0</v>
      </c>
      <c r="E206" s="3">
        <f>'Smart charging'!B34</f>
        <v>3.1119828392418674</v>
      </c>
    </row>
    <row r="207" spans="1:5">
      <c r="A207" s="11">
        <v>43103.135415914352</v>
      </c>
      <c r="B207" s="7">
        <v>2.13541666666671</v>
      </c>
      <c r="C207" t="s">
        <v>9</v>
      </c>
      <c r="D207" s="3">
        <f>'No smart charging'!B27</f>
        <v>0</v>
      </c>
      <c r="E207" s="3">
        <f>'Smart charging'!B35</f>
        <v>3.0128881217407271</v>
      </c>
    </row>
    <row r="208" spans="1:5">
      <c r="A208" s="11">
        <v>43103.145832523151</v>
      </c>
      <c r="B208" s="7">
        <v>2.1458333333333801</v>
      </c>
      <c r="C208" t="s">
        <v>9</v>
      </c>
      <c r="D208" s="3">
        <f>'No smart charging'!B28</f>
        <v>0</v>
      </c>
      <c r="E208" s="3">
        <f>'Smart charging'!B36</f>
        <v>2.8759045879902905</v>
      </c>
    </row>
    <row r="209" spans="1:5">
      <c r="A209" s="11">
        <v>43103.156249131942</v>
      </c>
      <c r="B209" s="7">
        <v>2.1562500000000502</v>
      </c>
      <c r="C209" t="s">
        <v>9</v>
      </c>
      <c r="D209" s="3">
        <f>'No smart charging'!B29</f>
        <v>0</v>
      </c>
      <c r="E209" s="3">
        <f>'Smart charging'!B37</f>
        <v>2.7027548854071664</v>
      </c>
    </row>
    <row r="210" spans="1:5">
      <c r="A210" s="11">
        <v>43103.16666574074</v>
      </c>
      <c r="B210" s="7">
        <v>2.1666666666667198</v>
      </c>
      <c r="C210" t="s">
        <v>9</v>
      </c>
      <c r="D210" s="3">
        <f>'No smart charging'!B30</f>
        <v>0</v>
      </c>
      <c r="E210" s="3">
        <f>'Smart charging'!B38</f>
        <v>2.4956164719651355</v>
      </c>
    </row>
    <row r="211" spans="1:5">
      <c r="A211" s="11">
        <v>43103.177082349539</v>
      </c>
      <c r="B211" s="7">
        <v>2.1770833333333899</v>
      </c>
      <c r="C211" t="s">
        <v>9</v>
      </c>
      <c r="D211" s="3">
        <f>'No smart charging'!B31</f>
        <v>0</v>
      </c>
      <c r="E211" s="3">
        <f>'Smart charging'!B39</f>
        <v>2.257094233397738</v>
      </c>
    </row>
    <row r="212" spans="1:5">
      <c r="A212" s="11">
        <v>43103.18749895833</v>
      </c>
      <c r="B212" s="7">
        <v>2.18750000000006</v>
      </c>
      <c r="C212" t="s">
        <v>9</v>
      </c>
      <c r="D212" s="3">
        <f>'No smart charging'!B32</f>
        <v>0</v>
      </c>
      <c r="E212" s="3">
        <f>'Smart charging'!B40</f>
        <v>1.9901877252487854</v>
      </c>
    </row>
    <row r="213" spans="1:5">
      <c r="A213" s="11">
        <v>43103.197915567129</v>
      </c>
      <c r="B213" s="7">
        <v>2.19791666666673</v>
      </c>
      <c r="C213" t="s">
        <v>9</v>
      </c>
      <c r="D213" s="3">
        <f>'No smart charging'!B33</f>
        <v>0</v>
      </c>
      <c r="E213" s="3">
        <f>'Smart charging'!B41</f>
        <v>1.6982534517210144</v>
      </c>
    </row>
    <row r="214" spans="1:5">
      <c r="A214" s="11">
        <v>43103.208332175927</v>
      </c>
      <c r="B214" s="7">
        <v>2.2083333333334001</v>
      </c>
      <c r="C214" t="s">
        <v>9</v>
      </c>
      <c r="D214" s="3">
        <f>'No smart charging'!B34</f>
        <v>0</v>
      </c>
      <c r="E214" s="3">
        <f>'Smart charging'!B42</f>
        <v>1.3849626556882471</v>
      </c>
    </row>
    <row r="215" spans="1:5">
      <c r="A215" s="11">
        <v>43103.218748784719</v>
      </c>
      <c r="B215" s="7">
        <v>2.2187500000000702</v>
      </c>
      <c r="C215" t="s">
        <v>9</v>
      </c>
      <c r="D215" s="3">
        <f>'No smart charging'!B35</f>
        <v>0</v>
      </c>
      <c r="E215" s="3">
        <f>'Smart charging'!B43</f>
        <v>1.0542551506861499</v>
      </c>
    </row>
    <row r="216" spans="1:5">
      <c r="A216" s="11">
        <v>43103.229165393517</v>
      </c>
      <c r="B216" s="7">
        <v>2.2291666666667398</v>
      </c>
      <c r="C216" t="s">
        <v>9</v>
      </c>
      <c r="D216" s="3">
        <f>'No smart charging'!B36</f>
        <v>0</v>
      </c>
      <c r="E216" s="3">
        <f>'Smart charging'!B44</f>
        <v>0.71028977547108763</v>
      </c>
    </row>
    <row r="217" spans="1:5">
      <c r="A217" s="11">
        <v>43103.239582002316</v>
      </c>
      <c r="B217" s="7">
        <v>2.2395833333334099</v>
      </c>
      <c r="C217" t="s">
        <v>9</v>
      </c>
      <c r="D217" s="3">
        <f>'No smart charging'!B37</f>
        <v>0</v>
      </c>
      <c r="E217" s="3">
        <f>'Smart charging'!B45</f>
        <v>0.35739209420974943</v>
      </c>
    </row>
    <row r="218" spans="1:5">
      <c r="A218" s="11">
        <v>43103.249998611114</v>
      </c>
      <c r="B218" s="7">
        <v>2.2500000000000799</v>
      </c>
      <c r="C218" t="s">
        <v>9</v>
      </c>
      <c r="D218" s="3">
        <f>'No smart charging'!B38</f>
        <v>0</v>
      </c>
      <c r="E218" s="3">
        <f>'Smart charging'!B46</f>
        <v>0</v>
      </c>
    </row>
    <row r="219" spans="1:5">
      <c r="A219" s="11">
        <v>43103.260415219906</v>
      </c>
      <c r="B219" s="7">
        <v>2.26041666666675</v>
      </c>
      <c r="C219" t="s">
        <v>9</v>
      </c>
      <c r="D219" s="3">
        <f>'No smart charging'!B39</f>
        <v>0</v>
      </c>
      <c r="E219" s="3">
        <f>'Smart charging'!B47</f>
        <v>0</v>
      </c>
    </row>
    <row r="220" spans="1:5">
      <c r="A220" s="11">
        <v>43103.270831828704</v>
      </c>
      <c r="B220" s="7">
        <v>2.2708333333334201</v>
      </c>
      <c r="C220" t="s">
        <v>9</v>
      </c>
      <c r="D220" s="3">
        <f>'No smart charging'!B40</f>
        <v>0</v>
      </c>
      <c r="E220" s="3">
        <f>'Smart charging'!B48</f>
        <v>0</v>
      </c>
    </row>
    <row r="221" spans="1:5">
      <c r="A221" s="11">
        <v>43103.281248437503</v>
      </c>
      <c r="B221" s="7">
        <v>2.2812500000000902</v>
      </c>
      <c r="C221" t="s">
        <v>9</v>
      </c>
      <c r="D221" s="3">
        <f>'No smart charging'!B41</f>
        <v>0</v>
      </c>
      <c r="E221" s="3">
        <f>'Smart charging'!B49</f>
        <v>0</v>
      </c>
    </row>
    <row r="222" spans="1:5">
      <c r="A222" s="11">
        <v>43103.291665046294</v>
      </c>
      <c r="B222" s="7">
        <v>2.2916666666667602</v>
      </c>
      <c r="C222" t="s">
        <v>9</v>
      </c>
      <c r="D222" s="3">
        <f>'No smart charging'!B42</f>
        <v>0</v>
      </c>
      <c r="E222" s="3">
        <f>'Smart charging'!B50</f>
        <v>0</v>
      </c>
    </row>
    <row r="223" spans="1:5">
      <c r="A223" s="11">
        <v>43103.302081655092</v>
      </c>
      <c r="B223" s="7">
        <v>2.3020833333334298</v>
      </c>
      <c r="C223" t="s">
        <v>9</v>
      </c>
      <c r="D223" s="3">
        <f>'No smart charging'!B43</f>
        <v>0</v>
      </c>
      <c r="E223" s="3">
        <f>'Smart charging'!B51</f>
        <v>0</v>
      </c>
    </row>
    <row r="224" spans="1:5">
      <c r="A224" s="11">
        <v>43103.312498263891</v>
      </c>
      <c r="B224" s="7">
        <v>2.3125000000000999</v>
      </c>
      <c r="C224" t="s">
        <v>9</v>
      </c>
      <c r="D224" s="3">
        <f>'No smart charging'!B44</f>
        <v>0</v>
      </c>
      <c r="E224" s="3">
        <f>'Smart charging'!B52</f>
        <v>0</v>
      </c>
    </row>
    <row r="225" spans="1:5">
      <c r="A225" s="11">
        <v>43103.322914872682</v>
      </c>
      <c r="B225" s="7">
        <v>2.32291666666677</v>
      </c>
      <c r="C225" t="s">
        <v>9</v>
      </c>
      <c r="D225" s="3">
        <f>'No smart charging'!B45</f>
        <v>0</v>
      </c>
      <c r="E225" s="3">
        <f>'Smart charging'!B53</f>
        <v>0</v>
      </c>
    </row>
    <row r="226" spans="1:5">
      <c r="A226" s="11">
        <v>43103.333331481481</v>
      </c>
      <c r="B226" s="7">
        <v>2.3333333333334401</v>
      </c>
      <c r="C226" t="s">
        <v>9</v>
      </c>
      <c r="D226" s="3">
        <f>'No smart charging'!B46</f>
        <v>0</v>
      </c>
      <c r="E226" s="3">
        <f>'Smart charging'!B54</f>
        <v>0</v>
      </c>
    </row>
    <row r="227" spans="1:5">
      <c r="A227" s="11">
        <v>43103.343748090279</v>
      </c>
      <c r="B227" s="7">
        <v>2.3437500000001101</v>
      </c>
      <c r="C227" t="s">
        <v>9</v>
      </c>
      <c r="D227" s="3">
        <f>'No smart charging'!B47</f>
        <v>0</v>
      </c>
      <c r="E227" s="3">
        <f>'Smart charging'!B55</f>
        <v>0</v>
      </c>
    </row>
    <row r="228" spans="1:5">
      <c r="A228" s="11">
        <v>43103.354164699071</v>
      </c>
      <c r="B228" s="7">
        <v>2.3541666666667802</v>
      </c>
      <c r="C228" t="s">
        <v>9</v>
      </c>
      <c r="D228" s="3">
        <f>'No smart charging'!B48</f>
        <v>0</v>
      </c>
      <c r="E228" s="3">
        <f>'Smart charging'!B56</f>
        <v>0</v>
      </c>
    </row>
    <row r="229" spans="1:5">
      <c r="A229" s="11">
        <v>43103.364581307869</v>
      </c>
      <c r="B229" s="7">
        <v>2.3645833333334498</v>
      </c>
      <c r="C229" t="s">
        <v>9</v>
      </c>
      <c r="D229" s="3">
        <f>'No smart charging'!B49</f>
        <v>0</v>
      </c>
      <c r="E229" s="3">
        <f>'Smart charging'!B57</f>
        <v>0</v>
      </c>
    </row>
    <row r="230" spans="1:5">
      <c r="A230" s="11">
        <v>43103.374997916668</v>
      </c>
      <c r="B230" s="7">
        <v>2.3750000000001199</v>
      </c>
      <c r="C230" t="s">
        <v>9</v>
      </c>
      <c r="D230" s="3">
        <f>'No smart charging'!B50</f>
        <v>0</v>
      </c>
      <c r="E230" s="3">
        <f>'Smart charging'!B58</f>
        <v>0</v>
      </c>
    </row>
    <row r="231" spans="1:5">
      <c r="A231" s="11">
        <v>43103.385414525466</v>
      </c>
      <c r="B231" s="7">
        <v>2.38541666666679</v>
      </c>
      <c r="C231" t="s">
        <v>9</v>
      </c>
      <c r="D231" s="3">
        <f>'No smart charging'!B51</f>
        <v>0</v>
      </c>
      <c r="E231" s="3">
        <f>'Smart charging'!B59</f>
        <v>0</v>
      </c>
    </row>
    <row r="232" spans="1:5">
      <c r="A232" s="11">
        <v>43103.395831134258</v>
      </c>
      <c r="B232" s="7">
        <v>2.39583333333346</v>
      </c>
      <c r="C232" t="s">
        <v>9</v>
      </c>
      <c r="D232" s="3">
        <f>'No smart charging'!B52</f>
        <v>0</v>
      </c>
      <c r="E232" s="3">
        <f>'Smart charging'!B60</f>
        <v>0</v>
      </c>
    </row>
    <row r="233" spans="1:5">
      <c r="A233" s="11">
        <v>43103.406247743056</v>
      </c>
      <c r="B233" s="7">
        <v>2.4062500000001301</v>
      </c>
      <c r="C233" t="s">
        <v>9</v>
      </c>
      <c r="D233" s="3">
        <f>'No smart charging'!B53</f>
        <v>0</v>
      </c>
      <c r="E233" s="3">
        <f>'Smart charging'!B61</f>
        <v>0</v>
      </c>
    </row>
    <row r="234" spans="1:5">
      <c r="A234" s="11">
        <v>43103.416664351855</v>
      </c>
      <c r="B234" s="7">
        <v>2.4166666666668002</v>
      </c>
      <c r="C234" t="s">
        <v>9</v>
      </c>
      <c r="D234" s="3">
        <f>'No smart charging'!B54</f>
        <v>0</v>
      </c>
      <c r="E234" s="3">
        <f>'Smart charging'!B62</f>
        <v>0</v>
      </c>
    </row>
    <row r="235" spans="1:5">
      <c r="A235" s="11">
        <v>43103.427080960646</v>
      </c>
      <c r="B235" s="7">
        <v>2.4270833333334698</v>
      </c>
      <c r="C235" t="s">
        <v>9</v>
      </c>
      <c r="D235" s="3">
        <f>'No smart charging'!B55</f>
        <v>0</v>
      </c>
      <c r="E235" s="3">
        <f>'Smart charging'!B63</f>
        <v>0</v>
      </c>
    </row>
    <row r="236" spans="1:5">
      <c r="A236" s="11">
        <v>43103.437497569445</v>
      </c>
      <c r="B236" s="7">
        <v>2.4375000000001399</v>
      </c>
      <c r="C236" t="s">
        <v>9</v>
      </c>
      <c r="D236" s="3">
        <f>'No smart charging'!B56</f>
        <v>0</v>
      </c>
      <c r="E236" s="3">
        <f>'Smart charging'!B64</f>
        <v>0</v>
      </c>
    </row>
    <row r="237" spans="1:5">
      <c r="A237" s="11">
        <v>43103.447914178243</v>
      </c>
      <c r="B237" s="7">
        <v>2.44791666666681</v>
      </c>
      <c r="C237" t="s">
        <v>9</v>
      </c>
      <c r="D237" s="3">
        <f>'No smart charging'!B57</f>
        <v>0</v>
      </c>
      <c r="E237" s="3">
        <f>'Smart charging'!B65</f>
        <v>0</v>
      </c>
    </row>
    <row r="238" spans="1:5">
      <c r="A238" s="11">
        <v>43103.458330787034</v>
      </c>
      <c r="B238" s="7">
        <v>2.45833333333348</v>
      </c>
      <c r="C238" t="s">
        <v>9</v>
      </c>
      <c r="D238" s="3">
        <f>'No smart charging'!B58</f>
        <v>0</v>
      </c>
      <c r="E238" s="3">
        <f>'Smart charging'!B66</f>
        <v>0</v>
      </c>
    </row>
    <row r="239" spans="1:5">
      <c r="A239" s="11">
        <v>43103.468747395833</v>
      </c>
      <c r="B239" s="7">
        <v>2.4687500000001501</v>
      </c>
      <c r="C239" t="s">
        <v>9</v>
      </c>
      <c r="D239" s="3">
        <f>'No smart charging'!B59</f>
        <v>0</v>
      </c>
      <c r="E239" s="3">
        <f>'Smart charging'!B67</f>
        <v>0</v>
      </c>
    </row>
    <row r="240" spans="1:5">
      <c r="A240" s="11">
        <v>43103.479164004631</v>
      </c>
      <c r="B240" s="7">
        <v>2.4791666666668202</v>
      </c>
      <c r="C240" t="s">
        <v>9</v>
      </c>
      <c r="D240" s="3">
        <f>'No smart charging'!B60</f>
        <v>0</v>
      </c>
      <c r="E240" s="3">
        <f>'Smart charging'!B68</f>
        <v>0</v>
      </c>
    </row>
    <row r="241" spans="1:5">
      <c r="A241" s="11">
        <v>43103.489580613423</v>
      </c>
      <c r="B241" s="7">
        <v>2.4895833333334898</v>
      </c>
      <c r="C241" t="s">
        <v>9</v>
      </c>
      <c r="D241" s="3">
        <f>'No smart charging'!B61</f>
        <v>0</v>
      </c>
      <c r="E241" s="3">
        <f>'Smart charging'!B69</f>
        <v>0</v>
      </c>
    </row>
    <row r="242" spans="1:5">
      <c r="A242" s="11">
        <v>43103.499997222221</v>
      </c>
      <c r="B242" s="7">
        <v>2.5000000000001599</v>
      </c>
      <c r="C242" t="s">
        <v>9</v>
      </c>
      <c r="D242" s="3">
        <f>'No smart charging'!B62</f>
        <v>0</v>
      </c>
      <c r="E242" s="3">
        <f>'Smart charging'!B70</f>
        <v>0</v>
      </c>
    </row>
    <row r="243" spans="1:5">
      <c r="A243" s="11">
        <v>43103.51041383102</v>
      </c>
      <c r="B243" s="7">
        <v>2.5104166666668299</v>
      </c>
      <c r="C243" t="s">
        <v>9</v>
      </c>
      <c r="D243" s="3">
        <f>'No smart charging'!B63</f>
        <v>0</v>
      </c>
      <c r="E243" s="3">
        <f>'Smart charging'!B71</f>
        <v>0</v>
      </c>
    </row>
    <row r="244" spans="1:5">
      <c r="A244" s="11">
        <v>43103.520830439818</v>
      </c>
      <c r="B244" s="7">
        <v>2.5208333333335</v>
      </c>
      <c r="C244" t="s">
        <v>9</v>
      </c>
      <c r="D244" s="3">
        <f>'No smart charging'!B64</f>
        <v>0</v>
      </c>
      <c r="E244" s="3">
        <f>'Smart charging'!B72</f>
        <v>0</v>
      </c>
    </row>
    <row r="245" spans="1:5">
      <c r="A245" s="11">
        <v>43103.53124704861</v>
      </c>
      <c r="B245" s="7">
        <v>2.5312500000001701</v>
      </c>
      <c r="C245" t="s">
        <v>9</v>
      </c>
      <c r="D245" s="3">
        <f>'No smart charging'!B65</f>
        <v>0</v>
      </c>
      <c r="E245" s="3">
        <f>'Smart charging'!B73</f>
        <v>0</v>
      </c>
    </row>
    <row r="246" spans="1:5">
      <c r="A246" s="11">
        <v>43103.541663657408</v>
      </c>
      <c r="B246" s="7">
        <v>2.5416666666668402</v>
      </c>
      <c r="C246" t="s">
        <v>9</v>
      </c>
      <c r="D246" s="3">
        <f>'No smart charging'!B66</f>
        <v>0</v>
      </c>
      <c r="E246" s="3">
        <f>'Smart charging'!B74</f>
        <v>0</v>
      </c>
    </row>
    <row r="247" spans="1:5">
      <c r="A247" s="11">
        <v>43103.552080266207</v>
      </c>
      <c r="B247" s="7">
        <v>2.5520833333335098</v>
      </c>
      <c r="C247" t="s">
        <v>9</v>
      </c>
      <c r="D247" s="3">
        <f>'No smart charging'!B67</f>
        <v>0</v>
      </c>
      <c r="E247" s="3">
        <f>'Smart charging'!B75</f>
        <v>0</v>
      </c>
    </row>
    <row r="248" spans="1:5">
      <c r="A248" s="11">
        <v>43103.562496874998</v>
      </c>
      <c r="B248" s="7">
        <v>2.5625000000001799</v>
      </c>
      <c r="C248" t="s">
        <v>9</v>
      </c>
      <c r="D248" s="3">
        <f>'No smart charging'!B68</f>
        <v>0</v>
      </c>
      <c r="E248" s="3">
        <f>'Smart charging'!B76</f>
        <v>0</v>
      </c>
    </row>
    <row r="249" spans="1:5">
      <c r="A249" s="11">
        <v>43103.572913483797</v>
      </c>
      <c r="B249" s="7">
        <v>2.5729166666668499</v>
      </c>
      <c r="C249" t="s">
        <v>9</v>
      </c>
      <c r="D249" s="3">
        <f>'No smart charging'!B69</f>
        <v>0</v>
      </c>
      <c r="E249" s="3">
        <f>'Smart charging'!B77</f>
        <v>0</v>
      </c>
    </row>
    <row r="250" spans="1:5">
      <c r="A250" s="11">
        <v>43103.583330092595</v>
      </c>
      <c r="B250" s="7">
        <v>2.58333333333352</v>
      </c>
      <c r="C250" t="s">
        <v>9</v>
      </c>
      <c r="D250" s="3">
        <f>'No smart charging'!B70</f>
        <v>0</v>
      </c>
      <c r="E250" s="3">
        <f>'Smart charging'!B78</f>
        <v>0</v>
      </c>
    </row>
    <row r="251" spans="1:5">
      <c r="A251" s="11">
        <v>43103.593746701386</v>
      </c>
      <c r="B251" s="7">
        <v>2.5937500000001901</v>
      </c>
      <c r="C251" t="s">
        <v>9</v>
      </c>
      <c r="D251" s="3">
        <f>'No smart charging'!B71</f>
        <v>0</v>
      </c>
      <c r="E251" s="3">
        <f>'Smart charging'!B79</f>
        <v>0</v>
      </c>
    </row>
    <row r="252" spans="1:5">
      <c r="A252" s="11">
        <v>43103.604163310185</v>
      </c>
      <c r="B252" s="7">
        <v>2.6041666666668601</v>
      </c>
      <c r="C252" t="s">
        <v>9</v>
      </c>
      <c r="D252" s="3">
        <f>'No smart charging'!B72</f>
        <v>0</v>
      </c>
      <c r="E252" s="3">
        <f>'Smart charging'!B80</f>
        <v>0</v>
      </c>
    </row>
    <row r="253" spans="1:5">
      <c r="A253" s="11">
        <v>43103.614579918984</v>
      </c>
      <c r="B253" s="7">
        <v>2.6145833333335302</v>
      </c>
      <c r="C253" t="s">
        <v>9</v>
      </c>
      <c r="D253" s="3">
        <f>'No smart charging'!B73</f>
        <v>0</v>
      </c>
      <c r="E253" s="3">
        <f>'Smart charging'!B81</f>
        <v>0</v>
      </c>
    </row>
    <row r="254" spans="1:5">
      <c r="A254" s="11">
        <v>43103.624996527775</v>
      </c>
      <c r="B254" s="7">
        <v>2.6250000000001998</v>
      </c>
      <c r="C254" t="s">
        <v>9</v>
      </c>
      <c r="D254" s="3">
        <f>'No smart charging'!B74</f>
        <v>0</v>
      </c>
      <c r="E254" s="3">
        <f>'Smart charging'!B82</f>
        <v>0</v>
      </c>
    </row>
    <row r="255" spans="1:5">
      <c r="A255" s="11">
        <v>43103.635413136573</v>
      </c>
      <c r="B255" s="7">
        <v>2.6354166666668699</v>
      </c>
      <c r="C255" t="s">
        <v>9</v>
      </c>
      <c r="D255" s="3">
        <f>'No smart charging'!B75</f>
        <v>0</v>
      </c>
      <c r="E255" s="3">
        <f>'Smart charging'!B83</f>
        <v>0</v>
      </c>
    </row>
    <row r="256" spans="1:5">
      <c r="A256" s="11">
        <v>43103.645829745372</v>
      </c>
      <c r="B256" s="7">
        <v>2.64583333333354</v>
      </c>
      <c r="C256" t="s">
        <v>9</v>
      </c>
      <c r="D256" s="3">
        <f>'No smart charging'!B76</f>
        <v>0</v>
      </c>
      <c r="E256" s="3">
        <f>'Smart charging'!B84</f>
        <v>0</v>
      </c>
    </row>
    <row r="257" spans="1:5">
      <c r="A257" s="11">
        <v>43103.656246354163</v>
      </c>
      <c r="B257" s="7">
        <v>2.6562500000002101</v>
      </c>
      <c r="C257" t="s">
        <v>9</v>
      </c>
      <c r="D257" s="3">
        <f>'No smart charging'!B77</f>
        <v>0</v>
      </c>
      <c r="E257" s="3">
        <f>'Smart charging'!B85</f>
        <v>0</v>
      </c>
    </row>
    <row r="258" spans="1:5">
      <c r="A258" s="11">
        <v>43103.666662962962</v>
      </c>
      <c r="B258" s="7">
        <v>2.6666666666668899</v>
      </c>
      <c r="C258" t="s">
        <v>9</v>
      </c>
      <c r="D258" s="3">
        <f>'No smart charging'!B78</f>
        <v>0</v>
      </c>
      <c r="E258" s="3">
        <f>'Smart charging'!B86</f>
        <v>0</v>
      </c>
    </row>
    <row r="259" spans="1:5">
      <c r="A259" s="11">
        <v>43103.67707957176</v>
      </c>
      <c r="B259" s="7">
        <v>2.67708333333356</v>
      </c>
      <c r="C259" t="s">
        <v>9</v>
      </c>
      <c r="D259" s="3">
        <f>'No smart charging'!B79</f>
        <v>0</v>
      </c>
      <c r="E259" s="3">
        <f>'Smart charging'!B87</f>
        <v>0</v>
      </c>
    </row>
    <row r="260" spans="1:5">
      <c r="A260" s="11">
        <v>43103.687496180559</v>
      </c>
      <c r="B260" s="7">
        <v>2.68750000000023</v>
      </c>
      <c r="C260" t="s">
        <v>9</v>
      </c>
      <c r="D260" s="3">
        <f>'No smart charging'!B80</f>
        <v>0</v>
      </c>
      <c r="E260" s="3">
        <f>'Smart charging'!B88</f>
        <v>0</v>
      </c>
    </row>
    <row r="261" spans="1:5">
      <c r="A261" s="11">
        <v>43103.69791278935</v>
      </c>
      <c r="B261" s="7">
        <v>2.6979166666669001</v>
      </c>
      <c r="C261" t="s">
        <v>9</v>
      </c>
      <c r="D261" s="3">
        <f>'No smart charging'!B81</f>
        <v>0</v>
      </c>
      <c r="E261" s="3">
        <f>'Smart charging'!B89</f>
        <v>0</v>
      </c>
    </row>
    <row r="262" spans="1:5">
      <c r="A262" s="11">
        <v>43103.708329398149</v>
      </c>
      <c r="B262" s="7">
        <v>2.70833333333356</v>
      </c>
      <c r="C262" t="s">
        <v>9</v>
      </c>
      <c r="D262" s="3">
        <f>'No smart charging'!B82</f>
        <v>0</v>
      </c>
      <c r="E262" s="3">
        <f>'Smart charging'!B90</f>
        <v>0</v>
      </c>
    </row>
    <row r="263" spans="1:5">
      <c r="A263" s="11">
        <v>43103.718746006947</v>
      </c>
      <c r="B263" s="7">
        <v>2.71875000000023</v>
      </c>
      <c r="C263" t="s">
        <v>9</v>
      </c>
      <c r="D263" s="3">
        <f>'No smart charging'!B83</f>
        <v>0</v>
      </c>
      <c r="E263" s="3">
        <f>'Smart charging'!B91</f>
        <v>0</v>
      </c>
    </row>
    <row r="264" spans="1:5">
      <c r="A264" s="11">
        <v>43103.729162615738</v>
      </c>
      <c r="B264" s="7">
        <v>2.7291666666669001</v>
      </c>
      <c r="C264" t="s">
        <v>9</v>
      </c>
      <c r="D264" s="3">
        <f>'No smart charging'!B84</f>
        <v>0</v>
      </c>
      <c r="E264" s="3">
        <f>'Smart charging'!B92</f>
        <v>0</v>
      </c>
    </row>
    <row r="265" spans="1:5">
      <c r="A265" s="11">
        <v>43103.739579224537</v>
      </c>
      <c r="B265" s="7">
        <v>2.73958333333358</v>
      </c>
      <c r="C265" t="s">
        <v>9</v>
      </c>
      <c r="D265" s="3">
        <f>'No smart charging'!B85</f>
        <v>0</v>
      </c>
      <c r="E265" s="3">
        <f>'Smart charging'!B93</f>
        <v>0</v>
      </c>
    </row>
    <row r="266" spans="1:5">
      <c r="A266" s="11">
        <v>43103.749995833336</v>
      </c>
      <c r="B266" s="7">
        <v>2.75000000000025</v>
      </c>
      <c r="C266" t="s">
        <v>9</v>
      </c>
      <c r="D266" s="3">
        <f>'No smart charging'!B86</f>
        <v>3.7</v>
      </c>
      <c r="E266" s="3">
        <f>'Smart charging'!B94</f>
        <v>0</v>
      </c>
    </row>
    <row r="267" spans="1:5">
      <c r="A267" s="11">
        <v>43103.760412442127</v>
      </c>
      <c r="B267" s="7">
        <v>2.7604166666669099</v>
      </c>
      <c r="C267" t="s">
        <v>9</v>
      </c>
      <c r="D267" s="3">
        <f>'No smart charging'!B87</f>
        <v>3.7</v>
      </c>
      <c r="E267" s="3">
        <f>'Smart charging'!B95</f>
        <v>0</v>
      </c>
    </row>
    <row r="268" spans="1:5">
      <c r="A268" s="11">
        <v>43103.770829050925</v>
      </c>
      <c r="B268" s="7">
        <v>2.77083333333358</v>
      </c>
      <c r="C268" t="s">
        <v>9</v>
      </c>
      <c r="D268" s="3">
        <f>'No smart charging'!B88</f>
        <v>3.7</v>
      </c>
      <c r="E268" s="3">
        <f>'Smart charging'!B96</f>
        <v>0</v>
      </c>
    </row>
    <row r="269" spans="1:5">
      <c r="A269" s="11">
        <v>43103.781245659724</v>
      </c>
      <c r="B269" s="7">
        <v>2.78125000000025</v>
      </c>
      <c r="C269" t="s">
        <v>9</v>
      </c>
      <c r="D269" s="3">
        <f>'No smart charging'!B89</f>
        <v>3.7</v>
      </c>
      <c r="E269" s="3">
        <f>'Smart charging'!B97</f>
        <v>0</v>
      </c>
    </row>
    <row r="270" spans="1:5">
      <c r="A270" s="11">
        <v>43103.791662268515</v>
      </c>
      <c r="B270" s="7">
        <v>2.7916666666669201</v>
      </c>
      <c r="C270" t="s">
        <v>9</v>
      </c>
      <c r="D270" s="3">
        <f>'No smart charging'!B90</f>
        <v>3.7</v>
      </c>
      <c r="E270" s="3">
        <f>'Smart charging'!B98</f>
        <v>0</v>
      </c>
    </row>
    <row r="271" spans="1:5">
      <c r="A271" s="11">
        <v>43103.802078877314</v>
      </c>
      <c r="B271" s="7">
        <v>2.8020833333335999</v>
      </c>
      <c r="C271" t="s">
        <v>9</v>
      </c>
      <c r="D271" s="3">
        <f>'No smart charging'!B91</f>
        <v>3.7</v>
      </c>
      <c r="E271" s="3">
        <f>'Smart charging'!B99</f>
        <v>0</v>
      </c>
    </row>
    <row r="272" spans="1:5">
      <c r="A272" s="11">
        <v>43103.812495486112</v>
      </c>
      <c r="B272" s="7">
        <v>2.81250000000027</v>
      </c>
      <c r="C272" t="s">
        <v>9</v>
      </c>
      <c r="D272" s="3">
        <f>'No smart charging'!B92</f>
        <v>3.7</v>
      </c>
      <c r="E272" s="3">
        <f>'Smart charging'!B100</f>
        <v>0</v>
      </c>
    </row>
    <row r="273" spans="1:5">
      <c r="A273" s="11">
        <v>43103.822912094911</v>
      </c>
      <c r="B273" s="7">
        <v>2.8229166666669401</v>
      </c>
      <c r="C273" t="s">
        <v>9</v>
      </c>
      <c r="D273" s="3">
        <f>'No smart charging'!B93</f>
        <v>3.7</v>
      </c>
      <c r="E273" s="3">
        <f>'Smart charging'!B101</f>
        <v>0</v>
      </c>
    </row>
    <row r="274" spans="1:5">
      <c r="A274" s="11">
        <v>43103.833328703702</v>
      </c>
      <c r="B274" s="7">
        <v>2.8333333333336101</v>
      </c>
      <c r="C274" t="s">
        <v>9</v>
      </c>
      <c r="D274" s="3">
        <f>'No smart charging'!B94</f>
        <v>3.7</v>
      </c>
      <c r="E274" s="3">
        <f>'Smart charging'!B102</f>
        <v>0</v>
      </c>
    </row>
    <row r="275" spans="1:5">
      <c r="A275" s="11">
        <v>43103.843745312501</v>
      </c>
      <c r="B275" s="7">
        <v>2.8437500000002802</v>
      </c>
      <c r="C275" t="s">
        <v>9</v>
      </c>
      <c r="D275" s="3">
        <f>'No smart charging'!B95</f>
        <v>3.7</v>
      </c>
      <c r="E275" s="3">
        <f>'Smart charging'!B103</f>
        <v>0</v>
      </c>
    </row>
    <row r="276" spans="1:5">
      <c r="A276" s="11">
        <v>43103.854161921299</v>
      </c>
      <c r="B276" s="7">
        <v>2.8541666666669498</v>
      </c>
      <c r="C276" t="s">
        <v>9</v>
      </c>
      <c r="D276" s="3">
        <f>'No smart charging'!B96</f>
        <v>3.7</v>
      </c>
      <c r="E276" s="3">
        <f>'Smart charging'!B104</f>
        <v>0</v>
      </c>
    </row>
    <row r="277" spans="1:5">
      <c r="A277" s="11">
        <v>43103.864578530091</v>
      </c>
      <c r="B277" s="7">
        <v>2.8645833333336199</v>
      </c>
      <c r="C277" t="s">
        <v>9</v>
      </c>
      <c r="D277" s="3">
        <f>'No smart charging'!B97</f>
        <v>3.7</v>
      </c>
      <c r="E277" s="3">
        <f>'Smart charging'!B105</f>
        <v>0</v>
      </c>
    </row>
    <row r="278" spans="1:5">
      <c r="A278" s="11">
        <v>43103.874995138889</v>
      </c>
      <c r="B278" s="7">
        <v>2.87500000000029</v>
      </c>
      <c r="C278" t="s">
        <v>9</v>
      </c>
      <c r="D278" s="3">
        <f>'No smart charging'!B98</f>
        <v>3.7</v>
      </c>
      <c r="E278" s="3">
        <f>'Smart charging'!B106</f>
        <v>0</v>
      </c>
    </row>
    <row r="279" spans="1:5">
      <c r="A279" s="11">
        <v>43103.885411747688</v>
      </c>
      <c r="B279" s="7">
        <v>2.8854166666669601</v>
      </c>
      <c r="C279" t="s">
        <v>9</v>
      </c>
      <c r="D279" s="3">
        <f>'No smart charging'!B99</f>
        <v>3.7</v>
      </c>
      <c r="E279" s="3">
        <f>'Smart charging'!B107</f>
        <v>0</v>
      </c>
    </row>
    <row r="280" spans="1:5">
      <c r="A280" s="11">
        <v>43103.895828356479</v>
      </c>
      <c r="B280" s="7">
        <v>2.8958333333336301</v>
      </c>
      <c r="C280" t="s">
        <v>9</v>
      </c>
      <c r="D280" s="3">
        <f>'No smart charging'!B100</f>
        <v>3.7</v>
      </c>
      <c r="E280" s="3">
        <f>'Smart charging'!B108</f>
        <v>0</v>
      </c>
    </row>
    <row r="281" spans="1:5">
      <c r="A281" s="11">
        <v>43103.906244965277</v>
      </c>
      <c r="B281" s="7">
        <v>2.9062500000003002</v>
      </c>
      <c r="C281" t="s">
        <v>9</v>
      </c>
      <c r="D281" s="3">
        <f>'No smart charging'!B101</f>
        <v>3.7</v>
      </c>
      <c r="E281" s="3">
        <f>'Smart charging'!B109</f>
        <v>0</v>
      </c>
    </row>
    <row r="282" spans="1:5">
      <c r="A282" s="11">
        <v>43103.916661574076</v>
      </c>
      <c r="B282" s="7">
        <v>2.9166666666669698</v>
      </c>
      <c r="C282" t="s">
        <v>9</v>
      </c>
      <c r="D282" s="3">
        <f>'No smart charging'!B102</f>
        <v>0</v>
      </c>
      <c r="E282" s="3">
        <f>'Smart charging'!B110</f>
        <v>0</v>
      </c>
    </row>
    <row r="283" spans="1:5">
      <c r="A283" s="11">
        <v>43103.927078182867</v>
      </c>
      <c r="B283" s="7">
        <v>2.9270833333336399</v>
      </c>
      <c r="C283" t="s">
        <v>9</v>
      </c>
      <c r="D283" s="3">
        <f>'No smart charging'!B103</f>
        <v>0</v>
      </c>
      <c r="E283" s="3">
        <f>'Smart charging'!B111</f>
        <v>0</v>
      </c>
    </row>
    <row r="284" spans="1:5">
      <c r="A284" s="11">
        <v>43103.937494791666</v>
      </c>
      <c r="B284" s="7">
        <v>2.93750000000031</v>
      </c>
      <c r="C284" t="s">
        <v>9</v>
      </c>
      <c r="D284" s="3">
        <f>'No smart charging'!B104</f>
        <v>0</v>
      </c>
      <c r="E284" s="3">
        <f>'Smart charging'!B112</f>
        <v>0</v>
      </c>
    </row>
    <row r="285" spans="1:5">
      <c r="A285" s="11">
        <v>43103.947911400464</v>
      </c>
      <c r="B285" s="7">
        <v>2.94791666666698</v>
      </c>
      <c r="C285" t="s">
        <v>9</v>
      </c>
      <c r="D285" s="3">
        <f>'No smart charging'!B105</f>
        <v>0</v>
      </c>
      <c r="E285" s="3">
        <f>'Smart charging'!B113</f>
        <v>0</v>
      </c>
    </row>
    <row r="286" spans="1:5">
      <c r="A286" s="11">
        <v>43103.958328009256</v>
      </c>
      <c r="B286" s="7">
        <v>2.9583333333336501</v>
      </c>
      <c r="C286" t="s">
        <v>9</v>
      </c>
      <c r="D286" s="3">
        <f>'No smart charging'!B106</f>
        <v>0</v>
      </c>
      <c r="E286" s="3">
        <f>'Smart charging'!B114</f>
        <v>0</v>
      </c>
    </row>
    <row r="287" spans="1:5">
      <c r="A287" s="11">
        <v>43103.968744618054</v>
      </c>
      <c r="B287" s="7">
        <v>2.9687500000003202</v>
      </c>
      <c r="C287" t="s">
        <v>9</v>
      </c>
      <c r="D287" s="3">
        <f>'No smart charging'!B107</f>
        <v>0</v>
      </c>
      <c r="E287" s="3">
        <f>'Smart charging'!B115</f>
        <v>0.35739209420974899</v>
      </c>
    </row>
    <row r="288" spans="1:5">
      <c r="A288" s="11">
        <v>43103.979161226853</v>
      </c>
      <c r="B288" s="7">
        <v>2.9791666666669898</v>
      </c>
      <c r="C288" t="s">
        <v>9</v>
      </c>
      <c r="D288" s="3">
        <f>'No smart charging'!B108</f>
        <v>0</v>
      </c>
      <c r="E288" s="3">
        <f>'Smart charging'!B116</f>
        <v>0.71028977547108729</v>
      </c>
    </row>
    <row r="289" spans="1:5">
      <c r="A289" s="11">
        <v>43103.989577835651</v>
      </c>
      <c r="B289" s="7">
        <v>2.9895833333336599</v>
      </c>
      <c r="C289" t="s">
        <v>9</v>
      </c>
      <c r="D289" s="3">
        <f>'No smart charging'!B109</f>
        <v>0</v>
      </c>
      <c r="E289" s="3">
        <f>'Smart charging'!B117</f>
        <v>1.0542551506861495</v>
      </c>
    </row>
    <row r="290" spans="1:5">
      <c r="A290" s="11">
        <v>43104</v>
      </c>
      <c r="B290" s="7">
        <v>3.00000000000033</v>
      </c>
      <c r="C290" t="s">
        <v>10</v>
      </c>
      <c r="D290" s="3">
        <f>'No smart charging'!B14</f>
        <v>0</v>
      </c>
      <c r="E290" s="3">
        <f>'Smart charging'!B22</f>
        <v>1.3849626556882468</v>
      </c>
    </row>
    <row r="291" spans="1:5">
      <c r="A291" s="11">
        <v>43104.010416666664</v>
      </c>
      <c r="B291" s="7">
        <v>3.010416666667</v>
      </c>
      <c r="C291" t="s">
        <v>10</v>
      </c>
      <c r="D291" s="3">
        <f>'No smart charging'!B15</f>
        <v>0</v>
      </c>
      <c r="E291" s="3">
        <f>'Smart charging'!B23</f>
        <v>1.6982534517210142</v>
      </c>
    </row>
    <row r="292" spans="1:5">
      <c r="A292" s="11">
        <v>43104.02083321759</v>
      </c>
      <c r="B292" s="7">
        <v>3.0208333333336701</v>
      </c>
      <c r="C292" t="s">
        <v>10</v>
      </c>
      <c r="D292" s="3">
        <f>'No smart charging'!B16</f>
        <v>0</v>
      </c>
      <c r="E292" s="3">
        <f>'Smart charging'!B24</f>
        <v>1.9901877252487852</v>
      </c>
    </row>
    <row r="293" spans="1:5">
      <c r="A293" s="11">
        <v>43104.031249826388</v>
      </c>
      <c r="B293" s="7">
        <v>3.0312500000003402</v>
      </c>
      <c r="C293" t="s">
        <v>10</v>
      </c>
      <c r="D293" s="3">
        <f>'No smart charging'!B17</f>
        <v>0</v>
      </c>
      <c r="E293" s="3">
        <f>'Smart charging'!B25</f>
        <v>2.2570942333977375</v>
      </c>
    </row>
    <row r="294" spans="1:5">
      <c r="A294" s="11">
        <v>43104.041666435187</v>
      </c>
      <c r="B294" s="7">
        <v>3.0416666666670098</v>
      </c>
      <c r="C294" t="s">
        <v>10</v>
      </c>
      <c r="D294" s="3">
        <f>'No smart charging'!B18</f>
        <v>0</v>
      </c>
      <c r="E294" s="3">
        <f>'Smart charging'!B26</f>
        <v>2.495616471965135</v>
      </c>
    </row>
    <row r="295" spans="1:5">
      <c r="A295" s="11">
        <v>43104.052083043978</v>
      </c>
      <c r="B295" s="7">
        <v>3.0520833333336799</v>
      </c>
      <c r="C295" t="s">
        <v>10</v>
      </c>
      <c r="D295" s="3">
        <f>'No smart charging'!B19</f>
        <v>0</v>
      </c>
      <c r="E295" s="3">
        <f>'Smart charging'!B27</f>
        <v>2.7027548854071659</v>
      </c>
    </row>
    <row r="296" spans="1:5">
      <c r="A296" s="11">
        <v>43104.062499652777</v>
      </c>
      <c r="B296" s="7">
        <v>3.0625000000003499</v>
      </c>
      <c r="C296" t="s">
        <v>10</v>
      </c>
      <c r="D296" s="3">
        <f>'No smart charging'!B20</f>
        <v>0</v>
      </c>
      <c r="E296" s="3">
        <f>'Smart charging'!B28</f>
        <v>2.8759045879902905</v>
      </c>
    </row>
    <row r="297" spans="1:5">
      <c r="A297" s="11">
        <v>43104.072916261575</v>
      </c>
      <c r="B297" s="7">
        <v>3.07291666666702</v>
      </c>
      <c r="C297" t="s">
        <v>10</v>
      </c>
      <c r="D297" s="3">
        <f>'No smart charging'!B21</f>
        <v>0</v>
      </c>
      <c r="E297" s="3">
        <f>'Smart charging'!B29</f>
        <v>3.0128881217407271</v>
      </c>
    </row>
    <row r="298" spans="1:5">
      <c r="A298" s="11">
        <v>43104.083332870374</v>
      </c>
      <c r="B298" s="7">
        <v>3.0833333333336901</v>
      </c>
      <c r="C298" t="s">
        <v>10</v>
      </c>
      <c r="D298" s="3">
        <f>'No smart charging'!B22</f>
        <v>0</v>
      </c>
      <c r="E298" s="3">
        <f>'Smart charging'!B30</f>
        <v>3.1119828392418674</v>
      </c>
    </row>
    <row r="299" spans="1:5">
      <c r="A299" s="11">
        <v>43104.093749479165</v>
      </c>
      <c r="B299" s="7">
        <v>3.0937500000003602</v>
      </c>
      <c r="C299" t="s">
        <v>10</v>
      </c>
      <c r="D299" s="3">
        <f>'No smart charging'!B23</f>
        <v>0</v>
      </c>
      <c r="E299" s="3">
        <f>'Smart charging'!B31</f>
        <v>3.1719425669250403</v>
      </c>
    </row>
    <row r="300" spans="1:5">
      <c r="A300" s="11">
        <v>43104.104166087964</v>
      </c>
      <c r="B300" s="7">
        <v>3.1041666666670298</v>
      </c>
      <c r="C300" t="s">
        <v>10</v>
      </c>
      <c r="D300" s="3">
        <f>'No smart charging'!B24</f>
        <v>0</v>
      </c>
      <c r="E300" s="3">
        <f>'Smart charging'!B32</f>
        <v>3.1920132764251847</v>
      </c>
    </row>
    <row r="301" spans="1:5">
      <c r="A301" s="11">
        <v>43104.114582696762</v>
      </c>
      <c r="B301" s="7">
        <v>3.1145833333336999</v>
      </c>
      <c r="C301" t="s">
        <v>10</v>
      </c>
      <c r="D301" s="3">
        <f>'No smart charging'!B25</f>
        <v>0</v>
      </c>
      <c r="E301" s="3">
        <f>'Smart charging'!B33</f>
        <v>3.1719425669250403</v>
      </c>
    </row>
    <row r="302" spans="1:5">
      <c r="A302" s="11">
        <v>43104.124999305554</v>
      </c>
      <c r="B302" s="7">
        <v>3.1250000000003699</v>
      </c>
      <c r="C302" t="s">
        <v>10</v>
      </c>
      <c r="D302" s="3">
        <f>'No smart charging'!B26</f>
        <v>0</v>
      </c>
      <c r="E302" s="3">
        <f>'Smart charging'!B34</f>
        <v>3.1119828392418674</v>
      </c>
    </row>
    <row r="303" spans="1:5">
      <c r="A303" s="11">
        <v>43104.135415914352</v>
      </c>
      <c r="B303" s="7">
        <v>3.13541666666704</v>
      </c>
      <c r="C303" t="s">
        <v>10</v>
      </c>
      <c r="D303" s="3">
        <f>'No smart charging'!B27</f>
        <v>0</v>
      </c>
      <c r="E303" s="3">
        <f>'Smart charging'!B35</f>
        <v>3.0128881217407271</v>
      </c>
    </row>
    <row r="304" spans="1:5">
      <c r="A304" s="11">
        <v>43104.145832523151</v>
      </c>
      <c r="B304" s="7">
        <v>3.1458333333337101</v>
      </c>
      <c r="C304" t="s">
        <v>10</v>
      </c>
      <c r="D304" s="3">
        <f>'No smart charging'!B28</f>
        <v>0</v>
      </c>
      <c r="E304" s="3">
        <f>'Smart charging'!B36</f>
        <v>2.8759045879902905</v>
      </c>
    </row>
    <row r="305" spans="1:5">
      <c r="A305" s="11">
        <v>43104.156249131942</v>
      </c>
      <c r="B305" s="7">
        <v>3.1562500000003801</v>
      </c>
      <c r="C305" t="s">
        <v>10</v>
      </c>
      <c r="D305" s="3">
        <f>'No smart charging'!B29</f>
        <v>0</v>
      </c>
      <c r="E305" s="3">
        <f>'Smart charging'!B37</f>
        <v>2.7027548854071664</v>
      </c>
    </row>
    <row r="306" spans="1:5">
      <c r="A306" s="11">
        <v>43104.16666574074</v>
      </c>
      <c r="B306" s="7">
        <v>3.1666666666670502</v>
      </c>
      <c r="C306" t="s">
        <v>10</v>
      </c>
      <c r="D306" s="3">
        <f>'No smart charging'!B30</f>
        <v>0</v>
      </c>
      <c r="E306" s="3">
        <f>'Smart charging'!B38</f>
        <v>2.4956164719651355</v>
      </c>
    </row>
    <row r="307" spans="1:5">
      <c r="A307" s="11">
        <v>43104.177082349539</v>
      </c>
      <c r="B307" s="7">
        <v>3.1770833333337198</v>
      </c>
      <c r="C307" t="s">
        <v>10</v>
      </c>
      <c r="D307" s="3">
        <f>'No smart charging'!B31</f>
        <v>0</v>
      </c>
      <c r="E307" s="3">
        <f>'Smart charging'!B39</f>
        <v>2.257094233397738</v>
      </c>
    </row>
    <row r="308" spans="1:5">
      <c r="A308" s="11">
        <v>43104.18749895833</v>
      </c>
      <c r="B308" s="7">
        <v>3.1875000000003899</v>
      </c>
      <c r="C308" t="s">
        <v>10</v>
      </c>
      <c r="D308" s="3">
        <f>'No smart charging'!B32</f>
        <v>0</v>
      </c>
      <c r="E308" s="3">
        <f>'Smart charging'!B40</f>
        <v>1.9901877252487854</v>
      </c>
    </row>
    <row r="309" spans="1:5">
      <c r="A309" s="11">
        <v>43104.197915567129</v>
      </c>
      <c r="B309" s="7">
        <v>3.19791666666706</v>
      </c>
      <c r="C309" t="s">
        <v>10</v>
      </c>
      <c r="D309" s="3">
        <f>'No smart charging'!B33</f>
        <v>0</v>
      </c>
      <c r="E309" s="3">
        <f>'Smart charging'!B41</f>
        <v>1.6982534517210144</v>
      </c>
    </row>
    <row r="310" spans="1:5">
      <c r="A310" s="11">
        <v>43104.208332175927</v>
      </c>
      <c r="B310" s="7">
        <v>3.2083333333337301</v>
      </c>
      <c r="C310" t="s">
        <v>10</v>
      </c>
      <c r="D310" s="3">
        <f>'No smart charging'!B34</f>
        <v>0</v>
      </c>
      <c r="E310" s="3">
        <f>'Smart charging'!B42</f>
        <v>1.3849626556882471</v>
      </c>
    </row>
    <row r="311" spans="1:5">
      <c r="A311" s="11">
        <v>43104.218748784719</v>
      </c>
      <c r="B311" s="7">
        <v>3.2187500000004001</v>
      </c>
      <c r="C311" t="s">
        <v>10</v>
      </c>
      <c r="D311" s="3">
        <f>'No smart charging'!B35</f>
        <v>0</v>
      </c>
      <c r="E311" s="3">
        <f>'Smart charging'!B43</f>
        <v>1.0542551506861499</v>
      </c>
    </row>
    <row r="312" spans="1:5">
      <c r="A312" s="11">
        <v>43104.229165393517</v>
      </c>
      <c r="B312" s="7">
        <v>3.2291666666670702</v>
      </c>
      <c r="C312" t="s">
        <v>10</v>
      </c>
      <c r="D312" s="3">
        <f>'No smart charging'!B36</f>
        <v>0</v>
      </c>
      <c r="E312" s="3">
        <f>'Smart charging'!B44</f>
        <v>0.71028977547108763</v>
      </c>
    </row>
    <row r="313" spans="1:5">
      <c r="A313" s="11">
        <v>43104.239582002316</v>
      </c>
      <c r="B313" s="7">
        <v>3.2395833333337398</v>
      </c>
      <c r="C313" t="s">
        <v>10</v>
      </c>
      <c r="D313" s="3">
        <f>'No smart charging'!B37</f>
        <v>0</v>
      </c>
      <c r="E313" s="3">
        <f>'Smart charging'!B45</f>
        <v>0.35739209420974943</v>
      </c>
    </row>
    <row r="314" spans="1:5">
      <c r="A314" s="11">
        <v>43104.249998611114</v>
      </c>
      <c r="B314" s="7">
        <v>3.2500000000004099</v>
      </c>
      <c r="C314" t="s">
        <v>10</v>
      </c>
      <c r="D314" s="3">
        <f>'No smart charging'!B38</f>
        <v>0</v>
      </c>
      <c r="E314" s="3">
        <f>'Smart charging'!B46</f>
        <v>0</v>
      </c>
    </row>
    <row r="315" spans="1:5">
      <c r="A315" s="11">
        <v>43104.260415219906</v>
      </c>
      <c r="B315" s="7">
        <v>3.26041666666708</v>
      </c>
      <c r="C315" t="s">
        <v>10</v>
      </c>
      <c r="D315" s="3">
        <f>'No smart charging'!B39</f>
        <v>0</v>
      </c>
      <c r="E315" s="3">
        <f>'Smart charging'!B47</f>
        <v>0</v>
      </c>
    </row>
    <row r="316" spans="1:5">
      <c r="A316" s="11">
        <v>43104.270831828704</v>
      </c>
      <c r="B316" s="7">
        <v>3.27083333333375</v>
      </c>
      <c r="C316" t="s">
        <v>10</v>
      </c>
      <c r="D316" s="3">
        <f>'No smart charging'!B40</f>
        <v>0</v>
      </c>
      <c r="E316" s="3">
        <f>'Smart charging'!B48</f>
        <v>0</v>
      </c>
    </row>
    <row r="317" spans="1:5">
      <c r="A317" s="11">
        <v>43104.281248437503</v>
      </c>
      <c r="B317" s="7">
        <v>3.2812500000004201</v>
      </c>
      <c r="C317" t="s">
        <v>10</v>
      </c>
      <c r="D317" s="3">
        <f>'No smart charging'!B41</f>
        <v>0</v>
      </c>
      <c r="E317" s="3">
        <f>'Smart charging'!B49</f>
        <v>0</v>
      </c>
    </row>
    <row r="318" spans="1:5">
      <c r="A318" s="11">
        <v>43104.291665046294</v>
      </c>
      <c r="B318" s="7">
        <v>3.2916666666670902</v>
      </c>
      <c r="C318" t="s">
        <v>10</v>
      </c>
      <c r="D318" s="3">
        <f>'No smart charging'!B42</f>
        <v>0</v>
      </c>
      <c r="E318" s="3">
        <f>'Smart charging'!B50</f>
        <v>0</v>
      </c>
    </row>
    <row r="319" spans="1:5">
      <c r="A319" s="11">
        <v>43104.302081655092</v>
      </c>
      <c r="B319" s="7">
        <v>3.3020833333337598</v>
      </c>
      <c r="C319" t="s">
        <v>10</v>
      </c>
      <c r="D319" s="3">
        <f>'No smart charging'!B43</f>
        <v>0</v>
      </c>
      <c r="E319" s="3">
        <f>'Smart charging'!B51</f>
        <v>0</v>
      </c>
    </row>
    <row r="320" spans="1:5">
      <c r="A320" s="11">
        <v>43104.312498263891</v>
      </c>
      <c r="B320" s="7">
        <v>3.3125000000004299</v>
      </c>
      <c r="C320" t="s">
        <v>10</v>
      </c>
      <c r="D320" s="3">
        <f>'No smart charging'!B44</f>
        <v>0</v>
      </c>
      <c r="E320" s="3">
        <f>'Smart charging'!B52</f>
        <v>0</v>
      </c>
    </row>
    <row r="321" spans="1:5">
      <c r="A321" s="11">
        <v>43104.322914872682</v>
      </c>
      <c r="B321" s="7">
        <v>3.3229166666670999</v>
      </c>
      <c r="C321" t="s">
        <v>10</v>
      </c>
      <c r="D321" s="3">
        <f>'No smart charging'!B45</f>
        <v>0</v>
      </c>
      <c r="E321" s="3">
        <f>'Smart charging'!B53</f>
        <v>0</v>
      </c>
    </row>
    <row r="322" spans="1:5">
      <c r="A322" s="11">
        <v>43104.333331481481</v>
      </c>
      <c r="B322" s="7">
        <v>3.33333333333377</v>
      </c>
      <c r="C322" t="s">
        <v>10</v>
      </c>
      <c r="D322" s="3">
        <f>'No smart charging'!B46</f>
        <v>0</v>
      </c>
      <c r="E322" s="3">
        <f>'Smart charging'!B54</f>
        <v>0</v>
      </c>
    </row>
    <row r="323" spans="1:5">
      <c r="A323" s="11">
        <v>43104.343748090279</v>
      </c>
      <c r="B323" s="7">
        <v>3.3437500000004401</v>
      </c>
      <c r="C323" t="s">
        <v>10</v>
      </c>
      <c r="D323" s="3">
        <f>'No smart charging'!B47</f>
        <v>0</v>
      </c>
      <c r="E323" s="3">
        <f>'Smart charging'!B55</f>
        <v>0</v>
      </c>
    </row>
    <row r="324" spans="1:5">
      <c r="A324" s="11">
        <v>43104.354164699071</v>
      </c>
      <c r="B324" s="7">
        <v>3.3541666666671102</v>
      </c>
      <c r="C324" t="s">
        <v>10</v>
      </c>
      <c r="D324" s="3">
        <f>'No smart charging'!B48</f>
        <v>0</v>
      </c>
      <c r="E324" s="3">
        <f>'Smart charging'!B56</f>
        <v>0</v>
      </c>
    </row>
    <row r="325" spans="1:5">
      <c r="A325" s="11">
        <v>43104.364581307869</v>
      </c>
      <c r="B325" s="7">
        <v>3.3645833333337798</v>
      </c>
      <c r="C325" t="s">
        <v>10</v>
      </c>
      <c r="D325" s="3">
        <f>'No smart charging'!B49</f>
        <v>0</v>
      </c>
      <c r="E325" s="3">
        <f>'Smart charging'!B57</f>
        <v>0</v>
      </c>
    </row>
    <row r="326" spans="1:5">
      <c r="A326" s="11">
        <v>43104.374997916668</v>
      </c>
      <c r="B326" s="7">
        <v>3.3750000000004499</v>
      </c>
      <c r="C326" t="s">
        <v>10</v>
      </c>
      <c r="D326" s="3">
        <f>'No smart charging'!B50</f>
        <v>0</v>
      </c>
      <c r="E326" s="3">
        <f>'Smart charging'!B58</f>
        <v>0</v>
      </c>
    </row>
    <row r="327" spans="1:5">
      <c r="A327" s="11">
        <v>43104.385414525466</v>
      </c>
      <c r="B327" s="7">
        <v>3.3854166666671199</v>
      </c>
      <c r="C327" t="s">
        <v>10</v>
      </c>
      <c r="D327" s="3">
        <f>'No smart charging'!B51</f>
        <v>0</v>
      </c>
      <c r="E327" s="3">
        <f>'Smart charging'!B59</f>
        <v>0</v>
      </c>
    </row>
    <row r="328" spans="1:5">
      <c r="A328" s="11">
        <v>43104.395831134258</v>
      </c>
      <c r="B328" s="7">
        <v>3.39583333333379</v>
      </c>
      <c r="C328" t="s">
        <v>10</v>
      </c>
      <c r="D328" s="3">
        <f>'No smart charging'!B52</f>
        <v>0</v>
      </c>
      <c r="E328" s="3">
        <f>'Smart charging'!B60</f>
        <v>0</v>
      </c>
    </row>
    <row r="329" spans="1:5">
      <c r="A329" s="11">
        <v>43104.406247743056</v>
      </c>
      <c r="B329" s="7">
        <v>3.4062500000004601</v>
      </c>
      <c r="C329" t="s">
        <v>10</v>
      </c>
      <c r="D329" s="3">
        <f>'No smart charging'!B53</f>
        <v>0</v>
      </c>
      <c r="E329" s="3">
        <f>'Smart charging'!B61</f>
        <v>0</v>
      </c>
    </row>
    <row r="330" spans="1:5">
      <c r="A330" s="11">
        <v>43104.416664351855</v>
      </c>
      <c r="B330" s="7">
        <v>3.4166666666671301</v>
      </c>
      <c r="C330" t="s">
        <v>10</v>
      </c>
      <c r="D330" s="3">
        <f>'No smart charging'!B54</f>
        <v>0</v>
      </c>
      <c r="E330" s="3">
        <f>'Smart charging'!B62</f>
        <v>0</v>
      </c>
    </row>
    <row r="331" spans="1:5">
      <c r="A331" s="11">
        <v>43104.427080960646</v>
      </c>
      <c r="B331" s="7">
        <v>3.4270833333338002</v>
      </c>
      <c r="C331" t="s">
        <v>10</v>
      </c>
      <c r="D331" s="3">
        <f>'No smart charging'!B55</f>
        <v>0</v>
      </c>
      <c r="E331" s="3">
        <f>'Smart charging'!B63</f>
        <v>0</v>
      </c>
    </row>
    <row r="332" spans="1:5">
      <c r="A332" s="11">
        <v>43104.437497569445</v>
      </c>
      <c r="B332" s="7">
        <v>3.4375000000004698</v>
      </c>
      <c r="C332" t="s">
        <v>10</v>
      </c>
      <c r="D332" s="3">
        <f>'No smart charging'!B56</f>
        <v>0</v>
      </c>
      <c r="E332" s="3">
        <f>'Smart charging'!B64</f>
        <v>0</v>
      </c>
    </row>
    <row r="333" spans="1:5">
      <c r="A333" s="11">
        <v>43104.447914178243</v>
      </c>
      <c r="B333" s="7">
        <v>3.4479166666671399</v>
      </c>
      <c r="C333" t="s">
        <v>10</v>
      </c>
      <c r="D333" s="3">
        <f>'No smart charging'!B57</f>
        <v>0</v>
      </c>
      <c r="E333" s="3">
        <f>'Smart charging'!B65</f>
        <v>0</v>
      </c>
    </row>
    <row r="334" spans="1:5">
      <c r="A334" s="11">
        <v>43104.458330787034</v>
      </c>
      <c r="B334" s="7">
        <v>3.45833333333381</v>
      </c>
      <c r="C334" t="s">
        <v>10</v>
      </c>
      <c r="D334" s="3">
        <f>'No smart charging'!B58</f>
        <v>0</v>
      </c>
      <c r="E334" s="3">
        <f>'Smart charging'!B66</f>
        <v>0</v>
      </c>
    </row>
    <row r="335" spans="1:5">
      <c r="A335" s="11">
        <v>43104.468747395833</v>
      </c>
      <c r="B335" s="7">
        <v>3.4687500000004801</v>
      </c>
      <c r="C335" t="s">
        <v>10</v>
      </c>
      <c r="D335" s="3">
        <f>'No smart charging'!B59</f>
        <v>0</v>
      </c>
      <c r="E335" s="3">
        <f>'Smart charging'!B67</f>
        <v>0</v>
      </c>
    </row>
    <row r="336" spans="1:5">
      <c r="A336" s="11">
        <v>43104.479164004631</v>
      </c>
      <c r="B336" s="7">
        <v>3.4791666666671501</v>
      </c>
      <c r="C336" t="s">
        <v>10</v>
      </c>
      <c r="D336" s="3">
        <f>'No smart charging'!B60</f>
        <v>0</v>
      </c>
      <c r="E336" s="3">
        <f>'Smart charging'!B68</f>
        <v>0</v>
      </c>
    </row>
    <row r="337" spans="1:5">
      <c r="A337" s="11">
        <v>43104.489580613423</v>
      </c>
      <c r="B337" s="7">
        <v>3.4895833333338202</v>
      </c>
      <c r="C337" t="s">
        <v>10</v>
      </c>
      <c r="D337" s="3">
        <f>'No smart charging'!B61</f>
        <v>0</v>
      </c>
      <c r="E337" s="3">
        <f>'Smart charging'!B69</f>
        <v>0</v>
      </c>
    </row>
    <row r="338" spans="1:5">
      <c r="A338" s="11">
        <v>43104.499997222221</v>
      </c>
      <c r="B338" s="7">
        <v>3.5000000000004898</v>
      </c>
      <c r="C338" t="s">
        <v>10</v>
      </c>
      <c r="D338" s="3">
        <f>'No smart charging'!B62</f>
        <v>0</v>
      </c>
      <c r="E338" s="3">
        <f>'Smart charging'!B70</f>
        <v>0</v>
      </c>
    </row>
    <row r="339" spans="1:5">
      <c r="A339" s="11">
        <v>43104.51041383102</v>
      </c>
      <c r="B339" s="7">
        <v>3.5104166666671599</v>
      </c>
      <c r="C339" t="s">
        <v>10</v>
      </c>
      <c r="D339" s="3">
        <f>'No smart charging'!B63</f>
        <v>0</v>
      </c>
      <c r="E339" s="3">
        <f>'Smart charging'!B71</f>
        <v>0</v>
      </c>
    </row>
    <row r="340" spans="1:5">
      <c r="A340" s="11">
        <v>43104.520830439818</v>
      </c>
      <c r="B340" s="7">
        <v>3.52083333333383</v>
      </c>
      <c r="C340" t="s">
        <v>10</v>
      </c>
      <c r="D340" s="3">
        <f>'No smart charging'!B64</f>
        <v>0</v>
      </c>
      <c r="E340" s="3">
        <f>'Smart charging'!B72</f>
        <v>0</v>
      </c>
    </row>
    <row r="341" spans="1:5">
      <c r="A341" s="11">
        <v>43104.53124704861</v>
      </c>
      <c r="B341" s="7">
        <v>3.5312500000005</v>
      </c>
      <c r="C341" t="s">
        <v>10</v>
      </c>
      <c r="D341" s="3">
        <f>'No smart charging'!B65</f>
        <v>0</v>
      </c>
      <c r="E341" s="3">
        <f>'Smart charging'!B73</f>
        <v>0</v>
      </c>
    </row>
    <row r="342" spans="1:5">
      <c r="A342" s="11">
        <v>43104.541663657408</v>
      </c>
      <c r="B342" s="7">
        <v>3.5416666666671701</v>
      </c>
      <c r="C342" t="s">
        <v>10</v>
      </c>
      <c r="D342" s="3">
        <f>'No smart charging'!B66</f>
        <v>0</v>
      </c>
      <c r="E342" s="3">
        <f>'Smart charging'!B74</f>
        <v>0</v>
      </c>
    </row>
    <row r="343" spans="1:5">
      <c r="A343" s="11">
        <v>43104.552080266207</v>
      </c>
      <c r="B343" s="7">
        <v>3.5520833333338402</v>
      </c>
      <c r="C343" t="s">
        <v>10</v>
      </c>
      <c r="D343" s="3">
        <f>'No smart charging'!B67</f>
        <v>0</v>
      </c>
      <c r="E343" s="3">
        <f>'Smart charging'!B75</f>
        <v>0</v>
      </c>
    </row>
    <row r="344" spans="1:5">
      <c r="A344" s="11">
        <v>43104.562496874998</v>
      </c>
      <c r="B344" s="7">
        <v>3.5625000000005098</v>
      </c>
      <c r="C344" t="s">
        <v>10</v>
      </c>
      <c r="D344" s="3">
        <f>'No smart charging'!B68</f>
        <v>0</v>
      </c>
      <c r="E344" s="3">
        <f>'Smart charging'!B76</f>
        <v>0</v>
      </c>
    </row>
    <row r="345" spans="1:5">
      <c r="A345" s="11">
        <v>43104.572913483797</v>
      </c>
      <c r="B345" s="7">
        <v>3.5729166666671799</v>
      </c>
      <c r="C345" t="s">
        <v>10</v>
      </c>
      <c r="D345" s="3">
        <f>'No smart charging'!B69</f>
        <v>0</v>
      </c>
      <c r="E345" s="3">
        <f>'Smart charging'!B77</f>
        <v>0</v>
      </c>
    </row>
    <row r="346" spans="1:5">
      <c r="A346" s="11">
        <v>43104.583330092595</v>
      </c>
      <c r="B346" s="7">
        <v>3.58333333333385</v>
      </c>
      <c r="C346" t="s">
        <v>10</v>
      </c>
      <c r="D346" s="3">
        <f>'No smart charging'!B70</f>
        <v>0</v>
      </c>
      <c r="E346" s="3">
        <f>'Smart charging'!B78</f>
        <v>0</v>
      </c>
    </row>
    <row r="347" spans="1:5">
      <c r="A347" s="11">
        <v>43104.593746701386</v>
      </c>
      <c r="B347" s="7">
        <v>3.59375000000052</v>
      </c>
      <c r="C347" t="s">
        <v>10</v>
      </c>
      <c r="D347" s="3">
        <f>'No smart charging'!B71</f>
        <v>0</v>
      </c>
      <c r="E347" s="3">
        <f>'Smart charging'!B79</f>
        <v>0</v>
      </c>
    </row>
    <row r="348" spans="1:5">
      <c r="A348" s="11">
        <v>43104.604163310185</v>
      </c>
      <c r="B348" s="7">
        <v>3.6041666666671901</v>
      </c>
      <c r="C348" t="s">
        <v>10</v>
      </c>
      <c r="D348" s="3">
        <f>'No smart charging'!B72</f>
        <v>0</v>
      </c>
      <c r="E348" s="3">
        <f>'Smart charging'!B80</f>
        <v>0</v>
      </c>
    </row>
    <row r="349" spans="1:5">
      <c r="A349" s="11">
        <v>43104.614579918984</v>
      </c>
      <c r="B349" s="7">
        <v>3.6145833333338602</v>
      </c>
      <c r="C349" t="s">
        <v>10</v>
      </c>
      <c r="D349" s="3">
        <f>'No smart charging'!B73</f>
        <v>0</v>
      </c>
      <c r="E349" s="3">
        <f>'Smart charging'!B81</f>
        <v>0</v>
      </c>
    </row>
    <row r="350" spans="1:5">
      <c r="A350" s="11">
        <v>43104.624996527775</v>
      </c>
      <c r="B350" s="7">
        <v>3.6250000000005298</v>
      </c>
      <c r="C350" t="s">
        <v>10</v>
      </c>
      <c r="D350" s="3">
        <f>'No smart charging'!B74</f>
        <v>0</v>
      </c>
      <c r="E350" s="3">
        <f>'Smart charging'!B82</f>
        <v>0</v>
      </c>
    </row>
    <row r="351" spans="1:5">
      <c r="A351" s="11">
        <v>43104.635413136573</v>
      </c>
      <c r="B351" s="7">
        <v>3.6354166666671999</v>
      </c>
      <c r="C351" t="s">
        <v>10</v>
      </c>
      <c r="D351" s="3">
        <f>'No smart charging'!B75</f>
        <v>0</v>
      </c>
      <c r="E351" s="3">
        <f>'Smart charging'!B83</f>
        <v>0</v>
      </c>
    </row>
    <row r="352" spans="1:5">
      <c r="A352" s="11">
        <v>43104.645829745372</v>
      </c>
      <c r="B352" s="7">
        <v>3.6458333333338699</v>
      </c>
      <c r="C352" t="s">
        <v>10</v>
      </c>
      <c r="D352" s="3">
        <f>'No smart charging'!B76</f>
        <v>0</v>
      </c>
      <c r="E352" s="3">
        <f>'Smart charging'!B84</f>
        <v>0</v>
      </c>
    </row>
    <row r="353" spans="1:5">
      <c r="A353" s="11">
        <v>43104.656246354163</v>
      </c>
      <c r="B353" s="7">
        <v>3.65625000000054</v>
      </c>
      <c r="C353" t="s">
        <v>10</v>
      </c>
      <c r="D353" s="3">
        <f>'No smart charging'!B77</f>
        <v>0</v>
      </c>
      <c r="E353" s="3">
        <f>'Smart charging'!B85</f>
        <v>0</v>
      </c>
    </row>
    <row r="354" spans="1:5">
      <c r="A354" s="11">
        <v>43104.666662962962</v>
      </c>
      <c r="B354" s="7">
        <v>3.6666666666672101</v>
      </c>
      <c r="C354" t="s">
        <v>10</v>
      </c>
      <c r="D354" s="3">
        <f>'No smart charging'!B78</f>
        <v>0</v>
      </c>
      <c r="E354" s="3">
        <f>'Smart charging'!B86</f>
        <v>0</v>
      </c>
    </row>
    <row r="355" spans="1:5">
      <c r="A355" s="11">
        <v>43104.67707957176</v>
      </c>
      <c r="B355" s="7">
        <v>3.6770833333338802</v>
      </c>
      <c r="C355" t="s">
        <v>10</v>
      </c>
      <c r="D355" s="3">
        <f>'No smart charging'!B79</f>
        <v>0</v>
      </c>
      <c r="E355" s="3">
        <f>'Smart charging'!B87</f>
        <v>0</v>
      </c>
    </row>
    <row r="356" spans="1:5">
      <c r="A356" s="11">
        <v>43104.687496180559</v>
      </c>
      <c r="B356" s="7">
        <v>3.6875000000005498</v>
      </c>
      <c r="C356" t="s">
        <v>10</v>
      </c>
      <c r="D356" s="3">
        <f>'No smart charging'!B80</f>
        <v>0</v>
      </c>
      <c r="E356" s="3">
        <f>'Smart charging'!B88</f>
        <v>0</v>
      </c>
    </row>
    <row r="357" spans="1:5">
      <c r="A357" s="11">
        <v>43104.69791278935</v>
      </c>
      <c r="B357" s="7">
        <v>3.6979166666672199</v>
      </c>
      <c r="C357" t="s">
        <v>10</v>
      </c>
      <c r="D357" s="3">
        <f>'No smart charging'!B81</f>
        <v>0</v>
      </c>
      <c r="E357" s="3">
        <f>'Smart charging'!B89</f>
        <v>0</v>
      </c>
    </row>
    <row r="358" spans="1:5">
      <c r="A358" s="11">
        <v>43104.708329398149</v>
      </c>
      <c r="B358" s="7">
        <v>3.7083333333338899</v>
      </c>
      <c r="C358" t="s">
        <v>10</v>
      </c>
      <c r="D358" s="3">
        <f>'No smart charging'!B82</f>
        <v>0</v>
      </c>
      <c r="E358" s="3">
        <f>'Smart charging'!B90</f>
        <v>0</v>
      </c>
    </row>
    <row r="359" spans="1:5">
      <c r="A359" s="11">
        <v>43104.718746006947</v>
      </c>
      <c r="B359" s="7">
        <v>3.71875000000056</v>
      </c>
      <c r="C359" t="s">
        <v>10</v>
      </c>
      <c r="D359" s="3">
        <f>'No smart charging'!B83</f>
        <v>0</v>
      </c>
      <c r="E359" s="3">
        <f>'Smart charging'!B91</f>
        <v>0</v>
      </c>
    </row>
    <row r="360" spans="1:5">
      <c r="A360" s="11">
        <v>43104.729162615738</v>
      </c>
      <c r="B360" s="7">
        <v>3.7291666666672301</v>
      </c>
      <c r="C360" t="s">
        <v>10</v>
      </c>
      <c r="D360" s="3">
        <f>'No smart charging'!B84</f>
        <v>0</v>
      </c>
      <c r="E360" s="3">
        <f>'Smart charging'!B92</f>
        <v>0</v>
      </c>
    </row>
    <row r="361" spans="1:5">
      <c r="A361" s="11">
        <v>43104.739579224537</v>
      </c>
      <c r="B361" s="7">
        <v>3.7395833333339001</v>
      </c>
      <c r="C361" t="s">
        <v>10</v>
      </c>
      <c r="D361" s="3">
        <f>'No smart charging'!B85</f>
        <v>0</v>
      </c>
      <c r="E361" s="3">
        <f>'Smart charging'!B93</f>
        <v>0</v>
      </c>
    </row>
    <row r="362" spans="1:5">
      <c r="A362" s="11">
        <v>43104.749995833336</v>
      </c>
      <c r="B362" s="7">
        <v>3.7500000000005702</v>
      </c>
      <c r="C362" t="s">
        <v>10</v>
      </c>
      <c r="D362" s="3">
        <f>'No smart charging'!B86</f>
        <v>3.7</v>
      </c>
      <c r="E362" s="3">
        <f>'Smart charging'!B94</f>
        <v>0</v>
      </c>
    </row>
    <row r="363" spans="1:5">
      <c r="A363" s="11">
        <v>43104.760412442127</v>
      </c>
      <c r="B363" s="7">
        <v>3.7604166666672398</v>
      </c>
      <c r="C363" t="s">
        <v>10</v>
      </c>
      <c r="D363" s="3">
        <f>'No smart charging'!B87</f>
        <v>3.7</v>
      </c>
      <c r="E363" s="3">
        <f>'Smart charging'!B95</f>
        <v>0</v>
      </c>
    </row>
    <row r="364" spans="1:5">
      <c r="A364" s="11">
        <v>43104.770829050925</v>
      </c>
      <c r="B364" s="7">
        <v>3.7708333333339099</v>
      </c>
      <c r="C364" t="s">
        <v>10</v>
      </c>
      <c r="D364" s="3">
        <f>'No smart charging'!B88</f>
        <v>3.7</v>
      </c>
      <c r="E364" s="3">
        <f>'Smart charging'!B96</f>
        <v>0</v>
      </c>
    </row>
    <row r="365" spans="1:5">
      <c r="A365" s="11">
        <v>43104.781245659724</v>
      </c>
      <c r="B365" s="7">
        <v>3.78125000000058</v>
      </c>
      <c r="C365" t="s">
        <v>10</v>
      </c>
      <c r="D365" s="3">
        <f>'No smart charging'!B89</f>
        <v>3.7</v>
      </c>
      <c r="E365" s="3">
        <f>'Smart charging'!B97</f>
        <v>0</v>
      </c>
    </row>
    <row r="366" spans="1:5">
      <c r="A366" s="11">
        <v>43104.791662268515</v>
      </c>
      <c r="B366" s="7">
        <v>3.7916666666672501</v>
      </c>
      <c r="C366" t="s">
        <v>10</v>
      </c>
      <c r="D366" s="3">
        <f>'No smart charging'!B90</f>
        <v>3.7</v>
      </c>
      <c r="E366" s="3">
        <f>'Smart charging'!B98</f>
        <v>0</v>
      </c>
    </row>
    <row r="367" spans="1:5">
      <c r="A367" s="11">
        <v>43104.802078877314</v>
      </c>
      <c r="B367" s="7">
        <v>3.8020833333339201</v>
      </c>
      <c r="C367" t="s">
        <v>10</v>
      </c>
      <c r="D367" s="3">
        <f>'No smart charging'!B91</f>
        <v>3.7</v>
      </c>
      <c r="E367" s="3">
        <f>'Smart charging'!B99</f>
        <v>0</v>
      </c>
    </row>
    <row r="368" spans="1:5">
      <c r="A368" s="11">
        <v>43104.812495486112</v>
      </c>
      <c r="B368" s="7">
        <v>3.8125000000005902</v>
      </c>
      <c r="C368" t="s">
        <v>10</v>
      </c>
      <c r="D368" s="3">
        <f>'No smart charging'!B92</f>
        <v>3.7</v>
      </c>
      <c r="E368" s="3">
        <f>'Smart charging'!B100</f>
        <v>0</v>
      </c>
    </row>
    <row r="369" spans="1:5">
      <c r="A369" s="11">
        <v>43104.822912094911</v>
      </c>
      <c r="B369" s="7">
        <v>3.8229166666672598</v>
      </c>
      <c r="C369" t="s">
        <v>10</v>
      </c>
      <c r="D369" s="3">
        <f>'No smart charging'!B93</f>
        <v>3.7</v>
      </c>
      <c r="E369" s="3">
        <f>'Smart charging'!B101</f>
        <v>0</v>
      </c>
    </row>
    <row r="370" spans="1:5">
      <c r="A370" s="11">
        <v>43104.833328703702</v>
      </c>
      <c r="B370" s="7">
        <v>3.8333333333339299</v>
      </c>
      <c r="C370" t="s">
        <v>10</v>
      </c>
      <c r="D370" s="3">
        <f>'No smart charging'!B94</f>
        <v>3.7</v>
      </c>
      <c r="E370" s="3">
        <f>'Smart charging'!B102</f>
        <v>0</v>
      </c>
    </row>
    <row r="371" spans="1:5">
      <c r="A371" s="11">
        <v>43104.843745312501</v>
      </c>
      <c r="B371" s="7">
        <v>3.8437500000006</v>
      </c>
      <c r="C371" t="s">
        <v>10</v>
      </c>
      <c r="D371" s="3">
        <f>'No smart charging'!B95</f>
        <v>3.7</v>
      </c>
      <c r="E371" s="3">
        <f>'Smart charging'!B103</f>
        <v>0</v>
      </c>
    </row>
    <row r="372" spans="1:5">
      <c r="A372" s="11">
        <v>43104.854161921299</v>
      </c>
      <c r="B372" s="7">
        <v>3.85416666666727</v>
      </c>
      <c r="C372" t="s">
        <v>10</v>
      </c>
      <c r="D372" s="3">
        <f>'No smart charging'!B96</f>
        <v>3.7</v>
      </c>
      <c r="E372" s="3">
        <f>'Smart charging'!B104</f>
        <v>0</v>
      </c>
    </row>
    <row r="373" spans="1:5">
      <c r="A373" s="11">
        <v>43104.864578530091</v>
      </c>
      <c r="B373" s="7">
        <v>3.8645833333339401</v>
      </c>
      <c r="C373" t="s">
        <v>10</v>
      </c>
      <c r="D373" s="3">
        <f>'No smart charging'!B97</f>
        <v>3.7</v>
      </c>
      <c r="E373" s="3">
        <f>'Smart charging'!B105</f>
        <v>0</v>
      </c>
    </row>
    <row r="374" spans="1:5">
      <c r="A374" s="11">
        <v>43104.874995138889</v>
      </c>
      <c r="B374" s="7">
        <v>3.8750000000006102</v>
      </c>
      <c r="C374" t="s">
        <v>10</v>
      </c>
      <c r="D374" s="3">
        <f>'No smart charging'!B98</f>
        <v>3.7</v>
      </c>
      <c r="E374" s="3">
        <f>'Smart charging'!B106</f>
        <v>0</v>
      </c>
    </row>
    <row r="375" spans="1:5">
      <c r="A375" s="11">
        <v>43104.885411747688</v>
      </c>
      <c r="B375" s="7">
        <v>3.8854166666672798</v>
      </c>
      <c r="C375" t="s">
        <v>10</v>
      </c>
      <c r="D375" s="3">
        <f>'No smart charging'!B99</f>
        <v>3.7</v>
      </c>
      <c r="E375" s="3">
        <f>'Smart charging'!B107</f>
        <v>0</v>
      </c>
    </row>
    <row r="376" spans="1:5">
      <c r="A376" s="11">
        <v>43104.895828356479</v>
      </c>
      <c r="B376" s="7">
        <v>3.8958333333339499</v>
      </c>
      <c r="C376" t="s">
        <v>10</v>
      </c>
      <c r="D376" s="3">
        <f>'No smart charging'!B100</f>
        <v>3.7</v>
      </c>
      <c r="E376" s="3">
        <f>'Smart charging'!B108</f>
        <v>0</v>
      </c>
    </row>
    <row r="377" spans="1:5">
      <c r="A377" s="11">
        <v>43104.906244965277</v>
      </c>
      <c r="B377" s="7">
        <v>3.9062500000006199</v>
      </c>
      <c r="C377" t="s">
        <v>10</v>
      </c>
      <c r="D377" s="3">
        <f>'No smart charging'!B101</f>
        <v>3.7</v>
      </c>
      <c r="E377" s="3">
        <f>'Smart charging'!B109</f>
        <v>0</v>
      </c>
    </row>
    <row r="378" spans="1:5">
      <c r="A378" s="11">
        <v>43104.916661574076</v>
      </c>
      <c r="B378" s="7">
        <v>3.91666666666729</v>
      </c>
      <c r="C378" t="s">
        <v>10</v>
      </c>
      <c r="D378" s="3">
        <f>'No smart charging'!B102</f>
        <v>0</v>
      </c>
      <c r="E378" s="3">
        <f>'Smart charging'!B110</f>
        <v>0</v>
      </c>
    </row>
    <row r="379" spans="1:5">
      <c r="A379" s="11">
        <v>43104.927078182867</v>
      </c>
      <c r="B379" s="7">
        <v>3.9270833333339601</v>
      </c>
      <c r="C379" t="s">
        <v>10</v>
      </c>
      <c r="D379" s="3">
        <f>'No smart charging'!B103</f>
        <v>0</v>
      </c>
      <c r="E379" s="3">
        <f>'Smart charging'!B111</f>
        <v>0</v>
      </c>
    </row>
    <row r="380" spans="1:5">
      <c r="A380" s="11">
        <v>43104.937494791666</v>
      </c>
      <c r="B380" s="7">
        <v>3.9375000000006302</v>
      </c>
      <c r="C380" t="s">
        <v>10</v>
      </c>
      <c r="D380" s="3">
        <f>'No smart charging'!B104</f>
        <v>0</v>
      </c>
      <c r="E380" s="3">
        <f>'Smart charging'!B112</f>
        <v>0</v>
      </c>
    </row>
    <row r="381" spans="1:5">
      <c r="A381" s="11">
        <v>43104.947911400464</v>
      </c>
      <c r="B381" s="7">
        <v>3.9479166666672998</v>
      </c>
      <c r="C381" t="s">
        <v>10</v>
      </c>
      <c r="D381" s="3">
        <f>'No smart charging'!B105</f>
        <v>0</v>
      </c>
      <c r="E381" s="3">
        <f>'Smart charging'!B113</f>
        <v>0</v>
      </c>
    </row>
    <row r="382" spans="1:5">
      <c r="A382" s="11">
        <v>43104.958328009256</v>
      </c>
      <c r="B382" s="7">
        <v>3.9583333333339699</v>
      </c>
      <c r="C382" t="s">
        <v>10</v>
      </c>
      <c r="D382" s="3">
        <f>'No smart charging'!B106</f>
        <v>0</v>
      </c>
      <c r="E382" s="3">
        <f>'Smart charging'!B114</f>
        <v>0</v>
      </c>
    </row>
    <row r="383" spans="1:5">
      <c r="A383" s="11">
        <v>43104.968744618054</v>
      </c>
      <c r="B383" s="7">
        <v>3.9687500000006399</v>
      </c>
      <c r="C383" t="s">
        <v>10</v>
      </c>
      <c r="D383" s="3">
        <f>'No smart charging'!B107</f>
        <v>0</v>
      </c>
      <c r="E383" s="3">
        <f>'Smart charging'!B115</f>
        <v>0.35739209420974899</v>
      </c>
    </row>
    <row r="384" spans="1:5">
      <c r="A384" s="11">
        <v>43104.979161226853</v>
      </c>
      <c r="B384" s="7">
        <v>3.97916666666731</v>
      </c>
      <c r="C384" t="s">
        <v>10</v>
      </c>
      <c r="D384" s="3">
        <f>'No smart charging'!B108</f>
        <v>0</v>
      </c>
      <c r="E384" s="3">
        <f>'Smart charging'!B116</f>
        <v>0.71028977547108729</v>
      </c>
    </row>
    <row r="385" spans="1:5">
      <c r="A385" s="11">
        <v>43104.989577835651</v>
      </c>
      <c r="B385" s="7">
        <v>3.9895833333339801</v>
      </c>
      <c r="C385" t="s">
        <v>10</v>
      </c>
      <c r="D385" s="3">
        <f>'No smart charging'!B109</f>
        <v>0</v>
      </c>
      <c r="E385" s="3">
        <f>'Smart charging'!B117</f>
        <v>1.0542551506861495</v>
      </c>
    </row>
    <row r="386" spans="1:5">
      <c r="A386" s="11">
        <v>43105</v>
      </c>
      <c r="B386" s="7">
        <v>4.0000000000006501</v>
      </c>
      <c r="C386" t="s">
        <v>11</v>
      </c>
      <c r="D386" s="3">
        <f>'No smart charging'!B14</f>
        <v>0</v>
      </c>
      <c r="E386" s="3">
        <f>'Smart charging'!B22</f>
        <v>1.3849626556882468</v>
      </c>
    </row>
    <row r="387" spans="1:5">
      <c r="A387" s="11">
        <v>43105.010416666664</v>
      </c>
      <c r="B387" s="7">
        <v>4.0104166666673198</v>
      </c>
      <c r="C387" t="s">
        <v>11</v>
      </c>
      <c r="D387" s="3">
        <f>'No smart charging'!B15</f>
        <v>0</v>
      </c>
      <c r="E387" s="3">
        <f>'Smart charging'!B23</f>
        <v>1.6982534517210142</v>
      </c>
    </row>
    <row r="388" spans="1:5">
      <c r="A388" s="11">
        <v>43105.02083321759</v>
      </c>
      <c r="B388" s="7">
        <v>4.0208333333339903</v>
      </c>
      <c r="C388" t="s">
        <v>11</v>
      </c>
      <c r="D388" s="3">
        <f>'No smart charging'!B16</f>
        <v>0</v>
      </c>
      <c r="E388" s="3">
        <f>'Smart charging'!B24</f>
        <v>1.9901877252487852</v>
      </c>
    </row>
    <row r="389" spans="1:5">
      <c r="A389" s="11">
        <v>43105.031249826388</v>
      </c>
      <c r="B389" s="7">
        <v>4.0312500000006599</v>
      </c>
      <c r="C389" t="s">
        <v>11</v>
      </c>
      <c r="D389" s="3">
        <f>'No smart charging'!B17</f>
        <v>0</v>
      </c>
      <c r="E389" s="3">
        <f>'Smart charging'!B25</f>
        <v>2.2570942333977375</v>
      </c>
    </row>
    <row r="390" spans="1:5">
      <c r="A390" s="11">
        <v>43105.041666435187</v>
      </c>
      <c r="B390" s="7">
        <v>4.0416666666673304</v>
      </c>
      <c r="C390" t="s">
        <v>11</v>
      </c>
      <c r="D390" s="3">
        <f>'No smart charging'!B18</f>
        <v>0</v>
      </c>
      <c r="E390" s="3">
        <f>'Smart charging'!B26</f>
        <v>2.495616471965135</v>
      </c>
    </row>
    <row r="391" spans="1:5">
      <c r="A391" s="11">
        <v>43105.052083043978</v>
      </c>
      <c r="B391" s="7">
        <v>4.0520833333340001</v>
      </c>
      <c r="C391" t="s">
        <v>11</v>
      </c>
      <c r="D391" s="3">
        <f>'No smart charging'!B19</f>
        <v>0</v>
      </c>
      <c r="E391" s="3">
        <f>'Smart charging'!B27</f>
        <v>2.7027548854071659</v>
      </c>
    </row>
    <row r="392" spans="1:5">
      <c r="A392" s="11">
        <v>43105.062499652777</v>
      </c>
      <c r="B392" s="7">
        <v>4.0625000000006697</v>
      </c>
      <c r="C392" t="s">
        <v>11</v>
      </c>
      <c r="D392" s="3">
        <f>'No smart charging'!B20</f>
        <v>0</v>
      </c>
      <c r="E392" s="3">
        <f>'Smart charging'!B28</f>
        <v>2.8759045879902905</v>
      </c>
    </row>
    <row r="393" spans="1:5">
      <c r="A393" s="11">
        <v>43105.072916261575</v>
      </c>
      <c r="B393" s="7">
        <v>4.0729166666673402</v>
      </c>
      <c r="C393" t="s">
        <v>11</v>
      </c>
      <c r="D393" s="3">
        <f>'No smart charging'!B21</f>
        <v>0</v>
      </c>
      <c r="E393" s="3">
        <f>'Smart charging'!B29</f>
        <v>3.0128881217407271</v>
      </c>
    </row>
    <row r="394" spans="1:5">
      <c r="A394" s="11">
        <v>43105.083332870374</v>
      </c>
      <c r="B394" s="7">
        <v>4.0833333333340098</v>
      </c>
      <c r="C394" t="s">
        <v>11</v>
      </c>
      <c r="D394" s="3">
        <f>'No smart charging'!B22</f>
        <v>0</v>
      </c>
      <c r="E394" s="3">
        <f>'Smart charging'!B30</f>
        <v>3.1119828392418674</v>
      </c>
    </row>
    <row r="395" spans="1:5">
      <c r="A395" s="11">
        <v>43105.093749479165</v>
      </c>
      <c r="B395" s="7">
        <v>4.0937500000006803</v>
      </c>
      <c r="C395" t="s">
        <v>11</v>
      </c>
      <c r="D395" s="3">
        <f>'No smart charging'!B23</f>
        <v>0</v>
      </c>
      <c r="E395" s="3">
        <f>'Smart charging'!B31</f>
        <v>3.1719425669250403</v>
      </c>
    </row>
    <row r="396" spans="1:5">
      <c r="A396" s="11">
        <v>43105.104166087964</v>
      </c>
      <c r="B396" s="7">
        <v>4.10416666666735</v>
      </c>
      <c r="C396" t="s">
        <v>11</v>
      </c>
      <c r="D396" s="3">
        <f>'No smart charging'!B24</f>
        <v>0</v>
      </c>
      <c r="E396" s="3">
        <f>'Smart charging'!B32</f>
        <v>3.1920132764251847</v>
      </c>
    </row>
    <row r="397" spans="1:5">
      <c r="A397" s="11">
        <v>43105.114582696762</v>
      </c>
      <c r="B397" s="7">
        <v>4.1145833333340196</v>
      </c>
      <c r="C397" t="s">
        <v>11</v>
      </c>
      <c r="D397" s="3">
        <f>'No smart charging'!B25</f>
        <v>0</v>
      </c>
      <c r="E397" s="3">
        <f>'Smart charging'!B33</f>
        <v>3.1719425669250403</v>
      </c>
    </row>
    <row r="398" spans="1:5">
      <c r="A398" s="11">
        <v>43105.124999305554</v>
      </c>
      <c r="B398" s="7">
        <v>4.1250000000006901</v>
      </c>
      <c r="C398" t="s">
        <v>11</v>
      </c>
      <c r="D398" s="3">
        <f>'No smart charging'!B26</f>
        <v>0</v>
      </c>
      <c r="E398" s="3">
        <f>'Smart charging'!B34</f>
        <v>3.1119828392418674</v>
      </c>
    </row>
    <row r="399" spans="1:5">
      <c r="A399" s="11">
        <v>43105.135415914352</v>
      </c>
      <c r="B399" s="7">
        <v>4.1354166666673597</v>
      </c>
      <c r="C399" t="s">
        <v>11</v>
      </c>
      <c r="D399" s="3">
        <f>'No smart charging'!B27</f>
        <v>0</v>
      </c>
      <c r="E399" s="3">
        <f>'Smart charging'!B35</f>
        <v>3.0128881217407271</v>
      </c>
    </row>
    <row r="400" spans="1:5">
      <c r="A400" s="11">
        <v>43105.145832523151</v>
      </c>
      <c r="B400" s="7">
        <v>4.1458333333340303</v>
      </c>
      <c r="C400" t="s">
        <v>11</v>
      </c>
      <c r="D400" s="3">
        <f>'No smart charging'!B28</f>
        <v>0</v>
      </c>
      <c r="E400" s="3">
        <f>'Smart charging'!B36</f>
        <v>2.8759045879902905</v>
      </c>
    </row>
    <row r="401" spans="1:5">
      <c r="A401" s="11">
        <v>43105.156249131942</v>
      </c>
      <c r="B401" s="7">
        <v>4.1562500000006999</v>
      </c>
      <c r="C401" t="s">
        <v>11</v>
      </c>
      <c r="D401" s="3">
        <f>'No smart charging'!B29</f>
        <v>0</v>
      </c>
      <c r="E401" s="3">
        <f>'Smart charging'!B37</f>
        <v>2.7027548854071664</v>
      </c>
    </row>
    <row r="402" spans="1:5">
      <c r="A402" s="11">
        <v>43105.16666574074</v>
      </c>
      <c r="B402" s="7">
        <v>4.1666666666673704</v>
      </c>
      <c r="C402" t="s">
        <v>11</v>
      </c>
      <c r="D402" s="3">
        <f>'No smart charging'!B30</f>
        <v>0</v>
      </c>
      <c r="E402" s="3">
        <f>'Smart charging'!B38</f>
        <v>2.4956164719651355</v>
      </c>
    </row>
    <row r="403" spans="1:5">
      <c r="A403" s="11">
        <v>43105.177082349539</v>
      </c>
      <c r="B403" s="7">
        <v>4.17708333333404</v>
      </c>
      <c r="C403" t="s">
        <v>11</v>
      </c>
      <c r="D403" s="3">
        <f>'No smart charging'!B31</f>
        <v>0</v>
      </c>
      <c r="E403" s="3">
        <f>'Smart charging'!B39</f>
        <v>2.257094233397738</v>
      </c>
    </row>
    <row r="404" spans="1:5">
      <c r="A404" s="11">
        <v>43105.18749895833</v>
      </c>
      <c r="B404" s="7">
        <v>4.1875000000007097</v>
      </c>
      <c r="C404" t="s">
        <v>11</v>
      </c>
      <c r="D404" s="3">
        <f>'No smart charging'!B32</f>
        <v>0</v>
      </c>
      <c r="E404" s="3">
        <f>'Smart charging'!B40</f>
        <v>1.9901877252487854</v>
      </c>
    </row>
    <row r="405" spans="1:5">
      <c r="A405" s="11">
        <v>43105.197915567129</v>
      </c>
      <c r="B405" s="7">
        <v>4.1979166666673899</v>
      </c>
      <c r="C405" t="s">
        <v>11</v>
      </c>
      <c r="D405" s="3">
        <f>'No smart charging'!B33</f>
        <v>0</v>
      </c>
      <c r="E405" s="3">
        <f>'Smart charging'!B41</f>
        <v>1.6982534517210144</v>
      </c>
    </row>
    <row r="406" spans="1:5">
      <c r="A406" s="11">
        <v>43105.208332175927</v>
      </c>
      <c r="B406" s="7">
        <v>4.2083333333340596</v>
      </c>
      <c r="C406" t="s">
        <v>11</v>
      </c>
      <c r="D406" s="3">
        <f>'No smart charging'!B34</f>
        <v>0</v>
      </c>
      <c r="E406" s="3">
        <f>'Smart charging'!B42</f>
        <v>1.3849626556882471</v>
      </c>
    </row>
    <row r="407" spans="1:5">
      <c r="A407" s="11">
        <v>43105.218748784719</v>
      </c>
      <c r="B407" s="7">
        <v>4.2187500000007301</v>
      </c>
      <c r="C407" t="s">
        <v>11</v>
      </c>
      <c r="D407" s="3">
        <f>'No smart charging'!B35</f>
        <v>0</v>
      </c>
      <c r="E407" s="3">
        <f>'Smart charging'!B43</f>
        <v>1.0542551506861499</v>
      </c>
    </row>
    <row r="408" spans="1:5">
      <c r="A408" s="11">
        <v>43105.229165393517</v>
      </c>
      <c r="B408" s="7">
        <v>4.2291666666673997</v>
      </c>
      <c r="C408" t="s">
        <v>11</v>
      </c>
      <c r="D408" s="3">
        <f>'No smart charging'!B36</f>
        <v>0</v>
      </c>
      <c r="E408" s="3">
        <f>'Smart charging'!B44</f>
        <v>0.71028977547108763</v>
      </c>
    </row>
    <row r="409" spans="1:5">
      <c r="A409" s="11">
        <v>43105.239582002316</v>
      </c>
      <c r="B409" s="7">
        <v>4.2395833333340702</v>
      </c>
      <c r="C409" t="s">
        <v>11</v>
      </c>
      <c r="D409" s="3">
        <f>'No smart charging'!B37</f>
        <v>0</v>
      </c>
      <c r="E409" s="3">
        <f>'Smart charging'!B45</f>
        <v>0.35739209420974943</v>
      </c>
    </row>
    <row r="410" spans="1:5">
      <c r="A410" s="11">
        <v>43105.249998611114</v>
      </c>
      <c r="B410" s="7">
        <v>4.2500000000007399</v>
      </c>
      <c r="C410" t="s">
        <v>11</v>
      </c>
      <c r="D410" s="3">
        <f>'No smart charging'!B38</f>
        <v>0</v>
      </c>
      <c r="E410" s="3">
        <f>'Smart charging'!B46</f>
        <v>0</v>
      </c>
    </row>
    <row r="411" spans="1:5">
      <c r="A411" s="11">
        <v>43105.260415219906</v>
      </c>
      <c r="B411" s="7">
        <v>4.2604166666674104</v>
      </c>
      <c r="C411" t="s">
        <v>11</v>
      </c>
      <c r="D411" s="3">
        <f>'No smart charging'!B39</f>
        <v>0</v>
      </c>
      <c r="E411" s="3">
        <f>'Smart charging'!B47</f>
        <v>0</v>
      </c>
    </row>
    <row r="412" spans="1:5">
      <c r="A412" s="11">
        <v>43105.270831828704</v>
      </c>
      <c r="B412" s="7">
        <v>4.27083333333408</v>
      </c>
      <c r="C412" t="s">
        <v>11</v>
      </c>
      <c r="D412" s="3">
        <f>'No smart charging'!B40</f>
        <v>0</v>
      </c>
      <c r="E412" s="3">
        <f>'Smart charging'!B48</f>
        <v>0</v>
      </c>
    </row>
    <row r="413" spans="1:5">
      <c r="A413" s="11">
        <v>43105.281248437503</v>
      </c>
      <c r="B413" s="7">
        <v>4.2812500000007496</v>
      </c>
      <c r="C413" t="s">
        <v>11</v>
      </c>
      <c r="D413" s="3">
        <f>'No smart charging'!B41</f>
        <v>0</v>
      </c>
      <c r="E413" s="3">
        <f>'Smart charging'!B49</f>
        <v>0</v>
      </c>
    </row>
    <row r="414" spans="1:5">
      <c r="A414" s="11">
        <v>43105.291665046294</v>
      </c>
      <c r="B414" s="7">
        <v>4.2916666666674201</v>
      </c>
      <c r="C414" t="s">
        <v>11</v>
      </c>
      <c r="D414" s="3">
        <f>'No smart charging'!B42</f>
        <v>0</v>
      </c>
      <c r="E414" s="3">
        <f>'Smart charging'!B50</f>
        <v>0</v>
      </c>
    </row>
    <row r="415" spans="1:5">
      <c r="A415" s="11">
        <v>43105.302081655092</v>
      </c>
      <c r="B415" s="7">
        <v>4.3020833333340898</v>
      </c>
      <c r="C415" t="s">
        <v>11</v>
      </c>
      <c r="D415" s="3">
        <f>'No smart charging'!B43</f>
        <v>0</v>
      </c>
      <c r="E415" s="3">
        <f>'Smart charging'!B51</f>
        <v>0</v>
      </c>
    </row>
    <row r="416" spans="1:5">
      <c r="A416" s="11">
        <v>43105.312498263891</v>
      </c>
      <c r="B416" s="7">
        <v>4.3125000000007603</v>
      </c>
      <c r="C416" t="s">
        <v>11</v>
      </c>
      <c r="D416" s="3">
        <f>'No smart charging'!B44</f>
        <v>0</v>
      </c>
      <c r="E416" s="3">
        <f>'Smart charging'!B52</f>
        <v>0</v>
      </c>
    </row>
    <row r="417" spans="1:5">
      <c r="A417" s="11">
        <v>43105.322914872682</v>
      </c>
      <c r="B417" s="7">
        <v>4.3229166666674299</v>
      </c>
      <c r="C417" t="s">
        <v>11</v>
      </c>
      <c r="D417" s="3">
        <f>'No smart charging'!B45</f>
        <v>0</v>
      </c>
      <c r="E417" s="3">
        <f>'Smart charging'!B53</f>
        <v>0</v>
      </c>
    </row>
    <row r="418" spans="1:5">
      <c r="A418" s="11">
        <v>43105.333331481481</v>
      </c>
      <c r="B418" s="7">
        <v>4.3333333333341004</v>
      </c>
      <c r="C418" t="s">
        <v>11</v>
      </c>
      <c r="D418" s="3">
        <f>'No smart charging'!B46</f>
        <v>0</v>
      </c>
      <c r="E418" s="3">
        <f>'Smart charging'!B54</f>
        <v>0</v>
      </c>
    </row>
    <row r="419" spans="1:5">
      <c r="A419" s="11">
        <v>43105.343748090279</v>
      </c>
      <c r="B419" s="7">
        <v>4.3437500000007701</v>
      </c>
      <c r="C419" t="s">
        <v>11</v>
      </c>
      <c r="D419" s="3">
        <f>'No smart charging'!B47</f>
        <v>0</v>
      </c>
      <c r="E419" s="3">
        <f>'Smart charging'!B55</f>
        <v>0</v>
      </c>
    </row>
    <row r="420" spans="1:5">
      <c r="A420" s="11">
        <v>43105.354164699071</v>
      </c>
      <c r="B420" s="7">
        <v>4.3541666666674397</v>
      </c>
      <c r="C420" t="s">
        <v>11</v>
      </c>
      <c r="D420" s="3">
        <f>'No smart charging'!B48</f>
        <v>0</v>
      </c>
      <c r="E420" s="3">
        <f>'Smart charging'!B56</f>
        <v>0</v>
      </c>
    </row>
    <row r="421" spans="1:5">
      <c r="A421" s="11">
        <v>43105.364581307869</v>
      </c>
      <c r="B421" s="7">
        <v>4.3645833333341102</v>
      </c>
      <c r="C421" t="s">
        <v>11</v>
      </c>
      <c r="D421" s="3">
        <f>'No smart charging'!B49</f>
        <v>0</v>
      </c>
      <c r="E421" s="3">
        <f>'Smart charging'!B57</f>
        <v>0</v>
      </c>
    </row>
    <row r="422" spans="1:5">
      <c r="A422" s="11">
        <v>43105.374997916668</v>
      </c>
      <c r="B422" s="7">
        <v>4.3750000000007798</v>
      </c>
      <c r="C422" t="s">
        <v>11</v>
      </c>
      <c r="D422" s="3">
        <f>'No smart charging'!B50</f>
        <v>0</v>
      </c>
      <c r="E422" s="3">
        <f>'Smart charging'!B58</f>
        <v>0</v>
      </c>
    </row>
    <row r="423" spans="1:5">
      <c r="A423" s="11">
        <v>43105.385414525466</v>
      </c>
      <c r="B423" s="7">
        <v>4.3854166666674503</v>
      </c>
      <c r="C423" t="s">
        <v>11</v>
      </c>
      <c r="D423" s="3">
        <f>'No smart charging'!B51</f>
        <v>0</v>
      </c>
      <c r="E423" s="3">
        <f>'Smart charging'!B59</f>
        <v>0</v>
      </c>
    </row>
    <row r="424" spans="1:5">
      <c r="A424" s="11">
        <v>43105.395831134258</v>
      </c>
      <c r="B424" s="7">
        <v>4.39583333333412</v>
      </c>
      <c r="C424" t="s">
        <v>11</v>
      </c>
      <c r="D424" s="3">
        <f>'No smart charging'!B52</f>
        <v>0</v>
      </c>
      <c r="E424" s="3">
        <f>'Smart charging'!B60</f>
        <v>0</v>
      </c>
    </row>
    <row r="425" spans="1:5">
      <c r="A425" s="11">
        <v>43105.406247743056</v>
      </c>
      <c r="B425" s="7">
        <v>4.4062500000007896</v>
      </c>
      <c r="C425" t="s">
        <v>11</v>
      </c>
      <c r="D425" s="3">
        <f>'No smart charging'!B53</f>
        <v>0</v>
      </c>
      <c r="E425" s="3">
        <f>'Smart charging'!B61</f>
        <v>0</v>
      </c>
    </row>
    <row r="426" spans="1:5">
      <c r="A426" s="11">
        <v>43105.416664351855</v>
      </c>
      <c r="B426" s="7">
        <v>4.4166666666674601</v>
      </c>
      <c r="C426" t="s">
        <v>11</v>
      </c>
      <c r="D426" s="3">
        <f>'No smart charging'!B54</f>
        <v>0</v>
      </c>
      <c r="E426" s="3">
        <f>'Smart charging'!B62</f>
        <v>0</v>
      </c>
    </row>
    <row r="427" spans="1:5">
      <c r="A427" s="11">
        <v>43105.427080960646</v>
      </c>
      <c r="B427" s="7">
        <v>4.4270833333341297</v>
      </c>
      <c r="C427" t="s">
        <v>11</v>
      </c>
      <c r="D427" s="3">
        <f>'No smart charging'!B55</f>
        <v>0</v>
      </c>
      <c r="E427" s="3">
        <f>'Smart charging'!B63</f>
        <v>0</v>
      </c>
    </row>
    <row r="428" spans="1:5">
      <c r="A428" s="11">
        <v>43105.437497569445</v>
      </c>
      <c r="B428" s="7">
        <v>4.4375000000008002</v>
      </c>
      <c r="C428" t="s">
        <v>11</v>
      </c>
      <c r="D428" s="3">
        <f>'No smart charging'!B56</f>
        <v>0</v>
      </c>
      <c r="E428" s="3">
        <f>'Smart charging'!B64</f>
        <v>0</v>
      </c>
    </row>
    <row r="429" spans="1:5">
      <c r="A429" s="11">
        <v>43105.447914178243</v>
      </c>
      <c r="B429" s="7">
        <v>4.4479166666674699</v>
      </c>
      <c r="C429" t="s">
        <v>11</v>
      </c>
      <c r="D429" s="3">
        <f>'No smart charging'!B57</f>
        <v>0</v>
      </c>
      <c r="E429" s="3">
        <f>'Smart charging'!B65</f>
        <v>0</v>
      </c>
    </row>
    <row r="430" spans="1:5">
      <c r="A430" s="11">
        <v>43105.458330787034</v>
      </c>
      <c r="B430" s="7">
        <v>4.4583333333341404</v>
      </c>
      <c r="C430" t="s">
        <v>11</v>
      </c>
      <c r="D430" s="3">
        <f>'No smart charging'!B58</f>
        <v>0</v>
      </c>
      <c r="E430" s="3">
        <f>'Smart charging'!B66</f>
        <v>0</v>
      </c>
    </row>
    <row r="431" spans="1:5">
      <c r="A431" s="11">
        <v>43105.468747395833</v>
      </c>
      <c r="B431" s="7">
        <v>4.46875000000081</v>
      </c>
      <c r="C431" t="s">
        <v>11</v>
      </c>
      <c r="D431" s="3">
        <f>'No smart charging'!B59</f>
        <v>0</v>
      </c>
      <c r="E431" s="3">
        <f>'Smart charging'!B67</f>
        <v>0</v>
      </c>
    </row>
    <row r="432" spans="1:5">
      <c r="A432" s="11">
        <v>43105.479164004631</v>
      </c>
      <c r="B432" s="7">
        <v>4.4791666666674796</v>
      </c>
      <c r="C432" t="s">
        <v>11</v>
      </c>
      <c r="D432" s="3">
        <f>'No smart charging'!B60</f>
        <v>0</v>
      </c>
      <c r="E432" s="3">
        <f>'Smart charging'!B68</f>
        <v>0</v>
      </c>
    </row>
    <row r="433" spans="1:5">
      <c r="A433" s="11">
        <v>43105.489580613423</v>
      </c>
      <c r="B433" s="7">
        <v>4.4895833333341502</v>
      </c>
      <c r="C433" t="s">
        <v>11</v>
      </c>
      <c r="D433" s="3">
        <f>'No smart charging'!B61</f>
        <v>0</v>
      </c>
      <c r="E433" s="3">
        <f>'Smart charging'!B69</f>
        <v>0</v>
      </c>
    </row>
    <row r="434" spans="1:5">
      <c r="A434" s="11">
        <v>43105.499997222221</v>
      </c>
      <c r="B434" s="7">
        <v>4.5000000000008198</v>
      </c>
      <c r="C434" t="s">
        <v>11</v>
      </c>
      <c r="D434" s="3">
        <f>'No smart charging'!B62</f>
        <v>0</v>
      </c>
      <c r="E434" s="3">
        <f>'Smart charging'!B70</f>
        <v>0</v>
      </c>
    </row>
    <row r="435" spans="1:5">
      <c r="A435" s="11">
        <v>43105.51041383102</v>
      </c>
      <c r="B435" s="7">
        <v>4.5104166666674903</v>
      </c>
      <c r="C435" t="s">
        <v>11</v>
      </c>
      <c r="D435" s="3">
        <f>'No smart charging'!B63</f>
        <v>0</v>
      </c>
      <c r="E435" s="3">
        <f>'Smart charging'!B71</f>
        <v>0</v>
      </c>
    </row>
    <row r="436" spans="1:5">
      <c r="A436" s="11">
        <v>43105.520830439818</v>
      </c>
      <c r="B436" s="7">
        <v>4.5208333333341599</v>
      </c>
      <c r="C436" t="s">
        <v>11</v>
      </c>
      <c r="D436" s="3">
        <f>'No smart charging'!B64</f>
        <v>0</v>
      </c>
      <c r="E436" s="3">
        <f>'Smart charging'!B72</f>
        <v>0</v>
      </c>
    </row>
    <row r="437" spans="1:5">
      <c r="A437" s="11">
        <v>43105.53124704861</v>
      </c>
      <c r="B437" s="7">
        <v>4.5312500000008296</v>
      </c>
      <c r="C437" t="s">
        <v>11</v>
      </c>
      <c r="D437" s="3">
        <f>'No smart charging'!B65</f>
        <v>0</v>
      </c>
      <c r="E437" s="3">
        <f>'Smart charging'!B73</f>
        <v>0</v>
      </c>
    </row>
    <row r="438" spans="1:5">
      <c r="A438" s="11">
        <v>43105.541663657408</v>
      </c>
      <c r="B438" s="7">
        <v>4.5416666666675001</v>
      </c>
      <c r="C438" t="s">
        <v>11</v>
      </c>
      <c r="D438" s="3">
        <f>'No smart charging'!B66</f>
        <v>0</v>
      </c>
      <c r="E438" s="3">
        <f>'Smart charging'!B74</f>
        <v>0</v>
      </c>
    </row>
    <row r="439" spans="1:5">
      <c r="A439" s="11">
        <v>43105.552080266207</v>
      </c>
      <c r="B439" s="7">
        <v>4.5520833333341697</v>
      </c>
      <c r="C439" t="s">
        <v>11</v>
      </c>
      <c r="D439" s="3">
        <f>'No smart charging'!B67</f>
        <v>0</v>
      </c>
      <c r="E439" s="3">
        <f>'Smart charging'!B75</f>
        <v>0</v>
      </c>
    </row>
    <row r="440" spans="1:5">
      <c r="A440" s="11">
        <v>43105.562496874998</v>
      </c>
      <c r="B440" s="7">
        <v>4.5625000000008402</v>
      </c>
      <c r="C440" t="s">
        <v>11</v>
      </c>
      <c r="D440" s="3">
        <f>'No smart charging'!B68</f>
        <v>0</v>
      </c>
      <c r="E440" s="3">
        <f>'Smart charging'!B76</f>
        <v>0</v>
      </c>
    </row>
    <row r="441" spans="1:5">
      <c r="A441" s="11">
        <v>43105.572913483797</v>
      </c>
      <c r="B441" s="7">
        <v>4.5729166666675098</v>
      </c>
      <c r="C441" t="s">
        <v>11</v>
      </c>
      <c r="D441" s="3">
        <f>'No smart charging'!B69</f>
        <v>0</v>
      </c>
      <c r="E441" s="3">
        <f>'Smart charging'!B77</f>
        <v>0</v>
      </c>
    </row>
    <row r="442" spans="1:5">
      <c r="A442" s="11">
        <v>43105.583330092595</v>
      </c>
      <c r="B442" s="7">
        <v>4.5833333333341804</v>
      </c>
      <c r="C442" t="s">
        <v>11</v>
      </c>
      <c r="D442" s="3">
        <f>'No smart charging'!B70</f>
        <v>0</v>
      </c>
      <c r="E442" s="3">
        <f>'Smart charging'!B78</f>
        <v>0</v>
      </c>
    </row>
    <row r="443" spans="1:5">
      <c r="A443" s="11">
        <v>43105.593746701386</v>
      </c>
      <c r="B443" s="7">
        <v>4.59375000000085</v>
      </c>
      <c r="C443" t="s">
        <v>11</v>
      </c>
      <c r="D443" s="3">
        <f>'No smart charging'!B71</f>
        <v>0</v>
      </c>
      <c r="E443" s="3">
        <f>'Smart charging'!B79</f>
        <v>0</v>
      </c>
    </row>
    <row r="444" spans="1:5">
      <c r="A444" s="11">
        <v>43105.604163310185</v>
      </c>
      <c r="B444" s="7">
        <v>4.6041666666675196</v>
      </c>
      <c r="C444" t="s">
        <v>11</v>
      </c>
      <c r="D444" s="3">
        <f>'No smart charging'!B72</f>
        <v>0</v>
      </c>
      <c r="E444" s="3">
        <f>'Smart charging'!B80</f>
        <v>0</v>
      </c>
    </row>
    <row r="445" spans="1:5">
      <c r="A445" s="11">
        <v>43105.614579918984</v>
      </c>
      <c r="B445" s="7">
        <v>4.6145833333341901</v>
      </c>
      <c r="C445" t="s">
        <v>11</v>
      </c>
      <c r="D445" s="3">
        <f>'No smart charging'!B73</f>
        <v>0</v>
      </c>
      <c r="E445" s="3">
        <f>'Smart charging'!B81</f>
        <v>0</v>
      </c>
    </row>
    <row r="446" spans="1:5">
      <c r="A446" s="11">
        <v>43105.624996527775</v>
      </c>
      <c r="B446" s="7">
        <v>4.6250000000008598</v>
      </c>
      <c r="C446" t="s">
        <v>11</v>
      </c>
      <c r="D446" s="3">
        <f>'No smart charging'!B74</f>
        <v>0</v>
      </c>
      <c r="E446" s="3">
        <f>'Smart charging'!B82</f>
        <v>0</v>
      </c>
    </row>
    <row r="447" spans="1:5">
      <c r="A447" s="11">
        <v>43105.635413136573</v>
      </c>
      <c r="B447" s="7">
        <v>4.6354166666675303</v>
      </c>
      <c r="C447" t="s">
        <v>11</v>
      </c>
      <c r="D447" s="3">
        <f>'No smart charging'!B75</f>
        <v>0</v>
      </c>
      <c r="E447" s="3">
        <f>'Smart charging'!B83</f>
        <v>0</v>
      </c>
    </row>
    <row r="448" spans="1:5">
      <c r="A448" s="11">
        <v>43105.645829745372</v>
      </c>
      <c r="B448" s="7">
        <v>4.6458333333341999</v>
      </c>
      <c r="C448" t="s">
        <v>11</v>
      </c>
      <c r="D448" s="3">
        <f>'No smart charging'!B76</f>
        <v>0</v>
      </c>
      <c r="E448" s="3">
        <f>'Smart charging'!B84</f>
        <v>0</v>
      </c>
    </row>
    <row r="449" spans="1:5">
      <c r="A449" s="11">
        <v>43105.656246354163</v>
      </c>
      <c r="B449" s="7">
        <v>4.6562500000008704</v>
      </c>
      <c r="C449" t="s">
        <v>11</v>
      </c>
      <c r="D449" s="3">
        <f>'No smart charging'!B77</f>
        <v>0</v>
      </c>
      <c r="E449" s="3">
        <f>'Smart charging'!B85</f>
        <v>0</v>
      </c>
    </row>
    <row r="450" spans="1:5">
      <c r="A450" s="11">
        <v>43105.666662962962</v>
      </c>
      <c r="B450" s="7">
        <v>4.66666666666754</v>
      </c>
      <c r="C450" t="s">
        <v>11</v>
      </c>
      <c r="D450" s="3">
        <f>'No smart charging'!B78</f>
        <v>0</v>
      </c>
      <c r="E450" s="3">
        <f>'Smart charging'!B86</f>
        <v>0</v>
      </c>
    </row>
    <row r="451" spans="1:5">
      <c r="A451" s="11">
        <v>43105.67707957176</v>
      </c>
      <c r="B451" s="7">
        <v>4.6770833333342097</v>
      </c>
      <c r="C451" t="s">
        <v>11</v>
      </c>
      <c r="D451" s="3">
        <f>'No smart charging'!B79</f>
        <v>0</v>
      </c>
      <c r="E451" s="3">
        <f>'Smart charging'!B87</f>
        <v>0</v>
      </c>
    </row>
    <row r="452" spans="1:5">
      <c r="A452" s="11">
        <v>43105.687496180559</v>
      </c>
      <c r="B452" s="7">
        <v>4.6875000000008802</v>
      </c>
      <c r="C452" t="s">
        <v>11</v>
      </c>
      <c r="D452" s="3">
        <f>'No smart charging'!B80</f>
        <v>0</v>
      </c>
      <c r="E452" s="3">
        <f>'Smart charging'!B88</f>
        <v>0</v>
      </c>
    </row>
    <row r="453" spans="1:5">
      <c r="A453" s="11">
        <v>43105.69791278935</v>
      </c>
      <c r="B453" s="7">
        <v>4.6979166666675498</v>
      </c>
      <c r="C453" t="s">
        <v>11</v>
      </c>
      <c r="D453" s="3">
        <f>'No smart charging'!B81</f>
        <v>0</v>
      </c>
      <c r="E453" s="3">
        <f>'Smart charging'!B89</f>
        <v>0</v>
      </c>
    </row>
    <row r="454" spans="1:5">
      <c r="A454" s="11">
        <v>43105.708329398149</v>
      </c>
      <c r="B454" s="7">
        <v>4.7083333333342203</v>
      </c>
      <c r="C454" t="s">
        <v>11</v>
      </c>
      <c r="D454" s="3">
        <f>'No smart charging'!B82</f>
        <v>0</v>
      </c>
      <c r="E454" s="3">
        <f>'Smart charging'!B90</f>
        <v>0</v>
      </c>
    </row>
    <row r="455" spans="1:5">
      <c r="A455" s="11">
        <v>43105.718746006947</v>
      </c>
      <c r="B455" s="7">
        <v>4.71875000000089</v>
      </c>
      <c r="C455" t="s">
        <v>11</v>
      </c>
      <c r="D455" s="3">
        <f>'No smart charging'!B83</f>
        <v>0</v>
      </c>
      <c r="E455" s="3">
        <f>'Smart charging'!B91</f>
        <v>0</v>
      </c>
    </row>
    <row r="456" spans="1:5">
      <c r="A456" s="11">
        <v>43105.729162615738</v>
      </c>
      <c r="B456" s="7">
        <v>4.7291666666675596</v>
      </c>
      <c r="C456" t="s">
        <v>11</v>
      </c>
      <c r="D456" s="3">
        <f>'No smart charging'!B84</f>
        <v>0</v>
      </c>
      <c r="E456" s="3">
        <f>'Smart charging'!B92</f>
        <v>0</v>
      </c>
    </row>
    <row r="457" spans="1:5">
      <c r="A457" s="11">
        <v>43105.739579224537</v>
      </c>
      <c r="B457" s="7">
        <v>4.7395833333342301</v>
      </c>
      <c r="C457" t="s">
        <v>11</v>
      </c>
      <c r="D457" s="3">
        <f>'No smart charging'!B85</f>
        <v>0</v>
      </c>
      <c r="E457" s="3">
        <f>'Smart charging'!B93</f>
        <v>0</v>
      </c>
    </row>
    <row r="458" spans="1:5">
      <c r="A458" s="11">
        <v>43105.749995833336</v>
      </c>
      <c r="B458" s="7">
        <v>4.7500000000008997</v>
      </c>
      <c r="C458" t="s">
        <v>11</v>
      </c>
      <c r="D458" s="3">
        <f>'No smart charging'!B86</f>
        <v>3.7</v>
      </c>
      <c r="E458" s="3">
        <f>'Smart charging'!B94</f>
        <v>0</v>
      </c>
    </row>
    <row r="459" spans="1:5">
      <c r="A459" s="11">
        <v>43105.760412442127</v>
      </c>
      <c r="B459" s="7">
        <v>4.7604166666675702</v>
      </c>
      <c r="C459" t="s">
        <v>11</v>
      </c>
      <c r="D459" s="3">
        <f>'No smart charging'!B87</f>
        <v>3.7</v>
      </c>
      <c r="E459" s="3">
        <f>'Smart charging'!B95</f>
        <v>0</v>
      </c>
    </row>
    <row r="460" spans="1:5">
      <c r="A460" s="11">
        <v>43105.770829050925</v>
      </c>
      <c r="B460" s="7">
        <v>4.7708333333342399</v>
      </c>
      <c r="C460" t="s">
        <v>11</v>
      </c>
      <c r="D460" s="3">
        <f>'No smart charging'!B88</f>
        <v>3.7</v>
      </c>
      <c r="E460" s="3">
        <f>'Smart charging'!B96</f>
        <v>0</v>
      </c>
    </row>
    <row r="461" spans="1:5">
      <c r="A461" s="11">
        <v>43105.781245659724</v>
      </c>
      <c r="B461" s="7">
        <v>4.7812500000009104</v>
      </c>
      <c r="C461" t="s">
        <v>11</v>
      </c>
      <c r="D461" s="3">
        <f>'No smart charging'!B89</f>
        <v>3.7</v>
      </c>
      <c r="E461" s="3">
        <f>'Smart charging'!B97</f>
        <v>0</v>
      </c>
    </row>
    <row r="462" spans="1:5">
      <c r="A462" s="11">
        <v>43105.791662268515</v>
      </c>
      <c r="B462" s="7">
        <v>4.79166666666758</v>
      </c>
      <c r="C462" t="s">
        <v>11</v>
      </c>
      <c r="D462" s="3">
        <f>'No smart charging'!B90</f>
        <v>3.7</v>
      </c>
      <c r="E462" s="3">
        <f>'Smart charging'!B98</f>
        <v>0</v>
      </c>
    </row>
    <row r="463" spans="1:5">
      <c r="A463" s="11">
        <v>43105.802078877314</v>
      </c>
      <c r="B463" s="7">
        <v>4.8020833333342496</v>
      </c>
      <c r="C463" t="s">
        <v>11</v>
      </c>
      <c r="D463" s="3">
        <f>'No smart charging'!B91</f>
        <v>3.7</v>
      </c>
      <c r="E463" s="3">
        <f>'Smart charging'!B99</f>
        <v>0</v>
      </c>
    </row>
    <row r="464" spans="1:5">
      <c r="A464" s="11">
        <v>43105.812495486112</v>
      </c>
      <c r="B464" s="7">
        <v>4.8125000000009202</v>
      </c>
      <c r="C464" t="s">
        <v>11</v>
      </c>
      <c r="D464" s="3">
        <f>'No smart charging'!B92</f>
        <v>3.7</v>
      </c>
      <c r="E464" s="3">
        <f>'Smart charging'!B100</f>
        <v>0</v>
      </c>
    </row>
    <row r="465" spans="1:5">
      <c r="A465" s="11">
        <v>43105.822912094911</v>
      </c>
      <c r="B465" s="7">
        <v>4.8229166666675898</v>
      </c>
      <c r="C465" t="s">
        <v>11</v>
      </c>
      <c r="D465" s="3">
        <f>'No smart charging'!B93</f>
        <v>3.7</v>
      </c>
      <c r="E465" s="3">
        <f>'Smart charging'!B101</f>
        <v>0</v>
      </c>
    </row>
    <row r="466" spans="1:5">
      <c r="A466" s="11">
        <v>43105.833328703702</v>
      </c>
      <c r="B466" s="7">
        <v>4.8333333333342603</v>
      </c>
      <c r="C466" t="s">
        <v>11</v>
      </c>
      <c r="D466" s="3">
        <f>'No smart charging'!B94</f>
        <v>3.7</v>
      </c>
      <c r="E466" s="3">
        <f>'Smart charging'!B102</f>
        <v>0</v>
      </c>
    </row>
    <row r="467" spans="1:5">
      <c r="A467" s="11">
        <v>43105.843745312501</v>
      </c>
      <c r="B467" s="7">
        <v>4.8437500000009299</v>
      </c>
      <c r="C467" t="s">
        <v>11</v>
      </c>
      <c r="D467" s="3">
        <f>'No smart charging'!B95</f>
        <v>3.7</v>
      </c>
      <c r="E467" s="3">
        <f>'Smart charging'!B103</f>
        <v>0</v>
      </c>
    </row>
    <row r="468" spans="1:5">
      <c r="A468" s="11">
        <v>43105.854161921299</v>
      </c>
      <c r="B468" s="7">
        <v>4.8541666666676004</v>
      </c>
      <c r="C468" t="s">
        <v>11</v>
      </c>
      <c r="D468" s="3">
        <f>'No smart charging'!B96</f>
        <v>3.7</v>
      </c>
      <c r="E468" s="3">
        <f>'Smart charging'!B104</f>
        <v>0</v>
      </c>
    </row>
    <row r="469" spans="1:5">
      <c r="A469" s="11">
        <v>43105.864578530091</v>
      </c>
      <c r="B469" s="7">
        <v>4.8645833333342701</v>
      </c>
      <c r="C469" t="s">
        <v>11</v>
      </c>
      <c r="D469" s="3">
        <f>'No smart charging'!B97</f>
        <v>3.7</v>
      </c>
      <c r="E469" s="3">
        <f>'Smart charging'!B105</f>
        <v>0</v>
      </c>
    </row>
    <row r="470" spans="1:5">
      <c r="A470" s="11">
        <v>43105.874995138889</v>
      </c>
      <c r="B470" s="7">
        <v>4.8750000000009397</v>
      </c>
      <c r="C470" t="s">
        <v>11</v>
      </c>
      <c r="D470" s="3">
        <f>'No smart charging'!B98</f>
        <v>3.7</v>
      </c>
      <c r="E470" s="3">
        <f>'Smart charging'!B106</f>
        <v>0</v>
      </c>
    </row>
    <row r="471" spans="1:5">
      <c r="A471" s="11">
        <v>43105.885411747688</v>
      </c>
      <c r="B471" s="7">
        <v>4.8854166666676102</v>
      </c>
      <c r="C471" t="s">
        <v>11</v>
      </c>
      <c r="D471" s="3">
        <f>'No smart charging'!B99</f>
        <v>3.7</v>
      </c>
      <c r="E471" s="3">
        <f>'Smart charging'!B107</f>
        <v>0</v>
      </c>
    </row>
    <row r="472" spans="1:5">
      <c r="A472" s="11">
        <v>43105.895828356479</v>
      </c>
      <c r="B472" s="7">
        <v>4.8958333333342798</v>
      </c>
      <c r="C472" t="s">
        <v>11</v>
      </c>
      <c r="D472" s="3">
        <f>'No smart charging'!B100</f>
        <v>3.7</v>
      </c>
      <c r="E472" s="3">
        <f>'Smart charging'!B108</f>
        <v>0</v>
      </c>
    </row>
    <row r="473" spans="1:5">
      <c r="A473" s="11">
        <v>43105.906244965277</v>
      </c>
      <c r="B473" s="7">
        <v>4.9062500000009504</v>
      </c>
      <c r="C473" t="s">
        <v>11</v>
      </c>
      <c r="D473" s="3">
        <f>'No smart charging'!B101</f>
        <v>3.7</v>
      </c>
      <c r="E473" s="3">
        <f>'Smart charging'!B109</f>
        <v>0</v>
      </c>
    </row>
    <row r="474" spans="1:5">
      <c r="A474" s="11">
        <v>43105.916661574076</v>
      </c>
      <c r="B474" s="7">
        <v>4.91666666666762</v>
      </c>
      <c r="C474" t="s">
        <v>11</v>
      </c>
      <c r="D474" s="3">
        <f>'No smart charging'!B102</f>
        <v>0</v>
      </c>
      <c r="E474" s="3">
        <f>'Smart charging'!B110</f>
        <v>0</v>
      </c>
    </row>
    <row r="475" spans="1:5">
      <c r="A475" s="11">
        <v>43105.927078182867</v>
      </c>
      <c r="B475" s="7">
        <v>4.9270833333342896</v>
      </c>
      <c r="C475" t="s">
        <v>11</v>
      </c>
      <c r="D475" s="3">
        <f>'No smart charging'!B103</f>
        <v>0</v>
      </c>
      <c r="E475" s="3">
        <f>'Smart charging'!B111</f>
        <v>0</v>
      </c>
    </row>
    <row r="476" spans="1:5">
      <c r="A476" s="11">
        <v>43105.937494791666</v>
      </c>
      <c r="B476" s="7">
        <v>4.9375000000009601</v>
      </c>
      <c r="C476" t="s">
        <v>11</v>
      </c>
      <c r="D476" s="3">
        <f>'No smart charging'!B104</f>
        <v>0</v>
      </c>
      <c r="E476" s="3">
        <f>'Smart charging'!B112</f>
        <v>0</v>
      </c>
    </row>
    <row r="477" spans="1:5">
      <c r="A477" s="11">
        <v>43105.947911400464</v>
      </c>
      <c r="B477" s="7">
        <v>4.9479166666676297</v>
      </c>
      <c r="C477" t="s">
        <v>11</v>
      </c>
      <c r="D477" s="3">
        <f>'No smart charging'!B105</f>
        <v>0</v>
      </c>
      <c r="E477" s="3">
        <f>'Smart charging'!B113</f>
        <v>0</v>
      </c>
    </row>
    <row r="478" spans="1:5">
      <c r="A478" s="11">
        <v>43105.958328009256</v>
      </c>
      <c r="B478" s="7">
        <v>4.9583333333343003</v>
      </c>
      <c r="C478" t="s">
        <v>11</v>
      </c>
      <c r="D478" s="3">
        <f>'No smart charging'!B106</f>
        <v>0</v>
      </c>
      <c r="E478" s="3">
        <f>'Smart charging'!B114</f>
        <v>0</v>
      </c>
    </row>
    <row r="479" spans="1:5">
      <c r="A479" s="11">
        <v>43105.968744618054</v>
      </c>
      <c r="B479" s="7">
        <v>4.9687500000009699</v>
      </c>
      <c r="C479" t="s">
        <v>11</v>
      </c>
      <c r="D479" s="3">
        <f>'No smart charging'!B107</f>
        <v>0</v>
      </c>
      <c r="E479" s="3">
        <f>0</f>
        <v>0</v>
      </c>
    </row>
    <row r="480" spans="1:5">
      <c r="A480" s="11">
        <v>43105.979161226853</v>
      </c>
      <c r="B480" s="7">
        <v>4.9791666666676404</v>
      </c>
      <c r="C480" t="s">
        <v>11</v>
      </c>
      <c r="D480" s="3">
        <f>'No smart charging'!B108</f>
        <v>0</v>
      </c>
      <c r="E480" s="3">
        <f>0</f>
        <v>0</v>
      </c>
    </row>
    <row r="481" spans="1:5">
      <c r="A481" s="11">
        <v>43105.989577835651</v>
      </c>
      <c r="B481" s="7">
        <v>4.98958333333431</v>
      </c>
      <c r="C481" t="s">
        <v>11</v>
      </c>
      <c r="D481" s="3">
        <f>'No smart charging'!B109</f>
        <v>0</v>
      </c>
      <c r="E481" s="3">
        <f>0</f>
        <v>0</v>
      </c>
    </row>
    <row r="482" spans="1:5">
      <c r="A482" s="11">
        <v>43106</v>
      </c>
      <c r="B482" s="7">
        <v>5.0000000000009797</v>
      </c>
      <c r="C482" t="s">
        <v>12</v>
      </c>
      <c r="D482" s="3">
        <f>'No smart charging'!B14</f>
        <v>0</v>
      </c>
      <c r="E482">
        <f>0</f>
        <v>0</v>
      </c>
    </row>
    <row r="483" spans="1:5">
      <c r="A483" s="11">
        <v>43106.010416666664</v>
      </c>
      <c r="B483" s="7">
        <v>5.0104166666676502</v>
      </c>
      <c r="C483" t="s">
        <v>12</v>
      </c>
      <c r="D483" s="3">
        <f>'No smart charging'!B15</f>
        <v>0</v>
      </c>
      <c r="E483">
        <f>'Smart charging'!D23</f>
        <v>0</v>
      </c>
    </row>
    <row r="484" spans="1:5">
      <c r="A484" s="11">
        <v>43106.02083321759</v>
      </c>
      <c r="B484" s="7">
        <v>5.0208333333343198</v>
      </c>
      <c r="C484" t="s">
        <v>12</v>
      </c>
      <c r="D484" s="3">
        <f>'No smart charging'!B16</f>
        <v>0</v>
      </c>
      <c r="E484">
        <f>'Smart charging'!D24</f>
        <v>0</v>
      </c>
    </row>
    <row r="485" spans="1:5">
      <c r="A485" s="11">
        <v>43106.031249826388</v>
      </c>
      <c r="B485" s="7">
        <v>5.0312500000009903</v>
      </c>
      <c r="C485" t="s">
        <v>12</v>
      </c>
      <c r="D485" s="3">
        <f>'No smart charging'!B17</f>
        <v>0</v>
      </c>
      <c r="E485">
        <f>'Smart charging'!D25</f>
        <v>0</v>
      </c>
    </row>
    <row r="486" spans="1:5">
      <c r="A486" s="11">
        <v>43106.041666435187</v>
      </c>
      <c r="B486" s="7">
        <v>5.0416666666676599</v>
      </c>
      <c r="C486" t="s">
        <v>12</v>
      </c>
      <c r="D486" s="3">
        <f>'No smart charging'!B18</f>
        <v>0</v>
      </c>
      <c r="E486">
        <f>'Smart charging'!D26</f>
        <v>0</v>
      </c>
    </row>
    <row r="487" spans="1:5">
      <c r="A487" s="11">
        <v>43106.052083043978</v>
      </c>
      <c r="B487" s="7">
        <v>5.0520833333343296</v>
      </c>
      <c r="C487" t="s">
        <v>12</v>
      </c>
      <c r="D487" s="3">
        <f>'No smart charging'!B19</f>
        <v>0</v>
      </c>
      <c r="E487">
        <f>'Smart charging'!D27</f>
        <v>0</v>
      </c>
    </row>
    <row r="488" spans="1:5">
      <c r="A488" s="11">
        <v>43106.062499652777</v>
      </c>
      <c r="B488" s="7">
        <v>5.0625000000010001</v>
      </c>
      <c r="C488" t="s">
        <v>12</v>
      </c>
      <c r="D488" s="3">
        <f>'No smart charging'!B20</f>
        <v>0</v>
      </c>
      <c r="E488">
        <f>'Smart charging'!D28</f>
        <v>0</v>
      </c>
    </row>
    <row r="489" spans="1:5">
      <c r="A489" s="11">
        <v>43106.072916261575</v>
      </c>
      <c r="B489" s="7">
        <v>5.0729166666676697</v>
      </c>
      <c r="C489" t="s">
        <v>12</v>
      </c>
      <c r="D489" s="3">
        <f>'No smart charging'!B21</f>
        <v>0</v>
      </c>
      <c r="E489">
        <f>'Smart charging'!D29</f>
        <v>0</v>
      </c>
    </row>
    <row r="490" spans="1:5">
      <c r="A490" s="11">
        <v>43106.083332870374</v>
      </c>
      <c r="B490" s="7">
        <v>5.0833333333343402</v>
      </c>
      <c r="C490" t="s">
        <v>12</v>
      </c>
      <c r="D490" s="3">
        <f>'No smart charging'!B22</f>
        <v>0</v>
      </c>
      <c r="E490">
        <f>'Smart charging'!D30</f>
        <v>0</v>
      </c>
    </row>
    <row r="491" spans="1:5">
      <c r="A491" s="11">
        <v>43106.093749479165</v>
      </c>
      <c r="B491" s="7">
        <v>5.0937500000010099</v>
      </c>
      <c r="C491" t="s">
        <v>12</v>
      </c>
      <c r="D491" s="3">
        <f>'No smart charging'!B23</f>
        <v>0</v>
      </c>
      <c r="E491">
        <f>'Smart charging'!D31</f>
        <v>0</v>
      </c>
    </row>
    <row r="492" spans="1:5">
      <c r="A492" s="11">
        <v>43106.104166087964</v>
      </c>
      <c r="B492" s="7">
        <v>5.1041666666676804</v>
      </c>
      <c r="C492" t="s">
        <v>12</v>
      </c>
      <c r="D492" s="3">
        <f>'No smart charging'!B24</f>
        <v>0</v>
      </c>
      <c r="E492">
        <f>'Smart charging'!D32</f>
        <v>0</v>
      </c>
    </row>
    <row r="493" spans="1:5">
      <c r="A493" s="11">
        <v>43106.114582696762</v>
      </c>
      <c r="B493" s="7">
        <v>5.11458333333435</v>
      </c>
      <c r="C493" t="s">
        <v>12</v>
      </c>
      <c r="D493" s="3">
        <f>'No smart charging'!B25</f>
        <v>0</v>
      </c>
      <c r="E493">
        <f>'Smart charging'!D33</f>
        <v>0</v>
      </c>
    </row>
    <row r="494" spans="1:5">
      <c r="A494" s="11">
        <v>43106.124999305554</v>
      </c>
      <c r="B494" s="7">
        <v>5.1250000000010196</v>
      </c>
      <c r="C494" t="s">
        <v>12</v>
      </c>
      <c r="D494" s="3">
        <f>'No smart charging'!B26</f>
        <v>0</v>
      </c>
      <c r="E494">
        <f>'Smart charging'!D34</f>
        <v>0</v>
      </c>
    </row>
    <row r="495" spans="1:5">
      <c r="A495" s="11">
        <v>43106.135415914352</v>
      </c>
      <c r="B495" s="7">
        <v>5.1354166666676901</v>
      </c>
      <c r="C495" t="s">
        <v>12</v>
      </c>
      <c r="D495" s="3">
        <f>'No smart charging'!B27</f>
        <v>0</v>
      </c>
      <c r="E495">
        <f>'Smart charging'!D35</f>
        <v>0</v>
      </c>
    </row>
    <row r="496" spans="1:5">
      <c r="A496" s="11">
        <v>43106.145832523151</v>
      </c>
      <c r="B496" s="7">
        <v>5.1458333333343598</v>
      </c>
      <c r="C496" t="s">
        <v>12</v>
      </c>
      <c r="D496" s="3">
        <f>'No smart charging'!B28</f>
        <v>0</v>
      </c>
      <c r="E496">
        <f>'Smart charging'!D36</f>
        <v>0</v>
      </c>
    </row>
    <row r="497" spans="1:5">
      <c r="A497" s="11">
        <v>43106.156249131942</v>
      </c>
      <c r="B497" s="7">
        <v>5.1562500000010303</v>
      </c>
      <c r="C497" t="s">
        <v>12</v>
      </c>
      <c r="D497" s="3">
        <f>'No smart charging'!B29</f>
        <v>0</v>
      </c>
      <c r="E497">
        <f>'Smart charging'!D37</f>
        <v>0</v>
      </c>
    </row>
    <row r="498" spans="1:5">
      <c r="A498" s="11">
        <v>43106.16666574074</v>
      </c>
      <c r="B498" s="7">
        <v>5.1666666666676999</v>
      </c>
      <c r="C498" t="s">
        <v>12</v>
      </c>
      <c r="D498" s="3">
        <f>'No smart charging'!B30</f>
        <v>0</v>
      </c>
      <c r="E498">
        <f>'Smart charging'!D38</f>
        <v>0</v>
      </c>
    </row>
    <row r="499" spans="1:5">
      <c r="A499" s="11">
        <v>43106.177082349539</v>
      </c>
      <c r="B499" s="7">
        <v>5.1770833333343704</v>
      </c>
      <c r="C499" t="s">
        <v>12</v>
      </c>
      <c r="D499" s="3">
        <f>'No smart charging'!B31</f>
        <v>0</v>
      </c>
      <c r="E499">
        <f>'Smart charging'!D39</f>
        <v>0</v>
      </c>
    </row>
    <row r="500" spans="1:5">
      <c r="A500" s="11">
        <v>43106.18749895833</v>
      </c>
      <c r="B500" s="7">
        <v>5.1875000000010401</v>
      </c>
      <c r="C500" t="s">
        <v>12</v>
      </c>
      <c r="D500" s="3">
        <f>'No smart charging'!B32</f>
        <v>0</v>
      </c>
      <c r="E500">
        <f>'Smart charging'!D40</f>
        <v>0</v>
      </c>
    </row>
    <row r="501" spans="1:5">
      <c r="A501" s="11">
        <v>43106.197915567129</v>
      </c>
      <c r="B501" s="7">
        <v>5.1979166666677097</v>
      </c>
      <c r="C501" t="s">
        <v>12</v>
      </c>
      <c r="D501" s="3">
        <f>'No smart charging'!B33</f>
        <v>0</v>
      </c>
      <c r="E501">
        <f>'Smart charging'!D41</f>
        <v>0</v>
      </c>
    </row>
    <row r="502" spans="1:5">
      <c r="A502" s="11">
        <v>43106.208332175927</v>
      </c>
      <c r="B502" s="7">
        <v>5.2083333333343802</v>
      </c>
      <c r="C502" t="s">
        <v>12</v>
      </c>
      <c r="D502" s="3">
        <f>'No smart charging'!B34</f>
        <v>0</v>
      </c>
      <c r="E502">
        <f>'Smart charging'!D42</f>
        <v>0</v>
      </c>
    </row>
    <row r="503" spans="1:5">
      <c r="A503" s="11">
        <v>43106.218748784719</v>
      </c>
      <c r="B503" s="7">
        <v>5.2187500000010498</v>
      </c>
      <c r="C503" t="s">
        <v>12</v>
      </c>
      <c r="D503" s="3">
        <f>'No smart charging'!B35</f>
        <v>0</v>
      </c>
      <c r="E503">
        <f>'Smart charging'!D43</f>
        <v>0</v>
      </c>
    </row>
    <row r="504" spans="1:5">
      <c r="A504" s="11">
        <v>43106.229165393517</v>
      </c>
      <c r="B504" s="7">
        <v>5.2291666666677203</v>
      </c>
      <c r="C504" t="s">
        <v>12</v>
      </c>
      <c r="D504" s="3">
        <f>'No smart charging'!B36</f>
        <v>0</v>
      </c>
      <c r="E504">
        <f>'Smart charging'!D44</f>
        <v>0</v>
      </c>
    </row>
    <row r="505" spans="1:5">
      <c r="A505" s="11">
        <v>43106.239582002316</v>
      </c>
      <c r="B505" s="7">
        <v>5.23958333333439</v>
      </c>
      <c r="C505" t="s">
        <v>12</v>
      </c>
      <c r="D505" s="3">
        <f>'No smart charging'!B37</f>
        <v>0</v>
      </c>
      <c r="E505">
        <f>'Smart charging'!D45</f>
        <v>0</v>
      </c>
    </row>
    <row r="506" spans="1:5">
      <c r="A506" s="11">
        <v>43106.249998611114</v>
      </c>
      <c r="B506" s="7">
        <v>5.2500000000010596</v>
      </c>
      <c r="C506" t="s">
        <v>12</v>
      </c>
      <c r="D506" s="3">
        <f>'No smart charging'!B38</f>
        <v>0</v>
      </c>
      <c r="E506">
        <f>'Smart charging'!D46</f>
        <v>0</v>
      </c>
    </row>
    <row r="507" spans="1:5">
      <c r="A507" s="11">
        <v>43106.260415219906</v>
      </c>
      <c r="B507" s="7">
        <v>5.2604166666677301</v>
      </c>
      <c r="C507" t="s">
        <v>12</v>
      </c>
      <c r="D507" s="3">
        <f>'No smart charging'!B39</f>
        <v>0</v>
      </c>
      <c r="E507">
        <f>'Smart charging'!D47</f>
        <v>0</v>
      </c>
    </row>
    <row r="508" spans="1:5">
      <c r="A508" s="11">
        <v>43106.270831828704</v>
      </c>
      <c r="B508" s="7">
        <v>5.2708333333343997</v>
      </c>
      <c r="C508" t="s">
        <v>12</v>
      </c>
      <c r="D508" s="3">
        <f>'No smart charging'!B40</f>
        <v>0</v>
      </c>
      <c r="E508">
        <f>'Smart charging'!D48</f>
        <v>0</v>
      </c>
    </row>
    <row r="509" spans="1:5">
      <c r="A509" s="11">
        <v>43106.281248437503</v>
      </c>
      <c r="B509" s="7">
        <v>5.2812500000010703</v>
      </c>
      <c r="C509" t="s">
        <v>12</v>
      </c>
      <c r="D509" s="3">
        <f>'No smart charging'!B41</f>
        <v>0</v>
      </c>
      <c r="E509">
        <f>'Smart charging'!D49</f>
        <v>0</v>
      </c>
    </row>
    <row r="510" spans="1:5">
      <c r="A510" s="11">
        <v>43106.291665046294</v>
      </c>
      <c r="B510" s="7">
        <v>5.2916666666677399</v>
      </c>
      <c r="C510" t="s">
        <v>12</v>
      </c>
      <c r="D510" s="3">
        <f>'No smart charging'!B42</f>
        <v>0</v>
      </c>
      <c r="E510">
        <f>'Smart charging'!D50</f>
        <v>0</v>
      </c>
    </row>
    <row r="511" spans="1:5">
      <c r="A511" s="11">
        <v>43106.302081655092</v>
      </c>
      <c r="B511" s="7">
        <v>5.3020833333344104</v>
      </c>
      <c r="C511" t="s">
        <v>12</v>
      </c>
      <c r="D511" s="3">
        <f>'No smart charging'!B43</f>
        <v>0</v>
      </c>
      <c r="E511">
        <f>'Smart charging'!D51</f>
        <v>0</v>
      </c>
    </row>
    <row r="512" spans="1:5">
      <c r="A512" s="11">
        <v>43106.312498263891</v>
      </c>
      <c r="B512" s="7">
        <v>5.31250000000108</v>
      </c>
      <c r="C512" t="s">
        <v>12</v>
      </c>
      <c r="D512" s="3">
        <f>'No smart charging'!B44</f>
        <v>0</v>
      </c>
      <c r="E512">
        <f>'Smart charging'!D52</f>
        <v>0</v>
      </c>
    </row>
    <row r="513" spans="1:5">
      <c r="A513" s="11">
        <v>43106.322914872682</v>
      </c>
      <c r="B513" s="7">
        <v>5.3229166666677497</v>
      </c>
      <c r="C513" t="s">
        <v>12</v>
      </c>
      <c r="D513" s="3">
        <f>'No smart charging'!B45</f>
        <v>0</v>
      </c>
      <c r="E513">
        <f>'Smart charging'!D53</f>
        <v>0</v>
      </c>
    </row>
    <row r="514" spans="1:5">
      <c r="A514" s="11">
        <v>43106.333331481481</v>
      </c>
      <c r="B514" s="7">
        <v>5.3333333333344202</v>
      </c>
      <c r="C514" t="s">
        <v>12</v>
      </c>
      <c r="D514" s="3">
        <f>'No smart charging'!B46</f>
        <v>0</v>
      </c>
      <c r="E514">
        <f>'Smart charging'!D54</f>
        <v>0</v>
      </c>
    </row>
    <row r="515" spans="1:5">
      <c r="A515" s="11">
        <v>43106.343748090279</v>
      </c>
      <c r="B515" s="7">
        <v>5.3437500000010898</v>
      </c>
      <c r="C515" t="s">
        <v>12</v>
      </c>
      <c r="D515" s="3">
        <f>'No smart charging'!B47</f>
        <v>0</v>
      </c>
      <c r="E515">
        <f>'Smart charging'!D55</f>
        <v>0</v>
      </c>
    </row>
    <row r="516" spans="1:5">
      <c r="A516" s="11">
        <v>43106.354164699071</v>
      </c>
      <c r="B516" s="7">
        <v>5.3541666666677603</v>
      </c>
      <c r="C516" t="s">
        <v>12</v>
      </c>
      <c r="D516" s="3">
        <f>'No smart charging'!B48</f>
        <v>0</v>
      </c>
      <c r="E516">
        <f>'Smart charging'!D56</f>
        <v>0</v>
      </c>
    </row>
    <row r="517" spans="1:5">
      <c r="A517" s="11">
        <v>43106.364581307869</v>
      </c>
      <c r="B517" s="7">
        <v>5.3645833333344299</v>
      </c>
      <c r="C517" t="s">
        <v>12</v>
      </c>
      <c r="D517" s="3">
        <f>'No smart charging'!B49</f>
        <v>0</v>
      </c>
      <c r="E517">
        <f>'Smart charging'!D57</f>
        <v>0</v>
      </c>
    </row>
    <row r="518" spans="1:5">
      <c r="A518" s="11">
        <v>43106.374997916668</v>
      </c>
      <c r="B518" s="7">
        <v>5.3750000000010996</v>
      </c>
      <c r="C518" t="s">
        <v>12</v>
      </c>
      <c r="D518" s="3">
        <f>'No smart charging'!B50</f>
        <v>0</v>
      </c>
      <c r="E518">
        <f>'Smart charging'!D58</f>
        <v>0</v>
      </c>
    </row>
    <row r="519" spans="1:5">
      <c r="A519" s="11">
        <v>43106.385414525466</v>
      </c>
      <c r="B519" s="7">
        <v>5.3854166666677701</v>
      </c>
      <c r="C519" t="s">
        <v>12</v>
      </c>
      <c r="D519" s="3">
        <f>'No smart charging'!B51</f>
        <v>0</v>
      </c>
      <c r="E519">
        <f>'Smart charging'!D59</f>
        <v>0</v>
      </c>
    </row>
    <row r="520" spans="1:5">
      <c r="A520" s="11">
        <v>43106.395831134258</v>
      </c>
      <c r="B520" s="7">
        <v>5.3958333333344397</v>
      </c>
      <c r="C520" t="s">
        <v>12</v>
      </c>
      <c r="D520" s="3">
        <f>'No smart charging'!B52</f>
        <v>0</v>
      </c>
      <c r="E520">
        <f>'Smart charging'!D60</f>
        <v>0</v>
      </c>
    </row>
    <row r="521" spans="1:5">
      <c r="A521" s="11">
        <v>43106.406247743056</v>
      </c>
      <c r="B521" s="7">
        <v>5.4062500000011102</v>
      </c>
      <c r="C521" t="s">
        <v>12</v>
      </c>
      <c r="D521" s="3">
        <f>'No smart charging'!B53</f>
        <v>0</v>
      </c>
      <c r="E521">
        <f>'Smart charging'!D61</f>
        <v>0</v>
      </c>
    </row>
    <row r="522" spans="1:5">
      <c r="A522" s="11">
        <v>43106.416664351855</v>
      </c>
      <c r="B522" s="7">
        <v>5.4166666666677799</v>
      </c>
      <c r="C522" t="s">
        <v>12</v>
      </c>
      <c r="D522" s="3">
        <f>'No smart charging'!B54</f>
        <v>0</v>
      </c>
      <c r="E522">
        <f>'Smart charging'!D62</f>
        <v>0</v>
      </c>
    </row>
    <row r="523" spans="1:5">
      <c r="A523" s="11">
        <v>43106.427080960646</v>
      </c>
      <c r="B523" s="7">
        <v>5.4270833333344504</v>
      </c>
      <c r="C523" t="s">
        <v>12</v>
      </c>
      <c r="D523" s="3">
        <f>'No smart charging'!B55</f>
        <v>0</v>
      </c>
      <c r="E523">
        <f>'Smart charging'!D63</f>
        <v>0</v>
      </c>
    </row>
    <row r="524" spans="1:5">
      <c r="A524" s="11">
        <v>43106.437497569445</v>
      </c>
      <c r="B524" s="7">
        <v>5.43750000000112</v>
      </c>
      <c r="C524" t="s">
        <v>12</v>
      </c>
      <c r="D524" s="3">
        <f>'No smart charging'!B56</f>
        <v>0</v>
      </c>
      <c r="E524">
        <f>'Smart charging'!D64</f>
        <v>0</v>
      </c>
    </row>
    <row r="525" spans="1:5">
      <c r="A525" s="11">
        <v>43106.447914178243</v>
      </c>
      <c r="B525" s="7">
        <v>5.4479166666677896</v>
      </c>
      <c r="C525" t="s">
        <v>12</v>
      </c>
      <c r="D525" s="3">
        <f>'No smart charging'!B57</f>
        <v>0</v>
      </c>
      <c r="E525">
        <f>'Smart charging'!D65</f>
        <v>0</v>
      </c>
    </row>
    <row r="526" spans="1:5">
      <c r="A526" s="11">
        <v>43106.458330787034</v>
      </c>
      <c r="B526" s="7">
        <v>5.4583333333344601</v>
      </c>
      <c r="C526" t="s">
        <v>12</v>
      </c>
      <c r="D526" s="3">
        <f>'No smart charging'!B58</f>
        <v>0</v>
      </c>
      <c r="E526">
        <f>'Smart charging'!D66</f>
        <v>0</v>
      </c>
    </row>
    <row r="527" spans="1:5">
      <c r="A527" s="11">
        <v>43106.468747395833</v>
      </c>
      <c r="B527" s="7">
        <v>5.4687500000011298</v>
      </c>
      <c r="C527" t="s">
        <v>12</v>
      </c>
      <c r="D527" s="3">
        <f>'No smart charging'!B59</f>
        <v>0</v>
      </c>
      <c r="E527">
        <f>'Smart charging'!D67</f>
        <v>0</v>
      </c>
    </row>
    <row r="528" spans="1:5">
      <c r="A528" s="11">
        <v>43106.479164004631</v>
      </c>
      <c r="B528" s="7">
        <v>5.4791666666678003</v>
      </c>
      <c r="C528" t="s">
        <v>12</v>
      </c>
      <c r="D528" s="3">
        <f>'No smart charging'!B60</f>
        <v>0</v>
      </c>
      <c r="E528">
        <f>'Smart charging'!D68</f>
        <v>0</v>
      </c>
    </row>
    <row r="529" spans="1:5">
      <c r="A529" s="11">
        <v>43106.489580613423</v>
      </c>
      <c r="B529" s="7">
        <v>5.4895833333344699</v>
      </c>
      <c r="C529" t="s">
        <v>12</v>
      </c>
      <c r="D529" s="3">
        <f>'No smart charging'!B61</f>
        <v>0</v>
      </c>
      <c r="E529">
        <f>'Smart charging'!D69</f>
        <v>0</v>
      </c>
    </row>
    <row r="530" spans="1:5">
      <c r="A530" s="11">
        <v>43106.499997222221</v>
      </c>
      <c r="B530" s="7">
        <v>5.5000000000011404</v>
      </c>
      <c r="C530" t="s">
        <v>12</v>
      </c>
      <c r="D530" s="3">
        <f>'No smart charging'!B62</f>
        <v>0</v>
      </c>
      <c r="E530">
        <f>'Smart charging'!D70</f>
        <v>0</v>
      </c>
    </row>
    <row r="531" spans="1:5">
      <c r="A531" s="11">
        <v>43106.51041383102</v>
      </c>
      <c r="B531" s="7">
        <v>5.51041666666781</v>
      </c>
      <c r="C531" t="s">
        <v>12</v>
      </c>
      <c r="D531" s="3">
        <f>'No smart charging'!B63</f>
        <v>0</v>
      </c>
      <c r="E531">
        <f>'Smart charging'!D71</f>
        <v>0.48608156156890198</v>
      </c>
    </row>
    <row r="532" spans="1:5">
      <c r="A532" s="11">
        <v>43106.520830439818</v>
      </c>
      <c r="B532" s="7">
        <v>5.5208333333344797</v>
      </c>
      <c r="C532" t="s">
        <v>12</v>
      </c>
      <c r="D532" s="3">
        <f>'No smart charging'!B64</f>
        <v>0</v>
      </c>
      <c r="E532">
        <f>'Smart charging'!D72</f>
        <v>0.96384613285209064</v>
      </c>
    </row>
    <row r="533" spans="1:5">
      <c r="A533" s="11">
        <v>43106.53124704861</v>
      </c>
      <c r="B533" s="7">
        <v>5.5312500000011502</v>
      </c>
      <c r="C533" t="s">
        <v>12</v>
      </c>
      <c r="D533" s="3">
        <f>'No smart charging'!B65</f>
        <v>0</v>
      </c>
      <c r="E533">
        <f>'Smart charging'!D73</f>
        <v>1.4251190295735467</v>
      </c>
    </row>
    <row r="534" spans="1:5">
      <c r="A534" s="11">
        <v>43106.541663657408</v>
      </c>
      <c r="B534" s="7">
        <v>5.5416666666678198</v>
      </c>
      <c r="C534" t="s">
        <v>12</v>
      </c>
      <c r="D534" s="3">
        <f>'No smart charging'!B66</f>
        <v>0</v>
      </c>
      <c r="E534">
        <f>'Smart charging'!D74</f>
        <v>1.8620077445813574</v>
      </c>
    </row>
    <row r="535" spans="1:5">
      <c r="A535" s="11">
        <v>43106.552080266207</v>
      </c>
      <c r="B535" s="7">
        <v>5.5520833333344903</v>
      </c>
      <c r="C535" t="s">
        <v>12</v>
      </c>
      <c r="D535" s="3">
        <f>'No smart charging'!B67</f>
        <v>0</v>
      </c>
      <c r="E535">
        <f>'Smart charging'!D75</f>
        <v>2.2670369908333039</v>
      </c>
    </row>
    <row r="536" spans="1:5">
      <c r="A536" s="11">
        <v>43106.562496874998</v>
      </c>
      <c r="B536" s="7">
        <v>5.56250000000116</v>
      </c>
      <c r="C536" t="s">
        <v>12</v>
      </c>
      <c r="D536" s="3">
        <f>'No smart charging'!B68</f>
        <v>0</v>
      </c>
      <c r="E536">
        <f>'Smart charging'!D76</f>
        <v>2.6332766056306935</v>
      </c>
    </row>
    <row r="537" spans="1:5">
      <c r="A537" s="11">
        <v>43106.572913483797</v>
      </c>
      <c r="B537" s="7">
        <v>5.5729166666678296</v>
      </c>
      <c r="C537" t="s">
        <v>12</v>
      </c>
      <c r="D537" s="3">
        <f>'No smart charging'!B69</f>
        <v>0</v>
      </c>
      <c r="E537">
        <f>'Smart charging'!D77</f>
        <v>2.954460127623538</v>
      </c>
    </row>
    <row r="538" spans="1:5">
      <c r="A538" s="11">
        <v>43106.583330092595</v>
      </c>
      <c r="B538" s="7">
        <v>5.5833333333345001</v>
      </c>
      <c r="C538" t="s">
        <v>12</v>
      </c>
      <c r="D538" s="3">
        <f>'No smart charging'!B70</f>
        <v>0</v>
      </c>
      <c r="E538">
        <f>'Smart charging'!D78</f>
        <v>3.2250920177016442</v>
      </c>
    </row>
    <row r="539" spans="1:5">
      <c r="A539" s="11">
        <v>43106.593746701386</v>
      </c>
      <c r="B539" s="7">
        <v>5.5937500000011697</v>
      </c>
      <c r="C539" t="s">
        <v>12</v>
      </c>
      <c r="D539" s="3">
        <f>'No smart charging'!B71</f>
        <v>0</v>
      </c>
      <c r="E539">
        <f>'Smart charging'!D79</f>
        <v>3.4405416891924401</v>
      </c>
    </row>
    <row r="540" spans="1:5">
      <c r="A540" s="11">
        <v>43106.604163310185</v>
      </c>
      <c r="B540" s="7">
        <v>5.6041666666678402</v>
      </c>
      <c r="C540" t="s">
        <v>12</v>
      </c>
      <c r="D540" s="3">
        <f>'No smart charging'!B72</f>
        <v>0</v>
      </c>
      <c r="E540">
        <f>'Smart charging'!D80</f>
        <v>3.5971227384827844</v>
      </c>
    </row>
    <row r="541" spans="1:5">
      <c r="A541" s="11">
        <v>43106.614579918984</v>
      </c>
      <c r="B541" s="7">
        <v>5.6145833333345099</v>
      </c>
      <c r="C541" t="s">
        <v>12</v>
      </c>
      <c r="D541" s="3">
        <f>'No smart charging'!B73</f>
        <v>0</v>
      </c>
      <c r="E541">
        <f>'Smart charging'!D81</f>
        <v>3.6921560204068511</v>
      </c>
    </row>
    <row r="542" spans="1:5">
      <c r="A542" s="11">
        <v>43106.624996527775</v>
      </c>
      <c r="B542" s="7">
        <v>5.6250000000011804</v>
      </c>
      <c r="C542" t="s">
        <v>12</v>
      </c>
      <c r="D542" s="3">
        <f>'No smart charging'!B74</f>
        <v>0</v>
      </c>
      <c r="E542">
        <f>'Smart charging'!D82</f>
        <v>3.7240154891627153</v>
      </c>
    </row>
    <row r="543" spans="1:5">
      <c r="A543" s="11">
        <v>43106.635413136573</v>
      </c>
      <c r="B543" s="7">
        <v>5.63541666666785</v>
      </c>
      <c r="C543" t="s">
        <v>12</v>
      </c>
      <c r="D543" s="3">
        <f>'No smart charging'!B75</f>
        <v>0</v>
      </c>
      <c r="E543">
        <f>'Smart charging'!D83</f>
        <v>3.6921560204068515</v>
      </c>
    </row>
    <row r="544" spans="1:5">
      <c r="A544" s="11">
        <v>43106.645829745372</v>
      </c>
      <c r="B544" s="7">
        <v>5.6458333333345196</v>
      </c>
      <c r="C544" t="s">
        <v>12</v>
      </c>
      <c r="D544" s="3">
        <f>'No smart charging'!B76</f>
        <v>0</v>
      </c>
      <c r="E544">
        <f>'Smart charging'!D84</f>
        <v>3.5971227384827849</v>
      </c>
    </row>
    <row r="545" spans="1:5">
      <c r="A545" s="11">
        <v>43106.656246354163</v>
      </c>
      <c r="B545" s="7">
        <v>5.6562500000011999</v>
      </c>
      <c r="C545" t="s">
        <v>12</v>
      </c>
      <c r="D545" s="3">
        <f>'No smart charging'!B77</f>
        <v>0</v>
      </c>
      <c r="E545">
        <f>'Smart charging'!D85</f>
        <v>3.4405416891924405</v>
      </c>
    </row>
    <row r="546" spans="1:5">
      <c r="A546" s="11">
        <v>43106.666662962962</v>
      </c>
      <c r="B546" s="7">
        <v>5.6666666666678696</v>
      </c>
      <c r="C546" t="s">
        <v>12</v>
      </c>
      <c r="D546" s="3">
        <f>'No smart charging'!B78</f>
        <v>0</v>
      </c>
      <c r="E546">
        <f>'Smart charging'!D86</f>
        <v>3.2250920177016447</v>
      </c>
    </row>
    <row r="547" spans="1:5">
      <c r="A547" s="11">
        <v>43106.67707957176</v>
      </c>
      <c r="B547" s="7">
        <v>5.6770833333345401</v>
      </c>
      <c r="C547" t="s">
        <v>12</v>
      </c>
      <c r="D547" s="3">
        <f>'No smart charging'!B79</f>
        <v>0</v>
      </c>
      <c r="E547">
        <f>'Smart charging'!D87</f>
        <v>2.9544601276235389</v>
      </c>
    </row>
    <row r="548" spans="1:5">
      <c r="A548" s="11">
        <v>43106.687496180559</v>
      </c>
      <c r="B548" s="7">
        <v>5.6875000000012097</v>
      </c>
      <c r="C548" t="s">
        <v>12</v>
      </c>
      <c r="D548" s="3">
        <f>'No smart charging'!B80</f>
        <v>0</v>
      </c>
      <c r="E548">
        <f>'Smart charging'!D88</f>
        <v>2.633276605630694</v>
      </c>
    </row>
    <row r="549" spans="1:5">
      <c r="A549" s="11">
        <v>43106.69791278935</v>
      </c>
      <c r="B549" s="7">
        <v>5.6979166666678802</v>
      </c>
      <c r="C549" t="s">
        <v>12</v>
      </c>
      <c r="D549" s="3">
        <f>'No smart charging'!B81</f>
        <v>0</v>
      </c>
      <c r="E549">
        <f>'Smart charging'!D89</f>
        <v>2.2670369908333052</v>
      </c>
    </row>
    <row r="550" spans="1:5">
      <c r="A550" s="11">
        <v>43106.708329398149</v>
      </c>
      <c r="B550" s="7">
        <v>5.7083333333345498</v>
      </c>
      <c r="C550" t="s">
        <v>12</v>
      </c>
      <c r="D550" s="3">
        <f>'No smart charging'!B82</f>
        <v>0</v>
      </c>
      <c r="E550">
        <f>'Smart charging'!D90</f>
        <v>1.862007744581359</v>
      </c>
    </row>
    <row r="551" spans="1:5">
      <c r="A551" s="11">
        <v>43106.718746006947</v>
      </c>
      <c r="B551" s="7">
        <v>5.7187500000012204</v>
      </c>
      <c r="C551" t="s">
        <v>12</v>
      </c>
      <c r="D551" s="3">
        <f>'No smart charging'!B83</f>
        <v>0</v>
      </c>
      <c r="E551">
        <f>'Smart charging'!D91</f>
        <v>1.4251190295735472</v>
      </c>
    </row>
    <row r="552" spans="1:5">
      <c r="A552" s="11">
        <v>43106.729162615738</v>
      </c>
      <c r="B552" s="7">
        <v>5.72916666666789</v>
      </c>
      <c r="C552" t="s">
        <v>12</v>
      </c>
      <c r="D552" s="3">
        <f>'No smart charging'!B84</f>
        <v>0</v>
      </c>
      <c r="E552">
        <f>'Smart charging'!D92</f>
        <v>0.96384613285209164</v>
      </c>
    </row>
    <row r="553" spans="1:5">
      <c r="A553" s="11">
        <v>43106.739579224537</v>
      </c>
      <c r="B553" s="7">
        <v>5.7395833333345596</v>
      </c>
      <c r="C553" t="s">
        <v>12</v>
      </c>
      <c r="D553" s="3">
        <f>'No smart charging'!B85</f>
        <v>0</v>
      </c>
      <c r="E553">
        <f>'Smart charging'!D93</f>
        <v>0.48608156156890353</v>
      </c>
    </row>
    <row r="554" spans="1:5">
      <c r="A554" s="11">
        <v>43106.749995833336</v>
      </c>
      <c r="B554" s="7">
        <v>5.7500000000012301</v>
      </c>
      <c r="C554" t="s">
        <v>12</v>
      </c>
      <c r="D554" s="3">
        <f>'No smart charging'!B86</f>
        <v>3.7</v>
      </c>
      <c r="E554">
        <f>'Smart charging'!D94</f>
        <v>0</v>
      </c>
    </row>
    <row r="555" spans="1:5">
      <c r="A555" s="11">
        <v>43106.760412442127</v>
      </c>
      <c r="B555" s="7">
        <v>5.7604166666678998</v>
      </c>
      <c r="C555" t="s">
        <v>12</v>
      </c>
      <c r="D555" s="3">
        <f>'No smart charging'!B87</f>
        <v>3.7</v>
      </c>
      <c r="E555">
        <f>'Smart charging'!D95</f>
        <v>0</v>
      </c>
    </row>
    <row r="556" spans="1:5">
      <c r="A556" s="11">
        <v>43106.770829050925</v>
      </c>
      <c r="B556" s="7">
        <v>5.7708333333345703</v>
      </c>
      <c r="C556" t="s">
        <v>12</v>
      </c>
      <c r="D556" s="3">
        <f>'No smart charging'!B88</f>
        <v>3.7</v>
      </c>
      <c r="E556">
        <f>'Smart charging'!D96</f>
        <v>0</v>
      </c>
    </row>
    <row r="557" spans="1:5">
      <c r="A557" s="11">
        <v>43106.781245659724</v>
      </c>
      <c r="B557" s="7">
        <v>5.7812500000012399</v>
      </c>
      <c r="C557" t="s">
        <v>12</v>
      </c>
      <c r="D557" s="3">
        <f>'No smart charging'!B89</f>
        <v>3.7</v>
      </c>
      <c r="E557">
        <f>'Smart charging'!D97</f>
        <v>0</v>
      </c>
    </row>
    <row r="558" spans="1:5">
      <c r="A558" s="11">
        <v>43106.791662268515</v>
      </c>
      <c r="B558" s="7">
        <v>5.7916666666679104</v>
      </c>
      <c r="C558" t="s">
        <v>12</v>
      </c>
      <c r="D558" s="3">
        <f>'No smart charging'!B90</f>
        <v>3.7</v>
      </c>
      <c r="E558">
        <f>'Smart charging'!D98</f>
        <v>0</v>
      </c>
    </row>
    <row r="559" spans="1:5">
      <c r="A559" s="11">
        <v>43106.802078877314</v>
      </c>
      <c r="B559" s="7">
        <v>5.80208333333458</v>
      </c>
      <c r="C559" t="s">
        <v>12</v>
      </c>
      <c r="D559" s="3">
        <f>'No smart charging'!B91</f>
        <v>3.7</v>
      </c>
      <c r="E559">
        <f>'Smart charging'!D99</f>
        <v>0</v>
      </c>
    </row>
    <row r="560" spans="1:5">
      <c r="A560" s="11">
        <v>43106.812495486112</v>
      </c>
      <c r="B560" s="7">
        <v>5.8125000000012497</v>
      </c>
      <c r="C560" t="s">
        <v>12</v>
      </c>
      <c r="D560" s="3">
        <f>'No smart charging'!B92</f>
        <v>3.7</v>
      </c>
      <c r="E560">
        <f>'Smart charging'!D100</f>
        <v>0</v>
      </c>
    </row>
    <row r="561" spans="1:5">
      <c r="A561" s="11">
        <v>43106.822912094911</v>
      </c>
      <c r="B561" s="7">
        <v>5.8229166666679202</v>
      </c>
      <c r="C561" t="s">
        <v>12</v>
      </c>
      <c r="D561" s="3">
        <f>'No smart charging'!B93</f>
        <v>3.7</v>
      </c>
      <c r="E561">
        <f>'Smart charging'!D101</f>
        <v>0</v>
      </c>
    </row>
    <row r="562" spans="1:5">
      <c r="A562" s="11">
        <v>43106.833328703702</v>
      </c>
      <c r="B562" s="7">
        <v>5.8333333333345898</v>
      </c>
      <c r="C562" t="s">
        <v>12</v>
      </c>
      <c r="D562" s="3">
        <f>'No smart charging'!B94</f>
        <v>3.7</v>
      </c>
      <c r="E562">
        <f>'Smart charging'!D102</f>
        <v>0</v>
      </c>
    </row>
    <row r="563" spans="1:5">
      <c r="A563" s="11">
        <v>43106.843745312501</v>
      </c>
      <c r="B563" s="7">
        <v>5.8437500000012603</v>
      </c>
      <c r="C563" t="s">
        <v>12</v>
      </c>
      <c r="D563" s="3">
        <f>'No smart charging'!B95</f>
        <v>3.7</v>
      </c>
      <c r="E563">
        <f>'Smart charging'!D103</f>
        <v>0</v>
      </c>
    </row>
    <row r="564" spans="1:5">
      <c r="A564" s="11">
        <v>43106.854161921299</v>
      </c>
      <c r="B564" s="7">
        <v>5.85416666666793</v>
      </c>
      <c r="C564" t="s">
        <v>12</v>
      </c>
      <c r="D564" s="3">
        <f>'No smart charging'!B96</f>
        <v>3.7</v>
      </c>
      <c r="E564">
        <f>'Smart charging'!D104</f>
        <v>0</v>
      </c>
    </row>
    <row r="565" spans="1:5">
      <c r="A565" s="11">
        <v>43106.864578530091</v>
      </c>
      <c r="B565" s="7">
        <v>5.8645833333345996</v>
      </c>
      <c r="C565" t="s">
        <v>12</v>
      </c>
      <c r="D565" s="3">
        <f>'No smart charging'!B97</f>
        <v>3.7</v>
      </c>
      <c r="E565">
        <f>'Smart charging'!D105</f>
        <v>0</v>
      </c>
    </row>
    <row r="566" spans="1:5">
      <c r="A566" s="11">
        <v>43106.874995138889</v>
      </c>
      <c r="B566" s="7">
        <v>5.8750000000012701</v>
      </c>
      <c r="C566" t="s">
        <v>12</v>
      </c>
      <c r="D566" s="3">
        <f>'No smart charging'!B98</f>
        <v>3.7</v>
      </c>
      <c r="E566">
        <f>'Smart charging'!D106</f>
        <v>0</v>
      </c>
    </row>
    <row r="567" spans="1:5">
      <c r="A567" s="11">
        <v>43106.885411747688</v>
      </c>
      <c r="B567" s="7">
        <v>5.8854166666679397</v>
      </c>
      <c r="C567" t="s">
        <v>12</v>
      </c>
      <c r="D567" s="3">
        <f>'No smart charging'!B99</f>
        <v>3.7</v>
      </c>
      <c r="E567">
        <f>'Smart charging'!D107</f>
        <v>0</v>
      </c>
    </row>
    <row r="568" spans="1:5">
      <c r="A568" s="11">
        <v>43106.895828356479</v>
      </c>
      <c r="B568" s="7">
        <v>5.8958333333346102</v>
      </c>
      <c r="C568" t="s">
        <v>12</v>
      </c>
      <c r="D568" s="3">
        <f>'No smart charging'!B100</f>
        <v>3.7</v>
      </c>
      <c r="E568">
        <f>'Smart charging'!D108</f>
        <v>0</v>
      </c>
    </row>
    <row r="569" spans="1:5">
      <c r="A569" s="11">
        <v>43106.906244965277</v>
      </c>
      <c r="B569" s="7">
        <v>5.9062500000012799</v>
      </c>
      <c r="C569" t="s">
        <v>12</v>
      </c>
      <c r="D569" s="3">
        <f>'No smart charging'!B101</f>
        <v>3.7</v>
      </c>
      <c r="E569">
        <f>'Smart charging'!D109</f>
        <v>0</v>
      </c>
    </row>
    <row r="570" spans="1:5">
      <c r="A570" s="11">
        <v>43106.916661574076</v>
      </c>
      <c r="B570" s="7">
        <v>5.9166666666679504</v>
      </c>
      <c r="C570" t="s">
        <v>12</v>
      </c>
      <c r="D570" s="3">
        <f>'No smart charging'!B102</f>
        <v>0</v>
      </c>
      <c r="E570">
        <f>'Smart charging'!D110</f>
        <v>0</v>
      </c>
    </row>
    <row r="571" spans="1:5">
      <c r="A571" s="11">
        <v>43106.927078182867</v>
      </c>
      <c r="B571" s="7">
        <v>5.92708333333462</v>
      </c>
      <c r="C571" t="s">
        <v>12</v>
      </c>
      <c r="D571" s="3">
        <f>'No smart charging'!B103</f>
        <v>0</v>
      </c>
      <c r="E571">
        <f>'Smart charging'!D111</f>
        <v>0</v>
      </c>
    </row>
    <row r="572" spans="1:5">
      <c r="A572" s="11">
        <v>43106.937494791666</v>
      </c>
      <c r="B572" s="7">
        <v>5.9375000000012896</v>
      </c>
      <c r="C572" t="s">
        <v>12</v>
      </c>
      <c r="D572" s="3">
        <f>'No smart charging'!B104</f>
        <v>0</v>
      </c>
      <c r="E572">
        <f>'Smart charging'!D112</f>
        <v>0</v>
      </c>
    </row>
    <row r="573" spans="1:5">
      <c r="A573" s="11">
        <v>43106.947911400464</v>
      </c>
      <c r="B573" s="7">
        <v>5.9479166666679602</v>
      </c>
      <c r="C573" t="s">
        <v>12</v>
      </c>
      <c r="D573" s="3">
        <f>'No smart charging'!B105</f>
        <v>0</v>
      </c>
      <c r="E573">
        <f>'Smart charging'!D113</f>
        <v>0</v>
      </c>
    </row>
    <row r="574" spans="1:5">
      <c r="A574" s="11">
        <v>43106.958328009256</v>
      </c>
      <c r="B574" s="7">
        <v>5.9583333333346298</v>
      </c>
      <c r="C574" t="s">
        <v>12</v>
      </c>
      <c r="D574" s="3">
        <f>'No smart charging'!B106</f>
        <v>0</v>
      </c>
      <c r="E574">
        <f>'Smart charging'!D114</f>
        <v>0</v>
      </c>
    </row>
    <row r="575" spans="1:5">
      <c r="A575" s="11">
        <v>43106.968744618054</v>
      </c>
      <c r="B575" s="7">
        <v>5.9687500000013003</v>
      </c>
      <c r="C575" t="s">
        <v>12</v>
      </c>
      <c r="D575" s="3">
        <f>'No smart charging'!B107</f>
        <v>0</v>
      </c>
      <c r="E575">
        <f>'Smart charging'!D115</f>
        <v>0</v>
      </c>
    </row>
    <row r="576" spans="1:5">
      <c r="A576" s="11">
        <v>43106.979161226853</v>
      </c>
      <c r="B576" s="7">
        <v>5.9791666666679699</v>
      </c>
      <c r="C576" t="s">
        <v>12</v>
      </c>
      <c r="D576" s="3">
        <f>'No smart charging'!B108</f>
        <v>0</v>
      </c>
      <c r="E576">
        <f>'Smart charging'!D116</f>
        <v>0</v>
      </c>
    </row>
    <row r="577" spans="1:5">
      <c r="A577" s="11">
        <v>43106.989577835651</v>
      </c>
      <c r="B577" s="7">
        <v>5.9895833333346404</v>
      </c>
      <c r="C577" t="s">
        <v>12</v>
      </c>
      <c r="D577" s="3">
        <f>'No smart charging'!B109</f>
        <v>0</v>
      </c>
      <c r="E577">
        <f>'Smart charging'!D117</f>
        <v>0</v>
      </c>
    </row>
    <row r="578" spans="1:5">
      <c r="A578" s="11">
        <v>43107</v>
      </c>
      <c r="B578" s="7">
        <v>6.0000000000013101</v>
      </c>
      <c r="C578" t="s">
        <v>13</v>
      </c>
      <c r="D578" s="3">
        <f>'No smart charging'!B14</f>
        <v>0</v>
      </c>
      <c r="E578">
        <f>'Smart charging'!D22</f>
        <v>0</v>
      </c>
    </row>
    <row r="579" spans="1:5">
      <c r="A579" s="11">
        <v>43107.010416666664</v>
      </c>
      <c r="B579" s="7">
        <v>6.0104166666679797</v>
      </c>
      <c r="C579" t="s">
        <v>13</v>
      </c>
      <c r="D579" s="3">
        <f>'No smart charging'!B15</f>
        <v>0</v>
      </c>
      <c r="E579">
        <f>'Smart charging'!D23</f>
        <v>0</v>
      </c>
    </row>
    <row r="580" spans="1:5">
      <c r="A580" s="11">
        <v>43107.02083321759</v>
      </c>
      <c r="B580" s="7">
        <v>6.0208333333346502</v>
      </c>
      <c r="C580" t="s">
        <v>13</v>
      </c>
      <c r="D580" s="3">
        <f>'No smart charging'!B16</f>
        <v>0</v>
      </c>
      <c r="E580">
        <f>'Smart charging'!D24</f>
        <v>0</v>
      </c>
    </row>
    <row r="581" spans="1:5">
      <c r="A581" s="11">
        <v>43107.031249826388</v>
      </c>
      <c r="B581" s="7">
        <v>6.0312500000013198</v>
      </c>
      <c r="C581" t="s">
        <v>13</v>
      </c>
      <c r="D581" s="3">
        <f>'No smart charging'!B17</f>
        <v>0</v>
      </c>
      <c r="E581">
        <f>'Smart charging'!D25</f>
        <v>0</v>
      </c>
    </row>
    <row r="582" spans="1:5">
      <c r="A582" s="11">
        <v>43107.041666435187</v>
      </c>
      <c r="B582" s="7">
        <v>6.0416666666679903</v>
      </c>
      <c r="C582" t="s">
        <v>13</v>
      </c>
      <c r="D582" s="3">
        <f>'No smart charging'!B18</f>
        <v>0</v>
      </c>
      <c r="E582">
        <f>'Smart charging'!D26</f>
        <v>0</v>
      </c>
    </row>
    <row r="583" spans="1:5">
      <c r="A583" s="11">
        <v>43107.052083043978</v>
      </c>
      <c r="B583" s="7">
        <v>6.05208333333466</v>
      </c>
      <c r="C583" t="s">
        <v>13</v>
      </c>
      <c r="D583" s="3">
        <f>'No smart charging'!B19</f>
        <v>0</v>
      </c>
      <c r="E583">
        <f>'Smart charging'!D27</f>
        <v>0</v>
      </c>
    </row>
    <row r="584" spans="1:5">
      <c r="A584" s="11">
        <v>43107.062499652777</v>
      </c>
      <c r="B584" s="7">
        <v>6.0625000000013296</v>
      </c>
      <c r="C584" t="s">
        <v>13</v>
      </c>
      <c r="D584" s="3">
        <f>'No smart charging'!B20</f>
        <v>0</v>
      </c>
      <c r="E584">
        <f>'Smart charging'!D28</f>
        <v>0</v>
      </c>
    </row>
    <row r="585" spans="1:5">
      <c r="A585" s="11">
        <v>43107.072916261575</v>
      </c>
      <c r="B585" s="7">
        <v>6.0729166666680001</v>
      </c>
      <c r="C585" t="s">
        <v>13</v>
      </c>
      <c r="D585" s="3">
        <f>'No smart charging'!B21</f>
        <v>0</v>
      </c>
      <c r="E585">
        <f>'Smart charging'!D29</f>
        <v>0</v>
      </c>
    </row>
    <row r="586" spans="1:5">
      <c r="A586" s="11">
        <v>43107.083332870374</v>
      </c>
      <c r="B586" s="7">
        <v>6.0833333333346697</v>
      </c>
      <c r="C586" t="s">
        <v>13</v>
      </c>
      <c r="D586" s="3">
        <f>'No smart charging'!B22</f>
        <v>0</v>
      </c>
      <c r="E586">
        <f>'Smart charging'!D30</f>
        <v>0</v>
      </c>
    </row>
    <row r="587" spans="1:5">
      <c r="A587" s="11">
        <v>43107.093749479165</v>
      </c>
      <c r="B587" s="7">
        <v>6.0937500000013403</v>
      </c>
      <c r="C587" t="s">
        <v>13</v>
      </c>
      <c r="D587" s="3">
        <f>'No smart charging'!B23</f>
        <v>0</v>
      </c>
      <c r="E587">
        <f>'Smart charging'!D31</f>
        <v>0</v>
      </c>
    </row>
    <row r="588" spans="1:5">
      <c r="A588" s="11">
        <v>43107.104166087964</v>
      </c>
      <c r="B588" s="7">
        <v>6.1041666666680099</v>
      </c>
      <c r="C588" t="s">
        <v>13</v>
      </c>
      <c r="D588" s="3">
        <f>'No smart charging'!B24</f>
        <v>0</v>
      </c>
      <c r="E588">
        <f>'Smart charging'!D32</f>
        <v>0</v>
      </c>
    </row>
    <row r="589" spans="1:5">
      <c r="A589" s="11">
        <v>43107.114582696762</v>
      </c>
      <c r="B589" s="7">
        <v>6.1145833333346804</v>
      </c>
      <c r="C589" t="s">
        <v>13</v>
      </c>
      <c r="D589" s="3">
        <f>'No smart charging'!B25</f>
        <v>0</v>
      </c>
      <c r="E589">
        <f>'Smart charging'!D33</f>
        <v>0</v>
      </c>
    </row>
    <row r="590" spans="1:5">
      <c r="A590" s="11">
        <v>43107.124999305554</v>
      </c>
      <c r="B590" s="7">
        <v>6.12500000000135</v>
      </c>
      <c r="C590" t="s">
        <v>13</v>
      </c>
      <c r="D590" s="3">
        <f>'No smart charging'!B26</f>
        <v>0</v>
      </c>
      <c r="E590">
        <f>'Smart charging'!D34</f>
        <v>0</v>
      </c>
    </row>
    <row r="591" spans="1:5">
      <c r="A591" s="11">
        <v>43107.135415914352</v>
      </c>
      <c r="B591" s="7">
        <v>6.1354166666680197</v>
      </c>
      <c r="C591" t="s">
        <v>13</v>
      </c>
      <c r="D591" s="3">
        <f>'No smart charging'!B27</f>
        <v>0</v>
      </c>
      <c r="E591">
        <f>'Smart charging'!D35</f>
        <v>0</v>
      </c>
    </row>
    <row r="592" spans="1:5">
      <c r="A592" s="11">
        <v>43107.145832523151</v>
      </c>
      <c r="B592" s="7">
        <v>6.1458333333346902</v>
      </c>
      <c r="C592" t="s">
        <v>13</v>
      </c>
      <c r="D592" s="3">
        <f>'No smart charging'!B28</f>
        <v>0</v>
      </c>
      <c r="E592">
        <f>'Smart charging'!D36</f>
        <v>0</v>
      </c>
    </row>
    <row r="593" spans="1:5">
      <c r="A593" s="11">
        <v>43107.156249131942</v>
      </c>
      <c r="B593" s="7">
        <v>6.1562500000013598</v>
      </c>
      <c r="C593" t="s">
        <v>13</v>
      </c>
      <c r="D593" s="3">
        <f>'No smart charging'!B29</f>
        <v>0</v>
      </c>
      <c r="E593">
        <f>'Smart charging'!D37</f>
        <v>0</v>
      </c>
    </row>
    <row r="594" spans="1:5">
      <c r="A594" s="11">
        <v>43107.16666574074</v>
      </c>
      <c r="B594" s="7">
        <v>6.1666666666680303</v>
      </c>
      <c r="C594" t="s">
        <v>13</v>
      </c>
      <c r="D594" s="3">
        <f>'No smart charging'!B30</f>
        <v>0</v>
      </c>
      <c r="E594">
        <f>'Smart charging'!D38</f>
        <v>0</v>
      </c>
    </row>
    <row r="595" spans="1:5">
      <c r="A595" s="11">
        <v>43107.177082349539</v>
      </c>
      <c r="B595" s="7">
        <v>6.1770833333346999</v>
      </c>
      <c r="C595" t="s">
        <v>13</v>
      </c>
      <c r="D595" s="3">
        <f>'No smart charging'!B31</f>
        <v>0</v>
      </c>
      <c r="E595">
        <f>'Smart charging'!D39</f>
        <v>0</v>
      </c>
    </row>
    <row r="596" spans="1:5">
      <c r="A596" s="11">
        <v>43107.18749895833</v>
      </c>
      <c r="B596" s="7">
        <v>6.1875000000013696</v>
      </c>
      <c r="C596" t="s">
        <v>13</v>
      </c>
      <c r="D596" s="3">
        <f>'No smart charging'!B32</f>
        <v>0</v>
      </c>
      <c r="E596">
        <f>'Smart charging'!D40</f>
        <v>0</v>
      </c>
    </row>
    <row r="597" spans="1:5">
      <c r="A597" s="11">
        <v>43107.197915567129</v>
      </c>
      <c r="B597" s="7">
        <v>6.1979166666680401</v>
      </c>
      <c r="C597" t="s">
        <v>13</v>
      </c>
      <c r="D597" s="3">
        <f>'No smart charging'!B33</f>
        <v>0</v>
      </c>
      <c r="E597">
        <f>'Smart charging'!D41</f>
        <v>0</v>
      </c>
    </row>
    <row r="598" spans="1:5">
      <c r="A598" s="11">
        <v>43107.208332175927</v>
      </c>
      <c r="B598" s="7">
        <v>6.2083333333347097</v>
      </c>
      <c r="C598" t="s">
        <v>13</v>
      </c>
      <c r="D598" s="3">
        <f>'No smart charging'!B34</f>
        <v>0</v>
      </c>
      <c r="E598">
        <f>'Smart charging'!D42</f>
        <v>0</v>
      </c>
    </row>
    <row r="599" spans="1:5">
      <c r="A599" s="11">
        <v>43107.218748784719</v>
      </c>
      <c r="B599" s="7">
        <v>6.2187500000013802</v>
      </c>
      <c r="C599" t="s">
        <v>13</v>
      </c>
      <c r="D599" s="3">
        <f>'No smart charging'!B35</f>
        <v>0</v>
      </c>
      <c r="E599">
        <f>'Smart charging'!D43</f>
        <v>0</v>
      </c>
    </row>
    <row r="600" spans="1:5">
      <c r="A600" s="11">
        <v>43107.229165393517</v>
      </c>
      <c r="B600" s="7">
        <v>6.2291666666680499</v>
      </c>
      <c r="C600" t="s">
        <v>13</v>
      </c>
      <c r="D600" s="3">
        <f>'No smart charging'!B36</f>
        <v>0</v>
      </c>
      <c r="E600">
        <f>'Smart charging'!D44</f>
        <v>0</v>
      </c>
    </row>
    <row r="601" spans="1:5">
      <c r="A601" s="11">
        <v>43107.239582002316</v>
      </c>
      <c r="B601" s="7">
        <v>6.2395833333347204</v>
      </c>
      <c r="C601" t="s">
        <v>13</v>
      </c>
      <c r="D601" s="3">
        <f>'No smart charging'!B37</f>
        <v>0</v>
      </c>
      <c r="E601">
        <f>'Smart charging'!D45</f>
        <v>0</v>
      </c>
    </row>
    <row r="602" spans="1:5">
      <c r="A602" s="11">
        <v>43107.249998611114</v>
      </c>
      <c r="B602" s="7">
        <v>6.25000000000139</v>
      </c>
      <c r="C602" t="s">
        <v>13</v>
      </c>
      <c r="D602" s="3">
        <f>'No smart charging'!B38</f>
        <v>0</v>
      </c>
      <c r="E602">
        <f>'Smart charging'!D46</f>
        <v>0</v>
      </c>
    </row>
    <row r="603" spans="1:5">
      <c r="A603" s="11">
        <v>43107.260415219906</v>
      </c>
      <c r="B603" s="7">
        <v>6.2604166666680596</v>
      </c>
      <c r="C603" t="s">
        <v>13</v>
      </c>
      <c r="D603" s="3">
        <f>'No smart charging'!B39</f>
        <v>0</v>
      </c>
      <c r="E603">
        <f>'Smart charging'!D47</f>
        <v>0</v>
      </c>
    </row>
    <row r="604" spans="1:5">
      <c r="A604" s="11">
        <v>43107.270831828704</v>
      </c>
      <c r="B604" s="7">
        <v>6.2708333333347301</v>
      </c>
      <c r="C604" t="s">
        <v>13</v>
      </c>
      <c r="D604" s="3">
        <f>'No smart charging'!B40</f>
        <v>0</v>
      </c>
      <c r="E604">
        <f>'Smart charging'!D48</f>
        <v>0</v>
      </c>
    </row>
    <row r="605" spans="1:5">
      <c r="A605" s="11">
        <v>43107.281248437503</v>
      </c>
      <c r="B605" s="7">
        <v>6.2812500000013998</v>
      </c>
      <c r="C605" t="s">
        <v>13</v>
      </c>
      <c r="D605" s="3">
        <f>'No smart charging'!B41</f>
        <v>0</v>
      </c>
      <c r="E605">
        <f>'Smart charging'!D49</f>
        <v>0</v>
      </c>
    </row>
    <row r="606" spans="1:5">
      <c r="A606" s="11">
        <v>43107.291665046294</v>
      </c>
      <c r="B606" s="7">
        <v>6.2916666666680703</v>
      </c>
      <c r="C606" t="s">
        <v>13</v>
      </c>
      <c r="D606" s="3">
        <f>'No smart charging'!B42</f>
        <v>0</v>
      </c>
      <c r="E606">
        <f>'Smart charging'!D50</f>
        <v>0</v>
      </c>
    </row>
    <row r="607" spans="1:5">
      <c r="A607" s="11">
        <v>43107.302081655092</v>
      </c>
      <c r="B607" s="7">
        <v>6.3020833333347399</v>
      </c>
      <c r="C607" t="s">
        <v>13</v>
      </c>
      <c r="D607" s="3">
        <f>'No smart charging'!B43</f>
        <v>0</v>
      </c>
      <c r="E607">
        <f>'Smart charging'!D51</f>
        <v>0</v>
      </c>
    </row>
    <row r="608" spans="1:5">
      <c r="A608" s="11">
        <v>43107.312498263891</v>
      </c>
      <c r="B608" s="7">
        <v>6.3125000000014104</v>
      </c>
      <c r="C608" t="s">
        <v>13</v>
      </c>
      <c r="D608" s="3">
        <f>'No smart charging'!B44</f>
        <v>0</v>
      </c>
      <c r="E608">
        <f>'Smart charging'!D52</f>
        <v>0</v>
      </c>
    </row>
    <row r="609" spans="1:5">
      <c r="A609" s="11">
        <v>43107.322914872682</v>
      </c>
      <c r="B609" s="7">
        <v>6.3229166666680801</v>
      </c>
      <c r="C609" t="s">
        <v>13</v>
      </c>
      <c r="D609" s="3">
        <f>'No smart charging'!B45</f>
        <v>0</v>
      </c>
      <c r="E609">
        <f>'Smart charging'!D53</f>
        <v>0</v>
      </c>
    </row>
    <row r="610" spans="1:5">
      <c r="A610" s="11">
        <v>43107.333331481481</v>
      </c>
      <c r="B610" s="7">
        <v>6.3333333333347497</v>
      </c>
      <c r="C610" t="s">
        <v>13</v>
      </c>
      <c r="D610" s="3">
        <f>'No smart charging'!B46</f>
        <v>0</v>
      </c>
      <c r="E610">
        <f>'Smart charging'!D54</f>
        <v>0</v>
      </c>
    </row>
    <row r="611" spans="1:5">
      <c r="A611" s="11">
        <v>43107.343748090279</v>
      </c>
      <c r="B611" s="7">
        <v>6.3437500000014202</v>
      </c>
      <c r="C611" t="s">
        <v>13</v>
      </c>
      <c r="D611" s="3">
        <f>'No smart charging'!B47</f>
        <v>0</v>
      </c>
      <c r="E611">
        <f>'Smart charging'!D55</f>
        <v>0</v>
      </c>
    </row>
    <row r="612" spans="1:5">
      <c r="A612" s="11">
        <v>43107.354164699071</v>
      </c>
      <c r="B612" s="7">
        <v>6.3541666666680898</v>
      </c>
      <c r="C612" t="s">
        <v>13</v>
      </c>
      <c r="D612" s="3">
        <f>'No smart charging'!B48</f>
        <v>0</v>
      </c>
      <c r="E612">
        <f>'Smart charging'!D56</f>
        <v>0</v>
      </c>
    </row>
    <row r="613" spans="1:5">
      <c r="A613" s="11">
        <v>43107.364581307869</v>
      </c>
      <c r="B613" s="7">
        <v>6.3645833333347603</v>
      </c>
      <c r="C613" t="s">
        <v>13</v>
      </c>
      <c r="D613" s="3">
        <f>'No smart charging'!B49</f>
        <v>0</v>
      </c>
      <c r="E613">
        <f>'Smart charging'!D57</f>
        <v>0</v>
      </c>
    </row>
    <row r="614" spans="1:5">
      <c r="A614" s="11">
        <v>43107.374997916668</v>
      </c>
      <c r="B614" s="7">
        <v>6.37500000000143</v>
      </c>
      <c r="C614" t="s">
        <v>13</v>
      </c>
      <c r="D614" s="3">
        <f>'No smart charging'!B50</f>
        <v>0</v>
      </c>
      <c r="E614">
        <f>'Smart charging'!D58</f>
        <v>0</v>
      </c>
    </row>
    <row r="615" spans="1:5">
      <c r="A615" s="11">
        <v>43107.385414525466</v>
      </c>
      <c r="B615" s="7">
        <v>6.3854166666680996</v>
      </c>
      <c r="C615" t="s">
        <v>13</v>
      </c>
      <c r="D615" s="3">
        <f>'No smart charging'!B51</f>
        <v>0</v>
      </c>
      <c r="E615">
        <f>'Smart charging'!D59</f>
        <v>0</v>
      </c>
    </row>
    <row r="616" spans="1:5">
      <c r="A616" s="11">
        <v>43107.395831134258</v>
      </c>
      <c r="B616" s="7">
        <v>6.3958333333347701</v>
      </c>
      <c r="C616" t="s">
        <v>13</v>
      </c>
      <c r="D616" s="3">
        <f>'No smart charging'!B52</f>
        <v>0</v>
      </c>
      <c r="E616">
        <f>'Smart charging'!D60</f>
        <v>0</v>
      </c>
    </row>
    <row r="617" spans="1:5">
      <c r="A617" s="11">
        <v>43107.406247743056</v>
      </c>
      <c r="B617" s="7">
        <v>6.4062500000014397</v>
      </c>
      <c r="C617" t="s">
        <v>13</v>
      </c>
      <c r="D617" s="3">
        <f>'No smart charging'!B53</f>
        <v>0</v>
      </c>
      <c r="E617">
        <f>'Smart charging'!D61</f>
        <v>0</v>
      </c>
    </row>
    <row r="618" spans="1:5">
      <c r="A618" s="11">
        <v>43107.416664351855</v>
      </c>
      <c r="B618" s="7">
        <v>6.4166666666681103</v>
      </c>
      <c r="C618" t="s">
        <v>13</v>
      </c>
      <c r="D618" s="3">
        <f>'No smart charging'!B54</f>
        <v>0</v>
      </c>
      <c r="E618">
        <f>'Smart charging'!D62</f>
        <v>0</v>
      </c>
    </row>
    <row r="619" spans="1:5">
      <c r="A619" s="11">
        <v>43107.427080960646</v>
      </c>
      <c r="B619" s="7">
        <v>6.4270833333347799</v>
      </c>
      <c r="C619" t="s">
        <v>13</v>
      </c>
      <c r="D619" s="3">
        <f>'No smart charging'!B55</f>
        <v>0</v>
      </c>
      <c r="E619">
        <f>'Smart charging'!D63</f>
        <v>0</v>
      </c>
    </row>
    <row r="620" spans="1:5">
      <c r="A620" s="11">
        <v>43107.437497569445</v>
      </c>
      <c r="B620" s="7">
        <v>6.4375000000014504</v>
      </c>
      <c r="C620" t="s">
        <v>13</v>
      </c>
      <c r="D620" s="3">
        <f>'No smart charging'!B56</f>
        <v>0</v>
      </c>
      <c r="E620">
        <f>'Smart charging'!D64</f>
        <v>0</v>
      </c>
    </row>
    <row r="621" spans="1:5">
      <c r="A621" s="11">
        <v>43107.447914178243</v>
      </c>
      <c r="B621" s="7">
        <v>6.44791666666812</v>
      </c>
      <c r="C621" t="s">
        <v>13</v>
      </c>
      <c r="D621" s="3">
        <f>'No smart charging'!B57</f>
        <v>0</v>
      </c>
      <c r="E621">
        <f>'Smart charging'!D65</f>
        <v>0</v>
      </c>
    </row>
    <row r="622" spans="1:5">
      <c r="A622" s="11">
        <v>43107.458330787034</v>
      </c>
      <c r="B622" s="7">
        <v>6.4583333333347896</v>
      </c>
      <c r="C622" t="s">
        <v>13</v>
      </c>
      <c r="D622" s="3">
        <f>'No smart charging'!B58</f>
        <v>0</v>
      </c>
      <c r="E622">
        <f>'Smart charging'!D66</f>
        <v>0</v>
      </c>
    </row>
    <row r="623" spans="1:5">
      <c r="A623" s="11">
        <v>43107.468747395833</v>
      </c>
      <c r="B623" s="7">
        <v>6.4687500000014602</v>
      </c>
      <c r="C623" t="s">
        <v>13</v>
      </c>
      <c r="D623" s="3">
        <f>'No smart charging'!B59</f>
        <v>0</v>
      </c>
      <c r="E623">
        <f>'Smart charging'!D67</f>
        <v>0</v>
      </c>
    </row>
    <row r="624" spans="1:5">
      <c r="A624" s="11">
        <v>43107.479164004631</v>
      </c>
      <c r="B624" s="7">
        <v>6.4791666666681298</v>
      </c>
      <c r="C624" t="s">
        <v>13</v>
      </c>
      <c r="D624" s="3">
        <f>'No smart charging'!B60</f>
        <v>0</v>
      </c>
      <c r="E624">
        <f>'Smart charging'!D68</f>
        <v>0</v>
      </c>
    </row>
    <row r="625" spans="1:5">
      <c r="A625" s="11">
        <v>43107.489580613423</v>
      </c>
      <c r="B625" s="7">
        <v>6.4895833333348003</v>
      </c>
      <c r="C625" t="s">
        <v>13</v>
      </c>
      <c r="D625" s="3">
        <f>'No smart charging'!B61</f>
        <v>0</v>
      </c>
      <c r="E625">
        <f>'Smart charging'!D69</f>
        <v>0</v>
      </c>
    </row>
    <row r="626" spans="1:5">
      <c r="A626" s="11">
        <v>43107.499997222221</v>
      </c>
      <c r="B626" s="7">
        <v>6.5000000000014699</v>
      </c>
      <c r="C626" t="s">
        <v>13</v>
      </c>
      <c r="D626" s="3">
        <f>'No smart charging'!B62</f>
        <v>0</v>
      </c>
      <c r="E626">
        <f>'Smart charging'!D70</f>
        <v>0</v>
      </c>
    </row>
    <row r="627" spans="1:5">
      <c r="A627" s="11">
        <v>43107.51041383102</v>
      </c>
      <c r="B627" s="7">
        <v>6.5104166666681396</v>
      </c>
      <c r="C627" t="s">
        <v>13</v>
      </c>
      <c r="D627" s="3">
        <f>'No smart charging'!B63</f>
        <v>0</v>
      </c>
      <c r="E627">
        <f>'Smart charging'!D71</f>
        <v>0.48608156156890198</v>
      </c>
    </row>
    <row r="628" spans="1:5">
      <c r="A628" s="11">
        <v>43107.520830439818</v>
      </c>
      <c r="B628" s="7">
        <v>6.5208333333348101</v>
      </c>
      <c r="C628" t="s">
        <v>13</v>
      </c>
      <c r="D628" s="3">
        <f>'No smart charging'!B64</f>
        <v>0</v>
      </c>
      <c r="E628">
        <f>'Smart charging'!D72</f>
        <v>0.96384613285209064</v>
      </c>
    </row>
    <row r="629" spans="1:5">
      <c r="A629" s="11">
        <v>43107.53124704861</v>
      </c>
      <c r="B629" s="7">
        <v>6.5312500000014797</v>
      </c>
      <c r="C629" t="s">
        <v>13</v>
      </c>
      <c r="D629" s="3">
        <f>'No smart charging'!B65</f>
        <v>0</v>
      </c>
      <c r="E629">
        <f>'Smart charging'!D73</f>
        <v>1.4251190295735467</v>
      </c>
    </row>
    <row r="630" spans="1:5">
      <c r="A630" s="11">
        <v>43107.541663657408</v>
      </c>
      <c r="B630" s="7">
        <v>6.5416666666681502</v>
      </c>
      <c r="C630" t="s">
        <v>13</v>
      </c>
      <c r="D630" s="3">
        <f>'No smart charging'!B66</f>
        <v>0</v>
      </c>
      <c r="E630">
        <f>'Smart charging'!D74</f>
        <v>1.8620077445813574</v>
      </c>
    </row>
    <row r="631" spans="1:5">
      <c r="A631" s="11">
        <v>43107.552080266207</v>
      </c>
      <c r="B631" s="7">
        <v>6.5520833333348198</v>
      </c>
      <c r="C631" t="s">
        <v>13</v>
      </c>
      <c r="D631" s="3">
        <f>'No smart charging'!B67</f>
        <v>0</v>
      </c>
      <c r="E631">
        <f>'Smart charging'!D75</f>
        <v>2.2670369908333039</v>
      </c>
    </row>
    <row r="632" spans="1:5">
      <c r="A632" s="11">
        <v>43107.562496874998</v>
      </c>
      <c r="B632" s="7">
        <v>6.5625000000014904</v>
      </c>
      <c r="C632" t="s">
        <v>13</v>
      </c>
      <c r="D632" s="3">
        <f>'No smart charging'!B68</f>
        <v>0</v>
      </c>
      <c r="E632">
        <f>'Smart charging'!D76</f>
        <v>2.6332766056306935</v>
      </c>
    </row>
    <row r="633" spans="1:5">
      <c r="A633" s="11">
        <v>43107.572913483797</v>
      </c>
      <c r="B633" s="7">
        <v>6.57291666666816</v>
      </c>
      <c r="C633" t="s">
        <v>13</v>
      </c>
      <c r="D633" s="3">
        <f>'No smart charging'!B69</f>
        <v>0</v>
      </c>
      <c r="E633">
        <f>'Smart charging'!D77</f>
        <v>2.954460127623538</v>
      </c>
    </row>
    <row r="634" spans="1:5">
      <c r="A634" s="11">
        <v>43107.583330092595</v>
      </c>
      <c r="B634" s="7">
        <v>6.5833333333348296</v>
      </c>
      <c r="C634" t="s">
        <v>13</v>
      </c>
      <c r="D634" s="3">
        <f>'No smart charging'!B70</f>
        <v>0</v>
      </c>
      <c r="E634">
        <f>'Smart charging'!D78</f>
        <v>3.2250920177016442</v>
      </c>
    </row>
    <row r="635" spans="1:5">
      <c r="A635" s="11">
        <v>43107.593746701386</v>
      </c>
      <c r="B635" s="7">
        <v>6.5937500000015001</v>
      </c>
      <c r="C635" t="s">
        <v>13</v>
      </c>
      <c r="D635" s="3">
        <f>'No smart charging'!B71</f>
        <v>0</v>
      </c>
      <c r="E635">
        <f>'Smart charging'!D79</f>
        <v>3.4405416891924401</v>
      </c>
    </row>
    <row r="636" spans="1:5">
      <c r="A636" s="11">
        <v>43107.604163310185</v>
      </c>
      <c r="B636" s="7">
        <v>6.6041666666681698</v>
      </c>
      <c r="C636" t="s">
        <v>13</v>
      </c>
      <c r="D636" s="3">
        <f>'No smart charging'!B72</f>
        <v>0</v>
      </c>
      <c r="E636">
        <f>'Smart charging'!D80</f>
        <v>3.5971227384827844</v>
      </c>
    </row>
    <row r="637" spans="1:5">
      <c r="A637" s="11">
        <v>43107.614579918984</v>
      </c>
      <c r="B637" s="7">
        <v>6.6145833333348403</v>
      </c>
      <c r="C637" t="s">
        <v>13</v>
      </c>
      <c r="D637" s="3">
        <f>'No smart charging'!B73</f>
        <v>0</v>
      </c>
      <c r="E637">
        <f>'Smart charging'!D81</f>
        <v>3.6921560204068511</v>
      </c>
    </row>
    <row r="638" spans="1:5">
      <c r="A638" s="11">
        <v>43107.624996527775</v>
      </c>
      <c r="B638" s="7">
        <v>6.6250000000015099</v>
      </c>
      <c r="C638" t="s">
        <v>13</v>
      </c>
      <c r="D638" s="3">
        <f>'No smart charging'!B74</f>
        <v>0</v>
      </c>
      <c r="E638">
        <f>'Smart charging'!D82</f>
        <v>3.7240154891627153</v>
      </c>
    </row>
    <row r="639" spans="1:5">
      <c r="A639" s="11">
        <v>43107.635413136573</v>
      </c>
      <c r="B639" s="7">
        <v>6.6354166666681804</v>
      </c>
      <c r="C639" t="s">
        <v>13</v>
      </c>
      <c r="D639" s="3">
        <f>'No smart charging'!B75</f>
        <v>0</v>
      </c>
      <c r="E639">
        <f>'Smart charging'!D83</f>
        <v>3.6921560204068515</v>
      </c>
    </row>
    <row r="640" spans="1:5">
      <c r="A640" s="11">
        <v>43107.645829745372</v>
      </c>
      <c r="B640" s="7">
        <v>6.64583333333485</v>
      </c>
      <c r="C640" t="s">
        <v>13</v>
      </c>
      <c r="D640" s="3">
        <f>'No smart charging'!B76</f>
        <v>0</v>
      </c>
      <c r="E640">
        <f>'Smart charging'!D84</f>
        <v>3.5971227384827849</v>
      </c>
    </row>
    <row r="641" spans="1:5">
      <c r="A641" s="11">
        <v>43107.656246354163</v>
      </c>
      <c r="B641" s="7">
        <v>6.6562500000015197</v>
      </c>
      <c r="C641" t="s">
        <v>13</v>
      </c>
      <c r="D641" s="3">
        <f>'No smart charging'!B77</f>
        <v>0</v>
      </c>
      <c r="E641">
        <f>'Smart charging'!D85</f>
        <v>3.4405416891924405</v>
      </c>
    </row>
    <row r="642" spans="1:5">
      <c r="A642" s="11">
        <v>43107.666662962962</v>
      </c>
      <c r="B642" s="7">
        <v>6.6666666666681902</v>
      </c>
      <c r="C642" t="s">
        <v>13</v>
      </c>
      <c r="D642" s="3">
        <f>'No smart charging'!B78</f>
        <v>0</v>
      </c>
      <c r="E642">
        <f>'Smart charging'!D86</f>
        <v>3.2250920177016447</v>
      </c>
    </row>
    <row r="643" spans="1:5">
      <c r="A643" s="11">
        <v>43107.67707957176</v>
      </c>
      <c r="B643" s="7">
        <v>6.6770833333348598</v>
      </c>
      <c r="C643" t="s">
        <v>13</v>
      </c>
      <c r="D643" s="3">
        <f>'No smart charging'!B79</f>
        <v>0</v>
      </c>
      <c r="E643">
        <f>'Smart charging'!D87</f>
        <v>2.9544601276235389</v>
      </c>
    </row>
    <row r="644" spans="1:5">
      <c r="A644" s="11">
        <v>43107.687496180559</v>
      </c>
      <c r="B644" s="7">
        <v>6.6875000000015303</v>
      </c>
      <c r="C644" t="s">
        <v>13</v>
      </c>
      <c r="D644" s="3">
        <f>'No smart charging'!B80</f>
        <v>0</v>
      </c>
      <c r="E644">
        <f>'Smart charging'!D88</f>
        <v>2.633276605630694</v>
      </c>
    </row>
    <row r="645" spans="1:5">
      <c r="A645" s="11">
        <v>43107.69791278935</v>
      </c>
      <c r="B645" s="7">
        <v>6.6979166666682</v>
      </c>
      <c r="C645" t="s">
        <v>13</v>
      </c>
      <c r="D645" s="3">
        <f>'No smart charging'!B81</f>
        <v>0</v>
      </c>
      <c r="E645">
        <f>'Smart charging'!D89</f>
        <v>2.2670369908333052</v>
      </c>
    </row>
    <row r="646" spans="1:5">
      <c r="A646" s="11">
        <v>43107.708329398149</v>
      </c>
      <c r="B646" s="7">
        <v>6.7083333333348696</v>
      </c>
      <c r="C646" t="s">
        <v>13</v>
      </c>
      <c r="D646" s="3">
        <f>'No smart charging'!B82</f>
        <v>0</v>
      </c>
      <c r="E646">
        <f>'Smart charging'!D90</f>
        <v>1.862007744581359</v>
      </c>
    </row>
    <row r="647" spans="1:5">
      <c r="A647" s="11">
        <v>43107.718746006947</v>
      </c>
      <c r="B647" s="7">
        <v>6.7187500000015401</v>
      </c>
      <c r="C647" t="s">
        <v>13</v>
      </c>
      <c r="D647" s="3">
        <f>'No smart charging'!B83</f>
        <v>0</v>
      </c>
      <c r="E647">
        <f>'Smart charging'!D91</f>
        <v>1.4251190295735472</v>
      </c>
    </row>
    <row r="648" spans="1:5">
      <c r="A648" s="11">
        <v>43107.729162615738</v>
      </c>
      <c r="B648" s="7">
        <v>6.7291666666682097</v>
      </c>
      <c r="C648" t="s">
        <v>13</v>
      </c>
      <c r="D648" s="3">
        <f>'No smart charging'!B84</f>
        <v>0</v>
      </c>
      <c r="E648">
        <f>'Smart charging'!D92</f>
        <v>0.96384613285209164</v>
      </c>
    </row>
    <row r="649" spans="1:5">
      <c r="A649" s="11">
        <v>43107.739579224537</v>
      </c>
      <c r="B649" s="7">
        <v>6.7395833333348802</v>
      </c>
      <c r="C649" t="s">
        <v>13</v>
      </c>
      <c r="D649" s="3">
        <f>'No smart charging'!B85</f>
        <v>0</v>
      </c>
      <c r="E649">
        <f>'Smart charging'!D93</f>
        <v>0.48608156156890353</v>
      </c>
    </row>
    <row r="650" spans="1:5">
      <c r="A650" s="11">
        <v>43107.749995833336</v>
      </c>
      <c r="B650" s="7">
        <v>6.7500000000015499</v>
      </c>
      <c r="C650" t="s">
        <v>13</v>
      </c>
      <c r="D650" s="3">
        <f>'No smart charging'!B86</f>
        <v>3.7</v>
      </c>
      <c r="E650">
        <f>'Smart charging'!D94</f>
        <v>0</v>
      </c>
    </row>
    <row r="651" spans="1:5">
      <c r="A651" s="11">
        <v>43107.760412442127</v>
      </c>
      <c r="B651" s="7">
        <v>6.7604166666682204</v>
      </c>
      <c r="C651" t="s">
        <v>13</v>
      </c>
      <c r="D651" s="3">
        <f>'No smart charging'!B87</f>
        <v>3.7</v>
      </c>
      <c r="E651">
        <f>'Smart charging'!D95</f>
        <v>0</v>
      </c>
    </row>
    <row r="652" spans="1:5">
      <c r="A652" s="11">
        <v>43107.770829050925</v>
      </c>
      <c r="B652" s="7">
        <v>6.77083333333489</v>
      </c>
      <c r="C652" t="s">
        <v>13</v>
      </c>
      <c r="D652" s="3">
        <f>'No smart charging'!B88</f>
        <v>3.7</v>
      </c>
      <c r="E652">
        <f>'Smart charging'!D96</f>
        <v>0</v>
      </c>
    </row>
    <row r="653" spans="1:5">
      <c r="A653" s="11">
        <v>43107.781245659724</v>
      </c>
      <c r="B653" s="7">
        <v>6.7812500000015596</v>
      </c>
      <c r="C653" t="s">
        <v>13</v>
      </c>
      <c r="D653" s="3">
        <f>'No smart charging'!B89</f>
        <v>3.7</v>
      </c>
      <c r="E653">
        <f>'Smart charging'!D97</f>
        <v>0</v>
      </c>
    </row>
    <row r="654" spans="1:5">
      <c r="A654" s="11">
        <v>43107.791662268515</v>
      </c>
      <c r="B654" s="7">
        <v>6.7916666666682302</v>
      </c>
      <c r="C654" t="s">
        <v>13</v>
      </c>
      <c r="D654" s="3">
        <f>'No smart charging'!B90</f>
        <v>3.7</v>
      </c>
      <c r="E654">
        <f>'Smart charging'!D98</f>
        <v>0</v>
      </c>
    </row>
    <row r="655" spans="1:5">
      <c r="A655" s="11">
        <v>43107.802078877314</v>
      </c>
      <c r="B655" s="7">
        <v>6.8020833333348998</v>
      </c>
      <c r="C655" t="s">
        <v>13</v>
      </c>
      <c r="D655" s="3">
        <f>'No smart charging'!B91</f>
        <v>3.7</v>
      </c>
      <c r="E655">
        <f>'Smart charging'!D99</f>
        <v>0</v>
      </c>
    </row>
    <row r="656" spans="1:5">
      <c r="A656" s="11">
        <v>43107.812495486112</v>
      </c>
      <c r="B656" s="7">
        <v>6.8125000000015703</v>
      </c>
      <c r="C656" t="s">
        <v>13</v>
      </c>
      <c r="D656" s="3">
        <f>'No smart charging'!B92</f>
        <v>3.7</v>
      </c>
      <c r="E656">
        <f>'Smart charging'!D100</f>
        <v>0</v>
      </c>
    </row>
    <row r="657" spans="1:5">
      <c r="A657" s="11">
        <v>43107.822912094911</v>
      </c>
      <c r="B657" s="7">
        <v>6.8229166666682399</v>
      </c>
      <c r="C657" t="s">
        <v>13</v>
      </c>
      <c r="D657" s="3">
        <f>'No smart charging'!B93</f>
        <v>3.7</v>
      </c>
      <c r="E657">
        <f>'Smart charging'!D101</f>
        <v>0</v>
      </c>
    </row>
    <row r="658" spans="1:5">
      <c r="A658" s="11">
        <v>43107.833328703702</v>
      </c>
      <c r="B658" s="7">
        <v>6.8333333333349104</v>
      </c>
      <c r="C658" t="s">
        <v>13</v>
      </c>
      <c r="D658" s="3">
        <f>'No smart charging'!B94</f>
        <v>3.7</v>
      </c>
      <c r="E658">
        <f>'Smart charging'!D102</f>
        <v>0</v>
      </c>
    </row>
    <row r="659" spans="1:5">
      <c r="A659" s="11">
        <v>43107.843745312501</v>
      </c>
      <c r="B659" s="7">
        <v>6.8437500000015801</v>
      </c>
      <c r="C659" t="s">
        <v>13</v>
      </c>
      <c r="D659" s="3">
        <f>'No smart charging'!B95</f>
        <v>3.7</v>
      </c>
      <c r="E659">
        <f>'Smart charging'!D103</f>
        <v>0</v>
      </c>
    </row>
    <row r="660" spans="1:5">
      <c r="A660" s="11">
        <v>43107.854161921299</v>
      </c>
      <c r="B660" s="7">
        <v>6.8541666666682497</v>
      </c>
      <c r="C660" t="s">
        <v>13</v>
      </c>
      <c r="D660" s="3">
        <f>'No smart charging'!B96</f>
        <v>3.7</v>
      </c>
      <c r="E660">
        <f>'Smart charging'!D104</f>
        <v>0</v>
      </c>
    </row>
    <row r="661" spans="1:5">
      <c r="A661" s="11">
        <v>43107.864578530091</v>
      </c>
      <c r="B661" s="7">
        <v>6.8645833333349202</v>
      </c>
      <c r="C661" t="s">
        <v>13</v>
      </c>
      <c r="D661" s="3">
        <f>'No smart charging'!B97</f>
        <v>3.7</v>
      </c>
      <c r="E661">
        <f>'Smart charging'!D105</f>
        <v>0</v>
      </c>
    </row>
    <row r="662" spans="1:5">
      <c r="A662" s="11">
        <v>43107.874995138889</v>
      </c>
      <c r="B662" s="7">
        <v>6.8750000000015898</v>
      </c>
      <c r="C662" t="s">
        <v>13</v>
      </c>
      <c r="D662" s="3">
        <f>'No smart charging'!B98</f>
        <v>3.7</v>
      </c>
      <c r="E662">
        <f>'Smart charging'!D106</f>
        <v>0</v>
      </c>
    </row>
    <row r="663" spans="1:5">
      <c r="A663" s="11">
        <v>43107.885411747688</v>
      </c>
      <c r="B663" s="7">
        <v>6.8854166666682604</v>
      </c>
      <c r="C663" t="s">
        <v>13</v>
      </c>
      <c r="D663" s="3">
        <f>'No smart charging'!B99</f>
        <v>3.7</v>
      </c>
      <c r="E663">
        <f>'Smart charging'!D107</f>
        <v>0</v>
      </c>
    </row>
    <row r="664" spans="1:5">
      <c r="A664" s="11">
        <v>43107.895828356479</v>
      </c>
      <c r="B664" s="7">
        <v>6.89583333333493</v>
      </c>
      <c r="C664" t="s">
        <v>13</v>
      </c>
      <c r="D664" s="3">
        <f>'No smart charging'!B100</f>
        <v>3.7</v>
      </c>
      <c r="E664">
        <f>'Smart charging'!D108</f>
        <v>0</v>
      </c>
    </row>
    <row r="665" spans="1:5">
      <c r="A665" s="11">
        <v>43107.906244965277</v>
      </c>
      <c r="B665" s="7">
        <v>6.9062500000015996</v>
      </c>
      <c r="C665" t="s">
        <v>13</v>
      </c>
      <c r="D665" s="3">
        <f>'No smart charging'!B101</f>
        <v>3.7</v>
      </c>
      <c r="E665">
        <f>'Smart charging'!D109</f>
        <v>0</v>
      </c>
    </row>
    <row r="666" spans="1:5">
      <c r="A666" s="11">
        <v>43107.916661574076</v>
      </c>
      <c r="B666" s="7">
        <v>6.9166666666682701</v>
      </c>
      <c r="C666" t="s">
        <v>13</v>
      </c>
      <c r="D666" s="3">
        <f>'No smart charging'!B102</f>
        <v>0</v>
      </c>
      <c r="E666">
        <f>'Smart charging'!D110</f>
        <v>0</v>
      </c>
    </row>
    <row r="667" spans="1:5">
      <c r="A667" s="11">
        <v>43107.927078182867</v>
      </c>
      <c r="B667" s="7">
        <v>6.9270833333349398</v>
      </c>
      <c r="C667" t="s">
        <v>13</v>
      </c>
      <c r="D667" s="3">
        <f>'No smart charging'!B103</f>
        <v>0</v>
      </c>
      <c r="E667">
        <f>'Smart charging'!D111</f>
        <v>0</v>
      </c>
    </row>
    <row r="668" spans="1:5">
      <c r="A668" s="11">
        <v>43107.937494791666</v>
      </c>
      <c r="B668" s="7">
        <v>6.9375000000016103</v>
      </c>
      <c r="C668" t="s">
        <v>13</v>
      </c>
      <c r="D668" s="3">
        <f>'No smart charging'!B104</f>
        <v>0</v>
      </c>
      <c r="E668">
        <f>'Smart charging'!D112</f>
        <v>0</v>
      </c>
    </row>
    <row r="669" spans="1:5">
      <c r="A669" s="11">
        <v>43107.947911400464</v>
      </c>
      <c r="B669" s="7">
        <v>6.9479166666682799</v>
      </c>
      <c r="C669" t="s">
        <v>13</v>
      </c>
      <c r="D669" s="3">
        <f>'No smart charging'!B105</f>
        <v>0</v>
      </c>
      <c r="E669">
        <f>'Smart charging'!D113</f>
        <v>0</v>
      </c>
    </row>
    <row r="670" spans="1:5">
      <c r="A670" s="11">
        <v>43107.958328009256</v>
      </c>
      <c r="B670" s="7">
        <v>6.9583333333349504</v>
      </c>
      <c r="C670" t="s">
        <v>13</v>
      </c>
      <c r="D670" s="3">
        <f>'No smart charging'!B106</f>
        <v>0</v>
      </c>
      <c r="E670">
        <f>'Smart charging'!D114</f>
        <v>0</v>
      </c>
    </row>
    <row r="671" spans="1:5">
      <c r="A671" s="11">
        <v>43107.968744618054</v>
      </c>
      <c r="B671" s="7">
        <v>6.96875000000162</v>
      </c>
      <c r="C671" t="s">
        <v>13</v>
      </c>
      <c r="D671" s="3">
        <f>'No smart charging'!B107</f>
        <v>0</v>
      </c>
      <c r="E671">
        <f>'Smart charging'!B115</f>
        <v>0.35739209420974899</v>
      </c>
    </row>
    <row r="672" spans="1:5">
      <c r="A672" s="11">
        <v>43107.979161226853</v>
      </c>
      <c r="B672" s="7">
        <v>6.9791666666682897</v>
      </c>
      <c r="C672" t="s">
        <v>13</v>
      </c>
      <c r="D672" s="3">
        <f>'No smart charging'!B108</f>
        <v>0</v>
      </c>
      <c r="E672">
        <f>'Smart charging'!B116</f>
        <v>0.71028977547108729</v>
      </c>
    </row>
    <row r="673" spans="1:5">
      <c r="A673" s="11">
        <v>43107.989577835651</v>
      </c>
      <c r="B673" s="7">
        <v>6.9895833333349602</v>
      </c>
      <c r="C673" t="s">
        <v>13</v>
      </c>
      <c r="D673" s="3">
        <f>'No smart charging'!B109</f>
        <v>0</v>
      </c>
      <c r="E673">
        <f>'Smart charging'!B117</f>
        <v>1.0542551506861495</v>
      </c>
    </row>
    <row r="674" spans="1:5">
      <c r="B674" s="7"/>
    </row>
    <row r="675" spans="1:5">
      <c r="B675" s="7"/>
    </row>
    <row r="676" spans="1:5">
      <c r="B676" s="7"/>
    </row>
    <row r="677" spans="1:5">
      <c r="B677" s="7"/>
    </row>
    <row r="678" spans="1:5">
      <c r="B678" s="7"/>
    </row>
    <row r="679" spans="1:5">
      <c r="B679" s="7"/>
    </row>
    <row r="680" spans="1:5">
      <c r="B680" s="7"/>
    </row>
    <row r="681" spans="1:5">
      <c r="B681" s="7"/>
    </row>
    <row r="682" spans="1:5">
      <c r="B682" s="7"/>
    </row>
    <row r="683" spans="1:5">
      <c r="B683" s="7"/>
    </row>
    <row r="684" spans="1:5">
      <c r="B684" s="7"/>
    </row>
    <row r="685" spans="1:5">
      <c r="B685" s="7"/>
    </row>
    <row r="686" spans="1:5">
      <c r="B686" s="7"/>
    </row>
    <row r="687" spans="1:5">
      <c r="B687" s="7"/>
    </row>
    <row r="688" spans="1:5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109"/>
  <sheetViews>
    <sheetView workbookViewId="0">
      <selection activeCell="H16" sqref="H16"/>
    </sheetView>
  </sheetViews>
  <sheetFormatPr defaultColWidth="8.85546875" defaultRowHeight="15"/>
  <cols>
    <col min="1" max="1" width="17.140625" customWidth="1"/>
    <col min="2" max="2" width="11.7109375" customWidth="1"/>
    <col min="3" max="3" width="10.42578125" customWidth="1"/>
    <col min="4" max="4" width="11.42578125" customWidth="1"/>
    <col min="5" max="5" width="10.85546875" customWidth="1"/>
    <col min="6" max="6" width="21.7109375" customWidth="1"/>
    <col min="7" max="7" width="10.85546875" customWidth="1"/>
    <col min="8" max="8" width="11.7109375" customWidth="1"/>
    <col min="9" max="9" width="13" customWidth="1"/>
    <col min="14" max="14" width="8.85546875" bestFit="1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17</v>
      </c>
      <c r="G1" t="s">
        <v>18</v>
      </c>
      <c r="H1" t="s">
        <v>19</v>
      </c>
      <c r="I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5" si="0">18/24</f>
        <v>0.75</v>
      </c>
      <c r="H3" s="7">
        <f>18/24+(((C3-E3)*N2)/I3)/24</f>
        <v>0.91018796574352123</v>
      </c>
      <c r="I3" s="3">
        <f>O2</f>
        <v>3.7</v>
      </c>
    </row>
    <row r="4" spans="1:17">
      <c r="A4" t="s">
        <v>9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28</v>
      </c>
    </row>
    <row r="5" spans="1:17">
      <c r="A5" t="s">
        <v>10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>
      <c r="A6" t="s">
        <v>11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>
      <c r="B7" s="3"/>
      <c r="C7" s="2"/>
      <c r="D7" s="3"/>
      <c r="E7" s="2"/>
      <c r="F7" s="5"/>
      <c r="G7" s="7"/>
      <c r="H7" s="7"/>
      <c r="I7" s="3"/>
    </row>
    <row r="8" spans="1:17">
      <c r="A8" t="s">
        <v>12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>
      <c r="A9" t="s">
        <v>13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>
      <c r="A13" s="7" t="s">
        <v>29</v>
      </c>
      <c r="B13" t="s">
        <v>30</v>
      </c>
      <c r="F13" s="5"/>
    </row>
    <row r="14" spans="1:17">
      <c r="A14" s="7">
        <v>0</v>
      </c>
      <c r="B14">
        <f>0</f>
        <v>0</v>
      </c>
      <c r="C14" s="7"/>
      <c r="F14" s="5"/>
    </row>
    <row r="15" spans="1:17">
      <c r="A15" s="7">
        <v>1.0416666666666666E-2</v>
      </c>
      <c r="B15">
        <f>0</f>
        <v>0</v>
      </c>
      <c r="C15" s="7"/>
      <c r="F15" s="5"/>
    </row>
    <row r="16" spans="1:17">
      <c r="A16" s="7">
        <v>2.0833333333333301E-2</v>
      </c>
      <c r="B16">
        <f>0</f>
        <v>0</v>
      </c>
      <c r="C16" s="7"/>
      <c r="F16" s="5"/>
    </row>
    <row r="17" spans="1:6">
      <c r="A17" s="7">
        <v>3.125E-2</v>
      </c>
      <c r="B17">
        <f>0</f>
        <v>0</v>
      </c>
      <c r="C17" s="7"/>
      <c r="F17" s="5"/>
    </row>
    <row r="18" spans="1:6">
      <c r="A18" s="7">
        <v>4.1666666666666699E-2</v>
      </c>
      <c r="B18">
        <f>0</f>
        <v>0</v>
      </c>
      <c r="C18" s="7"/>
      <c r="F18" s="5"/>
    </row>
    <row r="19" spans="1:6">
      <c r="A19" s="7">
        <v>5.2083333333333301E-2</v>
      </c>
      <c r="B19">
        <f>0</f>
        <v>0</v>
      </c>
      <c r="C19" s="7"/>
      <c r="F19" s="5"/>
    </row>
    <row r="20" spans="1:6">
      <c r="A20" s="7">
        <v>6.25E-2</v>
      </c>
      <c r="B20">
        <f>0</f>
        <v>0</v>
      </c>
      <c r="C20" s="7"/>
      <c r="F20" s="5"/>
    </row>
    <row r="21" spans="1:6">
      <c r="A21" s="7">
        <v>7.2916666666666699E-2</v>
      </c>
      <c r="B21">
        <f>0</f>
        <v>0</v>
      </c>
      <c r="C21" s="7"/>
    </row>
    <row r="22" spans="1:6">
      <c r="A22" s="7">
        <v>8.3333333333333301E-2</v>
      </c>
      <c r="B22">
        <f>0</f>
        <v>0</v>
      </c>
      <c r="C22" s="7"/>
    </row>
    <row r="23" spans="1:6">
      <c r="A23" s="7">
        <v>9.375E-2</v>
      </c>
      <c r="B23">
        <f>0</f>
        <v>0</v>
      </c>
      <c r="C23" s="7"/>
    </row>
    <row r="24" spans="1:6">
      <c r="A24" s="7">
        <v>0.104166666666667</v>
      </c>
      <c r="B24">
        <f>0</f>
        <v>0</v>
      </c>
      <c r="C24" s="7"/>
    </row>
    <row r="25" spans="1:6">
      <c r="A25" s="7">
        <v>0.114583333333333</v>
      </c>
      <c r="B25">
        <f>0</f>
        <v>0</v>
      </c>
      <c r="C25" s="7"/>
    </row>
    <row r="26" spans="1:6">
      <c r="A26" s="7">
        <v>0.125</v>
      </c>
      <c r="B26">
        <f>0</f>
        <v>0</v>
      </c>
      <c r="C26" s="7"/>
    </row>
    <row r="27" spans="1:6">
      <c r="A27" s="7">
        <v>0.13541666666666699</v>
      </c>
      <c r="B27">
        <f>0</f>
        <v>0</v>
      </c>
      <c r="C27" s="7"/>
    </row>
    <row r="28" spans="1:6">
      <c r="A28" s="7">
        <v>0.14583333333333301</v>
      </c>
      <c r="B28">
        <f>0</f>
        <v>0</v>
      </c>
      <c r="C28" s="7"/>
    </row>
    <row r="29" spans="1:6">
      <c r="A29" s="7">
        <v>0.15625</v>
      </c>
      <c r="B29">
        <f>0</f>
        <v>0</v>
      </c>
      <c r="C29" s="7"/>
    </row>
    <row r="30" spans="1:6">
      <c r="A30" s="7">
        <v>0.16666666666666699</v>
      </c>
      <c r="B30">
        <f>0</f>
        <v>0</v>
      </c>
      <c r="C30" s="7"/>
    </row>
    <row r="31" spans="1:6">
      <c r="A31" s="7">
        <v>0.17708333333333301</v>
      </c>
      <c r="B31">
        <f>0</f>
        <v>0</v>
      </c>
      <c r="C31" s="7"/>
    </row>
    <row r="32" spans="1:6">
      <c r="A32" s="7">
        <v>0.1875</v>
      </c>
      <c r="B32">
        <f>0</f>
        <v>0</v>
      </c>
      <c r="C32" s="7"/>
    </row>
    <row r="33" spans="1:3">
      <c r="A33" s="7">
        <v>0.19791666666666699</v>
      </c>
      <c r="B33">
        <f>0</f>
        <v>0</v>
      </c>
      <c r="C33" s="7"/>
    </row>
    <row r="34" spans="1:3">
      <c r="A34" s="7">
        <v>0.20833333333333301</v>
      </c>
      <c r="B34">
        <f>0</f>
        <v>0</v>
      </c>
      <c r="C34" s="7"/>
    </row>
    <row r="35" spans="1:3">
      <c r="A35" s="7">
        <v>0.21875</v>
      </c>
      <c r="B35">
        <f>0</f>
        <v>0</v>
      </c>
      <c r="C35" s="7"/>
    </row>
    <row r="36" spans="1:3">
      <c r="A36" s="7">
        <v>0.22916666666666699</v>
      </c>
      <c r="B36">
        <f>0</f>
        <v>0</v>
      </c>
      <c r="C36" s="7"/>
    </row>
    <row r="37" spans="1:3">
      <c r="A37" s="7">
        <v>0.23958333333333301</v>
      </c>
      <c r="B37">
        <f>0</f>
        <v>0</v>
      </c>
      <c r="C37" s="7"/>
    </row>
    <row r="38" spans="1:3">
      <c r="A38" s="7">
        <v>0.25</v>
      </c>
      <c r="B38">
        <f>0</f>
        <v>0</v>
      </c>
      <c r="C38" s="7"/>
    </row>
    <row r="39" spans="1:3">
      <c r="A39" s="7">
        <v>0.26041666666666702</v>
      </c>
      <c r="B39">
        <f>0</f>
        <v>0</v>
      </c>
      <c r="C39" s="7"/>
    </row>
    <row r="40" spans="1:3">
      <c r="A40" s="7">
        <v>0.27083333333333298</v>
      </c>
      <c r="B40">
        <f>0</f>
        <v>0</v>
      </c>
      <c r="C40" s="7"/>
    </row>
    <row r="41" spans="1:3">
      <c r="A41" s="7">
        <v>0.28125</v>
      </c>
      <c r="B41">
        <f>0</f>
        <v>0</v>
      </c>
      <c r="C41" s="7"/>
    </row>
    <row r="42" spans="1:3">
      <c r="A42" s="7">
        <v>0.29166666666666702</v>
      </c>
      <c r="B42">
        <f>0</f>
        <v>0</v>
      </c>
      <c r="C42" s="7"/>
    </row>
    <row r="43" spans="1:3">
      <c r="A43" s="7">
        <v>0.30208333333333298</v>
      </c>
      <c r="B43">
        <f>0</f>
        <v>0</v>
      </c>
      <c r="C43" s="7"/>
    </row>
    <row r="44" spans="1:3">
      <c r="A44" s="7">
        <v>0.3125</v>
      </c>
      <c r="B44">
        <f>0</f>
        <v>0</v>
      </c>
      <c r="C44" s="7"/>
    </row>
    <row r="45" spans="1:3">
      <c r="A45" s="7">
        <v>0.32291666666666702</v>
      </c>
      <c r="B45">
        <f>0</f>
        <v>0</v>
      </c>
      <c r="C45" s="7"/>
    </row>
    <row r="46" spans="1:3">
      <c r="A46" s="7">
        <v>0.33333333333333298</v>
      </c>
      <c r="B46">
        <f>0</f>
        <v>0</v>
      </c>
      <c r="C46" s="7"/>
    </row>
    <row r="47" spans="1:3">
      <c r="A47" s="7">
        <v>0.34375</v>
      </c>
      <c r="B47">
        <f>0</f>
        <v>0</v>
      </c>
      <c r="C47" s="7"/>
    </row>
    <row r="48" spans="1:3">
      <c r="A48" s="7">
        <v>0.35416666666666702</v>
      </c>
      <c r="B48">
        <f>0</f>
        <v>0</v>
      </c>
      <c r="C48" s="7"/>
    </row>
    <row r="49" spans="1:3">
      <c r="A49" s="7">
        <v>0.36458333333333298</v>
      </c>
      <c r="B49">
        <f>0</f>
        <v>0</v>
      </c>
      <c r="C49" s="7"/>
    </row>
    <row r="50" spans="1:3">
      <c r="A50" s="7">
        <v>0.375</v>
      </c>
      <c r="B50">
        <f>0</f>
        <v>0</v>
      </c>
      <c r="C50" s="7"/>
    </row>
    <row r="51" spans="1:3">
      <c r="A51" s="7">
        <v>0.38541666666666702</v>
      </c>
      <c r="B51">
        <f>0</f>
        <v>0</v>
      </c>
      <c r="C51" s="7"/>
    </row>
    <row r="52" spans="1:3">
      <c r="A52" s="7">
        <v>0.39583333333333298</v>
      </c>
      <c r="B52">
        <f>0</f>
        <v>0</v>
      </c>
      <c r="C52" s="7"/>
    </row>
    <row r="53" spans="1:3">
      <c r="A53" s="7">
        <v>0.40625</v>
      </c>
      <c r="B53">
        <f>0</f>
        <v>0</v>
      </c>
      <c r="C53" s="7"/>
    </row>
    <row r="54" spans="1:3">
      <c r="A54" s="7">
        <v>0.41666666666666702</v>
      </c>
      <c r="B54">
        <f>0</f>
        <v>0</v>
      </c>
      <c r="C54" s="7"/>
    </row>
    <row r="55" spans="1:3">
      <c r="A55" s="7">
        <v>0.42708333333333298</v>
      </c>
      <c r="B55">
        <f>0</f>
        <v>0</v>
      </c>
      <c r="C55" s="7"/>
    </row>
    <row r="56" spans="1:3">
      <c r="A56" s="7">
        <v>0.4375</v>
      </c>
      <c r="B56">
        <f>0</f>
        <v>0</v>
      </c>
      <c r="C56" s="7"/>
    </row>
    <row r="57" spans="1:3">
      <c r="A57" s="7">
        <v>0.44791666666666702</v>
      </c>
      <c r="B57">
        <f>0</f>
        <v>0</v>
      </c>
      <c r="C57" s="7"/>
    </row>
    <row r="58" spans="1:3">
      <c r="A58" s="7">
        <v>0.45833333333333298</v>
      </c>
      <c r="B58">
        <f>0</f>
        <v>0</v>
      </c>
      <c r="C58" s="7"/>
    </row>
    <row r="59" spans="1:3">
      <c r="A59" s="7">
        <v>0.46875</v>
      </c>
      <c r="B59">
        <f>0</f>
        <v>0</v>
      </c>
      <c r="C59" s="7"/>
    </row>
    <row r="60" spans="1:3">
      <c r="A60" s="7">
        <v>0.47916666666666702</v>
      </c>
      <c r="B60">
        <f>0</f>
        <v>0</v>
      </c>
      <c r="C60" s="7"/>
    </row>
    <row r="61" spans="1:3">
      <c r="A61" s="7">
        <v>0.48958333333333298</v>
      </c>
      <c r="B61">
        <f>0</f>
        <v>0</v>
      </c>
      <c r="C61" s="7"/>
    </row>
    <row r="62" spans="1:3">
      <c r="A62" s="7">
        <v>0.5</v>
      </c>
      <c r="B62">
        <f>0</f>
        <v>0</v>
      </c>
      <c r="C62" s="7"/>
    </row>
    <row r="63" spans="1:3">
      <c r="A63" s="7">
        <v>0.51041666666666696</v>
      </c>
      <c r="B63">
        <f>0</f>
        <v>0</v>
      </c>
      <c r="C63" s="7"/>
    </row>
    <row r="64" spans="1:3">
      <c r="A64" s="7">
        <v>0.52083333333333304</v>
      </c>
      <c r="B64">
        <f>0</f>
        <v>0</v>
      </c>
      <c r="C64" s="7"/>
    </row>
    <row r="65" spans="1:3">
      <c r="A65" s="7">
        <v>0.53125</v>
      </c>
      <c r="B65">
        <f>0</f>
        <v>0</v>
      </c>
      <c r="C65" s="7"/>
    </row>
    <row r="66" spans="1:3">
      <c r="A66" s="7">
        <v>0.54166666666666696</v>
      </c>
      <c r="B66">
        <f>0</f>
        <v>0</v>
      </c>
      <c r="C66" s="7"/>
    </row>
    <row r="67" spans="1:3">
      <c r="A67" s="7">
        <v>0.55208333333333304</v>
      </c>
      <c r="B67">
        <f>0</f>
        <v>0</v>
      </c>
      <c r="C67" s="7"/>
    </row>
    <row r="68" spans="1:3">
      <c r="A68" s="7">
        <v>0.5625</v>
      </c>
      <c r="B68">
        <f>0</f>
        <v>0</v>
      </c>
      <c r="C68" s="7"/>
    </row>
    <row r="69" spans="1:3">
      <c r="A69" s="7">
        <v>0.57291666666666696</v>
      </c>
      <c r="B69">
        <f>0</f>
        <v>0</v>
      </c>
      <c r="C69" s="7"/>
    </row>
    <row r="70" spans="1:3">
      <c r="A70" s="7">
        <v>0.58333333333333304</v>
      </c>
      <c r="B70">
        <f>0</f>
        <v>0</v>
      </c>
      <c r="C70" s="7"/>
    </row>
    <row r="71" spans="1:3">
      <c r="A71" s="7">
        <v>0.59375</v>
      </c>
      <c r="B71">
        <f>0</f>
        <v>0</v>
      </c>
      <c r="C71" s="7"/>
    </row>
    <row r="72" spans="1:3">
      <c r="A72" s="7">
        <v>0.60416666666666696</v>
      </c>
      <c r="B72">
        <f>0</f>
        <v>0</v>
      </c>
      <c r="C72" s="7"/>
    </row>
    <row r="73" spans="1:3">
      <c r="A73" s="7">
        <v>0.61458333333333304</v>
      </c>
      <c r="B73">
        <f>0</f>
        <v>0</v>
      </c>
      <c r="C73" s="7"/>
    </row>
    <row r="74" spans="1:3">
      <c r="A74" s="7">
        <v>0.625</v>
      </c>
      <c r="B74">
        <f>0</f>
        <v>0</v>
      </c>
      <c r="C74" s="7"/>
    </row>
    <row r="75" spans="1:3">
      <c r="A75" s="7">
        <v>0.63541666666666696</v>
      </c>
      <c r="B75">
        <f>0</f>
        <v>0</v>
      </c>
      <c r="C75" s="7"/>
    </row>
    <row r="76" spans="1:3">
      <c r="A76" s="7">
        <v>0.64583333333333304</v>
      </c>
      <c r="B76">
        <f>0</f>
        <v>0</v>
      </c>
      <c r="C76" s="7"/>
    </row>
    <row r="77" spans="1:3">
      <c r="A77" s="7">
        <v>0.65625</v>
      </c>
      <c r="B77">
        <f>0</f>
        <v>0</v>
      </c>
      <c r="C77" s="7"/>
    </row>
    <row r="78" spans="1:3">
      <c r="A78" s="7">
        <v>0.66666666666666696</v>
      </c>
      <c r="B78">
        <f>0</f>
        <v>0</v>
      </c>
      <c r="C78" s="7"/>
    </row>
    <row r="79" spans="1:3">
      <c r="A79" s="7">
        <v>0.67708333333333304</v>
      </c>
      <c r="B79">
        <f>0</f>
        <v>0</v>
      </c>
      <c r="C79" s="7"/>
    </row>
    <row r="80" spans="1:3">
      <c r="A80" s="7">
        <v>0.6875</v>
      </c>
      <c r="B80">
        <f>0</f>
        <v>0</v>
      </c>
      <c r="C80" s="7"/>
    </row>
    <row r="81" spans="1:3">
      <c r="A81" s="7">
        <v>0.69791666666666696</v>
      </c>
      <c r="B81">
        <f>0</f>
        <v>0</v>
      </c>
      <c r="C81" s="7"/>
    </row>
    <row r="82" spans="1:3">
      <c r="A82" s="7">
        <v>0.70833333333333304</v>
      </c>
      <c r="B82">
        <f>0</f>
        <v>0</v>
      </c>
      <c r="C82" s="7"/>
    </row>
    <row r="83" spans="1:3">
      <c r="A83" s="7">
        <v>0.71875</v>
      </c>
      <c r="B83">
        <f>0</f>
        <v>0</v>
      </c>
      <c r="C83" s="7"/>
    </row>
    <row r="84" spans="1:3">
      <c r="A84" s="7">
        <v>0.72916666666666696</v>
      </c>
      <c r="B84">
        <f>0</f>
        <v>0</v>
      </c>
      <c r="C84" s="7"/>
    </row>
    <row r="85" spans="1:3">
      <c r="A85" s="7">
        <v>0.73958333333333304</v>
      </c>
      <c r="B85">
        <f>0</f>
        <v>0</v>
      </c>
      <c r="C85" s="7"/>
    </row>
    <row r="86" spans="1:3">
      <c r="A86" s="7">
        <v>0.75</v>
      </c>
      <c r="B86">
        <f>O2</f>
        <v>3.7</v>
      </c>
      <c r="C86" s="7"/>
    </row>
    <row r="87" spans="1:3">
      <c r="A87" s="7">
        <v>0.76041666666666696</v>
      </c>
      <c r="B87">
        <f>O2</f>
        <v>3.7</v>
      </c>
      <c r="C87" s="7"/>
    </row>
    <row r="88" spans="1:3">
      <c r="A88" s="7">
        <v>0.77083333333333304</v>
      </c>
      <c r="B88">
        <f>O2</f>
        <v>3.7</v>
      </c>
      <c r="C88" s="7"/>
    </row>
    <row r="89" spans="1:3">
      <c r="A89" s="7">
        <v>0.78125</v>
      </c>
      <c r="B89">
        <f>O2</f>
        <v>3.7</v>
      </c>
      <c r="C89" s="7"/>
    </row>
    <row r="90" spans="1:3">
      <c r="A90" s="7">
        <v>0.79166666666666696</v>
      </c>
      <c r="B90">
        <f>O2</f>
        <v>3.7</v>
      </c>
      <c r="C90" s="7"/>
    </row>
    <row r="91" spans="1:3">
      <c r="A91" s="7">
        <v>0.80208333333333304</v>
      </c>
      <c r="B91">
        <f>O2</f>
        <v>3.7</v>
      </c>
      <c r="C91" s="7"/>
    </row>
    <row r="92" spans="1:3">
      <c r="A92" s="7">
        <v>0.8125</v>
      </c>
      <c r="B92">
        <f>O2</f>
        <v>3.7</v>
      </c>
      <c r="C92" s="7"/>
    </row>
    <row r="93" spans="1:3">
      <c r="A93" s="7">
        <v>0.82291666666666696</v>
      </c>
      <c r="B93">
        <f>O2</f>
        <v>3.7</v>
      </c>
      <c r="C93" s="7"/>
    </row>
    <row r="94" spans="1:3">
      <c r="A94" s="7">
        <v>0.83333333333333304</v>
      </c>
      <c r="B94">
        <f>O2</f>
        <v>3.7</v>
      </c>
      <c r="C94" s="7"/>
    </row>
    <row r="95" spans="1:3">
      <c r="A95" s="7">
        <v>0.84375</v>
      </c>
      <c r="B95">
        <f>O2</f>
        <v>3.7</v>
      </c>
      <c r="C95" s="7"/>
    </row>
    <row r="96" spans="1:3">
      <c r="A96" s="7">
        <v>0.85416666666666696</v>
      </c>
      <c r="B96">
        <f>O2</f>
        <v>3.7</v>
      </c>
      <c r="C96" s="7"/>
    </row>
    <row r="97" spans="1:3">
      <c r="A97" s="7">
        <v>0.86458333333333304</v>
      </c>
      <c r="B97">
        <f>O2</f>
        <v>3.7</v>
      </c>
      <c r="C97" s="7"/>
    </row>
    <row r="98" spans="1:3">
      <c r="A98" s="7">
        <v>0.875</v>
      </c>
      <c r="B98">
        <f>O2</f>
        <v>3.7</v>
      </c>
      <c r="C98" s="7"/>
    </row>
    <row r="99" spans="1:3">
      <c r="A99" s="7">
        <v>0.88541666666666696</v>
      </c>
      <c r="B99">
        <f>O2</f>
        <v>3.7</v>
      </c>
      <c r="C99" s="7"/>
    </row>
    <row r="100" spans="1:3">
      <c r="A100" s="7">
        <v>0.89583333333333304</v>
      </c>
      <c r="B100">
        <f>O2</f>
        <v>3.7</v>
      </c>
      <c r="C100" s="7"/>
    </row>
    <row r="101" spans="1:3">
      <c r="A101" s="7">
        <v>0.90625</v>
      </c>
      <c r="B101">
        <f>O2</f>
        <v>3.7</v>
      </c>
      <c r="C101" s="7"/>
    </row>
    <row r="102" spans="1:3">
      <c r="A102" s="7">
        <v>0.91666666666666696</v>
      </c>
      <c r="B102">
        <f>0</f>
        <v>0</v>
      </c>
      <c r="C102" s="7"/>
    </row>
    <row r="103" spans="1:3">
      <c r="A103" s="7">
        <v>0.92708333333333304</v>
      </c>
      <c r="B103">
        <f>0</f>
        <v>0</v>
      </c>
      <c r="C103" s="7"/>
    </row>
    <row r="104" spans="1:3">
      <c r="A104" s="7">
        <v>0.9375</v>
      </c>
      <c r="B104">
        <f>0</f>
        <v>0</v>
      </c>
      <c r="C104" s="7"/>
    </row>
    <row r="105" spans="1:3">
      <c r="A105" s="7">
        <v>0.94791666666666696</v>
      </c>
      <c r="B105">
        <f>0</f>
        <v>0</v>
      </c>
      <c r="C105" s="7"/>
    </row>
    <row r="106" spans="1:3">
      <c r="A106" s="7">
        <v>0.95833333333333304</v>
      </c>
      <c r="B106">
        <f>0</f>
        <v>0</v>
      </c>
      <c r="C106" s="7"/>
    </row>
    <row r="107" spans="1:3">
      <c r="A107" s="7">
        <v>0.96875</v>
      </c>
      <c r="B107">
        <f>0</f>
        <v>0</v>
      </c>
      <c r="C107" s="7"/>
    </row>
    <row r="108" spans="1:3">
      <c r="A108" s="7">
        <v>0.97916666666666696</v>
      </c>
      <c r="B108">
        <f>0</f>
        <v>0</v>
      </c>
      <c r="C108" s="7"/>
    </row>
    <row r="109" spans="1:3">
      <c r="A109" s="7">
        <v>0.98958333333333304</v>
      </c>
      <c r="B109">
        <f>0</f>
        <v>0</v>
      </c>
      <c r="C1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topLeftCell="A100" workbookViewId="0">
      <selection activeCell="G10" sqref="G10"/>
    </sheetView>
  </sheetViews>
  <sheetFormatPr defaultColWidth="8.85546875" defaultRowHeight="15"/>
  <cols>
    <col min="1" max="1" width="15.7109375" customWidth="1"/>
    <col min="2" max="2" width="12.42578125" customWidth="1"/>
    <col min="3" max="3" width="12" customWidth="1"/>
    <col min="4" max="4" width="10.42578125" customWidth="1"/>
    <col min="5" max="5" width="10.7109375" customWidth="1"/>
    <col min="6" max="7" width="13.85546875" customWidth="1"/>
    <col min="8" max="8" width="17.7109375" customWidth="1"/>
    <col min="9" max="9" width="19.28515625" customWidth="1"/>
    <col min="11" max="11" width="10.42578125" customWidth="1"/>
    <col min="12" max="12" width="10.7109375" customWidth="1"/>
    <col min="13" max="13" width="12.7109375" customWidth="1"/>
    <col min="14" max="14" width="20.140625" customWidth="1"/>
    <col min="15" max="15" width="18.42578125" customWidth="1"/>
    <col min="16" max="16" width="10.7109375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31</v>
      </c>
      <c r="G1" t="s">
        <v>18</v>
      </c>
      <c r="H1" t="s">
        <v>19</v>
      </c>
      <c r="I1" t="s">
        <v>32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f>405</f>
        <v>405</v>
      </c>
      <c r="L2">
        <f>70</f>
        <v>70</v>
      </c>
      <c r="M2">
        <f>0.17</f>
        <v>0.17</v>
      </c>
      <c r="N2">
        <f>82.3</f>
        <v>82.3</v>
      </c>
      <c r="O2">
        <f>3.7</f>
        <v>3.7</v>
      </c>
      <c r="P2" s="2">
        <f>80%</f>
        <v>0.8</v>
      </c>
      <c r="Q2" s="2">
        <f>50%</f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>
      <c r="A4" t="s">
        <v>9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28</v>
      </c>
    </row>
    <row r="5" spans="1:17">
      <c r="A5" t="s">
        <v>10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>
      <c r="A6" t="s">
        <v>11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>
      <c r="B7" s="3"/>
      <c r="C7" s="2"/>
      <c r="D7" s="3"/>
      <c r="E7" s="2"/>
      <c r="G7" s="6"/>
      <c r="H7" s="6"/>
      <c r="I7" s="3"/>
    </row>
    <row r="8" spans="1:17">
      <c r="A8" t="s">
        <v>12</v>
      </c>
      <c r="B8" s="3">
        <f>D6+((F6*I6)/N2)*K2</f>
        <v>324</v>
      </c>
      <c r="C8" s="2">
        <f>B8/K2</f>
        <v>0.8</v>
      </c>
      <c r="D8" s="3">
        <f>(B8-L5)+((F8*I8)/N2)*K2</f>
        <v>324</v>
      </c>
      <c r="E8" s="2">
        <f>D8/K2</f>
        <v>0.8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>
      <c r="A9" t="s">
        <v>13</v>
      </c>
      <c r="B9" s="3">
        <f>D8</f>
        <v>324</v>
      </c>
      <c r="C9" s="2">
        <f>B9/K2</f>
        <v>0.8</v>
      </c>
      <c r="D9" s="3">
        <f>(B9-L5)+(F9*I9/N2)*K2</f>
        <v>324</v>
      </c>
      <c r="E9" s="2">
        <f>D9/K2</f>
        <v>0.8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>
      <c r="B10" s="3"/>
      <c r="C10" s="2"/>
    </row>
    <row r="12" spans="1:17">
      <c r="A12" s="7"/>
    </row>
    <row r="13" spans="1:17">
      <c r="A13" s="7"/>
      <c r="F13" s="4"/>
      <c r="G13" s="4"/>
    </row>
    <row r="14" spans="1:17">
      <c r="A14" s="7"/>
      <c r="G14" t="s">
        <v>33</v>
      </c>
      <c r="H14" t="s">
        <v>34</v>
      </c>
    </row>
    <row r="15" spans="1:17">
      <c r="A15" s="7"/>
      <c r="G15" s="3">
        <f>(L2/K2*N2)/F2</f>
        <v>2.0320987654320986</v>
      </c>
      <c r="H15" s="2">
        <f>G15/O2</f>
        <v>0.54921588254921583</v>
      </c>
    </row>
    <row r="16" spans="1:17">
      <c r="A16" s="7"/>
      <c r="B16" t="s">
        <v>35</v>
      </c>
      <c r="C16" t="s">
        <v>36</v>
      </c>
    </row>
    <row r="17" spans="1:8">
      <c r="A17" s="7" t="s">
        <v>37</v>
      </c>
      <c r="B17">
        <f>7*2*4</f>
        <v>56</v>
      </c>
      <c r="C17">
        <f>6*2*4</f>
        <v>48</v>
      </c>
      <c r="G17" t="s">
        <v>33</v>
      </c>
      <c r="H17" t="s">
        <v>34</v>
      </c>
    </row>
    <row r="18" spans="1:8">
      <c r="A18" s="7" t="s">
        <v>38</v>
      </c>
      <c r="B18">
        <f>G15*PI()/2</f>
        <v>3.1920132764251847</v>
      </c>
      <c r="C18">
        <f>G18*PI()/2</f>
        <v>3.7240154891627153</v>
      </c>
      <c r="G18" s="3">
        <f>(L5/K2*N2)/F8</f>
        <v>2.3707818930041151</v>
      </c>
      <c r="H18" s="2">
        <f>G18/O2</f>
        <v>0.64075186297408515</v>
      </c>
    </row>
    <row r="19" spans="1:8">
      <c r="A19" s="7"/>
    </row>
    <row r="20" spans="1:8">
      <c r="A20" s="7"/>
    </row>
    <row r="21" spans="1:8">
      <c r="A21" s="7" t="s">
        <v>35</v>
      </c>
      <c r="B21" t="s">
        <v>30</v>
      </c>
      <c r="C21" t="s">
        <v>36</v>
      </c>
      <c r="D21" t="s">
        <v>30</v>
      </c>
    </row>
    <row r="22" spans="1:8">
      <c r="A22" s="7">
        <v>0</v>
      </c>
      <c r="B22">
        <f>B18*SIN((2*PI()/B17)*4)</f>
        <v>1.3849626556882468</v>
      </c>
      <c r="C22" s="7">
        <v>0</v>
      </c>
      <c r="D22">
        <f>0</f>
        <v>0</v>
      </c>
    </row>
    <row r="23" spans="1:8">
      <c r="A23" s="7">
        <v>1.0416666666666666E-2</v>
      </c>
      <c r="B23">
        <f>B18*SIN((2*PI()/B17)*5)</f>
        <v>1.6982534517210142</v>
      </c>
      <c r="C23" s="7">
        <v>1.0416666666666666E-2</v>
      </c>
      <c r="D23">
        <f>0</f>
        <v>0</v>
      </c>
    </row>
    <row r="24" spans="1:8">
      <c r="A24" s="7">
        <v>2.0833333333333301E-2</v>
      </c>
      <c r="B24">
        <f>B18*SIN((2*PI()/B17)*6)</f>
        <v>1.9901877252487852</v>
      </c>
      <c r="C24" s="7">
        <v>2.0833333333333301E-2</v>
      </c>
      <c r="D24">
        <f>0</f>
        <v>0</v>
      </c>
    </row>
    <row r="25" spans="1:8">
      <c r="A25" s="7">
        <v>3.125E-2</v>
      </c>
      <c r="B25">
        <f>B18*SIN((2*PI()/B17)*7)</f>
        <v>2.2570942333977375</v>
      </c>
      <c r="C25" s="7">
        <v>3.125E-2</v>
      </c>
      <c r="D25">
        <f>0</f>
        <v>0</v>
      </c>
    </row>
    <row r="26" spans="1:8">
      <c r="A26" s="7">
        <v>4.1666666666666699E-2</v>
      </c>
      <c r="B26">
        <f>B18*SIN((2*PI()/B17)*8)</f>
        <v>2.495616471965135</v>
      </c>
      <c r="C26" s="7">
        <v>4.1666666666666699E-2</v>
      </c>
      <c r="D26">
        <f>0</f>
        <v>0</v>
      </c>
    </row>
    <row r="27" spans="1:8">
      <c r="A27" s="7">
        <v>5.2083333333333301E-2</v>
      </c>
      <c r="B27">
        <f>B18*SIN((2*PI()/B17)*9)</f>
        <v>2.7027548854071659</v>
      </c>
      <c r="C27" s="7">
        <v>5.2083333333333301E-2</v>
      </c>
      <c r="D27">
        <f>0</f>
        <v>0</v>
      </c>
    </row>
    <row r="28" spans="1:8">
      <c r="A28" s="7">
        <v>6.25E-2</v>
      </c>
      <c r="B28">
        <f>B18*SIN((2*PI()/B17)*10)</f>
        <v>2.8759045879902905</v>
      </c>
      <c r="C28" s="7">
        <v>6.25E-2</v>
      </c>
      <c r="D28">
        <f>0</f>
        <v>0</v>
      </c>
    </row>
    <row r="29" spans="1:8">
      <c r="A29" s="7">
        <v>7.2916666666666699E-2</v>
      </c>
      <c r="B29">
        <f>B18*SIN((2*PI()/B17)*11)</f>
        <v>3.0128881217407271</v>
      </c>
      <c r="C29" s="7">
        <v>7.2916666666666699E-2</v>
      </c>
      <c r="D29">
        <f>0</f>
        <v>0</v>
      </c>
    </row>
    <row r="30" spans="1:8">
      <c r="A30" s="7">
        <v>8.3333333333333301E-2</v>
      </c>
      <c r="B30">
        <f>B18*SIN((2*PI()/B17)*12)</f>
        <v>3.1119828392418674</v>
      </c>
      <c r="C30" s="7">
        <v>8.3333333333333301E-2</v>
      </c>
      <c r="D30">
        <f>0</f>
        <v>0</v>
      </c>
    </row>
    <row r="31" spans="1:8">
      <c r="A31" s="7">
        <v>9.375E-2</v>
      </c>
      <c r="B31">
        <f>B18*SIN((2*PI()/B17)*13)</f>
        <v>3.1719425669250403</v>
      </c>
      <c r="C31" s="7">
        <v>9.375E-2</v>
      </c>
      <c r="D31">
        <f>0</f>
        <v>0</v>
      </c>
    </row>
    <row r="32" spans="1:8">
      <c r="A32" s="7">
        <v>0.104166666666667</v>
      </c>
      <c r="B32">
        <f>B18*SIN((2*PI()/B17)*14)</f>
        <v>3.1920132764251847</v>
      </c>
      <c r="C32" s="7">
        <v>0.104166666666667</v>
      </c>
      <c r="D32">
        <f>0</f>
        <v>0</v>
      </c>
    </row>
    <row r="33" spans="1:4">
      <c r="A33" s="7">
        <v>0.114583333333333</v>
      </c>
      <c r="B33">
        <f>B18*SIN((2*PI()/B17)*15)</f>
        <v>3.1719425669250403</v>
      </c>
      <c r="C33" s="7">
        <v>0.114583333333333</v>
      </c>
      <c r="D33">
        <f>0</f>
        <v>0</v>
      </c>
    </row>
    <row r="34" spans="1:4">
      <c r="A34" s="7">
        <v>0.125</v>
      </c>
      <c r="B34">
        <f>B18*SIN((2*PI()/B17)*16)</f>
        <v>3.1119828392418674</v>
      </c>
      <c r="C34" s="7">
        <v>0.125</v>
      </c>
      <c r="D34">
        <f>0</f>
        <v>0</v>
      </c>
    </row>
    <row r="35" spans="1:4">
      <c r="A35" s="7">
        <v>0.13541666666666699</v>
      </c>
      <c r="B35">
        <f>B18*SIN((2*PI()/B17)*17)</f>
        <v>3.0128881217407271</v>
      </c>
      <c r="C35" s="7">
        <v>0.13541666666666699</v>
      </c>
      <c r="D35">
        <f>0</f>
        <v>0</v>
      </c>
    </row>
    <row r="36" spans="1:4">
      <c r="A36" s="7">
        <v>0.14583333333333301</v>
      </c>
      <c r="B36">
        <f>B18*SIN((2*PI()/B17)*18)</f>
        <v>2.8759045879902905</v>
      </c>
      <c r="C36" s="7">
        <v>0.14583333333333301</v>
      </c>
      <c r="D36">
        <f>0</f>
        <v>0</v>
      </c>
    </row>
    <row r="37" spans="1:4">
      <c r="A37" s="7">
        <v>0.15625</v>
      </c>
      <c r="B37">
        <f>B18*SIN((2*PI()/B17)*19)</f>
        <v>2.7027548854071664</v>
      </c>
      <c r="C37" s="7">
        <v>0.15625</v>
      </c>
      <c r="D37">
        <f>0</f>
        <v>0</v>
      </c>
    </row>
    <row r="38" spans="1:4">
      <c r="A38" s="7">
        <v>0.16666666666666699</v>
      </c>
      <c r="B38">
        <f>B18*SIN((2*PI()/B17)*20)</f>
        <v>2.4956164719651355</v>
      </c>
      <c r="C38" s="7">
        <v>0.16666666666666699</v>
      </c>
      <c r="D38">
        <f>0</f>
        <v>0</v>
      </c>
    </row>
    <row r="39" spans="1:4">
      <c r="A39" s="7">
        <v>0.17708333333333301</v>
      </c>
      <c r="B39">
        <f>B18*SIN((2*PI()/B17)*21)</f>
        <v>2.257094233397738</v>
      </c>
      <c r="C39" s="7">
        <v>0.17708333333333301</v>
      </c>
      <c r="D39">
        <f>0</f>
        <v>0</v>
      </c>
    </row>
    <row r="40" spans="1:4">
      <c r="A40" s="7">
        <v>0.1875</v>
      </c>
      <c r="B40">
        <f>B18*SIN((2*PI()/B17)*22)</f>
        <v>1.9901877252487854</v>
      </c>
      <c r="C40" s="7">
        <v>0.1875</v>
      </c>
      <c r="D40">
        <f>0</f>
        <v>0</v>
      </c>
    </row>
    <row r="41" spans="1:4">
      <c r="A41" s="7">
        <v>0.19791666666666699</v>
      </c>
      <c r="B41">
        <f>B18*SIN((2*PI()/B17)*23)</f>
        <v>1.6982534517210144</v>
      </c>
      <c r="C41" s="7">
        <v>0.19791666666666699</v>
      </c>
      <c r="D41">
        <f>0</f>
        <v>0</v>
      </c>
    </row>
    <row r="42" spans="1:4">
      <c r="A42" s="7">
        <v>0.20833333333333301</v>
      </c>
      <c r="B42">
        <f>B18*SIN((2*PI()/B17)*24)</f>
        <v>1.3849626556882471</v>
      </c>
      <c r="C42" s="7">
        <v>0.20833333333333301</v>
      </c>
      <c r="D42">
        <f>0</f>
        <v>0</v>
      </c>
    </row>
    <row r="43" spans="1:4">
      <c r="A43" s="7">
        <v>0.21875</v>
      </c>
      <c r="B43">
        <f>B18*SIN((2*PI()/B17)*25)</f>
        <v>1.0542551506861499</v>
      </c>
      <c r="C43" s="7">
        <v>0.21875</v>
      </c>
      <c r="D43">
        <f>0</f>
        <v>0</v>
      </c>
    </row>
    <row r="44" spans="1:4">
      <c r="A44" s="7">
        <v>0.22916666666666699</v>
      </c>
      <c r="B44">
        <f>B18*SIN((2*PI()/B17)*26)</f>
        <v>0.71028977547108763</v>
      </c>
      <c r="C44" s="7">
        <v>0.22916666666666699</v>
      </c>
      <c r="D44">
        <f>0</f>
        <v>0</v>
      </c>
    </row>
    <row r="45" spans="1:4">
      <c r="A45" s="7">
        <v>0.23958333333333301</v>
      </c>
      <c r="B45">
        <f>B18*SIN((2*PI()/B17)*27)</f>
        <v>0.35739209420974943</v>
      </c>
      <c r="C45" s="7">
        <v>0.23958333333333301</v>
      </c>
      <c r="D45">
        <f>0</f>
        <v>0</v>
      </c>
    </row>
    <row r="46" spans="1:4">
      <c r="A46" s="7">
        <v>0.25</v>
      </c>
      <c r="B46">
        <f>B19*SIN((2*PI()/B18)*28)</f>
        <v>0</v>
      </c>
      <c r="C46" s="7">
        <v>0.25</v>
      </c>
      <c r="D46">
        <f>0</f>
        <v>0</v>
      </c>
    </row>
    <row r="47" spans="1:4">
      <c r="A47" s="7">
        <v>0.26041666666666702</v>
      </c>
      <c r="B47">
        <f>0</f>
        <v>0</v>
      </c>
      <c r="C47" s="7">
        <v>0.26041666666666702</v>
      </c>
      <c r="D47">
        <f>0</f>
        <v>0</v>
      </c>
    </row>
    <row r="48" spans="1:4">
      <c r="A48" s="7">
        <v>0.27083333333333298</v>
      </c>
      <c r="B48">
        <f>0</f>
        <v>0</v>
      </c>
      <c r="C48" s="7">
        <v>0.27083333333333298</v>
      </c>
      <c r="D48">
        <f>0</f>
        <v>0</v>
      </c>
    </row>
    <row r="49" spans="1:4">
      <c r="A49" s="7">
        <v>0.28125</v>
      </c>
      <c r="B49">
        <f>0</f>
        <v>0</v>
      </c>
      <c r="C49" s="7">
        <v>0.28125</v>
      </c>
      <c r="D49">
        <f>0</f>
        <v>0</v>
      </c>
    </row>
    <row r="50" spans="1:4">
      <c r="A50" s="7">
        <v>0.29166666666666702</v>
      </c>
      <c r="B50">
        <f>0</f>
        <v>0</v>
      </c>
      <c r="C50" s="7">
        <v>0.29166666666666702</v>
      </c>
      <c r="D50">
        <f>0</f>
        <v>0</v>
      </c>
    </row>
    <row r="51" spans="1:4">
      <c r="A51" s="7">
        <v>0.30208333333333298</v>
      </c>
      <c r="B51">
        <f>0</f>
        <v>0</v>
      </c>
      <c r="C51" s="7">
        <v>0.30208333333333298</v>
      </c>
      <c r="D51">
        <f>0</f>
        <v>0</v>
      </c>
    </row>
    <row r="52" spans="1:4">
      <c r="A52" s="7">
        <v>0.3125</v>
      </c>
      <c r="B52">
        <f>0</f>
        <v>0</v>
      </c>
      <c r="C52" s="7">
        <v>0.3125</v>
      </c>
      <c r="D52">
        <f>0</f>
        <v>0</v>
      </c>
    </row>
    <row r="53" spans="1:4">
      <c r="A53" s="7">
        <v>0.32291666666666702</v>
      </c>
      <c r="B53">
        <f>0</f>
        <v>0</v>
      </c>
      <c r="C53" s="7">
        <v>0.32291666666666702</v>
      </c>
      <c r="D53">
        <f>0</f>
        <v>0</v>
      </c>
    </row>
    <row r="54" spans="1:4">
      <c r="A54" s="7">
        <v>0.33333333333333298</v>
      </c>
      <c r="B54">
        <f>0</f>
        <v>0</v>
      </c>
      <c r="C54" s="7">
        <v>0.33333333333333298</v>
      </c>
      <c r="D54">
        <f>0</f>
        <v>0</v>
      </c>
    </row>
    <row r="55" spans="1:4">
      <c r="A55" s="7">
        <v>0.34375</v>
      </c>
      <c r="B55">
        <f>0</f>
        <v>0</v>
      </c>
      <c r="C55" s="7">
        <v>0.34375</v>
      </c>
      <c r="D55">
        <f>0</f>
        <v>0</v>
      </c>
    </row>
    <row r="56" spans="1:4">
      <c r="A56" s="7">
        <v>0.35416666666666702</v>
      </c>
      <c r="B56">
        <f>0</f>
        <v>0</v>
      </c>
      <c r="C56" s="7">
        <v>0.35416666666666702</v>
      </c>
      <c r="D56">
        <f>0</f>
        <v>0</v>
      </c>
    </row>
    <row r="57" spans="1:4">
      <c r="A57" s="7">
        <v>0.36458333333333298</v>
      </c>
      <c r="B57">
        <f>0</f>
        <v>0</v>
      </c>
      <c r="C57" s="7">
        <v>0.36458333333333298</v>
      </c>
      <c r="D57">
        <f>0</f>
        <v>0</v>
      </c>
    </row>
    <row r="58" spans="1:4">
      <c r="A58" s="7">
        <v>0.375</v>
      </c>
      <c r="B58">
        <f>0</f>
        <v>0</v>
      </c>
      <c r="C58" s="7">
        <v>0.375</v>
      </c>
      <c r="D58">
        <f>0</f>
        <v>0</v>
      </c>
    </row>
    <row r="59" spans="1:4">
      <c r="A59" s="7">
        <v>0.38541666666666702</v>
      </c>
      <c r="B59">
        <f>0</f>
        <v>0</v>
      </c>
      <c r="C59" s="7">
        <v>0.38541666666666702</v>
      </c>
      <c r="D59">
        <f>0</f>
        <v>0</v>
      </c>
    </row>
    <row r="60" spans="1:4">
      <c r="A60" s="7">
        <v>0.39583333333333298</v>
      </c>
      <c r="B60">
        <f>0</f>
        <v>0</v>
      </c>
      <c r="C60" s="7">
        <v>0.39583333333333298</v>
      </c>
      <c r="D60">
        <f>0</f>
        <v>0</v>
      </c>
    </row>
    <row r="61" spans="1:4">
      <c r="A61" s="7">
        <v>0.40625</v>
      </c>
      <c r="B61">
        <f>0</f>
        <v>0</v>
      </c>
      <c r="C61" s="7">
        <v>0.40625</v>
      </c>
      <c r="D61">
        <f>0</f>
        <v>0</v>
      </c>
    </row>
    <row r="62" spans="1:4">
      <c r="A62" s="7">
        <v>0.41666666666666702</v>
      </c>
      <c r="B62">
        <f>0</f>
        <v>0</v>
      </c>
      <c r="C62" s="7">
        <v>0.41666666666666702</v>
      </c>
      <c r="D62">
        <f>0</f>
        <v>0</v>
      </c>
    </row>
    <row r="63" spans="1:4">
      <c r="A63" s="7">
        <v>0.42708333333333298</v>
      </c>
      <c r="B63">
        <f>0</f>
        <v>0</v>
      </c>
      <c r="C63" s="7">
        <v>0.42708333333333298</v>
      </c>
      <c r="D63">
        <f>0</f>
        <v>0</v>
      </c>
    </row>
    <row r="64" spans="1:4">
      <c r="A64" s="7">
        <v>0.4375</v>
      </c>
      <c r="B64">
        <f>0</f>
        <v>0</v>
      </c>
      <c r="C64" s="7">
        <v>0.4375</v>
      </c>
      <c r="D64">
        <f>0</f>
        <v>0</v>
      </c>
    </row>
    <row r="65" spans="1:4">
      <c r="A65" s="7">
        <v>0.44791666666666702</v>
      </c>
      <c r="B65">
        <f>0</f>
        <v>0</v>
      </c>
      <c r="C65" s="7">
        <v>0.44791666666666702</v>
      </c>
      <c r="D65">
        <f>0</f>
        <v>0</v>
      </c>
    </row>
    <row r="66" spans="1:4">
      <c r="A66" s="7">
        <v>0.45833333333333298</v>
      </c>
      <c r="B66">
        <f>0</f>
        <v>0</v>
      </c>
      <c r="C66" s="7">
        <v>0.45833333333333298</v>
      </c>
      <c r="D66">
        <f>0</f>
        <v>0</v>
      </c>
    </row>
    <row r="67" spans="1:4">
      <c r="A67" s="7">
        <v>0.46875</v>
      </c>
      <c r="B67">
        <f>0</f>
        <v>0</v>
      </c>
      <c r="C67" s="7">
        <v>0.46875</v>
      </c>
      <c r="D67">
        <f>0</f>
        <v>0</v>
      </c>
    </row>
    <row r="68" spans="1:4">
      <c r="A68" s="7">
        <v>0.47916666666666702</v>
      </c>
      <c r="B68">
        <f>0</f>
        <v>0</v>
      </c>
      <c r="C68" s="7">
        <v>0.47916666666666702</v>
      </c>
      <c r="D68">
        <f>0</f>
        <v>0</v>
      </c>
    </row>
    <row r="69" spans="1:4">
      <c r="A69" s="7">
        <v>0.48958333333333298</v>
      </c>
      <c r="B69">
        <f>0</f>
        <v>0</v>
      </c>
      <c r="C69" s="7">
        <v>0.48958333333333298</v>
      </c>
      <c r="D69">
        <f>0</f>
        <v>0</v>
      </c>
    </row>
    <row r="70" spans="1:4">
      <c r="A70" s="7">
        <v>0.5</v>
      </c>
      <c r="B70">
        <f>0</f>
        <v>0</v>
      </c>
      <c r="C70" s="7">
        <v>0.5</v>
      </c>
      <c r="D70">
        <f>0</f>
        <v>0</v>
      </c>
    </row>
    <row r="71" spans="1:4">
      <c r="A71" s="7">
        <v>0.51041666666666696</v>
      </c>
      <c r="B71">
        <f>0</f>
        <v>0</v>
      </c>
      <c r="C71" s="7">
        <v>0.51041666666666696</v>
      </c>
      <c r="D71">
        <f>C18*SIN((2*PI()/C17)*1)</f>
        <v>0.48608156156890198</v>
      </c>
    </row>
    <row r="72" spans="1:4">
      <c r="A72" s="7">
        <v>0.52083333333333304</v>
      </c>
      <c r="B72">
        <f>0</f>
        <v>0</v>
      </c>
      <c r="C72" s="7">
        <v>0.52083333333333304</v>
      </c>
      <c r="D72">
        <f>C18*SIN((2*PI()/C17)*2)</f>
        <v>0.96384613285209064</v>
      </c>
    </row>
    <row r="73" spans="1:4">
      <c r="A73" s="7">
        <v>0.53125</v>
      </c>
      <c r="B73">
        <f>0</f>
        <v>0</v>
      </c>
      <c r="C73" s="7">
        <v>0.53125</v>
      </c>
      <c r="D73">
        <f>C18*SIN((2*PI()/C17)*3)</f>
        <v>1.4251190295735467</v>
      </c>
    </row>
    <row r="74" spans="1:4">
      <c r="A74" s="7">
        <v>0.54166666666666696</v>
      </c>
      <c r="B74">
        <f>0</f>
        <v>0</v>
      </c>
      <c r="C74" s="7">
        <v>0.54166666666666696</v>
      </c>
      <c r="D74">
        <f>C18*SIN((2*PI()/C17)*4)</f>
        <v>1.8620077445813574</v>
      </c>
    </row>
    <row r="75" spans="1:4">
      <c r="A75" s="7">
        <v>0.55208333333333304</v>
      </c>
      <c r="B75">
        <f>0</f>
        <v>0</v>
      </c>
      <c r="C75" s="7">
        <v>0.55208333333333304</v>
      </c>
      <c r="D75">
        <f>C18*SIN((2*PI()/C17)*5)</f>
        <v>2.2670369908333039</v>
      </c>
    </row>
    <row r="76" spans="1:4">
      <c r="A76" s="7">
        <v>0.5625</v>
      </c>
      <c r="B76">
        <f>0</f>
        <v>0</v>
      </c>
      <c r="C76" s="7">
        <v>0.5625</v>
      </c>
      <c r="D76">
        <f>C18*SIN((2*PI()/C17)*6)</f>
        <v>2.6332766056306935</v>
      </c>
    </row>
    <row r="77" spans="1:4">
      <c r="A77" s="7">
        <v>0.57291666666666696</v>
      </c>
      <c r="B77">
        <f>0</f>
        <v>0</v>
      </c>
      <c r="C77" s="7">
        <v>0.57291666666666696</v>
      </c>
      <c r="D77">
        <f>C18*SIN((2*PI()/C17)*7)</f>
        <v>2.954460127623538</v>
      </c>
    </row>
    <row r="78" spans="1:4">
      <c r="A78" s="7">
        <v>0.58333333333333304</v>
      </c>
      <c r="B78">
        <f>0</f>
        <v>0</v>
      </c>
      <c r="C78" s="7">
        <v>0.58333333333333304</v>
      </c>
      <c r="D78">
        <f>C18*SIN((2*PI()/C17)*8)</f>
        <v>3.2250920177016442</v>
      </c>
    </row>
    <row r="79" spans="1:4">
      <c r="A79" s="7">
        <v>0.59375</v>
      </c>
      <c r="B79">
        <f>0</f>
        <v>0</v>
      </c>
      <c r="C79" s="7">
        <v>0.59375</v>
      </c>
      <c r="D79">
        <f>C18*SIN((2*PI()/C17)*9)</f>
        <v>3.4405416891924401</v>
      </c>
    </row>
    <row r="80" spans="1:4">
      <c r="A80" s="7">
        <v>0.60416666666666696</v>
      </c>
      <c r="B80">
        <f>0</f>
        <v>0</v>
      </c>
      <c r="C80" s="7">
        <v>0.60416666666666696</v>
      </c>
      <c r="D80">
        <f>C18*SIN((2*PI()/C17)*10)</f>
        <v>3.5971227384827844</v>
      </c>
    </row>
    <row r="81" spans="1:4">
      <c r="A81" s="7">
        <v>0.61458333333333304</v>
      </c>
      <c r="B81">
        <f>0</f>
        <v>0</v>
      </c>
      <c r="C81" s="7">
        <v>0.61458333333333304</v>
      </c>
      <c r="D81">
        <f>C18*SIN((2*PI()/C17)*11)</f>
        <v>3.6921560204068511</v>
      </c>
    </row>
    <row r="82" spans="1:4">
      <c r="A82" s="7">
        <v>0.625</v>
      </c>
      <c r="B82">
        <f>0</f>
        <v>0</v>
      </c>
      <c r="C82" s="7">
        <v>0.625</v>
      </c>
      <c r="D82">
        <f>C18*SIN((2*PI()/C17)*12)</f>
        <v>3.7240154891627153</v>
      </c>
    </row>
    <row r="83" spans="1:4">
      <c r="A83" s="7">
        <v>0.63541666666666696</v>
      </c>
      <c r="B83">
        <f>0</f>
        <v>0</v>
      </c>
      <c r="C83" s="7">
        <v>0.63541666666666696</v>
      </c>
      <c r="D83">
        <f>C18*SIN((2*PI()/C17)*13)</f>
        <v>3.6921560204068515</v>
      </c>
    </row>
    <row r="84" spans="1:4">
      <c r="A84" s="7">
        <v>0.64583333333333304</v>
      </c>
      <c r="B84">
        <f>0</f>
        <v>0</v>
      </c>
      <c r="C84" s="7">
        <v>0.64583333333333304</v>
      </c>
      <c r="D84">
        <f>C18*SIN((2*PI()/C17)*14)</f>
        <v>3.5971227384827849</v>
      </c>
    </row>
    <row r="85" spans="1:4">
      <c r="A85" s="7">
        <v>0.65625</v>
      </c>
      <c r="B85">
        <f>0</f>
        <v>0</v>
      </c>
      <c r="C85" s="7">
        <v>0.65625</v>
      </c>
      <c r="D85">
        <f>C18*SIN((2*PI()/C17)*15)</f>
        <v>3.4405416891924405</v>
      </c>
    </row>
    <row r="86" spans="1:4">
      <c r="A86" s="7">
        <v>0.66666666666666696</v>
      </c>
      <c r="B86">
        <f>0</f>
        <v>0</v>
      </c>
      <c r="C86" s="7">
        <v>0.66666666666666696</v>
      </c>
      <c r="D86">
        <f>C18*SIN((2*PI()/C17)*16)</f>
        <v>3.2250920177016447</v>
      </c>
    </row>
    <row r="87" spans="1:4">
      <c r="A87" s="7">
        <v>0.67708333333333304</v>
      </c>
      <c r="B87">
        <f>0</f>
        <v>0</v>
      </c>
      <c r="C87" s="7">
        <v>0.67708333333333304</v>
      </c>
      <c r="D87">
        <f>C18*SIN((2*PI()/C17)*17)</f>
        <v>2.9544601276235389</v>
      </c>
    </row>
    <row r="88" spans="1:4">
      <c r="A88" s="7">
        <v>0.6875</v>
      </c>
      <c r="B88">
        <f>0</f>
        <v>0</v>
      </c>
      <c r="C88" s="7">
        <v>0.6875</v>
      </c>
      <c r="D88">
        <f>C18*SIN((2*PI()/C17)*18)</f>
        <v>2.633276605630694</v>
      </c>
    </row>
    <row r="89" spans="1:4">
      <c r="A89" s="7">
        <v>0.69791666666666696</v>
      </c>
      <c r="B89">
        <f>0</f>
        <v>0</v>
      </c>
      <c r="C89" s="7">
        <v>0.69791666666666696</v>
      </c>
      <c r="D89">
        <f>C18*SIN((2*PI()/C17)*19)</f>
        <v>2.2670369908333052</v>
      </c>
    </row>
    <row r="90" spans="1:4">
      <c r="A90" s="7">
        <v>0.70833333333333304</v>
      </c>
      <c r="B90">
        <f>0</f>
        <v>0</v>
      </c>
      <c r="C90" s="7">
        <v>0.70833333333333304</v>
      </c>
      <c r="D90">
        <f>C18*SIN((2*PI()/C17)*20)</f>
        <v>1.862007744581359</v>
      </c>
    </row>
    <row r="91" spans="1:4">
      <c r="A91" s="7">
        <v>0.71875</v>
      </c>
      <c r="B91">
        <f>0</f>
        <v>0</v>
      </c>
      <c r="C91" s="7">
        <v>0.71875</v>
      </c>
      <c r="D91">
        <f>C18*SIN((2*PI()/C17)*21)</f>
        <v>1.4251190295735472</v>
      </c>
    </row>
    <row r="92" spans="1:4">
      <c r="A92" s="7">
        <v>0.72916666666666696</v>
      </c>
      <c r="B92">
        <f>0</f>
        <v>0</v>
      </c>
      <c r="C92" s="7">
        <v>0.72916666666666696</v>
      </c>
      <c r="D92">
        <f>C18*SIN((2*PI()/C17)*22)</f>
        <v>0.96384613285209164</v>
      </c>
    </row>
    <row r="93" spans="1:4">
      <c r="A93" s="7">
        <v>0.73958333333333304</v>
      </c>
      <c r="B93">
        <f>0</f>
        <v>0</v>
      </c>
      <c r="C93" s="7">
        <v>0.73958333333333304</v>
      </c>
      <c r="D93">
        <f>C18*SIN((2*PI()/C17)*23)</f>
        <v>0.48608156156890353</v>
      </c>
    </row>
    <row r="94" spans="1:4">
      <c r="A94" s="7">
        <v>0.75</v>
      </c>
      <c r="B94">
        <f>0</f>
        <v>0</v>
      </c>
      <c r="C94" s="7">
        <v>0.75</v>
      </c>
      <c r="D94">
        <f>0</f>
        <v>0</v>
      </c>
    </row>
    <row r="95" spans="1:4">
      <c r="A95" s="7">
        <v>0.76041666666666696</v>
      </c>
      <c r="B95">
        <f>0</f>
        <v>0</v>
      </c>
      <c r="C95" s="7">
        <v>0.76041666666666696</v>
      </c>
      <c r="D95">
        <f>0</f>
        <v>0</v>
      </c>
    </row>
    <row r="96" spans="1:4">
      <c r="A96" s="7">
        <v>0.77083333333333304</v>
      </c>
      <c r="B96">
        <f>0</f>
        <v>0</v>
      </c>
      <c r="C96" s="7">
        <v>0.77083333333333304</v>
      </c>
      <c r="D96">
        <f>0</f>
        <v>0</v>
      </c>
    </row>
    <row r="97" spans="1:4">
      <c r="A97" s="7">
        <v>0.78125</v>
      </c>
      <c r="B97">
        <f>0</f>
        <v>0</v>
      </c>
      <c r="C97" s="7">
        <v>0.78125</v>
      </c>
      <c r="D97">
        <f>0</f>
        <v>0</v>
      </c>
    </row>
    <row r="98" spans="1:4">
      <c r="A98" s="7">
        <v>0.79166666666666696</v>
      </c>
      <c r="B98">
        <f>0</f>
        <v>0</v>
      </c>
      <c r="C98" s="7">
        <v>0.79166666666666696</v>
      </c>
      <c r="D98">
        <f>0</f>
        <v>0</v>
      </c>
    </row>
    <row r="99" spans="1:4">
      <c r="A99" s="7">
        <v>0.80208333333333304</v>
      </c>
      <c r="B99">
        <f>0</f>
        <v>0</v>
      </c>
      <c r="C99" s="7">
        <v>0.80208333333333304</v>
      </c>
      <c r="D99">
        <f>0</f>
        <v>0</v>
      </c>
    </row>
    <row r="100" spans="1:4">
      <c r="A100" s="7">
        <v>0.8125</v>
      </c>
      <c r="B100">
        <f>0</f>
        <v>0</v>
      </c>
      <c r="C100" s="7">
        <v>0.8125</v>
      </c>
      <c r="D100">
        <f>0</f>
        <v>0</v>
      </c>
    </row>
    <row r="101" spans="1:4">
      <c r="A101" s="7">
        <v>0.82291666666666696</v>
      </c>
      <c r="B101">
        <f>0</f>
        <v>0</v>
      </c>
      <c r="C101" s="7">
        <v>0.82291666666666696</v>
      </c>
      <c r="D101">
        <f>0</f>
        <v>0</v>
      </c>
    </row>
    <row r="102" spans="1:4">
      <c r="A102" s="7">
        <v>0.83333333333333304</v>
      </c>
      <c r="B102">
        <f>0</f>
        <v>0</v>
      </c>
      <c r="C102" s="7">
        <v>0.83333333333333304</v>
      </c>
      <c r="D102">
        <f>0</f>
        <v>0</v>
      </c>
    </row>
    <row r="103" spans="1:4">
      <c r="A103" s="7">
        <v>0.84375</v>
      </c>
      <c r="B103">
        <f>0</f>
        <v>0</v>
      </c>
      <c r="C103" s="7">
        <v>0.84375</v>
      </c>
      <c r="D103">
        <f>0</f>
        <v>0</v>
      </c>
    </row>
    <row r="104" spans="1:4">
      <c r="A104" s="7">
        <v>0.85416666666666696</v>
      </c>
      <c r="B104">
        <f>0</f>
        <v>0</v>
      </c>
      <c r="C104" s="7">
        <v>0.85416666666666696</v>
      </c>
      <c r="D104">
        <f>0</f>
        <v>0</v>
      </c>
    </row>
    <row r="105" spans="1:4">
      <c r="A105" s="7">
        <v>0.86458333333333304</v>
      </c>
      <c r="B105">
        <f>0</f>
        <v>0</v>
      </c>
      <c r="C105" s="7">
        <v>0.86458333333333304</v>
      </c>
      <c r="D105">
        <f>0</f>
        <v>0</v>
      </c>
    </row>
    <row r="106" spans="1:4">
      <c r="A106" s="7">
        <v>0.875</v>
      </c>
      <c r="B106">
        <f>0</f>
        <v>0</v>
      </c>
      <c r="C106" s="7">
        <v>0.875</v>
      </c>
      <c r="D106">
        <f>0</f>
        <v>0</v>
      </c>
    </row>
    <row r="107" spans="1:4">
      <c r="A107" s="7">
        <v>0.88541666666666696</v>
      </c>
      <c r="B107">
        <f>0</f>
        <v>0</v>
      </c>
      <c r="C107" s="7">
        <v>0.88541666666666696</v>
      </c>
      <c r="D107">
        <f>0</f>
        <v>0</v>
      </c>
    </row>
    <row r="108" spans="1:4">
      <c r="A108" s="7">
        <v>0.89583333333333304</v>
      </c>
      <c r="B108">
        <f>0</f>
        <v>0</v>
      </c>
      <c r="C108" s="7">
        <v>0.89583333333333304</v>
      </c>
      <c r="D108">
        <f>0</f>
        <v>0</v>
      </c>
    </row>
    <row r="109" spans="1:4">
      <c r="A109" s="7">
        <v>0.90625</v>
      </c>
      <c r="B109">
        <f>0</f>
        <v>0</v>
      </c>
      <c r="C109" s="7">
        <v>0.90625</v>
      </c>
      <c r="D109">
        <f>0</f>
        <v>0</v>
      </c>
    </row>
    <row r="110" spans="1:4">
      <c r="A110" s="7">
        <v>0.91666666666666696</v>
      </c>
      <c r="B110">
        <f>0</f>
        <v>0</v>
      </c>
      <c r="C110" s="7">
        <v>0.91666666666666696</v>
      </c>
      <c r="D110">
        <f>0</f>
        <v>0</v>
      </c>
    </row>
    <row r="111" spans="1:4">
      <c r="A111" s="7">
        <v>0.92708333333333304</v>
      </c>
      <c r="B111">
        <f>0</f>
        <v>0</v>
      </c>
      <c r="C111" s="7">
        <v>0.92708333333333304</v>
      </c>
      <c r="D111">
        <f>0</f>
        <v>0</v>
      </c>
    </row>
    <row r="112" spans="1:4">
      <c r="A112" s="7">
        <v>0.9375</v>
      </c>
      <c r="B112">
        <f>0</f>
        <v>0</v>
      </c>
      <c r="C112" s="7">
        <v>0.9375</v>
      </c>
      <c r="D112">
        <f>0</f>
        <v>0</v>
      </c>
    </row>
    <row r="113" spans="1:4">
      <c r="A113" s="7">
        <v>0.94791666666666696</v>
      </c>
      <c r="B113">
        <f>0</f>
        <v>0</v>
      </c>
      <c r="C113" s="7">
        <v>0.94791666666666696</v>
      </c>
      <c r="D113">
        <f>0</f>
        <v>0</v>
      </c>
    </row>
    <row r="114" spans="1:4">
      <c r="A114" s="7">
        <v>0.95833333333333304</v>
      </c>
      <c r="B114">
        <f>0</f>
        <v>0</v>
      </c>
      <c r="C114" s="7">
        <v>0.95833333333333304</v>
      </c>
      <c r="D114">
        <f>0</f>
        <v>0</v>
      </c>
    </row>
    <row r="115" spans="1:4">
      <c r="A115" s="7">
        <v>0.96875</v>
      </c>
      <c r="B115">
        <f>B18*SIN((2*PI()/B17)*1)</f>
        <v>0.35739209420974899</v>
      </c>
      <c r="C115" s="7">
        <v>0.96875</v>
      </c>
      <c r="D115">
        <f>0</f>
        <v>0</v>
      </c>
    </row>
    <row r="116" spans="1:4">
      <c r="A116" s="7">
        <v>0.97916666666666696</v>
      </c>
      <c r="B116">
        <f>B18*SIN((2*PI()/B17)*2)</f>
        <v>0.71028977547108729</v>
      </c>
      <c r="C116" s="7">
        <v>0.97916666666666696</v>
      </c>
      <c r="D116">
        <f>0</f>
        <v>0</v>
      </c>
    </row>
    <row r="117" spans="1:4">
      <c r="A117" s="7">
        <v>0.98958333333333304</v>
      </c>
      <c r="B117">
        <f>B18*SIN((2*PI()/B17)*3)</f>
        <v>1.0542551506861495</v>
      </c>
      <c r="C117" s="7">
        <v>0.98958333333333304</v>
      </c>
      <c r="D117">
        <f>0</f>
        <v>0</v>
      </c>
    </row>
    <row r="118" spans="1:4">
      <c r="A118" s="7"/>
      <c r="C118" s="7"/>
    </row>
    <row r="119" spans="1:4">
      <c r="A119" s="7"/>
      <c r="C119" s="7"/>
    </row>
    <row r="120" spans="1:4">
      <c r="A120" s="7"/>
      <c r="C120" s="3"/>
    </row>
    <row r="121" spans="1:4">
      <c r="A121" s="7"/>
      <c r="C121" s="3"/>
    </row>
    <row r="122" spans="1:4">
      <c r="A122" s="7"/>
      <c r="C122" s="3"/>
    </row>
    <row r="123" spans="1:4">
      <c r="A123" s="7"/>
      <c r="C123" s="3"/>
    </row>
    <row r="124" spans="1:4">
      <c r="A124" s="7"/>
      <c r="C124" s="3"/>
    </row>
    <row r="125" spans="1:4">
      <c r="A125" s="7"/>
      <c r="C125" s="3"/>
    </row>
    <row r="126" spans="1:4">
      <c r="A126" s="7"/>
      <c r="C126" s="3"/>
    </row>
    <row r="127" spans="1:4">
      <c r="A127" s="7"/>
      <c r="C127" s="3"/>
    </row>
    <row r="128" spans="1:4">
      <c r="A128" s="7"/>
      <c r="C128" s="3"/>
    </row>
    <row r="129" spans="1:3">
      <c r="A129" s="7"/>
      <c r="C129" s="3"/>
    </row>
    <row r="130" spans="1:3">
      <c r="A130" s="7"/>
      <c r="C130" s="3"/>
    </row>
    <row r="131" spans="1:3">
      <c r="A131" s="7"/>
      <c r="C131" s="3"/>
    </row>
    <row r="132" spans="1:3">
      <c r="A132" s="7"/>
      <c r="C132" s="3"/>
    </row>
    <row r="133" spans="1:3">
      <c r="A133" s="7"/>
      <c r="C133" s="3"/>
    </row>
    <row r="134" spans="1:3">
      <c r="A134" s="7"/>
      <c r="C134" s="3"/>
    </row>
    <row r="135" spans="1:3">
      <c r="A135" s="7"/>
      <c r="C135" s="3"/>
    </row>
    <row r="136" spans="1:3">
      <c r="A136" s="7"/>
      <c r="C136" s="3"/>
    </row>
    <row r="137" spans="1:3">
      <c r="A137" s="7"/>
      <c r="C137" s="3"/>
    </row>
    <row r="138" spans="1:3">
      <c r="A138" s="7"/>
      <c r="C138" s="3"/>
    </row>
    <row r="139" spans="1:3">
      <c r="A139" s="7"/>
      <c r="C139" s="3"/>
    </row>
    <row r="140" spans="1:3">
      <c r="A140" s="7"/>
      <c r="C140" s="3"/>
    </row>
    <row r="141" spans="1:3">
      <c r="A141" s="7"/>
      <c r="C141" s="3"/>
    </row>
    <row r="142" spans="1:3">
      <c r="A142" s="7"/>
      <c r="C142" s="3"/>
    </row>
    <row r="143" spans="1:3">
      <c r="A143" s="7"/>
      <c r="C143" s="3"/>
    </row>
    <row r="144" spans="1:3">
      <c r="A144" s="7"/>
      <c r="C144" s="3"/>
    </row>
    <row r="145" spans="1:3">
      <c r="A145" s="7"/>
      <c r="C145" s="3"/>
    </row>
    <row r="146" spans="1:3">
      <c r="A146" s="7"/>
      <c r="C146" s="3"/>
    </row>
    <row r="147" spans="1:3">
      <c r="A147" s="7"/>
      <c r="C147" s="3"/>
    </row>
    <row r="148" spans="1:3">
      <c r="A148" s="7"/>
      <c r="C148" s="3"/>
    </row>
    <row r="149" spans="1:3">
      <c r="A149" s="7"/>
      <c r="C149" s="3"/>
    </row>
    <row r="150" spans="1:3">
      <c r="A150" s="7"/>
      <c r="C150" s="3"/>
    </row>
    <row r="151" spans="1:3">
      <c r="A151" s="7"/>
      <c r="C151" s="3"/>
    </row>
    <row r="152" spans="1:3">
      <c r="A152" s="7"/>
      <c r="C152" s="3"/>
    </row>
    <row r="153" spans="1:3">
      <c r="A153" s="7"/>
      <c r="C153" s="3"/>
    </row>
    <row r="154" spans="1:3">
      <c r="A154" s="7"/>
      <c r="C154" s="3"/>
    </row>
    <row r="155" spans="1:3">
      <c r="A155" s="7"/>
      <c r="C155" s="3"/>
    </row>
    <row r="156" spans="1:3">
      <c r="A156" s="7"/>
      <c r="C156" s="3"/>
    </row>
    <row r="157" spans="1:3">
      <c r="A157" s="7"/>
      <c r="C157" s="3"/>
    </row>
    <row r="158" spans="1:3">
      <c r="A158" s="7"/>
      <c r="C158" s="3"/>
    </row>
    <row r="159" spans="1:3">
      <c r="A159" s="7"/>
      <c r="C159" s="3"/>
    </row>
    <row r="160" spans="1:3">
      <c r="A160" s="7"/>
      <c r="C160" s="3"/>
    </row>
    <row r="161" spans="1:3">
      <c r="A161" s="7"/>
      <c r="C161" s="3"/>
    </row>
    <row r="162" spans="1:3">
      <c r="A162" s="7"/>
      <c r="C162" s="3"/>
    </row>
    <row r="163" spans="1:3">
      <c r="A163" s="7"/>
      <c r="C163" s="3"/>
    </row>
    <row r="164" spans="1:3">
      <c r="A164" s="7"/>
      <c r="C164" s="3"/>
    </row>
    <row r="165" spans="1:3">
      <c r="A165" s="7"/>
      <c r="C165" s="3"/>
    </row>
    <row r="166" spans="1:3">
      <c r="A166" s="7"/>
      <c r="C166" s="3"/>
    </row>
    <row r="167" spans="1:3">
      <c r="A167" s="7"/>
      <c r="C167" s="3"/>
    </row>
    <row r="168" spans="1:3">
      <c r="A168" s="7"/>
      <c r="C168" s="3"/>
    </row>
    <row r="169" spans="1:3">
      <c r="A169" s="7"/>
      <c r="C169" s="3"/>
    </row>
    <row r="170" spans="1:3">
      <c r="A170" s="7"/>
      <c r="C170" s="3"/>
    </row>
    <row r="171" spans="1:3">
      <c r="A171" s="7"/>
      <c r="C171" s="3"/>
    </row>
    <row r="172" spans="1:3">
      <c r="A172" s="7"/>
      <c r="C172" s="3"/>
    </row>
    <row r="173" spans="1:3">
      <c r="A173" s="7"/>
      <c r="C173" s="3"/>
    </row>
    <row r="174" spans="1:3">
      <c r="A174" s="7"/>
      <c r="C174" s="3"/>
    </row>
    <row r="175" spans="1:3">
      <c r="A175" s="7"/>
      <c r="C175" s="3"/>
    </row>
    <row r="176" spans="1:3">
      <c r="A176" s="7"/>
      <c r="C176" s="3"/>
    </row>
    <row r="177" spans="1:3">
      <c r="A177" s="7"/>
      <c r="C177" s="3"/>
    </row>
    <row r="178" spans="1:3">
      <c r="A178" s="7"/>
      <c r="C178" s="3"/>
    </row>
    <row r="179" spans="1:3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I19"/>
  <sheetViews>
    <sheetView workbookViewId="0">
      <selection activeCell="J19" sqref="J19"/>
    </sheetView>
  </sheetViews>
  <sheetFormatPr defaultColWidth="11.42578125" defaultRowHeight="15"/>
  <cols>
    <col min="4" max="4" width="22" customWidth="1"/>
  </cols>
  <sheetData>
    <row r="7" spans="4:7">
      <c r="E7" t="s">
        <v>39</v>
      </c>
      <c r="F7" t="s">
        <v>40</v>
      </c>
      <c r="G7">
        <v>82.3</v>
      </c>
    </row>
    <row r="8" spans="4:7">
      <c r="D8" t="s">
        <v>41</v>
      </c>
      <c r="E8">
        <f>0.8*G7</f>
        <v>65.84</v>
      </c>
      <c r="F8" t="s">
        <v>42</v>
      </c>
    </row>
    <row r="9" spans="4:7">
      <c r="D9" t="s">
        <v>43</v>
      </c>
      <c r="E9">
        <f>0.2*G7</f>
        <v>16.46</v>
      </c>
      <c r="F9" t="s">
        <v>42</v>
      </c>
    </row>
    <row r="10" spans="4:7">
      <c r="D10" t="s">
        <v>44</v>
      </c>
      <c r="E10">
        <v>9</v>
      </c>
      <c r="F10" t="s">
        <v>42</v>
      </c>
    </row>
    <row r="11" spans="4:7">
      <c r="D11" t="s">
        <v>45</v>
      </c>
      <c r="E11">
        <f>E8-E9-E10</f>
        <v>40.380000000000003</v>
      </c>
      <c r="G11">
        <f>E11/G7</f>
        <v>0.49064398541919813</v>
      </c>
    </row>
    <row r="13" spans="4:7">
      <c r="D13" t="s">
        <v>46</v>
      </c>
      <c r="E13">
        <f>G7-E11</f>
        <v>41.919999999999995</v>
      </c>
    </row>
    <row r="14" spans="4:7">
      <c r="D14" t="s">
        <v>47</v>
      </c>
      <c r="E14">
        <v>3.7</v>
      </c>
      <c r="F14" t="s">
        <v>48</v>
      </c>
    </row>
    <row r="15" spans="4:7">
      <c r="D15" t="s">
        <v>49</v>
      </c>
      <c r="E15">
        <f>E13/E14</f>
        <v>11.329729729729728</v>
      </c>
    </row>
    <row r="19" spans="8:9">
      <c r="H19" t="s">
        <v>50</v>
      </c>
      <c r="I19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FFD6-609E-4562-86CC-AEC71D5E9BF4}">
  <dimension ref="A1:J12"/>
  <sheetViews>
    <sheetView tabSelected="1" workbookViewId="0">
      <selection activeCell="C3" sqref="C3:J12"/>
    </sheetView>
  </sheetViews>
  <sheetFormatPr defaultRowHeight="15"/>
  <cols>
    <col min="1" max="1" width="18.7109375" customWidth="1"/>
  </cols>
  <sheetData>
    <row r="1" spans="1:10">
      <c r="C1" s="12" t="s">
        <v>52</v>
      </c>
      <c r="D1" s="12"/>
      <c r="E1" s="12"/>
      <c r="F1" s="12"/>
      <c r="G1" s="12" t="s">
        <v>53</v>
      </c>
      <c r="H1" s="12"/>
      <c r="I1" s="12"/>
      <c r="J1" s="12"/>
    </row>
    <row r="2" spans="1:10">
      <c r="C2" t="s">
        <v>54</v>
      </c>
      <c r="D2" t="s">
        <v>55</v>
      </c>
      <c r="E2" t="s">
        <v>39</v>
      </c>
      <c r="F2" t="s">
        <v>56</v>
      </c>
      <c r="G2" t="s">
        <v>54</v>
      </c>
      <c r="H2" t="s">
        <v>55</v>
      </c>
      <c r="I2" t="s">
        <v>39</v>
      </c>
      <c r="J2" t="s">
        <v>56</v>
      </c>
    </row>
    <row r="3" spans="1:10">
      <c r="A3" t="s">
        <v>57</v>
      </c>
      <c r="B3" t="s">
        <v>58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B4" t="s">
        <v>59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 t="s">
        <v>60</v>
      </c>
      <c r="B5" t="s">
        <v>58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>
      <c r="B6" t="s">
        <v>59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61</v>
      </c>
      <c r="B7" t="s">
        <v>58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B8" t="s">
        <v>59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62</v>
      </c>
      <c r="B9" t="s">
        <v>58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B10" t="s">
        <v>59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63</v>
      </c>
      <c r="B11" t="s">
        <v>58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B12" t="s">
        <v>59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</sheetData>
  <mergeCells count="2">
    <mergeCell ref="C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2024-04-29T15:09:19Z</dcterms:created>
  <dcterms:modified xsi:type="dcterms:W3CDTF">2024-05-09T09:36:52Z</dcterms:modified>
  <cp:category/>
  <cp:contentStatus/>
</cp:coreProperties>
</file>