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7F19ADD5-0A95-4CB5-AE25-2D6ADA8F8FB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Vi+VIz+44V31zJp02d6Howllw=="/>
    </ext>
  </extLst>
</workbook>
</file>

<file path=xl/calcChain.xml><?xml version="1.0" encoding="utf-8"?>
<calcChain xmlns="http://schemas.openxmlformats.org/spreadsheetml/2006/main">
  <c r="H3" i="1" l="1"/>
  <c r="D101" i="1"/>
  <c r="B101" i="1"/>
  <c r="B100" i="1"/>
  <c r="D100" i="1" s="1"/>
  <c r="H100" i="1" s="1"/>
  <c r="D99" i="1"/>
  <c r="H99" i="1" s="1"/>
  <c r="B99" i="1"/>
  <c r="B98" i="1"/>
  <c r="D98" i="1" s="1"/>
  <c r="F91" i="1"/>
  <c r="E91" i="1"/>
  <c r="H101" i="1" s="1"/>
  <c r="H90" i="1"/>
  <c r="F90" i="1"/>
  <c r="E90" i="1"/>
  <c r="F89" i="1"/>
  <c r="H89" i="1" s="1"/>
  <c r="E89" i="1"/>
  <c r="F88" i="1"/>
  <c r="E88" i="1"/>
  <c r="H98" i="1" s="1"/>
  <c r="D84" i="1"/>
  <c r="B84" i="1"/>
  <c r="B83" i="1"/>
  <c r="D83" i="1" s="1"/>
  <c r="H83" i="1" s="1"/>
  <c r="D82" i="1"/>
  <c r="H82" i="1" s="1"/>
  <c r="B82" i="1"/>
  <c r="B81" i="1"/>
  <c r="D81" i="1" s="1"/>
  <c r="F74" i="1"/>
  <c r="E74" i="1"/>
  <c r="H84" i="1" s="1"/>
  <c r="H73" i="1"/>
  <c r="F73" i="1"/>
  <c r="E73" i="1"/>
  <c r="F72" i="1"/>
  <c r="H72" i="1" s="1"/>
  <c r="E72" i="1"/>
  <c r="F71" i="1"/>
  <c r="E71" i="1"/>
  <c r="H81" i="1" s="1"/>
  <c r="D67" i="1"/>
  <c r="B67" i="1"/>
  <c r="B66" i="1"/>
  <c r="D66" i="1" s="1"/>
  <c r="H66" i="1" s="1"/>
  <c r="D65" i="1"/>
  <c r="H65" i="1" s="1"/>
  <c r="B65" i="1"/>
  <c r="B64" i="1"/>
  <c r="D64" i="1" s="1"/>
  <c r="F57" i="1"/>
  <c r="E57" i="1"/>
  <c r="H67" i="1" s="1"/>
  <c r="H56" i="1"/>
  <c r="F56" i="1"/>
  <c r="E56" i="1"/>
  <c r="F55" i="1"/>
  <c r="H55" i="1" s="1"/>
  <c r="E55" i="1"/>
  <c r="F54" i="1"/>
  <c r="E54" i="1"/>
  <c r="B50" i="1"/>
  <c r="D50" i="1" s="1"/>
  <c r="B49" i="1"/>
  <c r="D49" i="1" s="1"/>
  <c r="H49" i="1" s="1"/>
  <c r="D48" i="1"/>
  <c r="H48" i="1" s="1"/>
  <c r="B48" i="1"/>
  <c r="B47" i="1"/>
  <c r="D47" i="1" s="1"/>
  <c r="F40" i="1"/>
  <c r="E40" i="1"/>
  <c r="H50" i="1" s="1"/>
  <c r="H39" i="1"/>
  <c r="F39" i="1"/>
  <c r="E39" i="1"/>
  <c r="F38" i="1"/>
  <c r="H38" i="1" s="1"/>
  <c r="E38" i="1"/>
  <c r="F37" i="1"/>
  <c r="E37" i="1"/>
  <c r="H47" i="1" s="1"/>
  <c r="B33" i="1"/>
  <c r="D33" i="1" s="1"/>
  <c r="B32" i="1"/>
  <c r="D32" i="1" s="1"/>
  <c r="H32" i="1" s="1"/>
  <c r="D31" i="1"/>
  <c r="H31" i="1" s="1"/>
  <c r="B31" i="1"/>
  <c r="B30" i="1"/>
  <c r="D30" i="1" s="1"/>
  <c r="F23" i="1"/>
  <c r="E23" i="1"/>
  <c r="H22" i="1"/>
  <c r="F22" i="1"/>
  <c r="E22" i="1"/>
  <c r="F21" i="1"/>
  <c r="H21" i="1" s="1"/>
  <c r="E21" i="1"/>
  <c r="F20" i="1"/>
  <c r="E20" i="1"/>
  <c r="B16" i="1"/>
  <c r="D16" i="1" s="1"/>
  <c r="B15" i="1"/>
  <c r="D15" i="1" s="1"/>
  <c r="H15" i="1" s="1"/>
  <c r="D14" i="1"/>
  <c r="B14" i="1"/>
  <c r="D13" i="1"/>
  <c r="H6" i="1"/>
  <c r="F6" i="1"/>
  <c r="E6" i="1"/>
  <c r="F5" i="1"/>
  <c r="H5" i="1" s="1"/>
  <c r="E5" i="1"/>
  <c r="F4" i="1"/>
  <c r="E4" i="1"/>
  <c r="H4" i="1" s="1"/>
  <c r="F3" i="1"/>
  <c r="E3" i="1"/>
  <c r="H33" i="1" l="1"/>
  <c r="H16" i="1"/>
  <c r="H30" i="1"/>
  <c r="H64" i="1"/>
  <c r="H14" i="1"/>
  <c r="H13" i="1"/>
  <c r="H20" i="1"/>
  <c r="H37" i="1"/>
  <c r="H54" i="1"/>
  <c r="H71" i="1"/>
  <c r="H88" i="1"/>
  <c r="H23" i="1"/>
  <c r="H40" i="1"/>
  <c r="H57" i="1"/>
  <c r="H74" i="1"/>
  <c r="H91" i="1"/>
</calcChain>
</file>

<file path=xl/sharedStrings.xml><?xml version="1.0" encoding="utf-8"?>
<sst xmlns="http://schemas.openxmlformats.org/spreadsheetml/2006/main" count="87" uniqueCount="21">
  <si>
    <t>rxn 1</t>
  </si>
  <si>
    <t>conc(ng/uL)</t>
  </si>
  <si>
    <t>bps</t>
  </si>
  <si>
    <t>ng desired</t>
  </si>
  <si>
    <t>Equimolar ratio</t>
  </si>
  <si>
    <t>Inverse of conc (to get uL to add)</t>
  </si>
  <si>
    <t>initial required amount</t>
  </si>
  <si>
    <t>only shift what is in yellow</t>
  </si>
  <si>
    <t>Backbone</t>
  </si>
  <si>
    <t>Dilution</t>
  </si>
  <si>
    <t>Concentration</t>
  </si>
  <si>
    <t>Volume intial</t>
  </si>
  <si>
    <t>Concentration final</t>
  </si>
  <si>
    <t>volume to bring up to</t>
  </si>
  <si>
    <t>new required amount</t>
  </si>
  <si>
    <t>rxn 2</t>
  </si>
  <si>
    <t>rxn 1.0</t>
  </si>
  <si>
    <t>1.0*</t>
  </si>
  <si>
    <t>rxn 2.0</t>
  </si>
  <si>
    <t>rxn 3</t>
  </si>
  <si>
    <t>rxn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</si>
</sst>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0" borderId="2" xfId="0" applyFont="1" applyBorder="1" applyAlignment="1"/>
    <xf numFmtId="0" fontId="2" fillId="0" borderId="0" xfId="0" applyFont="1" applyAlignment="1"/>
    <xf numFmtId="0" fontId="2" fillId="0" borderId="3" xfId="0" applyFont="1" applyBorder="1" applyAlignment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3" xfId="0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01"/>
  <sheetViews>
    <sheetView tabSelected="1" workbookViewId="0">
      <selection activeCell="H4" sqref="H4"/>
    </sheetView>
  </sheetViews>
  <sheetFormatPr defaultColWidth="12.625" defaultRowHeight="15" customHeight="1" x14ac:dyDescent="0.2"/>
  <cols>
    <col min="1" max="1" width="7.625" customWidth="1"/>
    <col min="2" max="2" width="11.625" customWidth="1"/>
    <col min="3" max="3" width="11.375" customWidth="1"/>
    <col min="4" max="4" width="16.125" customWidth="1"/>
    <col min="5" max="5" width="12.875" customWidth="1"/>
    <col min="6" max="6" width="17.875" customWidth="1"/>
    <col min="7" max="26" width="7.625" customWidth="1"/>
  </cols>
  <sheetData>
    <row r="2" spans="1:12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6</v>
      </c>
    </row>
    <row r="3" spans="1:12" x14ac:dyDescent="0.25">
      <c r="A3" s="1">
        <v>1</v>
      </c>
      <c r="B3" s="3">
        <v>40.15</v>
      </c>
      <c r="C3" s="3">
        <v>359</v>
      </c>
      <c r="D3" s="2">
        <v>100</v>
      </c>
      <c r="E3" s="2">
        <f t="shared" ref="E3:E6" si="0">C3/C$8</f>
        <v>0.11521181001283697</v>
      </c>
      <c r="F3" s="2">
        <f t="shared" ref="F3:F6" si="1">1/B3</f>
        <v>2.4906600249066005E-2</v>
      </c>
      <c r="H3" s="2">
        <f>D3*E3*F3</f>
        <v>0.28695344959610708</v>
      </c>
    </row>
    <row r="4" spans="1:12" x14ac:dyDescent="0.25">
      <c r="A4" s="1">
        <v>2</v>
      </c>
      <c r="B4" s="3">
        <v>47.6</v>
      </c>
      <c r="C4" s="3">
        <v>487</v>
      </c>
      <c r="D4" s="2">
        <v>100</v>
      </c>
      <c r="E4" s="2">
        <f t="shared" si="0"/>
        <v>0.15629011553273428</v>
      </c>
      <c r="F4" s="2">
        <f t="shared" si="1"/>
        <v>2.1008403361344536E-2</v>
      </c>
      <c r="H4" s="2">
        <f t="shared" ref="H3:H6" si="2">D4*E4*F4</f>
        <v>0.32834057885028206</v>
      </c>
      <c r="L4" s="2" t="s">
        <v>7</v>
      </c>
    </row>
    <row r="5" spans="1:12" x14ac:dyDescent="0.25">
      <c r="A5" s="1">
        <v>3</v>
      </c>
      <c r="B5" s="3">
        <v>65.099999999999994</v>
      </c>
      <c r="C5" s="3">
        <v>2122</v>
      </c>
      <c r="D5" s="2">
        <v>100</v>
      </c>
      <c r="E5" s="2">
        <f t="shared" si="0"/>
        <v>0.68100128369704749</v>
      </c>
      <c r="F5" s="2">
        <f t="shared" si="1"/>
        <v>1.5360983102918589E-2</v>
      </c>
      <c r="H5" s="2">
        <f t="shared" si="2"/>
        <v>1.0460849211936214</v>
      </c>
    </row>
    <row r="6" spans="1:12" x14ac:dyDescent="0.25">
      <c r="A6" s="1">
        <v>0</v>
      </c>
      <c r="B6" s="3">
        <v>206.7</v>
      </c>
      <c r="C6" s="3">
        <v>3116</v>
      </c>
      <c r="D6" s="2">
        <v>100</v>
      </c>
      <c r="E6" s="2">
        <f t="shared" si="0"/>
        <v>1</v>
      </c>
      <c r="F6" s="2">
        <f t="shared" si="1"/>
        <v>4.8379293662312532E-3</v>
      </c>
      <c r="H6" s="2">
        <f t="shared" si="2"/>
        <v>0.48379293662312534</v>
      </c>
    </row>
    <row r="8" spans="1:12" x14ac:dyDescent="0.25">
      <c r="B8" s="2" t="s">
        <v>8</v>
      </c>
      <c r="C8" s="1">
        <v>3116</v>
      </c>
    </row>
    <row r="11" spans="1:12" x14ac:dyDescent="0.25">
      <c r="B11" s="2" t="s">
        <v>9</v>
      </c>
    </row>
    <row r="12" spans="1:12" x14ac:dyDescent="0.25">
      <c r="B12" s="2" t="s">
        <v>10</v>
      </c>
      <c r="C12" s="2" t="s">
        <v>11</v>
      </c>
      <c r="D12" s="2" t="s">
        <v>12</v>
      </c>
      <c r="E12" s="2" t="s">
        <v>13</v>
      </c>
      <c r="H12" s="2" t="s">
        <v>14</v>
      </c>
    </row>
    <row r="13" spans="1:12" x14ac:dyDescent="0.25">
      <c r="B13" s="1">
        <v>40.15</v>
      </c>
      <c r="C13" s="3">
        <v>5</v>
      </c>
      <c r="D13" s="2">
        <f t="shared" ref="D13:D16" si="3">(B13*C13)/E13</f>
        <v>6.6916666666666664</v>
      </c>
      <c r="E13" s="3">
        <v>30</v>
      </c>
      <c r="H13" s="2">
        <f t="shared" ref="H13:H16" si="4">D3*E3*(1/D13)</f>
        <v>1.7217206975766424</v>
      </c>
    </row>
    <row r="14" spans="1:12" x14ac:dyDescent="0.25">
      <c r="B14" s="2">
        <f t="shared" ref="B14:B16" si="5">B4</f>
        <v>47.6</v>
      </c>
      <c r="C14" s="3">
        <v>5</v>
      </c>
      <c r="D14" s="2">
        <f t="shared" si="3"/>
        <v>7.9333333333333336</v>
      </c>
      <c r="E14" s="3">
        <v>30</v>
      </c>
      <c r="H14" s="2">
        <f t="shared" si="4"/>
        <v>1.9700434731016925</v>
      </c>
    </row>
    <row r="15" spans="1:12" x14ac:dyDescent="0.25">
      <c r="B15" s="2">
        <f t="shared" si="5"/>
        <v>65.099999999999994</v>
      </c>
      <c r="C15" s="3">
        <v>11</v>
      </c>
      <c r="D15" s="2">
        <f t="shared" si="3"/>
        <v>23.869999999999997</v>
      </c>
      <c r="E15" s="3">
        <v>30</v>
      </c>
      <c r="H15" s="2">
        <f t="shared" si="4"/>
        <v>2.8529588759826039</v>
      </c>
    </row>
    <row r="16" spans="1:12" x14ac:dyDescent="0.25">
      <c r="B16" s="2">
        <f t="shared" si="5"/>
        <v>206.7</v>
      </c>
      <c r="C16" s="4">
        <v>11</v>
      </c>
      <c r="D16" s="2">
        <f t="shared" si="3"/>
        <v>75.789999999999992</v>
      </c>
      <c r="E16" s="3">
        <v>30</v>
      </c>
      <c r="H16" s="2">
        <f t="shared" si="4"/>
        <v>1.3194352816994328</v>
      </c>
    </row>
    <row r="19" spans="1:8" x14ac:dyDescent="0.25">
      <c r="A19" s="1" t="s">
        <v>15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H19" s="2" t="s">
        <v>6</v>
      </c>
    </row>
    <row r="20" spans="1:8" x14ac:dyDescent="0.25">
      <c r="A20" s="1">
        <v>1</v>
      </c>
      <c r="B20" s="3">
        <v>40.15</v>
      </c>
      <c r="C20" s="3">
        <v>359</v>
      </c>
      <c r="D20" s="2">
        <v>100</v>
      </c>
      <c r="E20" s="2">
        <f t="shared" ref="E20:E23" si="6">C20/C$8</f>
        <v>0.11521181001283697</v>
      </c>
      <c r="F20" s="2">
        <f t="shared" ref="F20:F23" si="7">1/B20</f>
        <v>2.4906600249066005E-2</v>
      </c>
      <c r="H20" s="2">
        <f t="shared" ref="H20:H23" si="8">D20*E20*F20</f>
        <v>0.28695344959610708</v>
      </c>
    </row>
    <row r="21" spans="1:8" ht="15.75" customHeight="1" x14ac:dyDescent="0.25">
      <c r="A21" s="1">
        <v>4</v>
      </c>
      <c r="B21" s="3">
        <v>40.35</v>
      </c>
      <c r="C21" s="3">
        <v>526</v>
      </c>
      <c r="D21" s="2">
        <v>100</v>
      </c>
      <c r="E21" s="2">
        <f t="shared" si="6"/>
        <v>0.16880616174582799</v>
      </c>
      <c r="F21" s="2">
        <f t="shared" si="7"/>
        <v>2.4783147459727383E-2</v>
      </c>
      <c r="H21" s="2">
        <f t="shared" si="8"/>
        <v>0.41835479986574464</v>
      </c>
    </row>
    <row r="22" spans="1:8" ht="15.75" customHeight="1" x14ac:dyDescent="0.25">
      <c r="A22" s="1">
        <v>3</v>
      </c>
      <c r="B22" s="3">
        <v>65.099999999999994</v>
      </c>
      <c r="C22" s="3">
        <v>2122</v>
      </c>
      <c r="D22" s="2">
        <v>100</v>
      </c>
      <c r="E22" s="2">
        <f t="shared" si="6"/>
        <v>0.68100128369704749</v>
      </c>
      <c r="F22" s="2">
        <f t="shared" si="7"/>
        <v>1.5360983102918589E-2</v>
      </c>
      <c r="H22" s="2">
        <f t="shared" si="8"/>
        <v>1.0460849211936214</v>
      </c>
    </row>
    <row r="23" spans="1:8" ht="15.75" customHeight="1" x14ac:dyDescent="0.25">
      <c r="A23" s="1">
        <v>0</v>
      </c>
      <c r="B23" s="3">
        <v>206.7</v>
      </c>
      <c r="C23" s="3">
        <v>3116</v>
      </c>
      <c r="D23" s="2">
        <v>100</v>
      </c>
      <c r="E23" s="2">
        <f t="shared" si="6"/>
        <v>1</v>
      </c>
      <c r="F23" s="2">
        <f t="shared" si="7"/>
        <v>4.8379293662312532E-3</v>
      </c>
      <c r="H23" s="2">
        <f t="shared" si="8"/>
        <v>0.48379293662312534</v>
      </c>
    </row>
    <row r="24" spans="1:8" ht="15.75" customHeight="1" x14ac:dyDescent="0.2"/>
    <row r="25" spans="1:8" ht="15.75" customHeight="1" x14ac:dyDescent="0.25">
      <c r="B25" s="2" t="s">
        <v>8</v>
      </c>
      <c r="C25" s="1">
        <v>3116</v>
      </c>
    </row>
    <row r="26" spans="1:8" ht="15.75" customHeight="1" x14ac:dyDescent="0.2"/>
    <row r="27" spans="1:8" ht="15.75" customHeight="1" x14ac:dyDescent="0.2"/>
    <row r="28" spans="1:8" ht="15.75" customHeight="1" x14ac:dyDescent="0.25">
      <c r="B28" s="2" t="s">
        <v>9</v>
      </c>
    </row>
    <row r="29" spans="1:8" ht="15.75" customHeight="1" x14ac:dyDescent="0.25">
      <c r="B29" s="2" t="s">
        <v>10</v>
      </c>
      <c r="C29" s="2" t="s">
        <v>11</v>
      </c>
      <c r="D29" s="2" t="s">
        <v>12</v>
      </c>
      <c r="E29" s="2" t="s">
        <v>13</v>
      </c>
      <c r="H29" s="2" t="s">
        <v>14</v>
      </c>
    </row>
    <row r="30" spans="1:8" ht="15.75" customHeight="1" x14ac:dyDescent="0.25">
      <c r="B30" s="2">
        <f t="shared" ref="B30:B33" si="9">B20</f>
        <v>40.15</v>
      </c>
      <c r="C30" s="3">
        <v>5</v>
      </c>
      <c r="D30" s="2">
        <f t="shared" ref="D30:D33" si="10">(B30*C30)/E30</f>
        <v>6.6916666666666664</v>
      </c>
      <c r="E30" s="3">
        <v>30</v>
      </c>
      <c r="H30" s="2">
        <f t="shared" ref="H30:H33" si="11">D20*E20*(1/D30)</f>
        <v>1.7217206975766424</v>
      </c>
    </row>
    <row r="31" spans="1:8" ht="15.75" customHeight="1" x14ac:dyDescent="0.25">
      <c r="B31" s="2">
        <f t="shared" si="9"/>
        <v>40.35</v>
      </c>
      <c r="C31" s="3">
        <v>5</v>
      </c>
      <c r="D31" s="2">
        <f t="shared" si="10"/>
        <v>6.7249999999999996</v>
      </c>
      <c r="E31" s="3">
        <v>30</v>
      </c>
      <c r="H31" s="2">
        <f t="shared" si="11"/>
        <v>2.5101287991944683</v>
      </c>
    </row>
    <row r="32" spans="1:8" ht="15.75" customHeight="1" x14ac:dyDescent="0.25">
      <c r="B32" s="2">
        <f t="shared" si="9"/>
        <v>65.099999999999994</v>
      </c>
      <c r="C32" s="4">
        <v>11</v>
      </c>
      <c r="D32" s="2">
        <f t="shared" si="10"/>
        <v>23.869999999999997</v>
      </c>
      <c r="E32" s="3">
        <v>30</v>
      </c>
      <c r="H32" s="2">
        <f t="shared" si="11"/>
        <v>2.8529588759826039</v>
      </c>
    </row>
    <row r="33" spans="1:8" ht="15.75" customHeight="1" x14ac:dyDescent="0.25">
      <c r="B33" s="2">
        <f t="shared" si="9"/>
        <v>206.7</v>
      </c>
      <c r="C33" s="4">
        <v>11</v>
      </c>
      <c r="D33" s="2">
        <f t="shared" si="10"/>
        <v>75.789999999999992</v>
      </c>
      <c r="E33" s="3">
        <v>30</v>
      </c>
      <c r="H33" s="2">
        <f t="shared" si="11"/>
        <v>1.3194352816994328</v>
      </c>
    </row>
    <row r="34" spans="1:8" ht="15.75" customHeight="1" x14ac:dyDescent="0.2"/>
    <row r="35" spans="1:8" ht="15.75" customHeight="1" x14ac:dyDescent="0.2"/>
    <row r="36" spans="1:8" ht="15.75" customHeight="1" x14ac:dyDescent="0.25">
      <c r="A36" s="1" t="s">
        <v>16</v>
      </c>
      <c r="B36" s="5" t="s">
        <v>1</v>
      </c>
      <c r="C36" s="5" t="s">
        <v>2</v>
      </c>
      <c r="D36" s="6" t="s">
        <v>3</v>
      </c>
      <c r="E36" s="6" t="s">
        <v>4</v>
      </c>
      <c r="F36" s="7" t="s">
        <v>5</v>
      </c>
      <c r="G36" s="6"/>
      <c r="H36" s="7" t="s">
        <v>6</v>
      </c>
    </row>
    <row r="37" spans="1:8" ht="15.75" customHeight="1" x14ac:dyDescent="0.25">
      <c r="A37" s="1" t="s">
        <v>17</v>
      </c>
      <c r="B37" s="8">
        <v>30.167999999999999</v>
      </c>
      <c r="C37" s="9">
        <v>359</v>
      </c>
      <c r="D37" s="10">
        <v>100</v>
      </c>
      <c r="E37" s="10">
        <f t="shared" ref="E37:E40" si="12">C37/C$8</f>
        <v>0.11521181001283697</v>
      </c>
      <c r="F37" s="10">
        <f t="shared" ref="F37:F40" si="13">1/B37</f>
        <v>3.3147706178732431E-2</v>
      </c>
      <c r="G37" s="6"/>
      <c r="H37" s="10">
        <f t="shared" ref="H37:H40" si="14">D37*E37*F37</f>
        <v>0.38190072266254632</v>
      </c>
    </row>
    <row r="38" spans="1:8" ht="15.75" customHeight="1" x14ac:dyDescent="0.25">
      <c r="A38" s="1">
        <v>2</v>
      </c>
      <c r="B38" s="8">
        <v>47.604999999999997</v>
      </c>
      <c r="C38" s="9">
        <v>487</v>
      </c>
      <c r="D38" s="10">
        <v>100</v>
      </c>
      <c r="E38" s="10">
        <f t="shared" si="12"/>
        <v>0.15629011553273428</v>
      </c>
      <c r="F38" s="10">
        <f t="shared" si="13"/>
        <v>2.1006196828064282E-2</v>
      </c>
      <c r="G38" s="6"/>
      <c r="H38" s="10">
        <f t="shared" si="14"/>
        <v>0.32830609291615226</v>
      </c>
    </row>
    <row r="39" spans="1:8" ht="15.75" customHeight="1" x14ac:dyDescent="0.25">
      <c r="A39" s="1">
        <v>3</v>
      </c>
      <c r="B39" s="8">
        <v>65.099999999999994</v>
      </c>
      <c r="C39" s="9">
        <v>2122</v>
      </c>
      <c r="D39" s="10">
        <v>100</v>
      </c>
      <c r="E39" s="10">
        <f t="shared" si="12"/>
        <v>0.68100128369704749</v>
      </c>
      <c r="F39" s="10">
        <f t="shared" si="13"/>
        <v>1.5360983102918589E-2</v>
      </c>
      <c r="G39" s="6"/>
      <c r="H39" s="10">
        <f t="shared" si="14"/>
        <v>1.0460849211936214</v>
      </c>
    </row>
    <row r="40" spans="1:8" ht="15.75" customHeight="1" x14ac:dyDescent="0.25">
      <c r="A40" s="1">
        <v>0</v>
      </c>
      <c r="B40" s="8">
        <v>206.7</v>
      </c>
      <c r="C40" s="9">
        <v>3116</v>
      </c>
      <c r="D40" s="10">
        <v>100</v>
      </c>
      <c r="E40" s="10">
        <f t="shared" si="12"/>
        <v>1</v>
      </c>
      <c r="F40" s="10">
        <f t="shared" si="13"/>
        <v>4.8379293662312532E-3</v>
      </c>
      <c r="G40" s="6"/>
      <c r="H40" s="10">
        <f t="shared" si="14"/>
        <v>0.48379293662312534</v>
      </c>
    </row>
    <row r="41" spans="1:8" ht="15.75" customHeight="1" x14ac:dyDescent="0.25">
      <c r="B41" s="6"/>
      <c r="C41" s="6"/>
      <c r="D41" s="6"/>
      <c r="E41" s="6"/>
      <c r="F41" s="6"/>
      <c r="G41" s="6"/>
      <c r="H41" s="6"/>
    </row>
    <row r="42" spans="1:8" ht="15.75" customHeight="1" x14ac:dyDescent="0.25">
      <c r="B42" s="6" t="s">
        <v>8</v>
      </c>
      <c r="C42" s="11">
        <v>3116</v>
      </c>
      <c r="D42" s="6"/>
      <c r="E42" s="6"/>
      <c r="F42" s="6"/>
      <c r="G42" s="6"/>
      <c r="H42" s="6"/>
    </row>
    <row r="43" spans="1:8" ht="15.75" customHeight="1" x14ac:dyDescent="0.25">
      <c r="B43" s="6"/>
      <c r="C43" s="6"/>
      <c r="D43" s="6"/>
      <c r="E43" s="6"/>
      <c r="F43" s="6"/>
      <c r="G43" s="6"/>
      <c r="H43" s="6"/>
    </row>
    <row r="44" spans="1:8" ht="15.75" customHeight="1" x14ac:dyDescent="0.25">
      <c r="B44" s="6"/>
      <c r="C44" s="6"/>
      <c r="D44" s="6"/>
      <c r="E44" s="6"/>
      <c r="F44" s="6"/>
      <c r="G44" s="6"/>
      <c r="H44" s="6"/>
    </row>
    <row r="45" spans="1:8" ht="15.75" customHeight="1" x14ac:dyDescent="0.25">
      <c r="B45" s="6" t="s">
        <v>9</v>
      </c>
      <c r="C45" s="6"/>
      <c r="D45" s="6"/>
      <c r="E45" s="6"/>
      <c r="F45" s="6"/>
      <c r="G45" s="6"/>
      <c r="H45" s="6"/>
    </row>
    <row r="46" spans="1:8" ht="15.75" customHeight="1" x14ac:dyDescent="0.25">
      <c r="B46" s="6" t="s">
        <v>10</v>
      </c>
      <c r="C46" s="5" t="s">
        <v>11</v>
      </c>
      <c r="D46" s="6" t="s">
        <v>12</v>
      </c>
      <c r="E46" s="12" t="s">
        <v>13</v>
      </c>
      <c r="F46" s="6"/>
      <c r="G46" s="6"/>
      <c r="H46" s="7" t="s">
        <v>14</v>
      </c>
    </row>
    <row r="47" spans="1:8" ht="15.75" customHeight="1" x14ac:dyDescent="0.25">
      <c r="B47" s="13">
        <f t="shared" ref="B47:B50" si="15">B37</f>
        <v>30.167999999999999</v>
      </c>
      <c r="C47" s="9">
        <v>5</v>
      </c>
      <c r="D47" s="13">
        <f t="shared" ref="D47:D50" si="16">(B47*C47)/E47</f>
        <v>5.0280000000000005</v>
      </c>
      <c r="E47" s="9">
        <v>30</v>
      </c>
      <c r="F47" s="6"/>
      <c r="G47" s="6"/>
      <c r="H47" s="10">
        <f t="shared" ref="H47:H50" si="17">D37*E37*(1/D47)</f>
        <v>2.2914043359752778</v>
      </c>
    </row>
    <row r="48" spans="1:8" ht="15.75" customHeight="1" x14ac:dyDescent="0.25">
      <c r="B48" s="13">
        <f t="shared" si="15"/>
        <v>47.604999999999997</v>
      </c>
      <c r="C48" s="9">
        <v>5</v>
      </c>
      <c r="D48" s="13">
        <f t="shared" si="16"/>
        <v>7.9341666666666661</v>
      </c>
      <c r="E48" s="9">
        <v>30</v>
      </c>
      <c r="F48" s="6"/>
      <c r="G48" s="6"/>
      <c r="H48" s="10">
        <f t="shared" si="17"/>
        <v>1.9698365574969134</v>
      </c>
    </row>
    <row r="49" spans="1:8" ht="15.75" customHeight="1" x14ac:dyDescent="0.25">
      <c r="B49" s="13">
        <f t="shared" si="15"/>
        <v>65.099999999999994</v>
      </c>
      <c r="C49" s="14">
        <v>11</v>
      </c>
      <c r="D49" s="13">
        <f t="shared" si="16"/>
        <v>23.869999999999997</v>
      </c>
      <c r="E49" s="9">
        <v>30</v>
      </c>
      <c r="F49" s="6"/>
      <c r="G49" s="6"/>
      <c r="H49" s="10">
        <f t="shared" si="17"/>
        <v>2.8529588759826039</v>
      </c>
    </row>
    <row r="50" spans="1:8" ht="15.75" customHeight="1" x14ac:dyDescent="0.25">
      <c r="B50" s="13">
        <f t="shared" si="15"/>
        <v>206.7</v>
      </c>
      <c r="C50" s="14">
        <v>11</v>
      </c>
      <c r="D50" s="13">
        <f t="shared" si="16"/>
        <v>75.789999999999992</v>
      </c>
      <c r="E50" s="9">
        <v>30</v>
      </c>
      <c r="F50" s="6"/>
      <c r="G50" s="6"/>
      <c r="H50" s="10">
        <f t="shared" si="17"/>
        <v>1.3194352816994328</v>
      </c>
    </row>
    <row r="51" spans="1:8" ht="15.75" customHeight="1" x14ac:dyDescent="0.2"/>
    <row r="52" spans="1:8" ht="15.75" customHeight="1" x14ac:dyDescent="0.2"/>
    <row r="53" spans="1:8" ht="15.75" customHeight="1" x14ac:dyDescent="0.25">
      <c r="A53" s="1" t="s">
        <v>18</v>
      </c>
      <c r="B53" s="5" t="s">
        <v>1</v>
      </c>
      <c r="C53" s="5" t="s">
        <v>2</v>
      </c>
      <c r="D53" s="6" t="s">
        <v>3</v>
      </c>
      <c r="E53" s="6" t="s">
        <v>4</v>
      </c>
      <c r="F53" s="7" t="s">
        <v>5</v>
      </c>
      <c r="G53" s="6"/>
      <c r="H53" s="7" t="s">
        <v>6</v>
      </c>
    </row>
    <row r="54" spans="1:8" ht="15.75" customHeight="1" x14ac:dyDescent="0.25">
      <c r="A54" s="1" t="s">
        <v>17</v>
      </c>
      <c r="B54" s="8">
        <v>30.167999999999999</v>
      </c>
      <c r="C54" s="9">
        <v>359</v>
      </c>
      <c r="D54" s="10">
        <v>100</v>
      </c>
      <c r="E54" s="10">
        <f t="shared" ref="E54:E57" si="18">C54/C$8</f>
        <v>0.11521181001283697</v>
      </c>
      <c r="F54" s="10">
        <f t="shared" ref="F54:F57" si="19">1/B54</f>
        <v>3.3147706178732431E-2</v>
      </c>
      <c r="G54" s="6"/>
      <c r="H54" s="10">
        <f t="shared" ref="H54:H57" si="20">D54*E54*F54</f>
        <v>0.38190072266254632</v>
      </c>
    </row>
    <row r="55" spans="1:8" ht="15.75" customHeight="1" x14ac:dyDescent="0.25">
      <c r="A55" s="1">
        <v>4</v>
      </c>
      <c r="B55" s="8">
        <v>40.35</v>
      </c>
      <c r="C55" s="9">
        <v>526</v>
      </c>
      <c r="D55" s="10">
        <v>100</v>
      </c>
      <c r="E55" s="10">
        <f t="shared" si="18"/>
        <v>0.16880616174582799</v>
      </c>
      <c r="F55" s="10">
        <f t="shared" si="19"/>
        <v>2.4783147459727383E-2</v>
      </c>
      <c r="G55" s="6"/>
      <c r="H55" s="10">
        <f t="shared" si="20"/>
        <v>0.41835479986574464</v>
      </c>
    </row>
    <row r="56" spans="1:8" ht="15.75" customHeight="1" x14ac:dyDescent="0.25">
      <c r="A56" s="1">
        <v>3</v>
      </c>
      <c r="B56" s="8">
        <v>65.099999999999994</v>
      </c>
      <c r="C56" s="9">
        <v>2122</v>
      </c>
      <c r="D56" s="10">
        <v>100</v>
      </c>
      <c r="E56" s="10">
        <f t="shared" si="18"/>
        <v>0.68100128369704749</v>
      </c>
      <c r="F56" s="10">
        <f t="shared" si="19"/>
        <v>1.5360983102918589E-2</v>
      </c>
      <c r="G56" s="6"/>
      <c r="H56" s="10">
        <f t="shared" si="20"/>
        <v>1.0460849211936214</v>
      </c>
    </row>
    <row r="57" spans="1:8" ht="15.75" customHeight="1" x14ac:dyDescent="0.25">
      <c r="A57" s="1">
        <v>0</v>
      </c>
      <c r="B57" s="8">
        <v>206.7</v>
      </c>
      <c r="C57" s="9">
        <v>3116</v>
      </c>
      <c r="D57" s="10">
        <v>100</v>
      </c>
      <c r="E57" s="10">
        <f t="shared" si="18"/>
        <v>1</v>
      </c>
      <c r="F57" s="10">
        <f t="shared" si="19"/>
        <v>4.8379293662312532E-3</v>
      </c>
      <c r="G57" s="6"/>
      <c r="H57" s="10">
        <f t="shared" si="20"/>
        <v>0.48379293662312534</v>
      </c>
    </row>
    <row r="58" spans="1:8" ht="15.75" customHeight="1" x14ac:dyDescent="0.25">
      <c r="B58" s="6"/>
      <c r="C58" s="6"/>
      <c r="D58" s="6"/>
      <c r="E58" s="6"/>
      <c r="F58" s="6"/>
      <c r="G58" s="6"/>
      <c r="H58" s="6"/>
    </row>
    <row r="59" spans="1:8" ht="15.75" customHeight="1" x14ac:dyDescent="0.25">
      <c r="B59" s="6" t="s">
        <v>8</v>
      </c>
      <c r="C59" s="11">
        <v>3116</v>
      </c>
      <c r="D59" s="6"/>
      <c r="E59" s="6"/>
      <c r="F59" s="6"/>
      <c r="G59" s="6"/>
      <c r="H59" s="6"/>
    </row>
    <row r="60" spans="1:8" ht="15.75" customHeight="1" x14ac:dyDescent="0.25">
      <c r="B60" s="6"/>
      <c r="C60" s="6"/>
      <c r="D60" s="6"/>
      <c r="E60" s="6"/>
      <c r="F60" s="6"/>
      <c r="G60" s="6"/>
      <c r="H60" s="6"/>
    </row>
    <row r="61" spans="1:8" ht="15.75" customHeight="1" x14ac:dyDescent="0.25">
      <c r="B61" s="6"/>
      <c r="C61" s="6"/>
      <c r="D61" s="6"/>
      <c r="E61" s="6"/>
      <c r="F61" s="6"/>
      <c r="G61" s="6"/>
      <c r="H61" s="6"/>
    </row>
    <row r="62" spans="1:8" ht="15.75" customHeight="1" x14ac:dyDescent="0.25">
      <c r="B62" s="6" t="s">
        <v>9</v>
      </c>
      <c r="C62" s="6"/>
      <c r="D62" s="6"/>
      <c r="E62" s="6"/>
      <c r="F62" s="6"/>
      <c r="G62" s="6"/>
      <c r="H62" s="6"/>
    </row>
    <row r="63" spans="1:8" ht="15.75" customHeight="1" x14ac:dyDescent="0.25">
      <c r="B63" s="6" t="s">
        <v>10</v>
      </c>
      <c r="C63" s="5" t="s">
        <v>11</v>
      </c>
      <c r="D63" s="6" t="s">
        <v>12</v>
      </c>
      <c r="E63" s="12" t="s">
        <v>13</v>
      </c>
      <c r="F63" s="6"/>
      <c r="G63" s="6"/>
      <c r="H63" s="7" t="s">
        <v>14</v>
      </c>
    </row>
    <row r="64" spans="1:8" ht="15.75" customHeight="1" x14ac:dyDescent="0.25">
      <c r="B64" s="13">
        <f t="shared" ref="B64:B67" si="21">B54</f>
        <v>30.167999999999999</v>
      </c>
      <c r="C64" s="9">
        <v>5</v>
      </c>
      <c r="D64" s="13">
        <f t="shared" ref="D64:D67" si="22">(B64*C64)/E64</f>
        <v>5.0280000000000005</v>
      </c>
      <c r="E64" s="9">
        <v>30</v>
      </c>
      <c r="F64" s="6"/>
      <c r="G64" s="6"/>
      <c r="H64" s="10">
        <f t="shared" ref="H64:H67" si="23">D54*E54*(1/D64)</f>
        <v>2.2914043359752778</v>
      </c>
    </row>
    <row r="65" spans="1:8" ht="15.75" customHeight="1" x14ac:dyDescent="0.25">
      <c r="B65" s="13">
        <f t="shared" si="21"/>
        <v>40.35</v>
      </c>
      <c r="C65" s="9">
        <v>5</v>
      </c>
      <c r="D65" s="13">
        <f t="shared" si="22"/>
        <v>6.7249999999999996</v>
      </c>
      <c r="E65" s="9">
        <v>30</v>
      </c>
      <c r="F65" s="6"/>
      <c r="G65" s="6"/>
      <c r="H65" s="10">
        <f t="shared" si="23"/>
        <v>2.5101287991944683</v>
      </c>
    </row>
    <row r="66" spans="1:8" ht="15.75" customHeight="1" x14ac:dyDescent="0.25">
      <c r="B66" s="13">
        <f t="shared" si="21"/>
        <v>65.099999999999994</v>
      </c>
      <c r="C66" s="14">
        <v>11</v>
      </c>
      <c r="D66" s="13">
        <f t="shared" si="22"/>
        <v>23.869999999999997</v>
      </c>
      <c r="E66" s="9">
        <v>30</v>
      </c>
      <c r="F66" s="6"/>
      <c r="G66" s="6"/>
      <c r="H66" s="10">
        <f t="shared" si="23"/>
        <v>2.8529588759826039</v>
      </c>
    </row>
    <row r="67" spans="1:8" ht="15.75" customHeight="1" x14ac:dyDescent="0.25">
      <c r="B67" s="13">
        <f t="shared" si="21"/>
        <v>206.7</v>
      </c>
      <c r="C67" s="14">
        <v>11</v>
      </c>
      <c r="D67" s="13">
        <f t="shared" si="22"/>
        <v>75.789999999999992</v>
      </c>
      <c r="E67" s="9">
        <v>30</v>
      </c>
      <c r="F67" s="6"/>
      <c r="G67" s="6"/>
      <c r="H67" s="10">
        <f t="shared" si="23"/>
        <v>1.3194352816994328</v>
      </c>
    </row>
    <row r="68" spans="1:8" ht="15.75" customHeight="1" x14ac:dyDescent="0.2"/>
    <row r="69" spans="1:8" ht="15.75" customHeight="1" x14ac:dyDescent="0.2"/>
    <row r="70" spans="1:8" ht="15.75" customHeight="1" x14ac:dyDescent="0.25">
      <c r="A70" s="1" t="s">
        <v>19</v>
      </c>
      <c r="B70" s="5" t="s">
        <v>1</v>
      </c>
      <c r="C70" s="5" t="s">
        <v>2</v>
      </c>
      <c r="D70" s="6" t="s">
        <v>3</v>
      </c>
      <c r="E70" s="6" t="s">
        <v>4</v>
      </c>
      <c r="F70" s="7" t="s">
        <v>5</v>
      </c>
      <c r="G70" s="6"/>
      <c r="H70" s="7" t="s">
        <v>6</v>
      </c>
    </row>
    <row r="71" spans="1:8" ht="15.75" customHeight="1" x14ac:dyDescent="0.25">
      <c r="A71" s="1">
        <v>5</v>
      </c>
      <c r="B71" s="8">
        <v>228.1</v>
      </c>
      <c r="C71" s="9">
        <v>401</v>
      </c>
      <c r="D71" s="10">
        <v>100</v>
      </c>
      <c r="E71" s="10">
        <f t="shared" ref="E71:E74" si="24">C71/C$8</f>
        <v>0.12869062901155329</v>
      </c>
      <c r="F71" s="10">
        <f t="shared" ref="F71:F74" si="25">1/B71</f>
        <v>4.384042086804033E-3</v>
      </c>
      <c r="G71" s="6"/>
      <c r="H71" s="10">
        <f t="shared" ref="H71:H74" si="26">D71*E71*F71</f>
        <v>5.6418513376393371E-2</v>
      </c>
    </row>
    <row r="72" spans="1:8" ht="15.75" customHeight="1" x14ac:dyDescent="0.25">
      <c r="A72" s="1">
        <v>2</v>
      </c>
      <c r="B72" s="8">
        <v>47.6</v>
      </c>
      <c r="C72" s="9">
        <v>487</v>
      </c>
      <c r="D72" s="10">
        <v>100</v>
      </c>
      <c r="E72" s="10">
        <f t="shared" si="24"/>
        <v>0.15629011553273428</v>
      </c>
      <c r="F72" s="10">
        <f t="shared" si="25"/>
        <v>2.1008403361344536E-2</v>
      </c>
      <c r="G72" s="6"/>
      <c r="H72" s="10">
        <f t="shared" si="26"/>
        <v>0.32834057885028206</v>
      </c>
    </row>
    <row r="73" spans="1:8" ht="15.75" customHeight="1" x14ac:dyDescent="0.25">
      <c r="A73" s="1">
        <v>3</v>
      </c>
      <c r="B73" s="8">
        <v>65.099999999999994</v>
      </c>
      <c r="C73" s="9">
        <v>2122</v>
      </c>
      <c r="D73" s="10">
        <v>100</v>
      </c>
      <c r="E73" s="10">
        <f t="shared" si="24"/>
        <v>0.68100128369704749</v>
      </c>
      <c r="F73" s="10">
        <f t="shared" si="25"/>
        <v>1.5360983102918589E-2</v>
      </c>
      <c r="G73" s="6"/>
      <c r="H73" s="10">
        <f t="shared" si="26"/>
        <v>1.0460849211936214</v>
      </c>
    </row>
    <row r="74" spans="1:8" ht="15.75" customHeight="1" x14ac:dyDescent="0.25">
      <c r="A74" s="1">
        <v>0</v>
      </c>
      <c r="B74" s="8">
        <v>206.7</v>
      </c>
      <c r="C74" s="9">
        <v>3116</v>
      </c>
      <c r="D74" s="10">
        <v>100</v>
      </c>
      <c r="E74" s="10">
        <f t="shared" si="24"/>
        <v>1</v>
      </c>
      <c r="F74" s="10">
        <f t="shared" si="25"/>
        <v>4.8379293662312532E-3</v>
      </c>
      <c r="G74" s="6"/>
      <c r="H74" s="10">
        <f t="shared" si="26"/>
        <v>0.48379293662312534</v>
      </c>
    </row>
    <row r="75" spans="1:8" ht="15.75" customHeight="1" x14ac:dyDescent="0.25">
      <c r="B75" s="6"/>
      <c r="C75" s="6"/>
      <c r="D75" s="6"/>
      <c r="E75" s="6"/>
      <c r="F75" s="6"/>
      <c r="G75" s="6"/>
      <c r="H75" s="6"/>
    </row>
    <row r="76" spans="1:8" ht="15.75" customHeight="1" x14ac:dyDescent="0.25">
      <c r="B76" s="6" t="s">
        <v>8</v>
      </c>
      <c r="C76" s="11">
        <v>3116</v>
      </c>
      <c r="D76" s="6"/>
      <c r="E76" s="6"/>
      <c r="F76" s="6"/>
      <c r="G76" s="6"/>
      <c r="H76" s="6"/>
    </row>
    <row r="77" spans="1:8" ht="15.75" customHeight="1" x14ac:dyDescent="0.25">
      <c r="B77" s="6"/>
      <c r="C77" s="6"/>
      <c r="D77" s="6"/>
      <c r="E77" s="6"/>
      <c r="F77" s="6"/>
      <c r="G77" s="6"/>
      <c r="H77" s="6"/>
    </row>
    <row r="78" spans="1:8" ht="15.75" customHeight="1" x14ac:dyDescent="0.25">
      <c r="B78" s="6"/>
      <c r="C78" s="6"/>
      <c r="D78" s="6"/>
      <c r="E78" s="6"/>
      <c r="F78" s="6"/>
      <c r="G78" s="6"/>
      <c r="H78" s="6"/>
    </row>
    <row r="79" spans="1:8" ht="15.75" customHeight="1" x14ac:dyDescent="0.25">
      <c r="B79" s="6" t="s">
        <v>9</v>
      </c>
      <c r="C79" s="6"/>
      <c r="D79" s="6"/>
      <c r="E79" s="6"/>
      <c r="F79" s="6"/>
      <c r="G79" s="6"/>
      <c r="H79" s="6"/>
    </row>
    <row r="80" spans="1:8" ht="15.75" customHeight="1" x14ac:dyDescent="0.25">
      <c r="B80" s="6" t="s">
        <v>10</v>
      </c>
      <c r="C80" s="5" t="s">
        <v>11</v>
      </c>
      <c r="D80" s="6" t="s">
        <v>12</v>
      </c>
      <c r="E80" s="12" t="s">
        <v>13</v>
      </c>
      <c r="F80" s="6"/>
      <c r="G80" s="6"/>
      <c r="H80" s="7" t="s">
        <v>14</v>
      </c>
    </row>
    <row r="81" spans="1:8" ht="15.75" customHeight="1" x14ac:dyDescent="0.25">
      <c r="B81" s="13">
        <f t="shared" ref="B81:B84" si="27">B71</f>
        <v>228.1</v>
      </c>
      <c r="C81" s="9">
        <v>10</v>
      </c>
      <c r="D81" s="13">
        <f t="shared" ref="D81:D84" si="28">(B81*C81)/E81</f>
        <v>12.672222222222222</v>
      </c>
      <c r="E81" s="9">
        <v>180</v>
      </c>
      <c r="F81" s="6"/>
      <c r="G81" s="6"/>
      <c r="H81" s="10">
        <f t="shared" ref="H81:H84" si="29">D71*E71*(1/D81)</f>
        <v>1.0155332407750808</v>
      </c>
    </row>
    <row r="82" spans="1:8" ht="15.75" customHeight="1" x14ac:dyDescent="0.25">
      <c r="B82" s="13">
        <f t="shared" si="27"/>
        <v>47.6</v>
      </c>
      <c r="C82" s="9">
        <v>5</v>
      </c>
      <c r="D82" s="13">
        <f t="shared" si="28"/>
        <v>7.9333333333333336</v>
      </c>
      <c r="E82" s="9">
        <v>30</v>
      </c>
      <c r="F82" s="6"/>
      <c r="G82" s="6"/>
      <c r="H82" s="10">
        <f t="shared" si="29"/>
        <v>1.9700434731016925</v>
      </c>
    </row>
    <row r="83" spans="1:8" ht="15.75" customHeight="1" x14ac:dyDescent="0.25">
      <c r="B83" s="13">
        <f t="shared" si="27"/>
        <v>65.099999999999994</v>
      </c>
      <c r="C83" s="14">
        <v>11</v>
      </c>
      <c r="D83" s="13">
        <f t="shared" si="28"/>
        <v>23.869999999999997</v>
      </c>
      <c r="E83" s="9">
        <v>30</v>
      </c>
      <c r="F83" s="6"/>
      <c r="G83" s="6"/>
      <c r="H83" s="10">
        <f t="shared" si="29"/>
        <v>2.8529588759826039</v>
      </c>
    </row>
    <row r="84" spans="1:8" ht="15.75" customHeight="1" x14ac:dyDescent="0.25">
      <c r="B84" s="13">
        <f t="shared" si="27"/>
        <v>206.7</v>
      </c>
      <c r="C84" s="14">
        <v>11</v>
      </c>
      <c r="D84" s="13">
        <f t="shared" si="28"/>
        <v>75.789999999999992</v>
      </c>
      <c r="E84" s="9">
        <v>30</v>
      </c>
      <c r="F84" s="6"/>
      <c r="G84" s="6"/>
      <c r="H84" s="10">
        <f t="shared" si="29"/>
        <v>1.3194352816994328</v>
      </c>
    </row>
    <row r="85" spans="1:8" ht="15.75" customHeight="1" x14ac:dyDescent="0.2"/>
    <row r="86" spans="1:8" ht="15.75" customHeight="1" x14ac:dyDescent="0.2"/>
    <row r="87" spans="1:8" ht="15.75" customHeight="1" x14ac:dyDescent="0.25">
      <c r="A87" s="1" t="s">
        <v>20</v>
      </c>
      <c r="B87" s="5" t="s">
        <v>1</v>
      </c>
      <c r="C87" s="5" t="s">
        <v>2</v>
      </c>
      <c r="D87" s="6" t="s">
        <v>3</v>
      </c>
      <c r="E87" s="6" t="s">
        <v>4</v>
      </c>
      <c r="F87" s="7" t="s">
        <v>5</v>
      </c>
      <c r="G87" s="6"/>
      <c r="H87" s="7" t="s">
        <v>6</v>
      </c>
    </row>
    <row r="88" spans="1:8" ht="15.75" customHeight="1" x14ac:dyDescent="0.25">
      <c r="A88" s="1">
        <v>5</v>
      </c>
      <c r="B88" s="8">
        <v>228.1</v>
      </c>
      <c r="C88" s="9">
        <v>401</v>
      </c>
      <c r="D88" s="10">
        <v>100</v>
      </c>
      <c r="E88" s="10">
        <f t="shared" ref="E88:E91" si="30">C88/C$8</f>
        <v>0.12869062901155329</v>
      </c>
      <c r="F88" s="10">
        <f t="shared" ref="F88:F91" si="31">1/B88</f>
        <v>4.384042086804033E-3</v>
      </c>
      <c r="G88" s="6"/>
      <c r="H88" s="10">
        <f t="shared" ref="H88:H91" si="32">D88*E88*F88</f>
        <v>5.6418513376393371E-2</v>
      </c>
    </row>
    <row r="89" spans="1:8" ht="15.75" customHeight="1" x14ac:dyDescent="0.25">
      <c r="A89" s="1">
        <v>4</v>
      </c>
      <c r="B89" s="8">
        <v>40.35</v>
      </c>
      <c r="C89" s="9">
        <v>526</v>
      </c>
      <c r="D89" s="10">
        <v>100</v>
      </c>
      <c r="E89" s="10">
        <f t="shared" si="30"/>
        <v>0.16880616174582799</v>
      </c>
      <c r="F89" s="10">
        <f t="shared" si="31"/>
        <v>2.4783147459727383E-2</v>
      </c>
      <c r="G89" s="6"/>
      <c r="H89" s="10">
        <f t="shared" si="32"/>
        <v>0.41835479986574464</v>
      </c>
    </row>
    <row r="90" spans="1:8" ht="15.75" customHeight="1" x14ac:dyDescent="0.25">
      <c r="A90" s="1">
        <v>3</v>
      </c>
      <c r="B90" s="8">
        <v>65.099999999999994</v>
      </c>
      <c r="C90" s="9">
        <v>2122</v>
      </c>
      <c r="D90" s="10">
        <v>100</v>
      </c>
      <c r="E90" s="10">
        <f t="shared" si="30"/>
        <v>0.68100128369704749</v>
      </c>
      <c r="F90" s="10">
        <f t="shared" si="31"/>
        <v>1.5360983102918589E-2</v>
      </c>
      <c r="G90" s="6"/>
      <c r="H90" s="10">
        <f t="shared" si="32"/>
        <v>1.0460849211936214</v>
      </c>
    </row>
    <row r="91" spans="1:8" ht="15.75" customHeight="1" x14ac:dyDescent="0.25">
      <c r="A91" s="1">
        <v>0</v>
      </c>
      <c r="B91" s="8">
        <v>206.7</v>
      </c>
      <c r="C91" s="9">
        <v>3116</v>
      </c>
      <c r="D91" s="10">
        <v>100</v>
      </c>
      <c r="E91" s="10">
        <f t="shared" si="30"/>
        <v>1</v>
      </c>
      <c r="F91" s="10">
        <f t="shared" si="31"/>
        <v>4.8379293662312532E-3</v>
      </c>
      <c r="G91" s="6"/>
      <c r="H91" s="10">
        <f t="shared" si="32"/>
        <v>0.48379293662312534</v>
      </c>
    </row>
    <row r="92" spans="1:8" ht="15.75" customHeight="1" x14ac:dyDescent="0.25">
      <c r="B92" s="6"/>
      <c r="C92" s="6"/>
      <c r="D92" s="6"/>
      <c r="E92" s="6"/>
      <c r="F92" s="6"/>
      <c r="G92" s="6"/>
      <c r="H92" s="6"/>
    </row>
    <row r="93" spans="1:8" ht="15.75" customHeight="1" x14ac:dyDescent="0.25">
      <c r="B93" s="6" t="s">
        <v>8</v>
      </c>
      <c r="C93" s="11">
        <v>3116</v>
      </c>
      <c r="D93" s="6"/>
      <c r="E93" s="6"/>
      <c r="F93" s="6"/>
      <c r="G93" s="6"/>
      <c r="H93" s="6"/>
    </row>
    <row r="94" spans="1:8" ht="15.75" customHeight="1" x14ac:dyDescent="0.25">
      <c r="B94" s="6"/>
      <c r="C94" s="6"/>
      <c r="D94" s="6"/>
      <c r="E94" s="6"/>
      <c r="F94" s="6"/>
      <c r="G94" s="6"/>
      <c r="H94" s="6"/>
    </row>
    <row r="95" spans="1:8" ht="15.75" customHeight="1" x14ac:dyDescent="0.25">
      <c r="B95" s="6"/>
      <c r="C95" s="6"/>
      <c r="D95" s="6"/>
      <c r="E95" s="6"/>
      <c r="F95" s="6"/>
      <c r="G95" s="6"/>
      <c r="H95" s="6"/>
    </row>
    <row r="96" spans="1:8" ht="15.75" customHeight="1" x14ac:dyDescent="0.25">
      <c r="B96" s="6" t="s">
        <v>9</v>
      </c>
      <c r="C96" s="6"/>
      <c r="D96" s="6"/>
      <c r="E96" s="6"/>
      <c r="F96" s="6"/>
      <c r="G96" s="6"/>
      <c r="H96" s="6"/>
    </row>
    <row r="97" spans="2:8" ht="15.75" customHeight="1" x14ac:dyDescent="0.25">
      <c r="B97" s="6" t="s">
        <v>10</v>
      </c>
      <c r="C97" s="5" t="s">
        <v>11</v>
      </c>
      <c r="D97" s="6" t="s">
        <v>12</v>
      </c>
      <c r="E97" s="12" t="s">
        <v>13</v>
      </c>
      <c r="F97" s="6"/>
      <c r="G97" s="6"/>
      <c r="H97" s="7" t="s">
        <v>14</v>
      </c>
    </row>
    <row r="98" spans="2:8" ht="15.75" customHeight="1" x14ac:dyDescent="0.25">
      <c r="B98" s="13">
        <f t="shared" ref="B98:B101" si="33">B88</f>
        <v>228.1</v>
      </c>
      <c r="C98" s="9">
        <v>10</v>
      </c>
      <c r="D98" s="13">
        <f t="shared" ref="D98:D101" si="34">(B98*C98)/E98</f>
        <v>12.672222222222222</v>
      </c>
      <c r="E98" s="9">
        <v>180</v>
      </c>
      <c r="F98" s="6"/>
      <c r="G98" s="6"/>
      <c r="H98" s="10">
        <f t="shared" ref="H98:H101" si="35">D88*E88*(1/D98)</f>
        <v>1.0155332407750808</v>
      </c>
    </row>
    <row r="99" spans="2:8" ht="15.75" customHeight="1" x14ac:dyDescent="0.25">
      <c r="B99" s="13">
        <f t="shared" si="33"/>
        <v>40.35</v>
      </c>
      <c r="C99" s="9">
        <v>5</v>
      </c>
      <c r="D99" s="13">
        <f t="shared" si="34"/>
        <v>6.7249999999999996</v>
      </c>
      <c r="E99" s="9">
        <v>30</v>
      </c>
      <c r="F99" s="6"/>
      <c r="G99" s="6"/>
      <c r="H99" s="10">
        <f t="shared" si="35"/>
        <v>2.5101287991944683</v>
      </c>
    </row>
    <row r="100" spans="2:8" ht="15.75" customHeight="1" x14ac:dyDescent="0.25">
      <c r="B100" s="13">
        <f t="shared" si="33"/>
        <v>65.099999999999994</v>
      </c>
      <c r="C100" s="14">
        <v>11</v>
      </c>
      <c r="D100" s="13">
        <f t="shared" si="34"/>
        <v>35.804999999999993</v>
      </c>
      <c r="E100" s="14">
        <v>20</v>
      </c>
      <c r="F100" s="6"/>
      <c r="G100" s="6"/>
      <c r="H100" s="10">
        <f t="shared" si="35"/>
        <v>1.901972583988403</v>
      </c>
    </row>
    <row r="101" spans="2:8" ht="15.75" customHeight="1" x14ac:dyDescent="0.25">
      <c r="B101" s="13">
        <f t="shared" si="33"/>
        <v>206.7</v>
      </c>
      <c r="C101" s="14">
        <v>11</v>
      </c>
      <c r="D101" s="13">
        <f t="shared" si="34"/>
        <v>75.789999999999992</v>
      </c>
      <c r="E101" s="9">
        <v>30</v>
      </c>
      <c r="F101" s="6"/>
      <c r="G101" s="6"/>
      <c r="H101" s="10">
        <f t="shared" si="35"/>
        <v>1.3194352816994328</v>
      </c>
    </row>
    <row r="102" spans="2:8" ht="15.75" customHeight="1" x14ac:dyDescent="0.25">
      <c r="E102" s="15"/>
    </row>
    <row r="103" spans="2:8" ht="15.75" customHeight="1" x14ac:dyDescent="0.2"/>
    <row r="104" spans="2:8" ht="15.75" customHeight="1" x14ac:dyDescent="0.2"/>
    <row r="105" spans="2:8" ht="15.75" customHeight="1" x14ac:dyDescent="0.2"/>
    <row r="106" spans="2:8" ht="15.75" customHeight="1" x14ac:dyDescent="0.2"/>
    <row r="107" spans="2:8" ht="15.75" customHeight="1" x14ac:dyDescent="0.2"/>
    <row r="108" spans="2:8" ht="15.75" customHeight="1" x14ac:dyDescent="0.2"/>
    <row r="109" spans="2:8" ht="15.75" customHeight="1" x14ac:dyDescent="0.2"/>
    <row r="110" spans="2:8" ht="15.75" customHeight="1" x14ac:dyDescent="0.2"/>
    <row r="111" spans="2:8" ht="15.75" customHeight="1" x14ac:dyDescent="0.2"/>
    <row r="112" spans="2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Bryant</dc:creator>
  <cp:lastModifiedBy>John Bryant</cp:lastModifiedBy>
  <dcterms:created xsi:type="dcterms:W3CDTF">2021-01-29T20:10:23Z</dcterms:created>
  <dcterms:modified xsi:type="dcterms:W3CDTF">2021-03-23T15:31:48Z</dcterms:modified>
</cp:coreProperties>
</file>