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8" l="1"/>
  <c r="F12" i="8"/>
  <c r="C12" i="8"/>
  <c r="P10" i="8" l="1"/>
  <c r="O11" i="8"/>
  <c r="O12" i="8" s="1"/>
  <c r="O9" i="8"/>
  <c r="E11" i="8" l="1"/>
  <c r="D11" i="8"/>
  <c r="F11" i="8"/>
  <c r="F10" i="8"/>
  <c r="E11" i="3"/>
  <c r="C11" i="3"/>
  <c r="D9" i="8" l="1"/>
  <c r="D10" i="8"/>
  <c r="C10" i="8"/>
  <c r="C9" i="8"/>
  <c r="F9" i="8"/>
  <c r="O10" i="8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<sst xmlns="http://schemas.openxmlformats.org/spreadsheetml/2006/main" count="254" uniqueCount="183">
  <si>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</si>
  <si>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</si>
  <si>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</si>
  <si>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</si>
  <si>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</si>
  <si>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</si>
  <si>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</si>
  <si>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</si>
  <si>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</si>
  <si>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</si>
  <si>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</si>
  <si>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</si>
  <si>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</si>
  <si>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</si>
  <si>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</si>
  <si>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</si>
  <si>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</si>
  <si>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</si>
  <si>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</si>
  <si>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</si>
  <si>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</si>
  <si>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</si>
  <si>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</si>
  <si>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</si>
  <si>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</si>
  <si>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</si>
  <si>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</si>
  <si>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</si>
  <si>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</si>
  <si>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</si>
  <si>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</si>
  <si>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</si>
  <si>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</si>
  <si>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</si>
  <si>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</si>
  <si>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</si>
  <si>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</si>
  <si>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</si>
  <si>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</si>
  <si>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</si>
  <si>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</si>
  <si>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</si>
  <si>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</si>
  <si>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</si>
  <si>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</si>
  <si>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</si>
  <si>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</si>
  <si>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</si>
  <si>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</si>
  <si>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</si>
  <si>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</si>
  <si>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</si>
  <si>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</si>
  <si>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</si>
  <si>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</si>
  <si>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</si>
  <si>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</si>
  <si>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</si>
  <si>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</si>
  <si>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</si>
  <si>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</si>
  <si>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</si>
  <si>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</si>
  <si>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</si>
  <si>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</si>
  <si>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</si>
  <si>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</si>
  <si>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</si>
  <si>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</si>
  <si>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</si>
  <si>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</si>
  <si>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</si>
  <si>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</si>
  <si>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</si>
  <si>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</si>
  <si>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</si>
  <si>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</si>
  <si>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</si>
  <si>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</si>
  <si>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</si>
  <si>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</si>
  <si>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</si>
  <si>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</si>
  <si>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</si>
  <si>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</si>
  <si>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</si>
  <si>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</si>
  <si>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</si>
  <si>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</si>
  <si>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</si>
  <si>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</si>
  <si>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</si>
  <si>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</si>
  <si>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</si>
  <si>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</si>
  <si>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</si>
  <si>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</si>
  <si>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</si>
  <si>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</si>
  <si>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</si>
  <si>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</si>
  <si>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</si>
  <si>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</si>
  <si>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</si>
  <si>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</si>
  <si>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</si>
  <si>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</si>
  <si>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</si>
  <si>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</si>
  <si>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</si>
  <si>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</si>
  <si>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</si>
  <si>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</si>
  <si>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</si>
  <si>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</si>
  <si>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</si>
  <si>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</si>
  <si>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</si>
  <si>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</si>
  <si>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</si>
  <si>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</si>
  <si>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</si>
  <si>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</si>
  <si>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</si>
  <si>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</si>
  <si>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</si>
  <si>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</si>
  <si>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</si>
  <si>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</si>
  <si>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</si>
  <si>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</si>
  <si>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</si>
  <si>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</si>
  <si>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</si>
  <si>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</si>
  <si>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</si>
  <si>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</si>
  <si>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</si>
  <si>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</si>
  <si>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</si>
  <si>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</si>
  <si>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</si>
  <si>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</si>
  <si>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</si>
  <si>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</si>
  <si>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</si>
  <si>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</si>
  <si>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</si>
  <si>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</si>
  <si>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</si>
  <si>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</si>
  <si>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</si>
  <si>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</si>
  <si>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</si>
  <si>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</si>
  <si>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</si>
  <si>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</si>
  <si>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</si>
  <si>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</si>
  <si>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</si>
  <si>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</si>
  <si>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</si>
  <si>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</si>
  <si>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</si>
  <si>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</si>
  <si>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</si>
  <si>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</si>
  <si>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</si>
  <si>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</si>
  <si>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</si>
  <si>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</si>
  <si>
    <t>IMP_BIOMASS</t>
  </si>
  <si>
    <t>Import of Biomass</t>
  </si>
  <si>
    <t>BIOMASS</t>
  </si>
  <si>
    <t>Biomass</t>
  </si>
  <si>
    <t>EX_PP_BIOMASS</t>
  </si>
  <si>
    <t>Power Plant - Biomass</t>
  </si>
  <si>
    <t>PRE</t>
  </si>
  <si>
    <t>GRID</t>
  </si>
  <si>
    <t>Low Voltage Electricity</t>
  </si>
  <si>
    <t>Electricity Grid</t>
  </si>
  <si>
    <t>ELC_LV</t>
  </si>
  <si>
    <t>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</si>
</sst>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6" borderId="0" xfId="0" applyFont="1" applyFill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G15" sqref="G15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61" t="s">
        <v>15</v>
      </c>
      <c r="D11" s="62"/>
      <c r="E11" s="63" t="s">
        <v>173</v>
      </c>
      <c r="F11" s="63" t="s">
        <v>174</v>
      </c>
      <c r="G11" s="63" t="s">
        <v>58</v>
      </c>
      <c r="H11" s="63"/>
      <c r="I11" s="63"/>
      <c r="J11" s="63"/>
      <c r="K11" s="64"/>
      <c r="L11" s="32"/>
    </row>
    <row r="12" spans="2:12" ht="15" thickBot="1" x14ac:dyDescent="0.35">
      <c r="C12" s="61" t="s">
        <v>140</v>
      </c>
      <c r="D12" s="62"/>
      <c r="E12" s="63" t="s">
        <v>181</v>
      </c>
      <c r="F12" s="63" t="s">
        <v>182</v>
      </c>
      <c r="G12" s="63" t="s">
        <v>58</v>
      </c>
      <c r="H12" s="63"/>
      <c r="I12" s="63"/>
      <c r="J12" s="63"/>
      <c r="K12" s="64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8"/>
  <sheetViews>
    <sheetView zoomScaleNormal="100" workbookViewId="0">
      <selection activeCell="H18" sqref="H18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t="s">
        <v>61</v>
      </c>
      <c r="E11" t="s">
        <v>171</v>
      </c>
      <c r="F11" t="s">
        <v>174</v>
      </c>
      <c r="G11" t="s">
        <v>58</v>
      </c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" customHeight="1" thickBot="1" x14ac:dyDescent="0.35">
      <c r="B14" s="30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2"/>
    </row>
    <row r="15" spans="2:12" ht="15" thickBot="1" x14ac:dyDescent="0.35">
      <c r="C15" s="51" t="s">
        <v>41</v>
      </c>
      <c r="D15" s="52"/>
      <c r="E15" s="52" t="s">
        <v>175</v>
      </c>
      <c r="F15" s="52" t="s">
        <v>176</v>
      </c>
      <c r="G15" s="52" t="s">
        <v>58</v>
      </c>
      <c r="H15" s="52" t="s">
        <v>71</v>
      </c>
      <c r="I15" s="52"/>
      <c r="J15" s="52"/>
      <c r="K15" s="53"/>
    </row>
    <row r="16" spans="2:12" ht="15" thickBot="1" x14ac:dyDescent="0.35">
      <c r="C16" s="118" t="s">
        <v>177</v>
      </c>
      <c r="D16" s="118"/>
      <c r="E16" s="118" t="s">
        <v>178</v>
      </c>
      <c r="F16" s="118" t="s">
        <v>179</v>
      </c>
      <c r="G16" s="52" t="s">
        <v>58</v>
      </c>
      <c r="H16" s="52" t="s">
        <v>71</v>
      </c>
      <c r="I16" s="118"/>
      <c r="J16" s="118"/>
      <c r="K16" s="118"/>
    </row>
    <row r="18" spans="3:5" ht="18" thickBot="1" x14ac:dyDescent="0.35">
      <c r="C18" s="106" t="s">
        <v>168</v>
      </c>
      <c r="D18" s="106"/>
      <c r="E18" s="106"/>
    </row>
    <row r="19" spans="3:5" ht="14.4" customHeight="1" x14ac:dyDescent="0.3">
      <c r="C19" s="24" t="s">
        <v>169</v>
      </c>
      <c r="D19" s="113" t="s">
        <v>143</v>
      </c>
      <c r="E19" s="114"/>
    </row>
    <row r="20" spans="3:5" x14ac:dyDescent="0.3">
      <c r="C20" s="104" t="s">
        <v>150</v>
      </c>
      <c r="D20" s="117" t="s">
        <v>166</v>
      </c>
      <c r="E20" s="117"/>
    </row>
    <row r="21" spans="3:5" x14ac:dyDescent="0.3">
      <c r="C21" s="101" t="s">
        <v>156</v>
      </c>
      <c r="D21" s="115" t="s">
        <v>164</v>
      </c>
      <c r="E21" s="115"/>
    </row>
    <row r="22" spans="3:5" x14ac:dyDescent="0.3">
      <c r="C22" s="100" t="s">
        <v>154</v>
      </c>
      <c r="D22" s="116" t="s">
        <v>162</v>
      </c>
      <c r="E22" s="116"/>
    </row>
    <row r="23" spans="3:5" x14ac:dyDescent="0.3">
      <c r="C23" s="101" t="s">
        <v>153</v>
      </c>
      <c r="D23" s="115" t="s">
        <v>161</v>
      </c>
      <c r="E23" s="115"/>
    </row>
    <row r="24" spans="3:5" x14ac:dyDescent="0.3">
      <c r="C24" s="100" t="s">
        <v>152</v>
      </c>
      <c r="D24" s="116" t="s">
        <v>160</v>
      </c>
      <c r="E24" s="116"/>
    </row>
    <row r="25" spans="3:5" x14ac:dyDescent="0.3">
      <c r="C25" s="101" t="s">
        <v>159</v>
      </c>
      <c r="D25" s="115" t="s">
        <v>167</v>
      </c>
      <c r="E25" s="115"/>
    </row>
    <row r="26" spans="3:5" x14ac:dyDescent="0.3">
      <c r="C26" s="100" t="s">
        <v>155</v>
      </c>
      <c r="D26" s="116" t="s">
        <v>163</v>
      </c>
      <c r="E26" s="116"/>
    </row>
    <row r="27" spans="3:5" x14ac:dyDescent="0.3">
      <c r="C27" s="101" t="s">
        <v>151</v>
      </c>
      <c r="D27" s="115" t="s">
        <v>158</v>
      </c>
      <c r="E27" s="115"/>
    </row>
    <row r="28" spans="3:5" ht="15" thickBot="1" x14ac:dyDescent="0.35">
      <c r="C28" s="102" t="s">
        <v>157</v>
      </c>
      <c r="D28" s="112" t="s">
        <v>165</v>
      </c>
      <c r="E28" s="112"/>
    </row>
  </sheetData>
  <mergeCells count="11">
    <mergeCell ref="D28:E28"/>
    <mergeCell ref="C18:E18"/>
    <mergeCell ref="D19:E19"/>
    <mergeCell ref="D27:E27"/>
    <mergeCell ref="D26:E26"/>
    <mergeCell ref="D25:E25"/>
    <mergeCell ref="D24:E24"/>
    <mergeCell ref="D23:E23"/>
    <mergeCell ref="D22:E22"/>
    <mergeCell ref="D21:E21"/>
    <mergeCell ref="D20:E20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74" t="str">
        <f>FI_Process!E11</f>
        <v>IMP_BIOMASS</v>
      </c>
      <c r="D11" s="75" t="s">
        <v>172</v>
      </c>
      <c r="E11" s="75" t="str">
        <f>FI_Comm!E11</f>
        <v>BIOMASS</v>
      </c>
      <c r="F11" s="75"/>
      <c r="G11" s="76">
        <v>25</v>
      </c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zoomScaleNormal="100" workbookViewId="0">
      <selection activeCell="G13" sqref="G13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74" t="s">
        <v>175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6">
        <v>1</v>
      </c>
      <c r="M11" s="32"/>
      <c r="O11" s="98">
        <f>G11*H11*J11</f>
        <v>66.2256</v>
      </c>
    </row>
    <row r="12" spans="2:16" ht="15" thickBot="1" x14ac:dyDescent="0.35">
      <c r="C12" s="74" t="str">
        <f>FI_Process!E16</f>
        <v>GRID</v>
      </c>
      <c r="D12" s="75" t="s">
        <v>180</v>
      </c>
      <c r="E12" s="75" t="str">
        <f>FI_Comm!E10</f>
        <v>ELC_HV</v>
      </c>
      <c r="F12" s="75" t="str">
        <f>FI_Comm!E12</f>
        <v>ELC_LV</v>
      </c>
      <c r="G12" s="75">
        <v>0</v>
      </c>
      <c r="H12" s="75">
        <v>31.536000000000001</v>
      </c>
      <c r="I12" s="75">
        <v>0.9</v>
      </c>
      <c r="J12" s="75">
        <v>1</v>
      </c>
      <c r="K12" s="75">
        <v>0</v>
      </c>
      <c r="L12" s="76">
        <v>0</v>
      </c>
      <c r="O12" s="99">
        <f>SUM(O9:O11)</f>
        <v>198.67680000000001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>
      <selection activeCell="E10" sqref="E10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2025-10-28T08:26:01Z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