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FEF94B0A-B739-4317-9DB8-170E6AA21D43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E11" i="134" l="1"/>
  <c r="D11" i="134"/>
  <c r="C11" i="134"/>
  <c r="D11" i="133"/>
  <c r="C11" i="133"/>
  <c r="B11" i="133"/>
  <c r="D10" i="133"/>
  <c r="D9" i="133"/>
  <c r="F14" i="134"/>
  <c r="F13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<sst xmlns="http://schemas.openxmlformats.org/spreadsheetml/2006/main" count="228" uniqueCount="147">
  <si>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</si>
  <si>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</si>
  <si>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</si>
  <si>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</si>
  <si>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</si>
  <si>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</si>
  <si>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</si>
  <si>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</si>
  <si>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</si>
  <si>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</si>
  <si>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</si>
  <si>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</si>
  <si>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</si>
  <si>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</si>
  <si>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</si>
  <si>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</si>
  <si>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</si>
  <si>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</si>
  <si>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</si>
  <si>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</si>
  <si>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</si>
  <si>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</si>
  <si>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</si>
  <si>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</si>
  <si>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</si>
  <si>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</si>
  <si>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</si>
  <si>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</si>
  <si>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</si>
  <si>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</si>
  <si>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</si>
  <si>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</si>
  <si>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</si>
  <si>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</si>
  <si>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</si>
  <si>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</si>
  <si>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</si>
  <si>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</si>
  <si>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</si>
  <si>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</si>
  <si>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</si>
  <si>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</si>
  <si>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</si>
  <si>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</si>
  <si>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</si>
  <si>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</si>
  <si>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</si>
  <si>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</si>
  <si>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</si>
  <si>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</si>
  <si>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</si>
  <si>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</si>
  <si>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</si>
  <si>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</si>
  <si>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</si>
  <si>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</si>
  <si>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</si>
  <si>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</si>
  <si>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</si>
  <si>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</si>
  <si>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</si>
  <si>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</si>
  <si>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</si>
  <si>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</si>
  <si>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</si>
  <si>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</si>
  <si>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</si>
  <si>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</si>
  <si>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</si>
  <si>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</si>
  <si>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</si>
  <si>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</si>
  <si>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</si>
  <si>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</si>
  <si>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</si>
  <si>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</si>
  <si>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</si>
  <si>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</si>
  <si>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</si>
  <si>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</si>
  <si>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</si>
  <si>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</si>
  <si>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</si>
  <si>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</si>
  <si>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</si>
  <si>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</si>
  <si>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</si>
  <si>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</si>
  <si>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</si>
  <si>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</si>
  <si>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</si>
  <si>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</si>
  <si>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</si>
  <si>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</si>
  <si>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</si>
  <si>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</si>
  <si>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</si>
  <si>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</si>
  <si>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</si>
  <si>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</si>
  <si>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</si>
  <si>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</si>
  <si>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</si>
  <si>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</si>
  <si>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</si>
  <si>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</si>
  <si>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</si>
  <si>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</si>
  <si>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</si>
  <si>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</si>
  <si>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</si>
  <si>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</si>
  <si>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</si>
  <si>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</si>
  <si>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</si>
  <si>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</si>
  <si>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</si>
  <si>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</si>
  <si>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</si>
  <si>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</si>
  <si>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</si>
  <si>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</si>
  <si>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</si>
  <si>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</si>
  <si>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</si>
  <si>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</si>
  <si>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</si>
  <si>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</si>
  <si>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</si>
  <si>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</si>
  <si>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</si>
  <si>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</si>
  <si>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</si>
  <si>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ELE_MIN_GAS_NAT</t>
  </si>
  <si>
    <t>Natural Gas Mine</t>
  </si>
  <si>
    <t>ELE_MIN_WIND_ON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</si>
  <si>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</si>
  <si>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</si>
  <si>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</si>
  <si>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</si>
  <si>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</si>
  <si>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</si>
  <si>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</si>
  <si>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</si>
  <si>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</si>
  <si>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ELE_MIN_SOLAR_PV</t>
  </si>
  <si>
    <t>Solar PV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</si>
</sst>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2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5" fillId="27" borderId="0" xfId="0" applyNumberFormat="1" applyFont="1" applyFill="1" applyBorder="1"/>
    <xf numFmtId="165" fontId="1" fillId="27" borderId="0" xfId="278" applyNumberFormat="1" applyFill="1" applyBorder="1"/>
    <xf numFmtId="165" fontId="1" fillId="27" borderId="0" xfId="0" applyNumberFormat="1" applyFont="1" applyFill="1" applyBorder="1"/>
    <xf numFmtId="165" fontId="0" fillId="27" borderId="0" xfId="0" applyNumberFormat="1" applyFill="1" applyBorder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G10" sqref="G10:G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22" t="s">
        <v>102</v>
      </c>
    </row>
    <row r="4" spans="1:11" ht="17.45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22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22"/>
    </row>
    <row r="6" spans="1:11" ht="31.7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22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22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22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15" t="s">
        <v>103</v>
      </c>
      <c r="F9" s="116"/>
      <c r="G9" s="113" t="s">
        <v>104</v>
      </c>
      <c r="H9" s="37"/>
      <c r="I9" s="37"/>
      <c r="J9" s="103"/>
      <c r="K9" s="122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19" t="s">
        <v>103</v>
      </c>
      <c r="F10" s="120"/>
      <c r="G10" s="117" t="s">
        <v>104</v>
      </c>
      <c r="H10" s="40"/>
      <c r="I10" s="40"/>
      <c r="J10" s="103"/>
      <c r="K10" s="122"/>
    </row>
    <row r="11" spans="1:11" ht="15.75" customHeight="1" thickBot="1">
      <c r="A11" s="101"/>
      <c r="B11" s="41" t="s">
        <v>9</v>
      </c>
      <c r="C11" s="42" t="s">
        <v>141</v>
      </c>
      <c r="D11" s="41" t="s">
        <v>142</v>
      </c>
      <c r="E11" s="119" t="s">
        <v>103</v>
      </c>
      <c r="F11" s="43"/>
      <c r="G11" s="117" t="s">
        <v>104</v>
      </c>
      <c r="H11" s="43"/>
      <c r="I11" s="43"/>
      <c r="J11" s="103"/>
      <c r="K11" s="122"/>
    </row>
    <row r="12" spans="1:11" ht="13.5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22"/>
    </row>
    <row r="14" spans="1:11" ht="15.75" customHeight="1"/>
    <row r="15" spans="1:11" ht="15.75" customHeight="1" thickBot="1">
      <c r="B15" s="121" t="s">
        <v>101</v>
      </c>
      <c r="C15" s="121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5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zoomScale="175" zoomScaleNormal="175" workbookViewId="0">
      <selection activeCell="H14" sqref="H14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133</v>
      </c>
      <c r="E10" s="119" t="s">
        <v>134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135</v>
      </c>
      <c r="E11" s="115" t="s">
        <v>136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137</v>
      </c>
      <c r="E12" s="49" t="s">
        <v>138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128" t="s">
        <v>45</v>
      </c>
      <c r="C13" s="129"/>
      <c r="D13" s="49" t="s">
        <v>143</v>
      </c>
      <c r="E13" s="130" t="s">
        <v>144</v>
      </c>
      <c r="F13" s="117" t="s">
        <v>103</v>
      </c>
      <c r="G13" s="113" t="s">
        <v>107</v>
      </c>
      <c r="H13" s="113" t="s">
        <v>105</v>
      </c>
      <c r="I13" s="131"/>
      <c r="J13" s="131"/>
    </row>
    <row r="14" spans="1:10" ht="13.5" thickBot="1">
      <c r="B14" s="51" t="s">
        <v>20</v>
      </c>
      <c r="D14" s="49" t="s">
        <v>145</v>
      </c>
      <c r="E14" s="51" t="s">
        <v>146</v>
      </c>
      <c r="F14" s="117" t="s">
        <v>103</v>
      </c>
      <c r="G14" s="51" t="s">
        <v>109</v>
      </c>
      <c r="H14" s="117" t="s">
        <v>104</v>
      </c>
    </row>
    <row r="17" spans="2:5">
      <c r="B17" s="51" t="s">
        <v>45</v>
      </c>
      <c r="C17" s="51" t="s">
        <v>60</v>
      </c>
    </row>
    <row r="18" spans="2:5">
      <c r="B18" s="51" t="s">
        <v>46</v>
      </c>
      <c r="C18" s="51" t="s">
        <v>61</v>
      </c>
    </row>
    <row r="19" spans="2:5">
      <c r="B19" s="51" t="s">
        <v>47</v>
      </c>
      <c r="C19" s="51" t="s">
        <v>62</v>
      </c>
    </row>
    <row r="20" spans="2:5">
      <c r="B20" s="51" t="s">
        <v>48</v>
      </c>
      <c r="C20" s="51" t="s">
        <v>63</v>
      </c>
    </row>
    <row r="21" spans="2:5">
      <c r="B21" s="51" t="s">
        <v>49</v>
      </c>
      <c r="C21" s="51" t="s">
        <v>64</v>
      </c>
      <c r="E21" s="51" t="s">
        <v>110</v>
      </c>
    </row>
    <row r="22" spans="2:5">
      <c r="B22" s="51" t="s">
        <v>21</v>
      </c>
      <c r="C22" s="51" t="s">
        <v>65</v>
      </c>
      <c r="E22" s="51" t="s">
        <v>69</v>
      </c>
    </row>
    <row r="23" spans="2:5">
      <c r="B23" s="51" t="s">
        <v>50</v>
      </c>
      <c r="C23" s="51" t="s">
        <v>66</v>
      </c>
      <c r="E23" s="51" t="s">
        <v>70</v>
      </c>
    </row>
    <row r="24" spans="2:5">
      <c r="B24" s="51" t="s">
        <v>20</v>
      </c>
      <c r="C24" s="51" t="s">
        <v>67</v>
      </c>
      <c r="E24" s="51" t="s">
        <v>69</v>
      </c>
    </row>
    <row r="25" spans="2:5">
      <c r="B25" s="51" t="s">
        <v>51</v>
      </c>
      <c r="C25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topLeftCell="A3" zoomScale="220" zoomScaleNormal="220" workbookViewId="0">
      <selection activeCell="F11" sqref="F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ELE_MIN_GAS_NAT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ELE_MIN_WIND_ON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ELE_MIN_SOLAR_PV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C3" zoomScale="190" zoomScaleNormal="190" workbookViewId="0">
      <selection activeCell="I12" sqref="I12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6.25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5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6">
        <v>1</v>
      </c>
      <c r="H10" s="84">
        <v>31.536000000000001</v>
      </c>
      <c r="I10">
        <v>0.33</v>
      </c>
      <c r="J10" s="89">
        <v>1</v>
      </c>
      <c r="K10" s="125">
        <v>0</v>
      </c>
    </row>
    <row r="11" spans="2:12"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3" spans="2:12">
      <c r="E13" s="51" t="s">
        <v>139</v>
      </c>
      <c r="F13">
        <f>F10*H10</f>
        <v>42.41592</v>
      </c>
    </row>
    <row r="14" spans="2:12">
      <c r="E14" s="127" t="s">
        <v>140</v>
      </c>
      <c r="F14">
        <f>F13*I10</f>
        <v>13.997253600000001</v>
      </c>
    </row>
    <row r="15" spans="2:12">
      <c r="E15" s="110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5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8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6.25" thickBot="1">
      <c r="B17" s="29" t="s">
        <v>98</v>
      </c>
      <c r="C17" s="123" t="s">
        <v>108</v>
      </c>
      <c r="D17" s="123"/>
      <c r="E17" s="123"/>
    </row>
    <row r="18" spans="2:5">
      <c r="B18" s="59" t="str">
        <f>SEC_Comm!C8</f>
        <v>ELEC_HV</v>
      </c>
      <c r="C18" s="82">
        <v>200</v>
      </c>
      <c r="D18" s="82"/>
      <c r="E18" s="83"/>
    </row>
    <row r="19" spans="2:5" ht="13.5" thickBot="1">
      <c r="B19" s="85"/>
      <c r="C19" s="86"/>
      <c r="D19" s="86"/>
      <c r="E19" s="8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39" thickBot="1">
      <c r="B6" s="29" t="s">
        <v>71</v>
      </c>
      <c r="C6" s="29" t="s">
        <v>75</v>
      </c>
      <c r="D6" s="124" t="s">
        <v>80</v>
      </c>
      <c r="E6" s="124"/>
      <c r="F6" s="124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5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