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2662D689-148A-4F35-8B34-FB98C01AD76F}" xr6:coauthVersionLast="47" xr6:coauthVersionMax="47" xr10:uidLastSave="{00000000-0000-0000-0000-000000000000}"/>
  <bookViews>
    <workbookView xWindow="2385" yWindow="4185" windowWidth="21600" windowHeight="11295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E18" i="136" l="1"/>
  <c r="D18" i="136"/>
  <c r="B11" i="134" l="1"/>
  <c r="E11" i="134"/>
  <c r="D11" i="134"/>
  <c r="C11" i="134"/>
  <c r="D11" i="133"/>
  <c r="C11" i="133"/>
  <c r="B11" i="133"/>
  <c r="D10" i="133"/>
  <c r="D9" i="133"/>
  <c r="F16" i="134"/>
  <c r="F17" i="134" s="1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<sst xmlns="http://schemas.openxmlformats.org/spreadsheetml/2006/main" count="228" uniqueCount="148">
  <si>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</si>
  <si>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</si>
  <si>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</si>
  <si>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</si>
  <si>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</si>
  <si>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</si>
  <si>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</si>
  <si>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</si>
  <si>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</si>
  <si>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</si>
  <si>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</si>
  <si>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</si>
  <si>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</si>
  <si>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</si>
  <si>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</si>
  <si>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</si>
  <si>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</si>
  <si>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</si>
  <si>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</si>
  <si>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</si>
  <si>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</si>
  <si>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</si>
  <si>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</si>
  <si>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</si>
  <si>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</si>
  <si>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</si>
  <si>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</si>
  <si>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</si>
  <si>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</si>
  <si>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</si>
  <si>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</si>
  <si>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</si>
  <si>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</si>
  <si>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</si>
  <si>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</si>
  <si>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</si>
  <si>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</si>
  <si>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</si>
  <si>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</si>
  <si>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</si>
  <si>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</si>
  <si>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</si>
  <si>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</si>
  <si>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</si>
  <si>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</si>
  <si>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</si>
  <si>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</si>
  <si>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</si>
  <si>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</si>
  <si>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</si>
  <si>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</si>
  <si>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</si>
  <si>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</si>
  <si>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</si>
  <si>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</si>
  <si>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</si>
  <si>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</si>
  <si>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</si>
  <si>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</si>
  <si>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</si>
  <si>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</si>
  <si>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</si>
  <si>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</si>
  <si>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</si>
  <si>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</si>
  <si>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</si>
  <si>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</si>
  <si>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</si>
  <si>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</si>
  <si>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</si>
  <si>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</si>
  <si>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</si>
  <si>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</si>
  <si>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</si>
  <si>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</si>
  <si>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</si>
  <si>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</si>
  <si>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</si>
  <si>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</si>
  <si>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</si>
  <si>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</si>
  <si>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</si>
  <si>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</si>
  <si>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</si>
  <si>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</si>
  <si>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</si>
  <si>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</si>
  <si>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</si>
  <si>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</si>
  <si>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</si>
  <si>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</si>
  <si>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</si>
  <si>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</si>
  <si>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</si>
  <si>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</si>
  <si>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</si>
  <si>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</si>
  <si>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</si>
  <si>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</si>
  <si>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</si>
  <si>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</si>
  <si>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</si>
  <si>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</si>
  <si>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</si>
  <si>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</si>
  <si>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</si>
  <si>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</si>
  <si>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</si>
  <si>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</si>
  <si>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</si>
  <si>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</si>
  <si>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</si>
  <si>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</si>
  <si>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</si>
  <si>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</si>
  <si>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</si>
  <si>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</si>
  <si>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</si>
  <si>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</si>
  <si>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</si>
  <si>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</si>
  <si>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</si>
  <si>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</si>
  <si>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</si>
  <si>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</si>
  <si>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</si>
  <si>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</si>
  <si>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</si>
  <si>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</si>
  <si>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</si>
  <si>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</si>
  <si>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</si>
  <si>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</si>
  <si>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Natural Gas Mine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</si>
  <si>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</si>
  <si>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</si>
  <si>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</si>
  <si>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</si>
  <si>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</si>
  <si>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</si>
  <si>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</si>
  <si>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</si>
  <si>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</si>
  <si>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Solar PV Mine</t>
  </si>
  <si>
    <t>MIN_EX_GAS_NAT</t>
  </si>
  <si>
    <t>MIN_EX_SOLAR_PV</t>
  </si>
  <si>
    <t>MIN_EX_WIND_ON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</si>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</sst>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9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1" fillId="27" borderId="0" xfId="278" applyNumberFormat="1" applyFill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0" zoomScaleNormal="90" workbookViewId="0">
      <selection activeCell="E8" sqref="E8:E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26" t="s">
        <v>102</v>
      </c>
    </row>
    <row r="4" spans="1:11" ht="17.45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26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26"/>
    </row>
    <row r="6" spans="1:11" ht="31.7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26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26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26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08" t="s">
        <v>103</v>
      </c>
      <c r="F9" s="116"/>
      <c r="G9" s="113" t="s">
        <v>104</v>
      </c>
      <c r="H9" s="37"/>
      <c r="I9" s="37"/>
      <c r="J9" s="103"/>
      <c r="K9" s="126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08" t="s">
        <v>103</v>
      </c>
      <c r="F10" s="120"/>
      <c r="G10" s="117" t="s">
        <v>104</v>
      </c>
      <c r="H10" s="40"/>
      <c r="I10" s="40"/>
      <c r="J10" s="103"/>
      <c r="K10" s="126"/>
    </row>
    <row r="11" spans="1:11" ht="15.75" customHeight="1" thickBot="1">
      <c r="A11" s="101"/>
      <c r="B11" s="41" t="s">
        <v>9</v>
      </c>
      <c r="C11" s="42" t="s">
        <v>139</v>
      </c>
      <c r="D11" s="41" t="s">
        <v>140</v>
      </c>
      <c r="E11" s="108" t="s">
        <v>103</v>
      </c>
      <c r="F11" s="43"/>
      <c r="G11" s="117" t="s">
        <v>104</v>
      </c>
      <c r="H11" s="43"/>
      <c r="I11" s="43"/>
      <c r="J11" s="103"/>
      <c r="K11" s="126"/>
    </row>
    <row r="12" spans="1:11" ht="13.5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26"/>
    </row>
    <row r="14" spans="1:11" ht="15.75" customHeight="1"/>
    <row r="15" spans="1:11" ht="15.75" customHeight="1" thickBot="1">
      <c r="B15" s="125" t="s">
        <v>101</v>
      </c>
      <c r="C15" s="125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5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topLeftCell="A5" zoomScaleNormal="100" workbookViewId="0">
      <selection activeCell="G4" sqref="G4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147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144</v>
      </c>
      <c r="E10" s="119" t="s">
        <v>133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146</v>
      </c>
      <c r="E11" s="115" t="s">
        <v>134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135</v>
      </c>
      <c r="E12" s="49" t="s">
        <v>136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39" t="s">
        <v>45</v>
      </c>
      <c r="C13" s="124"/>
      <c r="D13" s="49" t="s">
        <v>141</v>
      </c>
      <c r="E13" s="38" t="s">
        <v>142</v>
      </c>
      <c r="F13" s="117" t="s">
        <v>103</v>
      </c>
      <c r="G13" s="113" t="s">
        <v>107</v>
      </c>
      <c r="H13" s="113" t="s">
        <v>105</v>
      </c>
      <c r="I13" s="40"/>
      <c r="J13" s="40"/>
    </row>
    <row r="14" spans="1:10" ht="13.5" thickBot="1">
      <c r="B14" s="51" t="s">
        <v>20</v>
      </c>
      <c r="D14" s="49" t="s">
        <v>145</v>
      </c>
      <c r="E14" s="51" t="s">
        <v>143</v>
      </c>
      <c r="F14" s="117" t="s">
        <v>103</v>
      </c>
      <c r="G14" s="51" t="s">
        <v>109</v>
      </c>
      <c r="H14" s="117" t="s">
        <v>104</v>
      </c>
    </row>
    <row r="35" spans="2:5">
      <c r="B35" s="51" t="s">
        <v>45</v>
      </c>
      <c r="C35" s="51" t="s">
        <v>60</v>
      </c>
    </row>
    <row r="36" spans="2:5">
      <c r="B36" s="51" t="s">
        <v>46</v>
      </c>
      <c r="C36" s="51" t="s">
        <v>61</v>
      </c>
    </row>
    <row r="37" spans="2:5">
      <c r="B37" s="51" t="s">
        <v>47</v>
      </c>
      <c r="C37" s="51" t="s">
        <v>62</v>
      </c>
    </row>
    <row r="38" spans="2:5">
      <c r="B38" s="51" t="s">
        <v>48</v>
      </c>
      <c r="C38" s="51" t="s">
        <v>63</v>
      </c>
    </row>
    <row r="39" spans="2:5">
      <c r="B39" s="51" t="s">
        <v>49</v>
      </c>
      <c r="C39" s="51" t="s">
        <v>64</v>
      </c>
      <c r="E39" s="51" t="s">
        <v>110</v>
      </c>
    </row>
    <row r="40" spans="2:5">
      <c r="B40" s="51" t="s">
        <v>21</v>
      </c>
      <c r="C40" s="51" t="s">
        <v>65</v>
      </c>
      <c r="E40" s="51" t="s">
        <v>69</v>
      </c>
    </row>
    <row r="41" spans="2:5">
      <c r="B41" s="51" t="s">
        <v>50</v>
      </c>
      <c r="C41" s="51" t="s">
        <v>66</v>
      </c>
      <c r="E41" s="51" t="s">
        <v>70</v>
      </c>
    </row>
    <row r="42" spans="2:5">
      <c r="B42" s="51" t="s">
        <v>20</v>
      </c>
      <c r="C42" s="51" t="s">
        <v>67</v>
      </c>
      <c r="E42" s="51" t="s">
        <v>69</v>
      </c>
    </row>
    <row r="43" spans="2:5">
      <c r="B43" s="51" t="s">
        <v>51</v>
      </c>
      <c r="C43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C1" zoomScale="150" zoomScaleNormal="150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MIN_EX_GAS_NAT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MIN_EX_WIND_ON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MIN_EX_SOLAR_PV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zoomScale="145" zoomScaleNormal="190" workbookViewId="0">
      <selection activeCell="E13" sqref="E13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6.25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5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2">
        <v>1</v>
      </c>
      <c r="H10" s="84">
        <v>31.536000000000001</v>
      </c>
      <c r="I10">
        <v>0.33</v>
      </c>
      <c r="J10" s="89">
        <v>1</v>
      </c>
      <c r="K10" s="121">
        <v>0</v>
      </c>
    </row>
    <row r="11" spans="2:12">
      <c r="B11" t="str">
        <f>SEC_Processes!D13</f>
        <v>ELE_EX_SOLAR_PV</v>
      </c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5" spans="2:12">
      <c r="E15" s="110"/>
    </row>
    <row r="16" spans="2:12">
      <c r="E16" s="51" t="s">
        <v>137</v>
      </c>
      <c r="F16">
        <f>F10*H10</f>
        <v>42.41592</v>
      </c>
    </row>
    <row r="17" spans="5:6">
      <c r="E17" s="123" t="s">
        <v>138</v>
      </c>
      <c r="F17">
        <f>F16*I10</f>
        <v>13.997253600000001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topLeftCell="A13" zoomScale="110" zoomScaleNormal="110" workbookViewId="0">
      <selection activeCell="D23" sqref="D2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5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8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6.25" thickBot="1">
      <c r="B17" s="29" t="s">
        <v>98</v>
      </c>
      <c r="C17" s="127" t="s">
        <v>108</v>
      </c>
      <c r="D17" s="127"/>
      <c r="E17" s="127"/>
    </row>
    <row r="18" spans="2:5">
      <c r="B18" s="59" t="str">
        <f>SEC_Comm!C8</f>
        <v>ELEC_HV</v>
      </c>
      <c r="C18" s="82">
        <v>200</v>
      </c>
      <c r="D18" s="82">
        <f>C18*1.1</f>
        <v>220.00000000000003</v>
      </c>
      <c r="E18" s="82">
        <f>D18*1.1</f>
        <v>242.00000000000006</v>
      </c>
    </row>
    <row r="19" spans="2:5" ht="13.5" thickBot="1">
      <c r="B19" s="85"/>
      <c r="C19" s="86"/>
      <c r="D19" s="86"/>
      <c r="E19" s="87"/>
    </row>
  </sheetData>
  <mergeCells count="1">
    <mergeCell ref="C17:E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39" thickBot="1">
      <c r="B6" s="29" t="s">
        <v>71</v>
      </c>
      <c r="C6" s="29" t="s">
        <v>75</v>
      </c>
      <c r="D6" s="128" t="s">
        <v>80</v>
      </c>
      <c r="E6" s="128"/>
      <c r="F6" s="128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5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