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Métodos numéricos\"/>
    </mc:Choice>
  </mc:AlternateContent>
  <xr:revisionPtr revIDLastSave="0" documentId="13_ncr:1_{40C5EA4B-1B35-42BD-B14A-064E1FA24AFD}" xr6:coauthVersionLast="47" xr6:coauthVersionMax="47" xr10:uidLastSave="{00000000-0000-0000-0000-000000000000}"/>
  <bookViews>
    <workbookView xWindow="-120" yWindow="-120" windowWidth="29040" windowHeight="15720" xr2:uid="{D395F1C1-88F0-4AD0-B05C-7B2091412A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D43" i="1"/>
  <c r="G41" i="1"/>
  <c r="G40" i="1"/>
  <c r="G39" i="1"/>
  <c r="F41" i="1"/>
  <c r="F40" i="1"/>
  <c r="F39" i="1"/>
  <c r="E41" i="1"/>
  <c r="E40" i="1"/>
  <c r="E39" i="1"/>
  <c r="D41" i="1"/>
  <c r="D40" i="1"/>
  <c r="D39" i="1"/>
  <c r="C41" i="1"/>
  <c r="C40" i="1"/>
  <c r="C39" i="1"/>
  <c r="P34" i="1"/>
  <c r="J34" i="1"/>
  <c r="D34" i="1"/>
  <c r="F32" i="1"/>
  <c r="F31" i="1"/>
  <c r="F30" i="1"/>
  <c r="C32" i="1"/>
  <c r="C31" i="1"/>
  <c r="C30" i="1"/>
  <c r="S32" i="1"/>
  <c r="S31" i="1"/>
  <c r="S30" i="1"/>
  <c r="R32" i="1"/>
  <c r="R31" i="1"/>
  <c r="R30" i="1"/>
  <c r="Q32" i="1"/>
  <c r="Q31" i="1"/>
  <c r="Q30" i="1"/>
  <c r="P32" i="1"/>
  <c r="P31" i="1"/>
  <c r="P30" i="1"/>
  <c r="O32" i="1"/>
  <c r="O31" i="1"/>
  <c r="O30" i="1"/>
  <c r="M32" i="1"/>
  <c r="M31" i="1"/>
  <c r="M30" i="1"/>
  <c r="L32" i="1"/>
  <c r="L31" i="1"/>
  <c r="L30" i="1"/>
  <c r="J31" i="1"/>
  <c r="K32" i="1"/>
  <c r="K31" i="1"/>
  <c r="K30" i="1"/>
  <c r="J32" i="1"/>
  <c r="J30" i="1"/>
  <c r="I32" i="1"/>
  <c r="I31" i="1"/>
  <c r="I30" i="1"/>
  <c r="G32" i="1"/>
  <c r="G31" i="1"/>
  <c r="G30" i="1"/>
  <c r="E32" i="1"/>
  <c r="E31" i="1"/>
  <c r="E30" i="1"/>
  <c r="D32" i="1"/>
  <c r="D31" i="1"/>
  <c r="D30" i="1"/>
  <c r="F25" i="1"/>
  <c r="F24" i="1"/>
  <c r="F23" i="1"/>
  <c r="E25" i="1"/>
  <c r="D25" i="1"/>
  <c r="C25" i="1"/>
  <c r="E24" i="1"/>
  <c r="D24" i="1"/>
  <c r="C24" i="1"/>
  <c r="E23" i="1"/>
  <c r="D23" i="1"/>
  <c r="C23" i="1"/>
  <c r="D18" i="1"/>
  <c r="E18" i="1"/>
  <c r="F18" i="1"/>
  <c r="G18" i="1"/>
  <c r="H18" i="1"/>
  <c r="I18" i="1"/>
  <c r="J18" i="1"/>
  <c r="C18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<sst xmlns="http://schemas.openxmlformats.org/spreadsheetml/2006/main" count="25" uniqueCount="25">
  <si>
    <t>i</t>
  </si>
  <si>
    <t>y</t>
  </si>
  <si>
    <t>x2</t>
  </si>
  <si>
    <t>x1</t>
  </si>
  <si>
    <t>x1*x2</t>
  </si>
  <si>
    <t>x1y</t>
  </si>
  <si>
    <t>x2y</t>
  </si>
  <si>
    <t>x1^2</t>
  </si>
  <si>
    <t>x2^2</t>
  </si>
  <si>
    <t>total</t>
  </si>
  <si>
    <t>D</t>
  </si>
  <si>
    <t>D1</t>
  </si>
  <si>
    <t>D0</t>
  </si>
  <si>
    <t>D2</t>
  </si>
  <si>
    <t>D0=</t>
  </si>
  <si>
    <t>D1=</t>
  </si>
  <si>
    <t>D2=</t>
  </si>
  <si>
    <t>B0=</t>
  </si>
  <si>
    <t>D=</t>
  </si>
  <si>
    <t>B1=</t>
  </si>
  <si>
    <t>B2=</t>
  </si>
  <si>
    <t>y^= B0 + B1x1 + B2x2</t>
  </si>
  <si>
    <t>y^= 27.5467 + 0.9216x1 + 0.2842x2</t>
  </si>
  <si>
    <t>Método de regresión lineal múltiple</t>
  </si>
  <si>
    <t>Nombre: Diego Emiliano Guajardo Pérez        Matrícula: 746174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</si>
</sst>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0" fontId="2" fillId="2" borderId="0" xfId="0" applyFont="1" applyFill="1"/>
    <xf numFmtId="0" fontId="4" fillId="0" borderId="0" xfId="0" applyFont="1"/>
    <xf numFmtId="0" fontId="1" fillId="4" borderId="4" xfId="0" applyFont="1" applyFill="1" applyBorder="1"/>
    <xf numFmtId="0" fontId="5" fillId="4" borderId="4" xfId="0" applyFont="1" applyFill="1" applyBorder="1"/>
    <xf numFmtId="0" fontId="1" fillId="5" borderId="4" xfId="0" applyFont="1" applyFill="1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1" fillId="0" borderId="0" xfId="0" applyFont="1"/>
    <xf numFmtId="0" fontId="2" fillId="0" borderId="0" xfId="0" applyFont="1"/>
    <xf numFmtId="0" fontId="6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22E-9C62-4F21-9623-581EEC025550}">
  <dimension ref="A1:S43"/>
  <sheetViews>
    <sheetView tabSelected="1" workbookViewId="0">
      <selection activeCell="L22" sqref="L22"/>
    </sheetView>
  </sheetViews>
  <sheetFormatPr baseColWidth="10" defaultRowHeight="15" x14ac:dyDescent="0.25"/>
  <sheetData>
    <row r="1" spans="1:15" ht="26.25" x14ac:dyDescent="0.4">
      <c r="A1" s="9" t="s">
        <v>24</v>
      </c>
      <c r="B1" s="9"/>
      <c r="C1" s="9"/>
      <c r="D1" s="9"/>
      <c r="E1" s="9"/>
      <c r="F1" s="18"/>
      <c r="G1" s="18"/>
      <c r="H1" s="18"/>
      <c r="I1" s="18"/>
    </row>
    <row r="4" spans="1:15" ht="24" x14ac:dyDescent="0.4">
      <c r="B4" s="20" t="s">
        <v>23</v>
      </c>
      <c r="C4" s="20"/>
      <c r="D4" s="20"/>
      <c r="E4" s="20"/>
      <c r="F4" s="20"/>
      <c r="G4" s="20"/>
      <c r="H4" s="20"/>
      <c r="I4" s="20"/>
      <c r="J4" s="20"/>
    </row>
    <row r="5" spans="1:15" x14ac:dyDescent="0.25">
      <c r="B5" s="1" t="s">
        <v>0</v>
      </c>
      <c r="C5" s="1" t="s">
        <v>1</v>
      </c>
      <c r="D5" s="1" t="s">
        <v>3</v>
      </c>
      <c r="E5" s="1" t="s">
        <v>2</v>
      </c>
      <c r="F5" s="1" t="s">
        <v>7</v>
      </c>
      <c r="G5" s="1" t="s">
        <v>8</v>
      </c>
      <c r="H5" s="1" t="s">
        <v>4</v>
      </c>
      <c r="I5" s="1" t="s">
        <v>5</v>
      </c>
      <c r="J5" s="1" t="s">
        <v>6</v>
      </c>
      <c r="L5" s="7"/>
      <c r="M5" s="7"/>
      <c r="N5" s="7"/>
      <c r="O5" s="7"/>
    </row>
    <row r="6" spans="1:15" x14ac:dyDescent="0.25">
      <c r="B6" s="3">
        <v>1</v>
      </c>
      <c r="C6" s="3">
        <v>85</v>
      </c>
      <c r="D6" s="3">
        <v>65</v>
      </c>
      <c r="E6" s="3">
        <v>1</v>
      </c>
      <c r="F6" s="3">
        <f>D6^2</f>
        <v>4225</v>
      </c>
      <c r="G6" s="3">
        <f>E6^2</f>
        <v>1</v>
      </c>
      <c r="H6" s="3">
        <f>D6*E6</f>
        <v>65</v>
      </c>
      <c r="I6" s="3">
        <f>D6*C6</f>
        <v>5525</v>
      </c>
      <c r="J6" s="3">
        <f>E6*C6</f>
        <v>85</v>
      </c>
      <c r="L6" s="7"/>
      <c r="M6" s="8" t="s">
        <v>17</v>
      </c>
      <c r="N6" s="8">
        <f>D34/D43</f>
        <v>27.546699982767535</v>
      </c>
      <c r="O6" s="7"/>
    </row>
    <row r="7" spans="1:15" x14ac:dyDescent="0.25">
      <c r="B7" s="2">
        <v>2</v>
      </c>
      <c r="C7" s="2">
        <v>74</v>
      </c>
      <c r="D7" s="2">
        <v>50</v>
      </c>
      <c r="E7" s="2">
        <v>7</v>
      </c>
      <c r="F7" s="2">
        <f t="shared" ref="F7:F17" si="0">D7^2</f>
        <v>2500</v>
      </c>
      <c r="G7" s="2">
        <f t="shared" ref="G7:G17" si="1">E7^2</f>
        <v>49</v>
      </c>
      <c r="H7" s="2">
        <f t="shared" ref="H7:H17" si="2">D7*E7</f>
        <v>350</v>
      </c>
      <c r="I7" s="2">
        <f t="shared" ref="I7:I17" si="3">D7*C7</f>
        <v>3700</v>
      </c>
      <c r="J7" s="2">
        <f t="shared" ref="J7:J17" si="4">E7*C7</f>
        <v>518</v>
      </c>
      <c r="L7" s="7"/>
      <c r="M7" s="8" t="s">
        <v>19</v>
      </c>
      <c r="N7" s="8">
        <f>J34/D43</f>
        <v>0.92167844218507666</v>
      </c>
      <c r="O7" s="7"/>
    </row>
    <row r="8" spans="1:15" x14ac:dyDescent="0.25">
      <c r="B8" s="3">
        <v>3</v>
      </c>
      <c r="C8" s="3">
        <v>76</v>
      </c>
      <c r="D8" s="3">
        <v>55</v>
      </c>
      <c r="E8" s="3">
        <v>5</v>
      </c>
      <c r="F8" s="3">
        <f t="shared" si="0"/>
        <v>3025</v>
      </c>
      <c r="G8" s="3">
        <f t="shared" si="1"/>
        <v>25</v>
      </c>
      <c r="H8" s="3">
        <f t="shared" si="2"/>
        <v>275</v>
      </c>
      <c r="I8" s="3">
        <f t="shared" si="3"/>
        <v>4180</v>
      </c>
      <c r="J8" s="3">
        <f t="shared" si="4"/>
        <v>380</v>
      </c>
      <c r="L8" s="7"/>
      <c r="M8" s="8" t="s">
        <v>20</v>
      </c>
      <c r="N8" s="8">
        <f>P34/D43</f>
        <v>0.28424952610718596</v>
      </c>
      <c r="O8" s="7"/>
    </row>
    <row r="9" spans="1:15" x14ac:dyDescent="0.25">
      <c r="B9" s="2">
        <v>4</v>
      </c>
      <c r="C9" s="2">
        <v>90</v>
      </c>
      <c r="D9" s="2">
        <v>65</v>
      </c>
      <c r="E9" s="2">
        <v>2</v>
      </c>
      <c r="F9" s="2">
        <f t="shared" si="0"/>
        <v>4225</v>
      </c>
      <c r="G9" s="2">
        <f t="shared" si="1"/>
        <v>4</v>
      </c>
      <c r="H9" s="2">
        <f t="shared" si="2"/>
        <v>130</v>
      </c>
      <c r="I9" s="2">
        <f t="shared" si="3"/>
        <v>5850</v>
      </c>
      <c r="J9" s="2">
        <f t="shared" si="4"/>
        <v>180</v>
      </c>
      <c r="L9" s="7"/>
      <c r="M9" s="7"/>
      <c r="N9" s="7"/>
      <c r="O9" s="7"/>
    </row>
    <row r="10" spans="1:15" x14ac:dyDescent="0.25">
      <c r="B10" s="3">
        <v>5</v>
      </c>
      <c r="C10" s="3">
        <v>85</v>
      </c>
      <c r="D10" s="3">
        <v>55</v>
      </c>
      <c r="E10" s="3">
        <v>6</v>
      </c>
      <c r="F10" s="3">
        <f t="shared" si="0"/>
        <v>3025</v>
      </c>
      <c r="G10" s="3">
        <f t="shared" si="1"/>
        <v>36</v>
      </c>
      <c r="H10" s="3">
        <f t="shared" si="2"/>
        <v>330</v>
      </c>
      <c r="I10" s="3">
        <f t="shared" si="3"/>
        <v>4675</v>
      </c>
      <c r="J10" s="3">
        <f t="shared" si="4"/>
        <v>510</v>
      </c>
    </row>
    <row r="11" spans="1:15" x14ac:dyDescent="0.25">
      <c r="B11" s="2">
        <v>6</v>
      </c>
      <c r="C11" s="2">
        <v>87</v>
      </c>
      <c r="D11" s="2">
        <v>70</v>
      </c>
      <c r="E11" s="2">
        <v>3</v>
      </c>
      <c r="F11" s="2">
        <f t="shared" si="0"/>
        <v>4900</v>
      </c>
      <c r="G11" s="2">
        <f t="shared" si="1"/>
        <v>9</v>
      </c>
      <c r="H11" s="2">
        <f t="shared" si="2"/>
        <v>210</v>
      </c>
      <c r="I11" s="2">
        <f t="shared" si="3"/>
        <v>6090</v>
      </c>
      <c r="J11" s="2">
        <f t="shared" si="4"/>
        <v>261</v>
      </c>
    </row>
    <row r="12" spans="1:15" x14ac:dyDescent="0.25">
      <c r="B12" s="3">
        <v>7</v>
      </c>
      <c r="C12" s="3">
        <v>94</v>
      </c>
      <c r="D12" s="3">
        <v>65</v>
      </c>
      <c r="E12" s="3">
        <v>2</v>
      </c>
      <c r="F12" s="3">
        <f t="shared" si="0"/>
        <v>4225</v>
      </c>
      <c r="G12" s="3">
        <f t="shared" si="1"/>
        <v>4</v>
      </c>
      <c r="H12" s="3">
        <f t="shared" si="2"/>
        <v>130</v>
      </c>
      <c r="I12" s="3">
        <f t="shared" si="3"/>
        <v>6110</v>
      </c>
      <c r="J12" s="3">
        <f t="shared" si="4"/>
        <v>188</v>
      </c>
    </row>
    <row r="13" spans="1:15" x14ac:dyDescent="0.25">
      <c r="B13" s="2">
        <v>8</v>
      </c>
      <c r="C13" s="2">
        <v>98</v>
      </c>
      <c r="D13" s="2">
        <v>70</v>
      </c>
      <c r="E13" s="2">
        <v>5</v>
      </c>
      <c r="F13" s="2">
        <f t="shared" si="0"/>
        <v>4900</v>
      </c>
      <c r="G13" s="2">
        <f t="shared" si="1"/>
        <v>25</v>
      </c>
      <c r="H13" s="2">
        <f t="shared" si="2"/>
        <v>350</v>
      </c>
      <c r="I13" s="2">
        <f t="shared" si="3"/>
        <v>6860</v>
      </c>
      <c r="J13" s="2">
        <f t="shared" si="4"/>
        <v>490</v>
      </c>
      <c r="M13" s="24" t="s">
        <v>21</v>
      </c>
      <c r="N13" s="24"/>
    </row>
    <row r="14" spans="1:15" ht="15.75" thickBot="1" x14ac:dyDescent="0.3">
      <c r="B14" s="3">
        <v>9</v>
      </c>
      <c r="C14" s="3">
        <v>81</v>
      </c>
      <c r="D14" s="3">
        <v>55</v>
      </c>
      <c r="E14" s="3">
        <v>4</v>
      </c>
      <c r="F14" s="3">
        <f t="shared" si="0"/>
        <v>3025</v>
      </c>
      <c r="G14" s="3">
        <f t="shared" si="1"/>
        <v>16</v>
      </c>
      <c r="H14" s="3">
        <f t="shared" si="2"/>
        <v>220</v>
      </c>
      <c r="I14" s="3">
        <f t="shared" si="3"/>
        <v>4455</v>
      </c>
      <c r="J14" s="3">
        <f t="shared" si="4"/>
        <v>324</v>
      </c>
    </row>
    <row r="15" spans="1:15" ht="16.5" thickBot="1" x14ac:dyDescent="0.3">
      <c r="B15" s="2">
        <v>10</v>
      </c>
      <c r="C15" s="2">
        <v>91</v>
      </c>
      <c r="D15" s="2">
        <v>70</v>
      </c>
      <c r="E15" s="2">
        <v>3</v>
      </c>
      <c r="F15" s="2">
        <f t="shared" si="0"/>
        <v>4900</v>
      </c>
      <c r="G15" s="2">
        <f t="shared" si="1"/>
        <v>9</v>
      </c>
      <c r="H15" s="2">
        <f t="shared" si="2"/>
        <v>210</v>
      </c>
      <c r="I15" s="2">
        <f t="shared" si="3"/>
        <v>6370</v>
      </c>
      <c r="J15" s="2">
        <f t="shared" si="4"/>
        <v>273</v>
      </c>
      <c r="M15" s="21" t="s">
        <v>22</v>
      </c>
      <c r="N15" s="22"/>
      <c r="O15" s="23"/>
    </row>
    <row r="16" spans="1:15" x14ac:dyDescent="0.25">
      <c r="B16" s="3">
        <v>11</v>
      </c>
      <c r="C16" s="3">
        <v>76</v>
      </c>
      <c r="D16" s="3">
        <v>50</v>
      </c>
      <c r="E16" s="3">
        <v>1</v>
      </c>
      <c r="F16" s="3">
        <f t="shared" si="0"/>
        <v>2500</v>
      </c>
      <c r="G16" s="3">
        <f t="shared" si="1"/>
        <v>1</v>
      </c>
      <c r="H16" s="3">
        <f t="shared" si="2"/>
        <v>50</v>
      </c>
      <c r="I16" s="3">
        <f t="shared" si="3"/>
        <v>3800</v>
      </c>
      <c r="J16" s="3">
        <f t="shared" si="4"/>
        <v>76</v>
      </c>
    </row>
    <row r="17" spans="2:19" ht="15.75" thickBot="1" x14ac:dyDescent="0.3">
      <c r="B17" s="2">
        <v>12</v>
      </c>
      <c r="C17" s="2">
        <v>74</v>
      </c>
      <c r="D17" s="2">
        <v>55</v>
      </c>
      <c r="E17" s="2">
        <v>4</v>
      </c>
      <c r="F17" s="2">
        <f t="shared" si="0"/>
        <v>3025</v>
      </c>
      <c r="G17" s="2">
        <f t="shared" si="1"/>
        <v>16</v>
      </c>
      <c r="H17" s="2">
        <f t="shared" si="2"/>
        <v>220</v>
      </c>
      <c r="I17" s="2">
        <f t="shared" si="3"/>
        <v>4070</v>
      </c>
      <c r="J17" s="2">
        <f t="shared" si="4"/>
        <v>296</v>
      </c>
    </row>
    <row r="18" spans="2:19" ht="15.75" thickBot="1" x14ac:dyDescent="0.3">
      <c r="B18" s="4" t="s">
        <v>9</v>
      </c>
      <c r="C18" s="5">
        <f>SUM(C6:C17)</f>
        <v>1011</v>
      </c>
      <c r="D18" s="5">
        <f t="shared" ref="D18:J18" si="5">SUM(D6:D17)</f>
        <v>725</v>
      </c>
      <c r="E18" s="5">
        <f t="shared" si="5"/>
        <v>43</v>
      </c>
      <c r="F18" s="5">
        <f t="shared" si="5"/>
        <v>44475</v>
      </c>
      <c r="G18" s="5">
        <f t="shared" si="5"/>
        <v>195</v>
      </c>
      <c r="H18" s="5">
        <f t="shared" si="5"/>
        <v>2540</v>
      </c>
      <c r="I18" s="5">
        <f t="shared" si="5"/>
        <v>61685</v>
      </c>
      <c r="J18" s="6">
        <f t="shared" si="5"/>
        <v>3581</v>
      </c>
    </row>
    <row r="21" spans="2:19" ht="26.25" x14ac:dyDescent="0.4">
      <c r="C21" s="9"/>
      <c r="H21" s="13"/>
    </row>
    <row r="23" spans="2:19" x14ac:dyDescent="0.25">
      <c r="C23" s="10">
        <f>COUNT(B6:B17)</f>
        <v>12</v>
      </c>
      <c r="D23" s="11">
        <f>D18</f>
        <v>725</v>
      </c>
      <c r="E23" s="10">
        <f>E18</f>
        <v>43</v>
      </c>
      <c r="F23" s="12">
        <f>C18</f>
        <v>1011</v>
      </c>
    </row>
    <row r="24" spans="2:19" x14ac:dyDescent="0.25">
      <c r="C24" s="10">
        <f>D18</f>
        <v>725</v>
      </c>
      <c r="D24" s="11">
        <f>F18</f>
        <v>44475</v>
      </c>
      <c r="E24" s="10">
        <f>H18</f>
        <v>2540</v>
      </c>
      <c r="F24" s="12">
        <f>I18</f>
        <v>61685</v>
      </c>
    </row>
    <row r="25" spans="2:19" x14ac:dyDescent="0.25">
      <c r="C25" s="10">
        <f>E18</f>
        <v>43</v>
      </c>
      <c r="D25" s="11">
        <f>H18</f>
        <v>2540</v>
      </c>
      <c r="E25" s="10">
        <f>G18</f>
        <v>195</v>
      </c>
      <c r="F25" s="12">
        <f>J18</f>
        <v>3581</v>
      </c>
    </row>
    <row r="28" spans="2:19" ht="26.25" x14ac:dyDescent="0.4">
      <c r="C28" s="9" t="s">
        <v>12</v>
      </c>
      <c r="I28" s="9" t="s">
        <v>11</v>
      </c>
      <c r="O28" s="9" t="s">
        <v>13</v>
      </c>
    </row>
    <row r="29" spans="2:19" x14ac:dyDescent="0.25">
      <c r="M29" s="19"/>
    </row>
    <row r="30" spans="2:19" x14ac:dyDescent="0.25">
      <c r="C30" s="14">
        <f>F23</f>
        <v>1011</v>
      </c>
      <c r="D30" s="14">
        <f t="shared" ref="D30:F32" si="6">D23</f>
        <v>725</v>
      </c>
      <c r="E30" s="14">
        <f t="shared" si="6"/>
        <v>43</v>
      </c>
      <c r="F30" s="15">
        <f t="shared" si="6"/>
        <v>1011</v>
      </c>
      <c r="G30" s="15">
        <f>D30</f>
        <v>725</v>
      </c>
      <c r="I30" s="14">
        <f>C23</f>
        <v>12</v>
      </c>
      <c r="J30" s="14">
        <f>F23</f>
        <v>1011</v>
      </c>
      <c r="K30" s="14">
        <f>E23</f>
        <v>43</v>
      </c>
      <c r="L30" s="15">
        <f t="shared" ref="L30:M32" si="7">I30</f>
        <v>12</v>
      </c>
      <c r="M30" s="15">
        <f t="shared" si="7"/>
        <v>1011</v>
      </c>
      <c r="O30" s="14">
        <f t="shared" ref="O30:P32" si="8">C23</f>
        <v>12</v>
      </c>
      <c r="P30" s="14">
        <f t="shared" si="8"/>
        <v>725</v>
      </c>
      <c r="Q30" s="14">
        <f>F23</f>
        <v>1011</v>
      </c>
      <c r="R30" s="15">
        <f t="shared" ref="R30:S32" si="9">O30</f>
        <v>12</v>
      </c>
      <c r="S30" s="15">
        <f t="shared" si="9"/>
        <v>725</v>
      </c>
    </row>
    <row r="31" spans="2:19" x14ac:dyDescent="0.25">
      <c r="C31" s="14">
        <f>F24</f>
        <v>61685</v>
      </c>
      <c r="D31" s="14">
        <f t="shared" si="6"/>
        <v>44475</v>
      </c>
      <c r="E31" s="14">
        <f t="shared" si="6"/>
        <v>2540</v>
      </c>
      <c r="F31" s="15">
        <f t="shared" si="6"/>
        <v>61685</v>
      </c>
      <c r="G31" s="15">
        <f>D31</f>
        <v>44475</v>
      </c>
      <c r="I31" s="14">
        <f>C24</f>
        <v>725</v>
      </c>
      <c r="J31" s="14">
        <f>F24</f>
        <v>61685</v>
      </c>
      <c r="K31" s="14">
        <f>E24</f>
        <v>2540</v>
      </c>
      <c r="L31" s="15">
        <f t="shared" si="7"/>
        <v>725</v>
      </c>
      <c r="M31" s="15">
        <f t="shared" si="7"/>
        <v>61685</v>
      </c>
      <c r="O31" s="14">
        <f t="shared" si="8"/>
        <v>725</v>
      </c>
      <c r="P31" s="14">
        <f t="shared" si="8"/>
        <v>44475</v>
      </c>
      <c r="Q31" s="14">
        <f>F24</f>
        <v>61685</v>
      </c>
      <c r="R31" s="15">
        <f t="shared" si="9"/>
        <v>725</v>
      </c>
      <c r="S31" s="15">
        <f t="shared" si="9"/>
        <v>44475</v>
      </c>
    </row>
    <row r="32" spans="2:19" x14ac:dyDescent="0.25">
      <c r="C32" s="14">
        <f>F25</f>
        <v>3581</v>
      </c>
      <c r="D32" s="14">
        <f t="shared" si="6"/>
        <v>2540</v>
      </c>
      <c r="E32" s="14">
        <f t="shared" si="6"/>
        <v>195</v>
      </c>
      <c r="F32" s="15">
        <f t="shared" si="6"/>
        <v>3581</v>
      </c>
      <c r="G32" s="15">
        <f>D32</f>
        <v>2540</v>
      </c>
      <c r="I32" s="14">
        <f>C25</f>
        <v>43</v>
      </c>
      <c r="J32" s="14">
        <f>F25</f>
        <v>3581</v>
      </c>
      <c r="K32" s="14">
        <f>E25</f>
        <v>195</v>
      </c>
      <c r="L32" s="15">
        <f t="shared" si="7"/>
        <v>43</v>
      </c>
      <c r="M32" s="15">
        <f t="shared" si="7"/>
        <v>3581</v>
      </c>
      <c r="O32" s="14">
        <f t="shared" si="8"/>
        <v>43</v>
      </c>
      <c r="P32" s="14">
        <f t="shared" si="8"/>
        <v>2540</v>
      </c>
      <c r="Q32" s="14">
        <f>F25</f>
        <v>3581</v>
      </c>
      <c r="R32" s="15">
        <f t="shared" si="9"/>
        <v>43</v>
      </c>
      <c r="S32" s="15">
        <f t="shared" si="9"/>
        <v>2540</v>
      </c>
    </row>
    <row r="34" spans="3:16" x14ac:dyDescent="0.25">
      <c r="C34" s="17" t="s">
        <v>14</v>
      </c>
      <c r="D34" s="16">
        <f>((C30*D31*E32)+(D30*E31*F32)+(E30*F31*G32)) - ((C32*D31*E30)+(D32*E31*F30)+(E32*F31*G30))</f>
        <v>7992675</v>
      </c>
      <c r="I34" s="17" t="s">
        <v>15</v>
      </c>
      <c r="J34" s="16">
        <f>((I30*J31*K32)+(J30*K31*L32)+(K30*L31*M32)) - ((I32*J31*K30)+(J32*K31*L30)+(K32*L31*M30))</f>
        <v>267425</v>
      </c>
      <c r="O34" s="17" t="s">
        <v>16</v>
      </c>
      <c r="P34" s="16">
        <f>((O30*P31*Q32)+(P30*Q31*R32)+(Q30*R31*S32)) - ((O32*P31*Q30)+(P32*Q31*R30)+(Q32*R31*S30))</f>
        <v>82475</v>
      </c>
    </row>
    <row r="37" spans="3:16" ht="26.25" x14ac:dyDescent="0.4">
      <c r="C37" s="9" t="s">
        <v>10</v>
      </c>
    </row>
    <row r="39" spans="3:16" x14ac:dyDescent="0.25">
      <c r="C39" s="14">
        <f t="shared" ref="C39:E41" si="10">C23</f>
        <v>12</v>
      </c>
      <c r="D39" s="14">
        <f t="shared" si="10"/>
        <v>725</v>
      </c>
      <c r="E39" s="14">
        <f t="shared" si="10"/>
        <v>43</v>
      </c>
      <c r="F39" s="15">
        <f t="shared" ref="F39:G41" si="11">C39</f>
        <v>12</v>
      </c>
      <c r="G39" s="15">
        <f t="shared" si="11"/>
        <v>725</v>
      </c>
    </row>
    <row r="40" spans="3:16" x14ac:dyDescent="0.25">
      <c r="C40" s="14">
        <f t="shared" si="10"/>
        <v>725</v>
      </c>
      <c r="D40" s="14">
        <f t="shared" si="10"/>
        <v>44475</v>
      </c>
      <c r="E40" s="14">
        <f t="shared" si="10"/>
        <v>2540</v>
      </c>
      <c r="F40" s="15">
        <f t="shared" si="11"/>
        <v>725</v>
      </c>
      <c r="G40" s="15">
        <f t="shared" si="11"/>
        <v>44475</v>
      </c>
    </row>
    <row r="41" spans="3:16" x14ac:dyDescent="0.25">
      <c r="C41" s="14">
        <f t="shared" si="10"/>
        <v>43</v>
      </c>
      <c r="D41" s="14">
        <f t="shared" si="10"/>
        <v>2540</v>
      </c>
      <c r="E41" s="14">
        <f t="shared" si="10"/>
        <v>195</v>
      </c>
      <c r="F41" s="15">
        <f t="shared" si="11"/>
        <v>43</v>
      </c>
      <c r="G41" s="15">
        <f t="shared" si="11"/>
        <v>2540</v>
      </c>
    </row>
    <row r="43" spans="3:16" x14ac:dyDescent="0.25">
      <c r="C43" s="17" t="s">
        <v>18</v>
      </c>
      <c r="D43" s="16">
        <f>((C39*D40*E41)+(D39*E40*F41)+(E39*F40*G41)) - ((C41*D40*E39)+(D41*E40*F39)+(E41*F40*G39))</f>
        <v>290150</v>
      </c>
    </row>
  </sheetData>
  <mergeCells count="3">
    <mergeCell ref="B4:J4"/>
    <mergeCell ref="M15:O15"/>
    <mergeCell ref="M13:N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438236-07BF-43DD-908C-5F6EC6904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57DE9-760A-4591-9705-8B52516CC4C2}">
  <ds:schemaRefs>
    <ds:schemaRef ds:uri="ff407fcf-de85-4478-9162-ae2c91a07358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b6642d8-3ab4-4d47-885c-537ed201bc2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56DA92E-CA39-4AA7-9513-A4BA1FE046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2025-07-05T02:34:44Z</dcterms:created>
  <dcterms:modified xsi:type="dcterms:W3CDTF">2025-07-05T03:25:45Z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