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Métodos numéricos\"/>
    </mc:Choice>
  </mc:AlternateContent>
  <xr:revisionPtr revIDLastSave="0" documentId="8_{E16AF81C-4DDC-4097-92FE-AA135AEB51AE}" xr6:coauthVersionLast="47" xr6:coauthVersionMax="47" xr10:uidLastSave="{00000000-0000-0000-0000-000000000000}"/>
  <bookViews>
    <workbookView xWindow="-120" yWindow="-120" windowWidth="29040" windowHeight="15720" xr2:uid="{B5497E22-3140-45E0-8DF4-F97683791A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O19" i="1"/>
  <c r="M19" i="1"/>
  <c r="M15" i="1"/>
  <c r="N15" i="1"/>
  <c r="O15" i="1"/>
  <c r="O6" i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E19" i="1"/>
  <c r="C19" i="1"/>
  <c r="H15" i="1"/>
  <c r="I1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14" i="1"/>
  <c r="G6" i="1"/>
  <c r="G7" i="1"/>
  <c r="G8" i="1"/>
  <c r="G9" i="1"/>
  <c r="G10" i="1"/>
  <c r="G11" i="1"/>
  <c r="G12" i="1"/>
  <c r="G13" i="1"/>
  <c r="G5" i="1"/>
  <c r="F14" i="1"/>
  <c r="F6" i="1"/>
  <c r="F7" i="1"/>
  <c r="F8" i="1"/>
  <c r="F9" i="1"/>
  <c r="F10" i="1"/>
  <c r="F11" i="1"/>
  <c r="F12" i="1"/>
  <c r="F13" i="1"/>
  <c r="F5" i="1"/>
  <c r="G2" i="1"/>
  <c r="F2" i="1"/>
</calcChain>
</file>

<file path=xl/sharedStrings.xml><?xml version="1.0" encoding="utf-8"?>
<sst xmlns="http://schemas.openxmlformats.org/spreadsheetml/2006/main" count="34" uniqueCount="33">
  <si>
    <t>Diego Emiliano Guajardo Pérez</t>
  </si>
  <si>
    <t>Matrícula 746174</t>
  </si>
  <si>
    <t>i</t>
  </si>
  <si>
    <t>xi</t>
  </si>
  <si>
    <t>yi</t>
  </si>
  <si>
    <t>xi-xmedia</t>
  </si>
  <si>
    <t>yi-ymedia</t>
  </si>
  <si>
    <t>(xi-xmedia)(yi-ymedia)</t>
  </si>
  <si>
    <t>xmedia</t>
  </si>
  <si>
    <t>ymedia</t>
  </si>
  <si>
    <t>Bi= 2840 / 568</t>
  </si>
  <si>
    <t>Bi=</t>
  </si>
  <si>
    <t>Bo= 130 - 5(14)</t>
  </si>
  <si>
    <t>Bo=</t>
  </si>
  <si>
    <t>y^= Bo+Bix</t>
  </si>
  <si>
    <t>y^= 60 + 5x</t>
  </si>
  <si>
    <t>y^i</t>
  </si>
  <si>
    <t>(xi-xmedia)^2</t>
  </si>
  <si>
    <t>(yi-y^i)^2</t>
  </si>
  <si>
    <t>(yi-ymedia)^2</t>
  </si>
  <si>
    <t>(y^i-ymedia)^2</t>
  </si>
  <si>
    <t>Método Regresión Lineal</t>
  </si>
  <si>
    <t>SSR</t>
  </si>
  <si>
    <t>SSE</t>
  </si>
  <si>
    <t>SST= SSR + SSE</t>
  </si>
  <si>
    <t>SST=</t>
  </si>
  <si>
    <t>SST= (yi-ymedia)^2</t>
  </si>
  <si>
    <t>Cálculo de R (Coeficiente de correlación)</t>
  </si>
  <si>
    <t>R^2=</t>
  </si>
  <si>
    <t>SSR/SST</t>
  </si>
  <si>
    <t>R=</t>
  </si>
  <si>
    <t>%</t>
  </si>
  <si>
    <t>Confirma que el modelo construido es confiable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</si>
</sst>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4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5" fillId="4" borderId="0" xfId="0" applyFont="1" applyFill="1"/>
    <xf numFmtId="0" fontId="0" fillId="4" borderId="4" xfId="0" applyFill="1" applyBorder="1"/>
    <xf numFmtId="0" fontId="7" fillId="0" borderId="0" xfId="0" applyFont="1" applyAlignment="1">
      <alignment horizontal="center"/>
    </xf>
    <xf numFmtId="0" fontId="6" fillId="0" borderId="3" xfId="0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0" fontId="2" fillId="0" borderId="6" xfId="0" applyFont="1" applyBorder="1"/>
    <xf numFmtId="0" fontId="2" fillId="0" borderId="8" xfId="0" applyFont="1" applyBorder="1"/>
    <xf numFmtId="0" fontId="8" fillId="0" borderId="5" xfId="0" applyFont="1" applyBorder="1"/>
    <xf numFmtId="0" fontId="8" fillId="0" borderId="7" xfId="0" applyFont="1" applyBorder="1"/>
    <xf numFmtId="0" fontId="3" fillId="2" borderId="9" xfId="0" applyFont="1" applyFill="1" applyBorder="1"/>
    <xf numFmtId="0" fontId="0" fillId="4" borderId="9" xfId="0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DC8F-716D-419B-9413-BFA21EDA6375}">
  <dimension ref="A1:O27"/>
  <sheetViews>
    <sheetView tabSelected="1" workbookViewId="0">
      <selection activeCell="J2" sqref="J2"/>
    </sheetView>
  </sheetViews>
  <sheetFormatPr baseColWidth="10" defaultRowHeight="15" x14ac:dyDescent="0.25"/>
  <cols>
    <col min="1" max="1" width="18" customWidth="1"/>
    <col min="2" max="2" width="11.42578125" hidden="1" customWidth="1"/>
    <col min="4" max="4" width="12.28515625" customWidth="1"/>
    <col min="5" max="5" width="12.5703125" customWidth="1"/>
    <col min="8" max="8" width="13.7109375" customWidth="1"/>
    <col min="9" max="9" width="22.85546875" customWidth="1"/>
    <col min="13" max="13" width="14.5703125" customWidth="1"/>
    <col min="14" max="14" width="12.140625" customWidth="1"/>
    <col min="15" max="15" width="13.7109375" customWidth="1"/>
  </cols>
  <sheetData>
    <row r="1" spans="1:15" ht="31.5" x14ac:dyDescent="0.5">
      <c r="A1" s="22" t="s">
        <v>0</v>
      </c>
      <c r="B1" s="20"/>
      <c r="F1" s="24" t="s">
        <v>8</v>
      </c>
      <c r="G1" s="24" t="s">
        <v>9</v>
      </c>
      <c r="I1" s="26" t="s">
        <v>21</v>
      </c>
    </row>
    <row r="2" spans="1:15" ht="24.75" thickBot="1" x14ac:dyDescent="0.45">
      <c r="A2" s="23" t="s">
        <v>1</v>
      </c>
      <c r="B2" s="21"/>
      <c r="F2" s="25">
        <f>AVERAGE(D5:D14)</f>
        <v>14</v>
      </c>
      <c r="G2" s="25">
        <f>AVERAGE(E5:E14)</f>
        <v>130</v>
      </c>
    </row>
    <row r="3" spans="1:15" ht="15.75" thickBot="1" x14ac:dyDescent="0.3">
      <c r="A3" s="1"/>
    </row>
    <row r="4" spans="1:15" ht="15.75" thickBot="1" x14ac:dyDescent="0.3">
      <c r="C4" s="9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17</v>
      </c>
      <c r="I4" s="11" t="s">
        <v>7</v>
      </c>
      <c r="L4" s="4" t="s">
        <v>16</v>
      </c>
      <c r="M4" s="4" t="s">
        <v>20</v>
      </c>
      <c r="N4" s="4" t="s">
        <v>18</v>
      </c>
      <c r="O4" s="4" t="s">
        <v>19</v>
      </c>
    </row>
    <row r="5" spans="1:15" x14ac:dyDescent="0.25">
      <c r="C5" s="6">
        <v>1</v>
      </c>
      <c r="D5" s="6">
        <v>2</v>
      </c>
      <c r="E5" s="6">
        <v>58</v>
      </c>
      <c r="F5" s="6">
        <f>D5-$F$2</f>
        <v>-12</v>
      </c>
      <c r="G5" s="6">
        <f>E5-$G$2</f>
        <v>-72</v>
      </c>
      <c r="H5" s="6">
        <f>POWER(F5,2)</f>
        <v>144</v>
      </c>
      <c r="I5" s="6">
        <f>F5*G5</f>
        <v>864</v>
      </c>
      <c r="L5" s="12">
        <f>60+5*D5</f>
        <v>70</v>
      </c>
      <c r="M5" s="12">
        <f>POWER(L5-$G$2,2)</f>
        <v>3600</v>
      </c>
      <c r="N5" s="12">
        <f>POWER(E5-L5,2)</f>
        <v>144</v>
      </c>
      <c r="O5" s="12">
        <f>POWER(G5,2)</f>
        <v>5184</v>
      </c>
    </row>
    <row r="6" spans="1:15" x14ac:dyDescent="0.25">
      <c r="C6" s="5">
        <v>2</v>
      </c>
      <c r="D6" s="5">
        <v>6</v>
      </c>
      <c r="E6" s="5">
        <v>105</v>
      </c>
      <c r="F6" s="5">
        <f t="shared" ref="F6:F13" si="0">D6-$F$2</f>
        <v>-8</v>
      </c>
      <c r="G6" s="5">
        <f t="shared" ref="G6:G13" si="1">E6-$G$2</f>
        <v>-25</v>
      </c>
      <c r="H6" s="5">
        <f t="shared" ref="H6:H14" si="2">POWER(F6,2)</f>
        <v>64</v>
      </c>
      <c r="I6" s="5">
        <f t="shared" ref="I6:I14" si="3">F6*G6</f>
        <v>200</v>
      </c>
      <c r="L6" s="5">
        <f t="shared" ref="L6:L14" si="4">60+5*D6</f>
        <v>90</v>
      </c>
      <c r="M6" s="5">
        <f t="shared" ref="M6:M14" si="5">POWER(L6-$G$2,2)</f>
        <v>1600</v>
      </c>
      <c r="N6" s="5">
        <f t="shared" ref="N6:N14" si="6">POWER(E6-L6,2)</f>
        <v>225</v>
      </c>
      <c r="O6" s="5">
        <f t="shared" ref="O6:O14" si="7">POWER(G6,2)</f>
        <v>625</v>
      </c>
    </row>
    <row r="7" spans="1:15" x14ac:dyDescent="0.25">
      <c r="C7" s="6">
        <v>3</v>
      </c>
      <c r="D7" s="6">
        <v>8</v>
      </c>
      <c r="E7" s="6">
        <v>88</v>
      </c>
      <c r="F7" s="6">
        <f t="shared" si="0"/>
        <v>-6</v>
      </c>
      <c r="G7" s="6">
        <f t="shared" si="1"/>
        <v>-42</v>
      </c>
      <c r="H7" s="6">
        <f t="shared" si="2"/>
        <v>36</v>
      </c>
      <c r="I7" s="6">
        <f t="shared" si="3"/>
        <v>252</v>
      </c>
      <c r="L7" s="6">
        <f t="shared" si="4"/>
        <v>100</v>
      </c>
      <c r="M7" s="6">
        <f t="shared" si="5"/>
        <v>900</v>
      </c>
      <c r="N7" s="6">
        <f t="shared" si="6"/>
        <v>144</v>
      </c>
      <c r="O7" s="6">
        <f t="shared" si="7"/>
        <v>1764</v>
      </c>
    </row>
    <row r="8" spans="1:15" x14ac:dyDescent="0.25">
      <c r="C8" s="5">
        <v>4</v>
      </c>
      <c r="D8" s="5">
        <v>8</v>
      </c>
      <c r="E8" s="5">
        <v>118</v>
      </c>
      <c r="F8" s="5">
        <f t="shared" si="0"/>
        <v>-6</v>
      </c>
      <c r="G8" s="5">
        <f t="shared" si="1"/>
        <v>-12</v>
      </c>
      <c r="H8" s="5">
        <f t="shared" si="2"/>
        <v>36</v>
      </c>
      <c r="I8" s="5">
        <f t="shared" si="3"/>
        <v>72</v>
      </c>
      <c r="L8" s="5">
        <f t="shared" si="4"/>
        <v>100</v>
      </c>
      <c r="M8" s="5">
        <f t="shared" si="5"/>
        <v>900</v>
      </c>
      <c r="N8" s="5">
        <f t="shared" si="6"/>
        <v>324</v>
      </c>
      <c r="O8" s="5">
        <f t="shared" si="7"/>
        <v>144</v>
      </c>
    </row>
    <row r="9" spans="1:15" x14ac:dyDescent="0.25">
      <c r="C9" s="6">
        <v>5</v>
      </c>
      <c r="D9" s="6">
        <v>12</v>
      </c>
      <c r="E9" s="6">
        <v>117</v>
      </c>
      <c r="F9" s="6">
        <f t="shared" si="0"/>
        <v>-2</v>
      </c>
      <c r="G9" s="6">
        <f t="shared" si="1"/>
        <v>-13</v>
      </c>
      <c r="H9" s="6">
        <f t="shared" si="2"/>
        <v>4</v>
      </c>
      <c r="I9" s="6">
        <f t="shared" si="3"/>
        <v>26</v>
      </c>
      <c r="L9" s="6">
        <f t="shared" si="4"/>
        <v>120</v>
      </c>
      <c r="M9" s="6">
        <f t="shared" si="5"/>
        <v>100</v>
      </c>
      <c r="N9" s="6">
        <f t="shared" si="6"/>
        <v>9</v>
      </c>
      <c r="O9" s="6">
        <f t="shared" si="7"/>
        <v>169</v>
      </c>
    </row>
    <row r="10" spans="1:15" x14ac:dyDescent="0.25">
      <c r="C10" s="5">
        <v>6</v>
      </c>
      <c r="D10" s="5">
        <v>16</v>
      </c>
      <c r="E10" s="5">
        <v>137</v>
      </c>
      <c r="F10" s="5">
        <f t="shared" si="0"/>
        <v>2</v>
      </c>
      <c r="G10" s="5">
        <f t="shared" si="1"/>
        <v>7</v>
      </c>
      <c r="H10" s="5">
        <f t="shared" si="2"/>
        <v>4</v>
      </c>
      <c r="I10" s="5">
        <f t="shared" si="3"/>
        <v>14</v>
      </c>
      <c r="L10" s="5">
        <f t="shared" si="4"/>
        <v>140</v>
      </c>
      <c r="M10" s="5">
        <f t="shared" si="5"/>
        <v>100</v>
      </c>
      <c r="N10" s="5">
        <f t="shared" si="6"/>
        <v>9</v>
      </c>
      <c r="O10" s="5">
        <f t="shared" si="7"/>
        <v>49</v>
      </c>
    </row>
    <row r="11" spans="1:15" x14ac:dyDescent="0.25">
      <c r="C11" s="6">
        <v>7</v>
      </c>
      <c r="D11" s="6">
        <v>20</v>
      </c>
      <c r="E11" s="6">
        <v>157</v>
      </c>
      <c r="F11" s="6">
        <f t="shared" si="0"/>
        <v>6</v>
      </c>
      <c r="G11" s="6">
        <f t="shared" si="1"/>
        <v>27</v>
      </c>
      <c r="H11" s="6">
        <f t="shared" si="2"/>
        <v>36</v>
      </c>
      <c r="I11" s="6">
        <f t="shared" si="3"/>
        <v>162</v>
      </c>
      <c r="L11" s="6">
        <f t="shared" si="4"/>
        <v>160</v>
      </c>
      <c r="M11" s="6">
        <f t="shared" si="5"/>
        <v>900</v>
      </c>
      <c r="N11" s="6">
        <f t="shared" si="6"/>
        <v>9</v>
      </c>
      <c r="O11" s="6">
        <f t="shared" si="7"/>
        <v>729</v>
      </c>
    </row>
    <row r="12" spans="1:15" x14ac:dyDescent="0.25">
      <c r="C12" s="5">
        <v>8</v>
      </c>
      <c r="D12" s="5">
        <v>20</v>
      </c>
      <c r="E12" s="5">
        <v>169</v>
      </c>
      <c r="F12" s="5">
        <f t="shared" si="0"/>
        <v>6</v>
      </c>
      <c r="G12" s="5">
        <f t="shared" si="1"/>
        <v>39</v>
      </c>
      <c r="H12" s="5">
        <f t="shared" si="2"/>
        <v>36</v>
      </c>
      <c r="I12" s="5">
        <f t="shared" si="3"/>
        <v>234</v>
      </c>
      <c r="L12" s="5">
        <f t="shared" si="4"/>
        <v>160</v>
      </c>
      <c r="M12" s="5">
        <f t="shared" si="5"/>
        <v>900</v>
      </c>
      <c r="N12" s="5">
        <f t="shared" si="6"/>
        <v>81</v>
      </c>
      <c r="O12" s="5">
        <f t="shared" si="7"/>
        <v>1521</v>
      </c>
    </row>
    <row r="13" spans="1:15" x14ac:dyDescent="0.25">
      <c r="C13" s="6">
        <v>9</v>
      </c>
      <c r="D13" s="6">
        <v>22</v>
      </c>
      <c r="E13" s="6">
        <v>149</v>
      </c>
      <c r="F13" s="6">
        <f t="shared" si="0"/>
        <v>8</v>
      </c>
      <c r="G13" s="6">
        <f t="shared" si="1"/>
        <v>19</v>
      </c>
      <c r="H13" s="6">
        <f t="shared" si="2"/>
        <v>64</v>
      </c>
      <c r="I13" s="6">
        <f t="shared" si="3"/>
        <v>152</v>
      </c>
      <c r="L13" s="6">
        <f t="shared" si="4"/>
        <v>170</v>
      </c>
      <c r="M13" s="6">
        <f t="shared" si="5"/>
        <v>1600</v>
      </c>
      <c r="N13" s="6">
        <f t="shared" si="6"/>
        <v>441</v>
      </c>
      <c r="O13" s="6">
        <f t="shared" si="7"/>
        <v>361</v>
      </c>
    </row>
    <row r="14" spans="1:15" ht="15.75" thickBot="1" x14ac:dyDescent="0.3">
      <c r="C14" s="5">
        <v>10</v>
      </c>
      <c r="D14" s="5">
        <v>26</v>
      </c>
      <c r="E14" s="5">
        <v>202</v>
      </c>
      <c r="F14" s="5">
        <f>D14-$F$2</f>
        <v>12</v>
      </c>
      <c r="G14" s="5">
        <f>E14-$G$2</f>
        <v>72</v>
      </c>
      <c r="H14" s="5">
        <f t="shared" si="2"/>
        <v>144</v>
      </c>
      <c r="I14" s="5">
        <f t="shared" si="3"/>
        <v>864</v>
      </c>
      <c r="L14" s="5">
        <f t="shared" si="4"/>
        <v>190</v>
      </c>
      <c r="M14" s="5">
        <f t="shared" si="5"/>
        <v>3600</v>
      </c>
      <c r="N14" s="5">
        <f t="shared" si="6"/>
        <v>144</v>
      </c>
      <c r="O14" s="5">
        <f t="shared" si="7"/>
        <v>5184</v>
      </c>
    </row>
    <row r="15" spans="1:15" ht="15.75" thickBot="1" x14ac:dyDescent="0.3">
      <c r="H15" s="7">
        <f>SUM(H5:H14)</f>
        <v>568</v>
      </c>
      <c r="I15" s="8">
        <f>SUM(I5:I14)</f>
        <v>2840</v>
      </c>
      <c r="M15" s="7">
        <f>SUM(M5:M14)</f>
        <v>14200</v>
      </c>
      <c r="N15" s="13">
        <f>SUM(N5:N14)</f>
        <v>1530</v>
      </c>
      <c r="O15" s="8">
        <f>SUM(O5:O14)</f>
        <v>15730</v>
      </c>
    </row>
    <row r="16" spans="1:15" ht="18.75" x14ac:dyDescent="0.3">
      <c r="M16" s="14" t="s">
        <v>22</v>
      </c>
      <c r="N16" s="14" t="s">
        <v>23</v>
      </c>
    </row>
    <row r="18" spans="2:15" ht="15.75" thickBot="1" x14ac:dyDescent="0.3">
      <c r="C18" t="s">
        <v>10</v>
      </c>
      <c r="E18" t="s">
        <v>12</v>
      </c>
      <c r="G18" t="s">
        <v>14</v>
      </c>
      <c r="M18" t="s">
        <v>24</v>
      </c>
      <c r="O18" t="s">
        <v>26</v>
      </c>
    </row>
    <row r="19" spans="2:15" ht="16.5" thickBot="1" x14ac:dyDescent="0.3">
      <c r="B19" s="16" t="s">
        <v>11</v>
      </c>
      <c r="C19" s="17">
        <f>I15/H15</f>
        <v>5</v>
      </c>
      <c r="D19" s="16" t="s">
        <v>13</v>
      </c>
      <c r="E19" s="17">
        <f>G2-C19*F2</f>
        <v>60</v>
      </c>
      <c r="G19" s="18" t="s">
        <v>15</v>
      </c>
      <c r="L19" s="2" t="s">
        <v>25</v>
      </c>
      <c r="M19" s="3">
        <f>M15+N15</f>
        <v>15730</v>
      </c>
      <c r="O19">
        <f>O15</f>
        <v>15730</v>
      </c>
    </row>
    <row r="22" spans="2:15" x14ac:dyDescent="0.25">
      <c r="L22" t="s">
        <v>27</v>
      </c>
    </row>
    <row r="23" spans="2:15" x14ac:dyDescent="0.25">
      <c r="L23" t="s">
        <v>28</v>
      </c>
      <c r="M23" t="s">
        <v>29</v>
      </c>
    </row>
    <row r="24" spans="2:15" x14ac:dyDescent="0.25">
      <c r="L24" t="s">
        <v>28</v>
      </c>
      <c r="M24">
        <f>M15/M19</f>
        <v>0.90273363000635731</v>
      </c>
    </row>
    <row r="25" spans="2:15" ht="15.75" thickBot="1" x14ac:dyDescent="0.3">
      <c r="L25" t="s">
        <v>30</v>
      </c>
      <c r="M25">
        <f>SQRT(M24)</f>
        <v>0.95012295520440793</v>
      </c>
    </row>
    <row r="26" spans="2:15" ht="16.5" thickBot="1" x14ac:dyDescent="0.3">
      <c r="L26" s="19" t="s">
        <v>31</v>
      </c>
      <c r="M26" s="15">
        <f>M25*100</f>
        <v>95.012295520440787</v>
      </c>
    </row>
    <row r="27" spans="2:15" x14ac:dyDescent="0.25">
      <c r="M27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150CBD-E46E-4F0D-9945-093781730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27259B-D4E3-431F-B41A-7B53D9438BE3}">
  <ds:schemaRefs>
    <ds:schemaRef ds:uri="ff407fcf-de85-4478-9162-ae2c91a07358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b6642d8-3ab4-4d47-885c-537ed201bc2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5FBB90-8E87-40E0-AD96-1C42BBFA05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2025-07-02T05:11:01Z</dcterms:created>
  <dcterms:modified xsi:type="dcterms:W3CDTF">2025-07-02T22:11:43Z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