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ovman\Dropbox\Python\Ciencias Cognitivas\Parcial 1\Práctica 4\"/>
    </mc:Choice>
  </mc:AlternateContent>
  <bookViews>
    <workbookView minimized="1" xWindow="0" yWindow="0" windowWidth="20490" windowHeight="7530" tabRatio="500" xr2:uid="{00000000-000D-0000-FFFF-FFFF00000000}"/>
  </bookViews>
  <sheets>
    <sheet name="GiniIndexExample" sheetId="6" r:id="rId1"/>
    <sheet name="entrophyExample" sheetId="1" r:id="rId2"/>
    <sheet name="exerciseEntrophyGiniIndex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B17" i="6"/>
  <c r="E18" i="1"/>
  <c r="G65" i="1"/>
  <c r="G58" i="1"/>
  <c r="D51" i="1"/>
  <c r="B51" i="1"/>
  <c r="F51" i="1"/>
  <c r="D40" i="1"/>
  <c r="G34" i="1"/>
  <c r="E32" i="1"/>
  <c r="E31" i="1"/>
  <c r="E24" i="1"/>
  <c r="G25" i="1"/>
  <c r="G27" i="1"/>
  <c r="D39" i="1"/>
  <c r="D38" i="1"/>
  <c r="G21" i="1"/>
  <c r="E25" i="1"/>
  <c r="E19" i="1"/>
  <c r="E20" i="1"/>
  <c r="F15" i="1"/>
  <c r="D15" i="1"/>
  <c r="B15" i="1"/>
  <c r="H49" i="6"/>
  <c r="F49" i="6"/>
  <c r="D49" i="6"/>
  <c r="C49" i="6"/>
  <c r="B49" i="6"/>
  <c r="H44" i="6"/>
  <c r="F44" i="6"/>
  <c r="D44" i="6"/>
  <c r="C44" i="6"/>
  <c r="B44" i="6"/>
  <c r="D39" i="6"/>
  <c r="B39" i="6"/>
  <c r="H25" i="6"/>
  <c r="F25" i="6"/>
  <c r="D25" i="6"/>
  <c r="C25" i="6"/>
  <c r="B25" i="6"/>
  <c r="C21" i="6"/>
  <c r="B21" i="6"/>
  <c r="F21" i="6"/>
  <c r="H21" i="6"/>
  <c r="D21" i="6"/>
  <c r="H17" i="6"/>
  <c r="F17" i="6"/>
  <c r="D17" i="6"/>
  <c r="D13" i="6"/>
  <c r="B13" i="6"/>
  <c r="F13" i="6"/>
  <c r="F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cervantes del valle</author>
  </authors>
  <commentList>
    <comment ref="F13" authorId="0" shapeId="0" xr:uid="{83BBD916-AE0A-48C0-B59D-012795F8D904}">
      <text>
        <r>
          <rPr>
            <sz val="18"/>
            <color indexed="81"/>
            <rFont val="Tahoma"/>
            <family val="2"/>
          </rPr>
          <t>Multiplicación porque el nodo raíz está tomando todo el sistema, todos los datos.</t>
        </r>
      </text>
    </comment>
    <comment ref="D17" authorId="0" shapeId="0" xr:uid="{A9467749-348B-4B2D-9CF5-67418050113E}">
      <text>
        <r>
          <rPr>
            <sz val="16"/>
            <color indexed="81"/>
            <rFont val="Tahoma"/>
            <family val="2"/>
          </rPr>
          <t>1/2 porque son 4 mujeres de 8, por 0/4 porque 0 hacen ejercicio, por 4/4 por las que 4 no hacen ejercicio.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cervantes del valle</author>
  </authors>
  <commentList>
    <comment ref="E18" authorId="0" shapeId="0" xr:uid="{9842855F-1704-4579-AB5A-6EE17A8F87E9}">
      <text>
        <r>
          <rPr>
            <sz val="16"/>
            <color indexed="81"/>
            <rFont val="Tahoma"/>
            <family val="2"/>
          </rPr>
          <t>I(Pi,Ni)=-P/w+I log2(P/w+L)-N/w+L log2(N/w+L)</t>
        </r>
      </text>
    </comment>
    <comment ref="E19" authorId="0" shapeId="0" xr:uid="{B884E10B-D3C4-4791-BFCE-9D6F1083F45A}">
      <text>
        <r>
          <rPr>
            <sz val="16"/>
            <color indexed="81"/>
            <rFont val="Tahoma"/>
            <family val="2"/>
          </rPr>
          <t>I(Pi,Ni)=-P/w+I log2(P/w+L)-N/w+L log2(N/w+L)</t>
        </r>
      </text>
    </comment>
    <comment ref="E20" authorId="0" shapeId="0" xr:uid="{884ED023-B3B8-4523-94ED-36B4101982C2}">
      <text>
        <r>
          <rPr>
            <sz val="16"/>
            <color indexed="81"/>
            <rFont val="Tahoma"/>
            <family val="2"/>
          </rPr>
          <t>I(Pi,Ni)=-P/w+I log2(P/w+L)-N/w+L log2(N/w+L)</t>
        </r>
      </text>
    </comment>
    <comment ref="E24" authorId="0" shapeId="0" xr:uid="{1A457207-2958-4FF7-B681-457FBFBCEF56}">
      <text>
        <r>
          <rPr>
            <sz val="16"/>
            <color indexed="81"/>
            <rFont val="Tahoma"/>
            <family val="2"/>
          </rPr>
          <t>I(Pi,Ni)=-P/w+I log2(P/w+L)-N/w+L log2(N/w+L)</t>
        </r>
      </text>
    </comment>
    <comment ref="E25" authorId="0" shapeId="0" xr:uid="{83CA1695-D2E7-49DE-A4E3-A0C661FF1E07}">
      <text>
        <r>
          <rPr>
            <sz val="16"/>
            <color indexed="81"/>
            <rFont val="Tahoma"/>
            <family val="2"/>
          </rPr>
          <t>I(Pi,Ni)=-P/w+I log2(P/w+L)-N/w+L log2(N/w+L)</t>
        </r>
      </text>
    </comment>
  </commentList>
</comments>
</file>

<file path=xl/sharedStrings.xml><?xml version="1.0" encoding="utf-8"?>
<sst xmlns="http://schemas.openxmlformats.org/spreadsheetml/2006/main" count="338" uniqueCount="82">
  <si>
    <t>Age</t>
  </si>
  <si>
    <t>Competition</t>
  </si>
  <si>
    <t>Type</t>
  </si>
  <si>
    <t>Profit</t>
  </si>
  <si>
    <t>mid</t>
  </si>
  <si>
    <t>new</t>
  </si>
  <si>
    <t>Yes</t>
  </si>
  <si>
    <t>No</t>
  </si>
  <si>
    <t>Software</t>
  </si>
  <si>
    <t>Hardware</t>
  </si>
  <si>
    <t>Loss</t>
  </si>
  <si>
    <t>Win</t>
  </si>
  <si>
    <t>old</t>
  </si>
  <si>
    <t>male</t>
  </si>
  <si>
    <t>good</t>
  </si>
  <si>
    <t>Batman</t>
  </si>
  <si>
    <t>Penguin</t>
  </si>
  <si>
    <t>bad</t>
  </si>
  <si>
    <t>Joker</t>
  </si>
  <si>
    <t>Moriarty</t>
  </si>
  <si>
    <t>female</t>
  </si>
  <si>
    <t>Gender</t>
  </si>
  <si>
    <t>Mask</t>
  </si>
  <si>
    <t>Cape</t>
  </si>
  <si>
    <t>Tie</t>
  </si>
  <si>
    <t>Bald</t>
  </si>
  <si>
    <t>Smokes</t>
  </si>
  <si>
    <t>Class</t>
  </si>
  <si>
    <t>SuperStrength</t>
  </si>
  <si>
    <t>Pointy Ears</t>
  </si>
  <si>
    <t>Id</t>
  </si>
  <si>
    <t>Sex</t>
  </si>
  <si>
    <t>IMC</t>
  </si>
  <si>
    <t>Estudios</t>
  </si>
  <si>
    <t>Atleta</t>
  </si>
  <si>
    <t>M</t>
  </si>
  <si>
    <t>Bajo</t>
  </si>
  <si>
    <t>Preparatoria</t>
  </si>
  <si>
    <t>No Atleta</t>
  </si>
  <si>
    <t>H</t>
  </si>
  <si>
    <t>Normal</t>
  </si>
  <si>
    <t>Profesional</t>
  </si>
  <si>
    <t>Sobrepeso</t>
  </si>
  <si>
    <t>Posgrado</t>
  </si>
  <si>
    <t>Profesiona</t>
  </si>
  <si>
    <t>Recreate the DT using both Entrophy &amp; Gini Index</t>
  </si>
  <si>
    <t>Bond</t>
  </si>
  <si>
    <t xml:space="preserve">Superman </t>
  </si>
  <si>
    <t>Supergirld</t>
  </si>
  <si>
    <t>CatWoman</t>
  </si>
  <si>
    <t>Wonder Woman</t>
  </si>
  <si>
    <t>Harley</t>
  </si>
  <si>
    <t>Holmes</t>
  </si>
  <si>
    <t>Training data:</t>
  </si>
  <si>
    <t>Test data:</t>
  </si>
  <si>
    <t>Batgirl</t>
  </si>
  <si>
    <t>P(A)</t>
  </si>
  <si>
    <t>P(NA)</t>
  </si>
  <si>
    <t>Gini Index</t>
  </si>
  <si>
    <t>Gini(Sex)</t>
  </si>
  <si>
    <t>Gini(IMC)</t>
  </si>
  <si>
    <t>Gini(Estudios)</t>
  </si>
  <si>
    <t>Sexo</t>
  </si>
  <si>
    <t>Ejercicio</t>
  </si>
  <si>
    <t>GiniGain(Sex) = Gini Index - Gini(Sex)</t>
  </si>
  <si>
    <t>GiniGain(IMC) = Gini Index - Gini(IMC)</t>
  </si>
  <si>
    <t>GiniGain(Estudios) = Gini Index - Gini(Estudios)</t>
  </si>
  <si>
    <t>P(Loss)</t>
  </si>
  <si>
    <t>P(Win)</t>
  </si>
  <si>
    <t>E(class)</t>
  </si>
  <si>
    <t>E(age)</t>
  </si>
  <si>
    <t>Gain= E(Class) - E(age)</t>
  </si>
  <si>
    <t>E(competition)</t>
  </si>
  <si>
    <t>Gain= E(Class) - E(competition)</t>
  </si>
  <si>
    <t>Soft</t>
  </si>
  <si>
    <t>Hard</t>
  </si>
  <si>
    <t>E(type)</t>
  </si>
  <si>
    <t>Gain= E(Class) - E(type)</t>
  </si>
  <si>
    <t>Information Gain</t>
  </si>
  <si>
    <t>?</t>
  </si>
  <si>
    <t>P(win)</t>
  </si>
  <si>
    <t>P(loss)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</si>
</sst>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name val="Arial"/>
      <family val="2"/>
    </font>
    <font>
      <sz val="21"/>
      <color rgb="FF1A9988"/>
      <name val="Arial"/>
      <family val="2"/>
    </font>
    <font>
      <sz val="21"/>
      <color rgb="FFFFFFFF"/>
      <name val="Arial"/>
      <family val="2"/>
    </font>
    <font>
      <sz val="21"/>
      <color rgb="FF1A1A1A"/>
      <name val="Arial"/>
      <family val="2"/>
    </font>
    <font>
      <sz val="32"/>
      <color rgb="FF1A1A1A"/>
      <name val="Arial"/>
      <family val="2"/>
    </font>
    <font>
      <sz val="32"/>
      <color rgb="FF1A1A1A"/>
      <name val="Calibri"/>
      <family val="2"/>
    </font>
    <font>
      <sz val="20"/>
      <color rgb="FF1A1A1A"/>
      <name val="Arial"/>
      <family val="2"/>
    </font>
    <font>
      <sz val="16"/>
      <color indexed="81"/>
      <name val="Tahoma"/>
      <family val="2"/>
    </font>
    <font>
      <sz val="1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7EFED"/>
        <bgColor indexed="64"/>
      </patternFill>
    </fill>
    <fill>
      <patternFill patternType="solid">
        <fgColor rgb="FF6AA4C8"/>
        <bgColor indexed="64"/>
      </patternFill>
    </fill>
    <fill>
      <patternFill patternType="solid">
        <fgColor rgb="FFEB5600"/>
        <bgColor indexed="64"/>
      </patternFill>
    </fill>
    <fill>
      <patternFill patternType="solid">
        <fgColor rgb="FFF69200"/>
        <bgColor indexed="64"/>
      </patternFill>
    </fill>
    <fill>
      <patternFill patternType="solid">
        <fgColor rgb="FF595959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1A9988"/>
      </top>
      <bottom style="medium">
        <color rgb="FF1A9988"/>
      </bottom>
      <diagonal/>
    </border>
    <border>
      <left/>
      <right/>
      <top style="medium">
        <color rgb="FF1A9988"/>
      </top>
      <bottom/>
      <diagonal/>
    </border>
    <border>
      <left/>
      <right/>
      <top/>
      <bottom style="medium">
        <color rgb="FF1A9988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2" xfId="0" applyFont="1" applyBorder="1" applyAlignment="1">
      <alignment horizontal="left" vertical="center" wrapText="1" readingOrder="1"/>
    </xf>
    <xf numFmtId="0" fontId="5" fillId="5" borderId="3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left" vertical="center" wrapText="1" readingOrder="1"/>
    </xf>
    <xf numFmtId="0" fontId="5" fillId="5" borderId="0" xfId="0" applyFont="1" applyFill="1" applyAlignment="1">
      <alignment horizontal="left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3" fillId="4" borderId="0" xfId="0" applyFont="1" applyFill="1"/>
    <xf numFmtId="0" fontId="6" fillId="6" borderId="0" xfId="0" applyFont="1" applyFill="1" applyAlignment="1">
      <alignment horizontal="left" vertical="center" wrapText="1" readingOrder="1"/>
    </xf>
    <xf numFmtId="0" fontId="7" fillId="0" borderId="0" xfId="0" applyFont="1" applyAlignment="1">
      <alignment horizontal="left" vertical="center" wrapText="1" readingOrder="1"/>
    </xf>
    <xf numFmtId="0" fontId="6" fillId="7" borderId="0" xfId="0" applyFont="1" applyFill="1" applyAlignment="1">
      <alignment horizontal="left" vertical="center" wrapText="1" readingOrder="1"/>
    </xf>
    <xf numFmtId="0" fontId="6" fillId="8" borderId="0" xfId="0" applyFont="1" applyFill="1" applyAlignment="1">
      <alignment horizontal="left" vertical="center" wrapText="1" readingOrder="1"/>
    </xf>
    <xf numFmtId="0" fontId="6" fillId="9" borderId="0" xfId="0" applyFont="1" applyFill="1" applyAlignment="1">
      <alignment horizontal="left" vertical="center" wrapText="1" readingOrder="1"/>
    </xf>
    <xf numFmtId="0" fontId="8" fillId="0" borderId="1" xfId="0" applyFont="1" applyBorder="1" applyAlignment="1">
      <alignment horizontal="center" wrapText="1" readingOrder="1"/>
    </xf>
    <xf numFmtId="0" fontId="4" fillId="4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wrapText="1" readingOrder="1"/>
    </xf>
    <xf numFmtId="0" fontId="3" fillId="2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9"/>
  <sheetViews>
    <sheetView tabSelected="1" topLeftCell="A3" zoomScale="60" zoomScaleNormal="60" workbookViewId="0">
      <selection activeCell="E17" sqref="E17"/>
    </sheetView>
  </sheetViews>
  <sheetFormatPr defaultColWidth="22.625" defaultRowHeight="26.25" x14ac:dyDescent="0.4"/>
  <cols>
    <col min="1" max="1" width="22.625" style="1"/>
    <col min="2" max="2" width="18.5" style="2" bestFit="1" customWidth="1"/>
    <col min="3" max="3" width="16.625" style="2" bestFit="1" customWidth="1"/>
    <col min="4" max="5" width="22.625" style="2"/>
    <col min="6" max="7" width="22.625" style="1"/>
    <col min="8" max="8" width="64.5" style="1" bestFit="1" customWidth="1"/>
    <col min="9" max="16384" width="22.625" style="1"/>
  </cols>
  <sheetData>
    <row r="1" spans="2:8" ht="27" thickBot="1" x14ac:dyDescent="0.45"/>
    <row r="2" spans="2:8" ht="27" thickBot="1" x14ac:dyDescent="0.45"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</row>
    <row r="3" spans="2:8" x14ac:dyDescent="0.4">
      <c r="B3" s="6">
        <v>1</v>
      </c>
      <c r="C3" s="6" t="s">
        <v>35</v>
      </c>
      <c r="D3" s="6" t="s">
        <v>36</v>
      </c>
      <c r="E3" s="6" t="s">
        <v>37</v>
      </c>
      <c r="F3" s="6" t="s">
        <v>38</v>
      </c>
    </row>
    <row r="4" spans="2:8" x14ac:dyDescent="0.4">
      <c r="B4" s="7">
        <v>2</v>
      </c>
      <c r="C4" s="7" t="s">
        <v>39</v>
      </c>
      <c r="D4" s="7" t="s">
        <v>36</v>
      </c>
      <c r="E4" s="7" t="s">
        <v>37</v>
      </c>
      <c r="F4" s="7" t="s">
        <v>34</v>
      </c>
    </row>
    <row r="5" spans="2:8" x14ac:dyDescent="0.4">
      <c r="B5" s="8">
        <v>3</v>
      </c>
      <c r="C5" s="8" t="s">
        <v>39</v>
      </c>
      <c r="D5" s="8" t="s">
        <v>40</v>
      </c>
      <c r="E5" s="8" t="s">
        <v>41</v>
      </c>
      <c r="F5" s="8" t="s">
        <v>34</v>
      </c>
    </row>
    <row r="6" spans="2:8" x14ac:dyDescent="0.4">
      <c r="B6" s="7">
        <v>4</v>
      </c>
      <c r="C6" s="7" t="s">
        <v>35</v>
      </c>
      <c r="D6" s="7" t="s">
        <v>40</v>
      </c>
      <c r="E6" s="7" t="s">
        <v>41</v>
      </c>
      <c r="F6" s="7" t="s">
        <v>38</v>
      </c>
    </row>
    <row r="7" spans="2:8" x14ac:dyDescent="0.4">
      <c r="B7" s="8">
        <v>5</v>
      </c>
      <c r="C7" s="8" t="s">
        <v>39</v>
      </c>
      <c r="D7" s="8" t="s">
        <v>42</v>
      </c>
      <c r="E7" s="8" t="s">
        <v>43</v>
      </c>
      <c r="F7" s="8" t="s">
        <v>38</v>
      </c>
    </row>
    <row r="8" spans="2:8" x14ac:dyDescent="0.4">
      <c r="B8" s="7">
        <v>6</v>
      </c>
      <c r="C8" s="7" t="s">
        <v>35</v>
      </c>
      <c r="D8" s="7" t="s">
        <v>42</v>
      </c>
      <c r="E8" s="7" t="s">
        <v>43</v>
      </c>
      <c r="F8" s="7" t="s">
        <v>38</v>
      </c>
    </row>
    <row r="9" spans="2:8" x14ac:dyDescent="0.4">
      <c r="B9" s="8">
        <v>7</v>
      </c>
      <c r="C9" s="8" t="s">
        <v>39</v>
      </c>
      <c r="D9" s="8" t="s">
        <v>36</v>
      </c>
      <c r="E9" s="8" t="s">
        <v>44</v>
      </c>
      <c r="F9" s="8" t="s">
        <v>34</v>
      </c>
    </row>
    <row r="10" spans="2:8" ht="27" thickBot="1" x14ac:dyDescent="0.45">
      <c r="B10" s="9">
        <v>8</v>
      </c>
      <c r="C10" s="9" t="s">
        <v>35</v>
      </c>
      <c r="D10" s="9" t="s">
        <v>40</v>
      </c>
      <c r="E10" s="9" t="s">
        <v>37</v>
      </c>
      <c r="F10" s="9" t="s">
        <v>38</v>
      </c>
    </row>
    <row r="12" spans="2:8" x14ac:dyDescent="0.4">
      <c r="B12" s="2" t="s">
        <v>56</v>
      </c>
      <c r="D12" s="2" t="s">
        <v>57</v>
      </c>
      <c r="F12" s="1" t="s">
        <v>58</v>
      </c>
    </row>
    <row r="13" spans="2:8" x14ac:dyDescent="0.4">
      <c r="B13" s="4">
        <f>3/8</f>
        <v>0.375</v>
      </c>
      <c r="D13" s="4">
        <f>5/8</f>
        <v>0.625</v>
      </c>
      <c r="F13" s="10">
        <f>B13*D13</f>
        <v>0.234375</v>
      </c>
    </row>
    <row r="15" spans="2:8" x14ac:dyDescent="0.4">
      <c r="B15" s="2" t="s">
        <v>31</v>
      </c>
    </row>
    <row r="16" spans="2:8" x14ac:dyDescent="0.4">
      <c r="B16" s="2" t="s">
        <v>39</v>
      </c>
      <c r="D16" s="2" t="s">
        <v>35</v>
      </c>
      <c r="F16" s="2" t="s">
        <v>59</v>
      </c>
      <c r="H16" s="1" t="s">
        <v>64</v>
      </c>
    </row>
    <row r="17" spans="2:8" x14ac:dyDescent="0.4">
      <c r="B17" s="4">
        <f>(4/8)*(3/4)*(1/4)</f>
        <v>9.375E-2</v>
      </c>
      <c r="D17" s="4">
        <f>(4/8)*(0/4)*(4/4)</f>
        <v>0</v>
      </c>
      <c r="F17" s="10">
        <f>B17+D17</f>
        <v>9.375E-2</v>
      </c>
      <c r="H17" s="10">
        <f>F13-F17</f>
        <v>0.140625</v>
      </c>
    </row>
    <row r="19" spans="2:8" x14ac:dyDescent="0.4">
      <c r="B19" s="2" t="s">
        <v>32</v>
      </c>
    </row>
    <row r="20" spans="2:8" x14ac:dyDescent="0.4">
      <c r="B20" s="2" t="s">
        <v>36</v>
      </c>
      <c r="C20" s="2" t="s">
        <v>40</v>
      </c>
      <c r="D20" s="2" t="s">
        <v>42</v>
      </c>
      <c r="F20" s="2" t="s">
        <v>60</v>
      </c>
      <c r="H20" s="1" t="s">
        <v>65</v>
      </c>
    </row>
    <row r="21" spans="2:8" x14ac:dyDescent="0.4">
      <c r="B21" s="4">
        <f>(3/8)*(2/3)*(1/3)</f>
        <v>8.3333333333333329E-2</v>
      </c>
      <c r="C21" s="4">
        <f>(3/8)*(1/3)*(2/3)</f>
        <v>8.3333333333333329E-2</v>
      </c>
      <c r="D21" s="4">
        <f>2/8*(0/2)*(2/2)</f>
        <v>0</v>
      </c>
      <c r="F21" s="10">
        <f>B21+C21+D21</f>
        <v>0.16666666666666666</v>
      </c>
      <c r="H21" s="10">
        <f>F13-F21</f>
        <v>6.7708333333333343E-2</v>
      </c>
    </row>
    <row r="23" spans="2:8" x14ac:dyDescent="0.4">
      <c r="B23" s="2" t="s">
        <v>33</v>
      </c>
    </row>
    <row r="24" spans="2:8" x14ac:dyDescent="0.4">
      <c r="B24" s="2" t="s">
        <v>37</v>
      </c>
      <c r="C24" s="2" t="s">
        <v>41</v>
      </c>
      <c r="D24" s="2" t="s">
        <v>43</v>
      </c>
      <c r="F24" s="2" t="s">
        <v>61</v>
      </c>
      <c r="H24" s="1" t="s">
        <v>66</v>
      </c>
    </row>
    <row r="25" spans="2:8" x14ac:dyDescent="0.4">
      <c r="B25" s="4">
        <f>(3/8)*(1/3)*(2/3)</f>
        <v>8.3333333333333329E-2</v>
      </c>
      <c r="C25" s="4">
        <f>(3/8)*(3/3)*(0/3)</f>
        <v>0</v>
      </c>
      <c r="D25" s="4">
        <f>(2/8)*(0/3)*(2/3)</f>
        <v>0</v>
      </c>
      <c r="F25" s="10">
        <f>B25+C25+D25</f>
        <v>8.3333333333333329E-2</v>
      </c>
      <c r="H25" s="10">
        <f>F13-F25</f>
        <v>0.15104166666666669</v>
      </c>
    </row>
    <row r="31" spans="2:8" x14ac:dyDescent="0.4">
      <c r="B31" s="11" t="s">
        <v>30</v>
      </c>
      <c r="C31" s="11" t="s">
        <v>62</v>
      </c>
      <c r="D31" s="11" t="s">
        <v>32</v>
      </c>
      <c r="E31" s="11" t="s">
        <v>33</v>
      </c>
      <c r="F31" s="11" t="s">
        <v>63</v>
      </c>
    </row>
    <row r="32" spans="2:8" x14ac:dyDescent="0.4">
      <c r="B32" s="12">
        <v>2</v>
      </c>
      <c r="C32" s="12" t="s">
        <v>39</v>
      </c>
      <c r="D32" s="13" t="s">
        <v>36</v>
      </c>
      <c r="E32" s="12" t="s">
        <v>37</v>
      </c>
      <c r="F32" s="13" t="s">
        <v>34</v>
      </c>
    </row>
    <row r="33" spans="2:8" x14ac:dyDescent="0.4">
      <c r="B33" s="12">
        <v>3</v>
      </c>
      <c r="C33" s="12" t="s">
        <v>39</v>
      </c>
      <c r="D33" s="13" t="s">
        <v>40</v>
      </c>
      <c r="E33" s="12" t="s">
        <v>41</v>
      </c>
      <c r="F33" s="13" t="s">
        <v>34</v>
      </c>
    </row>
    <row r="34" spans="2:8" x14ac:dyDescent="0.4">
      <c r="B34" s="12">
        <v>5</v>
      </c>
      <c r="C34" s="12" t="s">
        <v>39</v>
      </c>
      <c r="D34" s="14" t="s">
        <v>42</v>
      </c>
      <c r="E34" s="12" t="s">
        <v>43</v>
      </c>
      <c r="F34" s="15" t="s">
        <v>38</v>
      </c>
    </row>
    <row r="35" spans="2:8" x14ac:dyDescent="0.4">
      <c r="B35" s="12">
        <v>7</v>
      </c>
      <c r="C35" s="12" t="s">
        <v>39</v>
      </c>
      <c r="D35" s="14" t="s">
        <v>36</v>
      </c>
      <c r="E35" s="12" t="s">
        <v>41</v>
      </c>
      <c r="F35" s="14" t="s">
        <v>34</v>
      </c>
    </row>
    <row r="38" spans="2:8" x14ac:dyDescent="0.4">
      <c r="B38" s="2" t="s">
        <v>56</v>
      </c>
      <c r="D38" s="2" t="s">
        <v>57</v>
      </c>
      <c r="F38" s="1" t="s">
        <v>58</v>
      </c>
    </row>
    <row r="39" spans="2:8" x14ac:dyDescent="0.4">
      <c r="B39" s="4">
        <f>3/4</f>
        <v>0.75</v>
      </c>
      <c r="D39" s="4">
        <f>1/4</f>
        <v>0.25</v>
      </c>
      <c r="F39" s="10">
        <f>B39*D39</f>
        <v>0.1875</v>
      </c>
    </row>
    <row r="42" spans="2:8" x14ac:dyDescent="0.4">
      <c r="B42" s="2" t="s">
        <v>32</v>
      </c>
    </row>
    <row r="43" spans="2:8" x14ac:dyDescent="0.4">
      <c r="B43" s="2" t="s">
        <v>36</v>
      </c>
      <c r="C43" s="2" t="s">
        <v>40</v>
      </c>
      <c r="D43" s="2" t="s">
        <v>42</v>
      </c>
      <c r="F43" s="2" t="s">
        <v>60</v>
      </c>
      <c r="H43" s="1" t="s">
        <v>65</v>
      </c>
    </row>
    <row r="44" spans="2:8" x14ac:dyDescent="0.4">
      <c r="B44" s="4">
        <f>2/4*(2/2)*(0/2)</f>
        <v>0</v>
      </c>
      <c r="C44" s="4">
        <f>1/4*(1/1*0/1)</f>
        <v>0</v>
      </c>
      <c r="D44" s="4">
        <f>1/4*(0/1*1/1)</f>
        <v>0</v>
      </c>
      <c r="F44" s="10">
        <f>B44+C44+D44</f>
        <v>0</v>
      </c>
      <c r="H44" s="10">
        <f>F39-F44</f>
        <v>0.1875</v>
      </c>
    </row>
    <row r="47" spans="2:8" x14ac:dyDescent="0.4">
      <c r="B47" s="2" t="s">
        <v>33</v>
      </c>
    </row>
    <row r="48" spans="2:8" x14ac:dyDescent="0.4">
      <c r="B48" s="2" t="s">
        <v>37</v>
      </c>
      <c r="C48" s="2" t="s">
        <v>41</v>
      </c>
      <c r="D48" s="2" t="s">
        <v>43</v>
      </c>
      <c r="F48" s="2" t="s">
        <v>61</v>
      </c>
      <c r="H48" s="1" t="s">
        <v>66</v>
      </c>
    </row>
    <row r="49" spans="2:8" x14ac:dyDescent="0.4">
      <c r="B49" s="4">
        <f>1/4*(1/1*0/1)</f>
        <v>0</v>
      </c>
      <c r="C49" s="4">
        <f>2/4*(2/2*0/2)</f>
        <v>0</v>
      </c>
      <c r="D49" s="4">
        <f>1/4*(0/1*1/1)</f>
        <v>0</v>
      </c>
      <c r="F49" s="10">
        <f>B49+C49+D49</f>
        <v>0</v>
      </c>
      <c r="H49" s="10">
        <f>F39-F49</f>
        <v>0.1875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5"/>
  <sheetViews>
    <sheetView topLeftCell="A16" zoomScale="70" zoomScaleNormal="70" workbookViewId="0">
      <selection activeCell="G25" sqref="G25"/>
    </sheetView>
  </sheetViews>
  <sheetFormatPr defaultColWidth="11.875" defaultRowHeight="26.25" x14ac:dyDescent="0.4"/>
  <cols>
    <col min="1" max="1" width="11.875" style="1"/>
    <col min="2" max="2" width="24.5" style="2" bestFit="1" customWidth="1"/>
    <col min="3" max="3" width="18.375" style="2" bestFit="1" customWidth="1"/>
    <col min="4" max="5" width="18.375" style="2" customWidth="1"/>
    <col min="6" max="6" width="11.5" style="1" bestFit="1" customWidth="1"/>
    <col min="7" max="7" width="41.875" style="1" bestFit="1" customWidth="1"/>
    <col min="8" max="16384" width="11.875" style="1"/>
  </cols>
  <sheetData>
    <row r="2" spans="2:6" x14ac:dyDescent="0.4">
      <c r="B2" s="4" t="s">
        <v>0</v>
      </c>
      <c r="C2" s="4" t="s">
        <v>1</v>
      </c>
      <c r="D2" s="4" t="s">
        <v>2</v>
      </c>
      <c r="E2" s="4" t="s">
        <v>3</v>
      </c>
    </row>
    <row r="3" spans="2:6" x14ac:dyDescent="0.4">
      <c r="B3" s="3" t="s">
        <v>12</v>
      </c>
      <c r="C3" s="3" t="s">
        <v>7</v>
      </c>
      <c r="D3" s="3" t="s">
        <v>8</v>
      </c>
      <c r="E3" s="3" t="s">
        <v>10</v>
      </c>
    </row>
    <row r="4" spans="2:6" x14ac:dyDescent="0.4">
      <c r="B4" s="3" t="s">
        <v>4</v>
      </c>
      <c r="C4" s="3" t="s">
        <v>7</v>
      </c>
      <c r="D4" s="3" t="s">
        <v>9</v>
      </c>
      <c r="E4" s="3" t="s">
        <v>11</v>
      </c>
    </row>
    <row r="5" spans="2:6" x14ac:dyDescent="0.4">
      <c r="B5" s="3" t="s">
        <v>5</v>
      </c>
      <c r="C5" s="3" t="s">
        <v>7</v>
      </c>
      <c r="D5" s="3" t="s">
        <v>8</v>
      </c>
      <c r="E5" s="3" t="s">
        <v>11</v>
      </c>
    </row>
    <row r="6" spans="2:6" x14ac:dyDescent="0.4">
      <c r="B6" s="3" t="s">
        <v>12</v>
      </c>
      <c r="C6" s="3" t="s">
        <v>7</v>
      </c>
      <c r="D6" s="3" t="s">
        <v>9</v>
      </c>
      <c r="E6" s="3" t="s">
        <v>10</v>
      </c>
    </row>
    <row r="7" spans="2:6" x14ac:dyDescent="0.4">
      <c r="B7" s="3" t="s">
        <v>4</v>
      </c>
      <c r="C7" s="3" t="s">
        <v>6</v>
      </c>
      <c r="D7" s="3" t="s">
        <v>8</v>
      </c>
      <c r="E7" s="3" t="s">
        <v>10</v>
      </c>
    </row>
    <row r="8" spans="2:6" x14ac:dyDescent="0.4">
      <c r="B8" s="3" t="s">
        <v>4</v>
      </c>
      <c r="C8" s="3" t="s">
        <v>7</v>
      </c>
      <c r="D8" s="3" t="s">
        <v>8</v>
      </c>
      <c r="E8" s="3" t="s">
        <v>11</v>
      </c>
    </row>
    <row r="9" spans="2:6" x14ac:dyDescent="0.4">
      <c r="B9" s="3" t="s">
        <v>5</v>
      </c>
      <c r="C9" s="3" t="s">
        <v>6</v>
      </c>
      <c r="D9" s="3" t="s">
        <v>8</v>
      </c>
      <c r="E9" s="3" t="s">
        <v>11</v>
      </c>
    </row>
    <row r="10" spans="2:6" x14ac:dyDescent="0.4">
      <c r="B10" s="3" t="s">
        <v>12</v>
      </c>
      <c r="C10" s="3" t="s">
        <v>6</v>
      </c>
      <c r="D10" s="3" t="s">
        <v>8</v>
      </c>
      <c r="E10" s="3" t="s">
        <v>10</v>
      </c>
    </row>
    <row r="11" spans="2:6" x14ac:dyDescent="0.4">
      <c r="B11" s="3" t="s">
        <v>5</v>
      </c>
      <c r="C11" s="3" t="s">
        <v>7</v>
      </c>
      <c r="D11" s="3" t="s">
        <v>9</v>
      </c>
      <c r="E11" s="3" t="s">
        <v>11</v>
      </c>
    </row>
    <row r="12" spans="2:6" x14ac:dyDescent="0.4">
      <c r="B12" s="3" t="s">
        <v>4</v>
      </c>
      <c r="C12" s="3" t="s">
        <v>6</v>
      </c>
      <c r="D12" s="3" t="s">
        <v>9</v>
      </c>
      <c r="E12" s="3" t="s">
        <v>10</v>
      </c>
    </row>
    <row r="14" spans="2:6" x14ac:dyDescent="0.4">
      <c r="B14" s="2" t="s">
        <v>67</v>
      </c>
      <c r="D14" s="2" t="s">
        <v>68</v>
      </c>
      <c r="F14" s="1" t="s">
        <v>69</v>
      </c>
    </row>
    <row r="15" spans="2:6" x14ac:dyDescent="0.4">
      <c r="B15" s="4">
        <f>-5/10*LOG(5/10,2)</f>
        <v>0.5</v>
      </c>
      <c r="D15" s="4">
        <f>-5/10*LOG(5/10,2)</f>
        <v>0.5</v>
      </c>
      <c r="F15" s="10">
        <f>B15+D15</f>
        <v>1</v>
      </c>
    </row>
    <row r="17" spans="2:8" ht="27" thickBot="1" x14ac:dyDescent="0.45">
      <c r="B17" s="2" t="s">
        <v>0</v>
      </c>
      <c r="C17" s="2" t="s">
        <v>11</v>
      </c>
      <c r="D17" s="2" t="s">
        <v>10</v>
      </c>
    </row>
    <row r="18" spans="2:8" ht="41.25" thickBot="1" x14ac:dyDescent="0.6">
      <c r="B18" s="16" t="s">
        <v>12</v>
      </c>
      <c r="C18" s="16">
        <v>0</v>
      </c>
      <c r="D18" s="16">
        <v>3</v>
      </c>
      <c r="E18" s="17" t="e">
        <f>0/3*LOG(0/3,2)-(3/3)*LOG(3/3,2)</f>
        <v>#NUM!</v>
      </c>
      <c r="G18" s="16" t="s">
        <v>70</v>
      </c>
      <c r="H18" s="16"/>
    </row>
    <row r="19" spans="2:8" ht="41.25" thickBot="1" x14ac:dyDescent="0.6">
      <c r="B19" s="16" t="s">
        <v>4</v>
      </c>
      <c r="C19" s="16">
        <v>2</v>
      </c>
      <c r="D19" s="16">
        <v>2</v>
      </c>
      <c r="E19" s="17">
        <f>-2/4*LOG(2/4,2)-(2/4)*LOG(2/4,2)</f>
        <v>1</v>
      </c>
      <c r="G19" s="10">
        <f>(0+3/(3+2+2+3)*(0))+((4/10)*E19)+((3/10)*0)</f>
        <v>0.4</v>
      </c>
    </row>
    <row r="20" spans="2:8" ht="41.25" thickBot="1" x14ac:dyDescent="0.6">
      <c r="B20" s="16" t="s">
        <v>5</v>
      </c>
      <c r="C20" s="16">
        <v>3</v>
      </c>
      <c r="D20" s="16">
        <v>0</v>
      </c>
      <c r="E20" s="17" t="e">
        <f>3/3*LOG(3/3,2)-(0/3)*LOG(0/3,2)</f>
        <v>#NUM!</v>
      </c>
      <c r="G20" s="19" t="s">
        <v>71</v>
      </c>
    </row>
    <row r="21" spans="2:8" x14ac:dyDescent="0.4">
      <c r="G21" s="10">
        <f>F15-G19</f>
        <v>0.6</v>
      </c>
    </row>
    <row r="23" spans="2:8" ht="27" thickBot="1" x14ac:dyDescent="0.45">
      <c r="B23" s="2" t="s">
        <v>1</v>
      </c>
      <c r="C23" s="2" t="s">
        <v>11</v>
      </c>
      <c r="D23" s="2" t="s">
        <v>10</v>
      </c>
    </row>
    <row r="24" spans="2:8" ht="42.75" thickBot="1" x14ac:dyDescent="0.7">
      <c r="B24" s="16" t="s">
        <v>6</v>
      </c>
      <c r="C24" s="18">
        <v>1</v>
      </c>
      <c r="D24" s="16">
        <v>3</v>
      </c>
      <c r="E24" s="17">
        <f>-1/4*LOG(1/4,2)-(3/4)*LOG(3/4,2)</f>
        <v>0.81127812445913283</v>
      </c>
      <c r="G24" s="16" t="s">
        <v>72</v>
      </c>
    </row>
    <row r="25" spans="2:8" ht="41.25" thickBot="1" x14ac:dyDescent="0.6">
      <c r="B25" s="16" t="s">
        <v>7</v>
      </c>
      <c r="C25" s="16">
        <v>4</v>
      </c>
      <c r="D25" s="16">
        <v>2</v>
      </c>
      <c r="E25" s="17">
        <f>-4/6*LOG(4/6,2)-(2/6)*LOG(2/6,2)</f>
        <v>0.91829583405448956</v>
      </c>
      <c r="G25" s="10">
        <f>(((1+3)/(1+3+4+2))*(E24))+((6/10)*E25)</f>
        <v>0.87548875021634687</v>
      </c>
    </row>
    <row r="26" spans="2:8" ht="52.5" thickBot="1" x14ac:dyDescent="0.45">
      <c r="G26" s="19" t="s">
        <v>73</v>
      </c>
    </row>
    <row r="27" spans="2:8" x14ac:dyDescent="0.4">
      <c r="G27" s="10">
        <f>F15-G25</f>
        <v>0.12451124978365313</v>
      </c>
    </row>
    <row r="30" spans="2:8" ht="27" thickBot="1" x14ac:dyDescent="0.45">
      <c r="B30" s="2" t="s">
        <v>2</v>
      </c>
      <c r="C30" s="2" t="s">
        <v>11</v>
      </c>
      <c r="D30" s="2" t="s">
        <v>10</v>
      </c>
    </row>
    <row r="31" spans="2:8" ht="42.75" thickBot="1" x14ac:dyDescent="0.7">
      <c r="B31" s="16" t="s">
        <v>74</v>
      </c>
      <c r="C31" s="18">
        <v>3</v>
      </c>
      <c r="D31" s="16">
        <v>3</v>
      </c>
      <c r="E31" s="17">
        <f>-3/6*LOG(3/6,2)-(3/6)*LOG(3/6,2)</f>
        <v>1</v>
      </c>
      <c r="G31" s="16" t="s">
        <v>76</v>
      </c>
    </row>
    <row r="32" spans="2:8" ht="41.25" thickBot="1" x14ac:dyDescent="0.6">
      <c r="B32" s="16" t="s">
        <v>75</v>
      </c>
      <c r="C32" s="16">
        <v>2</v>
      </c>
      <c r="D32" s="16">
        <v>2</v>
      </c>
      <c r="E32" s="17">
        <f>-2/4*LOG(2/4,2)-(2/4)*LOG(2/4,2)</f>
        <v>1</v>
      </c>
      <c r="G32" s="10"/>
    </row>
    <row r="33" spans="2:7" ht="27" thickBot="1" x14ac:dyDescent="0.45">
      <c r="G33" s="19" t="s">
        <v>77</v>
      </c>
    </row>
    <row r="34" spans="2:7" x14ac:dyDescent="0.4">
      <c r="G34" s="10">
        <f>F15-G32</f>
        <v>1</v>
      </c>
    </row>
    <row r="37" spans="2:7" ht="51" customHeight="1" x14ac:dyDescent="0.4">
      <c r="B37" s="2" t="s">
        <v>78</v>
      </c>
    </row>
    <row r="38" spans="2:7" x14ac:dyDescent="0.4">
      <c r="B38" s="2" t="s">
        <v>0</v>
      </c>
      <c r="D38" s="4">
        <f>G21</f>
        <v>0.6</v>
      </c>
      <c r="E38" s="2" t="s">
        <v>79</v>
      </c>
    </row>
    <row r="39" spans="2:7" x14ac:dyDescent="0.4">
      <c r="B39" s="2" t="s">
        <v>1</v>
      </c>
      <c r="D39" s="4">
        <f>G27</f>
        <v>0.12451124978365313</v>
      </c>
      <c r="E39" s="2" t="s">
        <v>79</v>
      </c>
    </row>
    <row r="40" spans="2:7" x14ac:dyDescent="0.4">
      <c r="B40" s="2" t="s">
        <v>2</v>
      </c>
      <c r="D40" s="4">
        <f>G34</f>
        <v>1</v>
      </c>
      <c r="E40" s="2" t="s">
        <v>79</v>
      </c>
    </row>
    <row r="44" spans="2:7" x14ac:dyDescent="0.4">
      <c r="B44" s="4" t="s">
        <v>0</v>
      </c>
      <c r="C44" s="4" t="s">
        <v>1</v>
      </c>
      <c r="D44" s="4" t="s">
        <v>2</v>
      </c>
      <c r="E44" s="4" t="s">
        <v>3</v>
      </c>
    </row>
    <row r="45" spans="2:7" x14ac:dyDescent="0.4">
      <c r="B45" s="3" t="s">
        <v>4</v>
      </c>
      <c r="C45" s="3" t="s">
        <v>7</v>
      </c>
      <c r="D45" s="3" t="s">
        <v>9</v>
      </c>
      <c r="E45" s="3" t="s">
        <v>11</v>
      </c>
    </row>
    <row r="46" spans="2:7" x14ac:dyDescent="0.4">
      <c r="B46" s="3" t="s">
        <v>4</v>
      </c>
      <c r="C46" s="3" t="s">
        <v>6</v>
      </c>
      <c r="D46" s="3" t="s">
        <v>8</v>
      </c>
      <c r="E46" s="3" t="s">
        <v>10</v>
      </c>
    </row>
    <row r="47" spans="2:7" x14ac:dyDescent="0.4">
      <c r="B47" s="3" t="s">
        <v>4</v>
      </c>
      <c r="C47" s="3" t="s">
        <v>7</v>
      </c>
      <c r="D47" s="3" t="s">
        <v>8</v>
      </c>
      <c r="E47" s="3" t="s">
        <v>11</v>
      </c>
    </row>
    <row r="48" spans="2:7" x14ac:dyDescent="0.4">
      <c r="B48" s="3" t="s">
        <v>4</v>
      </c>
      <c r="C48" s="3" t="s">
        <v>6</v>
      </c>
      <c r="D48" s="3" t="s">
        <v>9</v>
      </c>
      <c r="E48" s="3" t="s">
        <v>10</v>
      </c>
    </row>
    <row r="50" spans="2:7" x14ac:dyDescent="0.4">
      <c r="B50" s="2" t="s">
        <v>80</v>
      </c>
      <c r="D50" s="2" t="s">
        <v>81</v>
      </c>
      <c r="F50" s="1" t="s">
        <v>69</v>
      </c>
    </row>
    <row r="51" spans="2:7" x14ac:dyDescent="0.4">
      <c r="B51" s="4">
        <f>2/4</f>
        <v>0.5</v>
      </c>
      <c r="D51" s="4">
        <f>2/4</f>
        <v>0.5</v>
      </c>
      <c r="F51" s="10">
        <f>B51+D51</f>
        <v>1</v>
      </c>
    </row>
    <row r="54" spans="2:7" ht="27" thickBot="1" x14ac:dyDescent="0.45">
      <c r="B54" s="2" t="s">
        <v>1</v>
      </c>
      <c r="C54" s="2" t="s">
        <v>11</v>
      </c>
      <c r="D54" s="2" t="s">
        <v>10</v>
      </c>
    </row>
    <row r="55" spans="2:7" ht="42.75" thickBot="1" x14ac:dyDescent="0.7">
      <c r="B55" s="16" t="s">
        <v>6</v>
      </c>
      <c r="C55" s="18">
        <v>0</v>
      </c>
      <c r="D55" s="16">
        <v>2</v>
      </c>
      <c r="E55" s="17">
        <v>0</v>
      </c>
      <c r="G55" s="16" t="s">
        <v>72</v>
      </c>
    </row>
    <row r="56" spans="2:7" ht="41.25" thickBot="1" x14ac:dyDescent="0.6">
      <c r="B56" s="16" t="s">
        <v>7</v>
      </c>
      <c r="C56" s="16">
        <v>2</v>
      </c>
      <c r="D56" s="16">
        <v>0</v>
      </c>
      <c r="E56" s="17">
        <v>0</v>
      </c>
      <c r="G56" s="10">
        <v>0</v>
      </c>
    </row>
    <row r="57" spans="2:7" ht="52.5" thickBot="1" x14ac:dyDescent="0.45">
      <c r="G57" s="19" t="s">
        <v>73</v>
      </c>
    </row>
    <row r="58" spans="2:7" x14ac:dyDescent="0.4">
      <c r="G58" s="10">
        <f>F51-G56</f>
        <v>1</v>
      </c>
    </row>
    <row r="61" spans="2:7" ht="27" thickBot="1" x14ac:dyDescent="0.45">
      <c r="B61" s="2" t="s">
        <v>2</v>
      </c>
      <c r="C61" s="2" t="s">
        <v>11</v>
      </c>
      <c r="D61" s="2" t="s">
        <v>10</v>
      </c>
    </row>
    <row r="62" spans="2:7" ht="42.75" thickBot="1" x14ac:dyDescent="0.7">
      <c r="B62" s="16" t="s">
        <v>74</v>
      </c>
      <c r="C62" s="18">
        <v>1</v>
      </c>
      <c r="D62" s="16">
        <v>1</v>
      </c>
      <c r="E62" s="17">
        <v>1</v>
      </c>
      <c r="G62" s="16" t="s">
        <v>76</v>
      </c>
    </row>
    <row r="63" spans="2:7" ht="41.25" thickBot="1" x14ac:dyDescent="0.6">
      <c r="B63" s="16" t="s">
        <v>75</v>
      </c>
      <c r="C63" s="16">
        <v>1</v>
      </c>
      <c r="D63" s="16">
        <v>1</v>
      </c>
      <c r="E63" s="17">
        <v>1</v>
      </c>
      <c r="G63" s="10">
        <v>1</v>
      </c>
    </row>
    <row r="64" spans="2:7" ht="27" thickBot="1" x14ac:dyDescent="0.45">
      <c r="G64" s="19" t="s">
        <v>77</v>
      </c>
    </row>
    <row r="65" spans="7:7" x14ac:dyDescent="0.4">
      <c r="G65" s="10">
        <f>F51-G63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zoomScale="60" zoomScaleNormal="60" workbookViewId="0">
      <selection activeCell="A4" sqref="A4"/>
    </sheetView>
  </sheetViews>
  <sheetFormatPr defaultColWidth="11.875" defaultRowHeight="26.25" x14ac:dyDescent="0.4"/>
  <cols>
    <col min="1" max="1" width="24" style="1" bestFit="1" customWidth="1"/>
    <col min="2" max="2" width="11.875" style="2"/>
    <col min="3" max="3" width="21" style="2" bestFit="1" customWidth="1"/>
    <col min="4" max="6" width="11.875" style="2"/>
    <col min="7" max="7" width="11.875" style="1"/>
    <col min="8" max="8" width="16.5" style="1" bestFit="1" customWidth="1"/>
    <col min="9" max="16384" width="11.875" style="1"/>
  </cols>
  <sheetData>
    <row r="1" spans="1:17" x14ac:dyDescent="0.4">
      <c r="A1" s="1" t="s">
        <v>53</v>
      </c>
      <c r="L1" s="20" t="s">
        <v>45</v>
      </c>
      <c r="M1" s="20"/>
      <c r="N1" s="20"/>
      <c r="O1" s="20"/>
      <c r="P1" s="20"/>
      <c r="Q1" s="20"/>
    </row>
    <row r="2" spans="1:17" x14ac:dyDescent="0.4">
      <c r="B2" s="2" t="s">
        <v>21</v>
      </c>
      <c r="C2" s="2" t="s">
        <v>28</v>
      </c>
      <c r="D2" s="2" t="s">
        <v>22</v>
      </c>
      <c r="E2" s="2" t="s">
        <v>23</v>
      </c>
      <c r="F2" s="2" t="s">
        <v>24</v>
      </c>
      <c r="G2" s="1" t="s">
        <v>25</v>
      </c>
      <c r="H2" s="1" t="s">
        <v>29</v>
      </c>
      <c r="I2" s="1" t="s">
        <v>26</v>
      </c>
      <c r="J2" s="1" t="s">
        <v>27</v>
      </c>
    </row>
    <row r="3" spans="1:17" x14ac:dyDescent="0.4">
      <c r="A3" s="1" t="s">
        <v>46</v>
      </c>
      <c r="B3" s="2" t="s">
        <v>13</v>
      </c>
      <c r="C3" s="2" t="s">
        <v>7</v>
      </c>
      <c r="D3" s="2" t="s">
        <v>7</v>
      </c>
      <c r="E3" s="2" t="s">
        <v>7</v>
      </c>
      <c r="F3" s="2" t="s">
        <v>6</v>
      </c>
      <c r="G3" s="1" t="s">
        <v>7</v>
      </c>
      <c r="H3" s="1" t="s">
        <v>7</v>
      </c>
      <c r="I3" s="1" t="s">
        <v>6</v>
      </c>
      <c r="J3" s="1" t="s">
        <v>14</v>
      </c>
    </row>
    <row r="4" spans="1:17" x14ac:dyDescent="0.4">
      <c r="A4" s="1" t="s">
        <v>15</v>
      </c>
      <c r="B4" s="2" t="s">
        <v>13</v>
      </c>
      <c r="C4" s="2" t="s">
        <v>7</v>
      </c>
      <c r="D4" s="2" t="s">
        <v>6</v>
      </c>
      <c r="E4" s="2" t="s">
        <v>6</v>
      </c>
      <c r="F4" s="2" t="s">
        <v>7</v>
      </c>
      <c r="G4" s="1" t="s">
        <v>7</v>
      </c>
      <c r="H4" s="1" t="s">
        <v>6</v>
      </c>
      <c r="I4" s="1" t="s">
        <v>7</v>
      </c>
      <c r="J4" s="1" t="s">
        <v>14</v>
      </c>
    </row>
    <row r="5" spans="1:17" x14ac:dyDescent="0.4">
      <c r="A5" s="1" t="s">
        <v>47</v>
      </c>
      <c r="B5" s="2" t="s">
        <v>13</v>
      </c>
      <c r="C5" s="2" t="s">
        <v>6</v>
      </c>
      <c r="D5" s="2" t="s">
        <v>7</v>
      </c>
      <c r="E5" s="2" t="s">
        <v>6</v>
      </c>
      <c r="F5" s="2" t="s">
        <v>7</v>
      </c>
      <c r="G5" s="1" t="s">
        <v>7</v>
      </c>
      <c r="H5" s="1" t="s">
        <v>7</v>
      </c>
      <c r="I5" s="1" t="s">
        <v>7</v>
      </c>
      <c r="J5" s="1" t="s">
        <v>14</v>
      </c>
    </row>
    <row r="6" spans="1:17" x14ac:dyDescent="0.4">
      <c r="A6" s="1" t="s">
        <v>16</v>
      </c>
      <c r="B6" s="2" t="s">
        <v>13</v>
      </c>
      <c r="C6" s="2" t="s">
        <v>7</v>
      </c>
      <c r="D6" s="2" t="s">
        <v>7</v>
      </c>
      <c r="E6" s="2" t="s">
        <v>7</v>
      </c>
      <c r="F6" s="2" t="s">
        <v>6</v>
      </c>
      <c r="G6" s="1" t="s">
        <v>6</v>
      </c>
      <c r="H6" s="1" t="s">
        <v>7</v>
      </c>
      <c r="I6" s="1" t="s">
        <v>6</v>
      </c>
      <c r="J6" s="1" t="s">
        <v>17</v>
      </c>
    </row>
    <row r="7" spans="1:17" x14ac:dyDescent="0.4">
      <c r="A7" s="1" t="s">
        <v>18</v>
      </c>
      <c r="B7" s="2" t="s">
        <v>13</v>
      </c>
      <c r="C7" s="2" t="s">
        <v>7</v>
      </c>
      <c r="D7" s="2" t="s">
        <v>7</v>
      </c>
      <c r="E7" s="2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17</v>
      </c>
    </row>
    <row r="8" spans="1:17" x14ac:dyDescent="0.4">
      <c r="A8" s="1" t="s">
        <v>19</v>
      </c>
      <c r="B8" s="2" t="s">
        <v>13</v>
      </c>
      <c r="C8" s="2" t="s">
        <v>7</v>
      </c>
      <c r="D8" s="2" t="s">
        <v>7</v>
      </c>
      <c r="E8" s="2" t="s">
        <v>7</v>
      </c>
      <c r="F8" s="2" t="s">
        <v>6</v>
      </c>
      <c r="G8" s="1" t="s">
        <v>7</v>
      </c>
      <c r="H8" s="1" t="s">
        <v>7</v>
      </c>
      <c r="I8" s="1" t="s">
        <v>7</v>
      </c>
      <c r="J8" s="1" t="s">
        <v>17</v>
      </c>
    </row>
    <row r="9" spans="1:17" x14ac:dyDescent="0.4">
      <c r="A9" s="1" t="s">
        <v>48</v>
      </c>
      <c r="B9" s="2" t="s">
        <v>20</v>
      </c>
      <c r="C9" s="2" t="s">
        <v>6</v>
      </c>
      <c r="D9" s="2" t="s">
        <v>7</v>
      </c>
      <c r="E9" s="2" t="s">
        <v>6</v>
      </c>
      <c r="F9" s="2" t="s">
        <v>7</v>
      </c>
      <c r="G9" s="1" t="s">
        <v>7</v>
      </c>
      <c r="H9" s="1" t="s">
        <v>7</v>
      </c>
      <c r="I9" s="1" t="s">
        <v>7</v>
      </c>
      <c r="J9" s="1" t="s">
        <v>14</v>
      </c>
    </row>
    <row r="10" spans="1:17" x14ac:dyDescent="0.4">
      <c r="A10" s="1" t="s">
        <v>49</v>
      </c>
      <c r="B10" s="2" t="s">
        <v>20</v>
      </c>
      <c r="C10" s="2" t="s">
        <v>6</v>
      </c>
      <c r="D10" s="2" t="s">
        <v>6</v>
      </c>
      <c r="E10" s="2" t="s">
        <v>7</v>
      </c>
      <c r="F10" s="2" t="s">
        <v>7</v>
      </c>
      <c r="G10" s="1" t="s">
        <v>7</v>
      </c>
      <c r="H10" s="1" t="s">
        <v>6</v>
      </c>
      <c r="I10" s="1" t="s">
        <v>7</v>
      </c>
      <c r="J10" s="1" t="s">
        <v>17</v>
      </c>
    </row>
    <row r="11" spans="1:17" x14ac:dyDescent="0.4">
      <c r="A11" s="1" t="s">
        <v>50</v>
      </c>
      <c r="B11" s="2" t="s">
        <v>20</v>
      </c>
      <c r="C11" s="2" t="s">
        <v>6</v>
      </c>
      <c r="D11" s="2" t="s">
        <v>7</v>
      </c>
      <c r="E11" s="2" t="s">
        <v>7</v>
      </c>
      <c r="F11" s="2" t="s">
        <v>7</v>
      </c>
      <c r="G11" s="1" t="s">
        <v>7</v>
      </c>
      <c r="H11" s="1" t="s">
        <v>7</v>
      </c>
      <c r="I11" s="1" t="s">
        <v>7</v>
      </c>
      <c r="J11" s="1" t="s">
        <v>14</v>
      </c>
    </row>
    <row r="12" spans="1:17" x14ac:dyDescent="0.4">
      <c r="A12" s="1" t="s">
        <v>51</v>
      </c>
      <c r="B12" s="2" t="s">
        <v>20</v>
      </c>
      <c r="C12" s="2" t="s">
        <v>7</v>
      </c>
      <c r="D12" s="2" t="s">
        <v>7</v>
      </c>
      <c r="E12" s="2" t="s">
        <v>7</v>
      </c>
      <c r="F12" s="2" t="s">
        <v>7</v>
      </c>
      <c r="G12" s="1" t="s">
        <v>7</v>
      </c>
      <c r="H12" s="1" t="s">
        <v>7</v>
      </c>
      <c r="I12" s="1" t="s">
        <v>7</v>
      </c>
      <c r="J12" s="1" t="s">
        <v>17</v>
      </c>
    </row>
    <row r="15" spans="1:17" x14ac:dyDescent="0.4">
      <c r="A15" s="1" t="s">
        <v>54</v>
      </c>
    </row>
    <row r="16" spans="1:17" x14ac:dyDescent="0.4">
      <c r="A16" s="1" t="s">
        <v>52</v>
      </c>
      <c r="B16" s="2" t="s">
        <v>13</v>
      </c>
      <c r="C16" s="2" t="s">
        <v>7</v>
      </c>
      <c r="D16" s="2" t="s">
        <v>7</v>
      </c>
      <c r="E16" s="2" t="s">
        <v>7</v>
      </c>
      <c r="F16" s="2" t="s">
        <v>6</v>
      </c>
      <c r="G16" s="1" t="s">
        <v>7</v>
      </c>
      <c r="H16" s="1" t="s">
        <v>7</v>
      </c>
      <c r="I16" s="1" t="s">
        <v>6</v>
      </c>
      <c r="J16" s="1" t="s">
        <v>14</v>
      </c>
    </row>
    <row r="17" spans="1:10" x14ac:dyDescent="0.4">
      <c r="A17" s="1" t="s">
        <v>55</v>
      </c>
      <c r="B17" s="2" t="s">
        <v>20</v>
      </c>
      <c r="C17" s="2" t="s">
        <v>7</v>
      </c>
      <c r="D17" s="2" t="s">
        <v>6</v>
      </c>
      <c r="E17" s="2" t="s">
        <v>6</v>
      </c>
      <c r="F17" s="2" t="s">
        <v>7</v>
      </c>
      <c r="G17" s="1" t="s">
        <v>7</v>
      </c>
      <c r="H17" s="1" t="s">
        <v>6</v>
      </c>
      <c r="I17" s="1" t="s">
        <v>7</v>
      </c>
      <c r="J17" s="1" t="s">
        <v>14</v>
      </c>
    </row>
  </sheetData>
  <mergeCells count="1">
    <mergeCell ref="L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GiniIndexExample</vt:lpstr>
      <vt:lpstr>entrophyExample</vt:lpstr>
      <vt:lpstr>exerciseEntrophyGiniIndex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emiliano cervantes del valle</cp:lastModifiedBy>
  <dcterms:created xsi:type="dcterms:W3CDTF">2018-01-21T05:35:33Z</dcterms:created>
  <dcterms:modified xsi:type="dcterms:W3CDTF">2018-01-23T03:52:08Z</dcterms:modified>
</cp:coreProperties>
</file>