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e\OneDrive - University of New Brunswick\Documents\UNB 2018-2022\PAH project summer 2022\Data\Raw data\"/>
    </mc:Choice>
  </mc:AlternateContent>
  <xr:revisionPtr revIDLastSave="0" documentId="13_ncr:1_{B21698C8-4E56-4164-98E8-F068469C6F1E}" xr6:coauthVersionLast="47" xr6:coauthVersionMax="47" xr10:uidLastSave="{00000000-0000-0000-0000-000000000000}"/>
  <bookViews>
    <workbookView xWindow="-110" yWindow="-110" windowWidth="19420" windowHeight="10300" activeTab="2" xr2:uid="{4989BDDF-642D-F74F-99AB-62BA3E9450A0}"/>
  </bookViews>
  <sheets>
    <sheet name="BCA_assay " sheetId="1" r:id="rId1"/>
    <sheet name="Fluoresence_results" sheetId="2" r:id="rId2"/>
    <sheet name="Standard_curve" sheetId="3" r:id="rId3"/>
    <sheet name="Activity_calculation" sheetId="4" r:id="rId4"/>
    <sheet name="Results_fi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D4" i="4"/>
  <c r="F4" i="4" s="1"/>
  <c r="K16" i="5"/>
  <c r="K15" i="5"/>
  <c r="L15" i="5"/>
  <c r="L16" i="5"/>
  <c r="M16" i="5"/>
  <c r="J16" i="5"/>
  <c r="M15" i="5"/>
  <c r="J15" i="5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8" i="4"/>
  <c r="E16" i="4"/>
  <c r="D47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2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E5" i="4"/>
  <c r="E6" i="4"/>
  <c r="E7" i="4"/>
  <c r="E8" i="4"/>
  <c r="E9" i="4"/>
  <c r="E10" i="4"/>
  <c r="E11" i="4"/>
  <c r="E12" i="4"/>
  <c r="E13" i="4"/>
  <c r="E14" i="4"/>
  <c r="E15" i="4"/>
  <c r="E17" i="4"/>
  <c r="E18" i="4"/>
  <c r="E19" i="4"/>
  <c r="E20" i="4"/>
  <c r="E21" i="4"/>
  <c r="E22" i="4"/>
  <c r="E23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3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9" i="1"/>
  <c r="K163" i="1"/>
  <c r="K109" i="1"/>
  <c r="K112" i="1"/>
  <c r="K115" i="1"/>
  <c r="K118" i="1"/>
  <c r="K121" i="1"/>
  <c r="K124" i="1"/>
  <c r="K127" i="1"/>
  <c r="K130" i="1"/>
  <c r="K133" i="1"/>
  <c r="K136" i="1"/>
  <c r="K139" i="1"/>
  <c r="K142" i="1"/>
  <c r="K145" i="1"/>
  <c r="K148" i="1"/>
  <c r="K151" i="1"/>
  <c r="K154" i="1"/>
  <c r="K157" i="1"/>
  <c r="K160" i="1"/>
  <c r="K106" i="1"/>
  <c r="K36" i="1"/>
  <c r="K15" i="1"/>
  <c r="K18" i="1"/>
  <c r="K21" i="1"/>
  <c r="K24" i="1"/>
  <c r="K27" i="1"/>
  <c r="K30" i="1"/>
  <c r="K33" i="1"/>
  <c r="K39" i="1"/>
  <c r="K42" i="1"/>
  <c r="K45" i="1"/>
  <c r="K48" i="1"/>
  <c r="K51" i="1"/>
  <c r="K54" i="1"/>
  <c r="K57" i="1"/>
  <c r="K60" i="1"/>
  <c r="K63" i="1"/>
  <c r="K66" i="1"/>
  <c r="K12" i="1"/>
  <c r="K9" i="1"/>
  <c r="D2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AL69" i="3"/>
  <c r="AL72" i="3"/>
  <c r="AL75" i="3"/>
  <c r="AL78" i="3"/>
  <c r="AL81" i="3"/>
  <c r="AL84" i="3"/>
  <c r="AL87" i="3"/>
  <c r="AL90" i="3"/>
  <c r="AL36" i="3"/>
  <c r="AL39" i="3"/>
  <c r="AL42" i="3"/>
  <c r="AL45" i="3"/>
  <c r="AL48" i="3"/>
  <c r="AL51" i="3"/>
  <c r="AL54" i="3"/>
  <c r="AL57" i="3"/>
  <c r="AL60" i="3"/>
  <c r="AL63" i="3"/>
  <c r="AL66" i="3"/>
  <c r="AL33" i="3"/>
  <c r="W89" i="3"/>
  <c r="W80" i="3"/>
  <c r="W83" i="3"/>
  <c r="W86" i="3"/>
  <c r="W92" i="3"/>
  <c r="W62" i="3"/>
  <c r="W65" i="3"/>
  <c r="W68" i="3"/>
  <c r="W71" i="3"/>
  <c r="W74" i="3"/>
  <c r="W77" i="3"/>
  <c r="W53" i="3"/>
  <c r="W38" i="3"/>
  <c r="W41" i="3"/>
  <c r="W44" i="3"/>
  <c r="W47" i="3"/>
  <c r="W50" i="3"/>
  <c r="W56" i="3"/>
  <c r="W59" i="3"/>
  <c r="W35" i="3"/>
  <c r="AK87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8" i="3"/>
  <c r="AK89" i="3"/>
  <c r="AK90" i="3"/>
  <c r="AK91" i="3"/>
  <c r="AK92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33" i="3"/>
  <c r="V35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AJ87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8" i="3"/>
  <c r="AJ89" i="3"/>
  <c r="AJ90" i="3"/>
  <c r="AJ91" i="3"/>
  <c r="AJ92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33" i="3"/>
  <c r="U35" i="3"/>
  <c r="U93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4" i="3"/>
  <c r="AK25" i="3"/>
  <c r="AK18" i="3"/>
  <c r="AK19" i="3"/>
  <c r="AK20" i="3"/>
  <c r="AK21" i="3"/>
  <c r="AK22" i="3"/>
  <c r="AK23" i="3"/>
  <c r="AK24" i="3"/>
  <c r="AK26" i="3"/>
  <c r="AK27" i="3"/>
  <c r="AK28" i="3"/>
  <c r="AK17" i="3"/>
  <c r="AK6" i="3"/>
  <c r="AK7" i="3"/>
  <c r="AK8" i="3"/>
  <c r="AK9" i="3"/>
  <c r="AK10" i="3"/>
  <c r="AK11" i="3"/>
  <c r="AK12" i="3"/>
  <c r="AK13" i="3"/>
  <c r="AK14" i="3"/>
  <c r="AK15" i="3"/>
  <c r="AK16" i="3"/>
  <c r="AK5" i="3"/>
  <c r="W27" i="3"/>
  <c r="W18" i="3"/>
  <c r="W19" i="3"/>
  <c r="W20" i="3"/>
  <c r="W21" i="3"/>
  <c r="W22" i="3"/>
  <c r="W23" i="3"/>
  <c r="W24" i="3"/>
  <c r="W25" i="3"/>
  <c r="W26" i="3"/>
  <c r="W28" i="3"/>
  <c r="W17" i="3"/>
  <c r="W12" i="3"/>
  <c r="W11" i="3"/>
  <c r="W10" i="3"/>
  <c r="W9" i="3"/>
  <c r="W8" i="3"/>
  <c r="W7" i="3"/>
  <c r="W6" i="3"/>
  <c r="W13" i="3"/>
  <c r="W14" i="3"/>
  <c r="W15" i="3"/>
  <c r="W16" i="3"/>
  <c r="W5" i="3"/>
</calcChain>
</file>

<file path=xl/sharedStrings.xml><?xml version="1.0" encoding="utf-8"?>
<sst xmlns="http://schemas.openxmlformats.org/spreadsheetml/2006/main" count="1616" uniqueCount="308">
  <si>
    <t>Plate 1</t>
  </si>
  <si>
    <t>Curve Name</t>
  </si>
  <si>
    <t>Curve Formula</t>
  </si>
  <si>
    <t>A</t>
  </si>
  <si>
    <t>B</t>
  </si>
  <si>
    <t>R2</t>
  </si>
  <si>
    <t>Fit F Prob</t>
  </si>
  <si>
    <t>StdCurve</t>
  </si>
  <si>
    <t>Y=A*X+B</t>
  </si>
  <si>
    <t>?????</t>
  </si>
  <si>
    <t>Well ID</t>
  </si>
  <si>
    <t>Name</t>
  </si>
  <si>
    <t>Well</t>
  </si>
  <si>
    <t>Conc/Dil</t>
  </si>
  <si>
    <t>Corrected [Blank 562]</t>
  </si>
  <si>
    <t>[Concentration]</t>
  </si>
  <si>
    <t>Count</t>
  </si>
  <si>
    <t>Mean</t>
  </si>
  <si>
    <t>Std Dev</t>
  </si>
  <si>
    <t>CV (%)</t>
  </si>
  <si>
    <t>BLK</t>
  </si>
  <si>
    <t>A10</t>
  </si>
  <si>
    <t>&lt;0.000</t>
  </si>
  <si>
    <t>B10</t>
  </si>
  <si>
    <t>C10</t>
  </si>
  <si>
    <t>SPL1</t>
  </si>
  <si>
    <t>A11</t>
  </si>
  <si>
    <t>B11</t>
  </si>
  <si>
    <t>C11</t>
  </si>
  <si>
    <t>SPL2</t>
  </si>
  <si>
    <t>A12</t>
  </si>
  <si>
    <t>B12</t>
  </si>
  <si>
    <t>C12</t>
  </si>
  <si>
    <t>SPL3</t>
  </si>
  <si>
    <t>D1</t>
  </si>
  <si>
    <t>E1</t>
  </si>
  <si>
    <t>F1</t>
  </si>
  <si>
    <t>SPL4</t>
  </si>
  <si>
    <t>D2</t>
  </si>
  <si>
    <t>E2</t>
  </si>
  <si>
    <t>F2</t>
  </si>
  <si>
    <t>SPL5</t>
  </si>
  <si>
    <t>D3</t>
  </si>
  <si>
    <t>E3</t>
  </si>
  <si>
    <t>F3</t>
  </si>
  <si>
    <t>SPL6</t>
  </si>
  <si>
    <t>D4</t>
  </si>
  <si>
    <t>E4</t>
  </si>
  <si>
    <t>F4</t>
  </si>
  <si>
    <t>SPL7</t>
  </si>
  <si>
    <t>D5</t>
  </si>
  <si>
    <t>E5</t>
  </si>
  <si>
    <t>F5</t>
  </si>
  <si>
    <t>SPL8</t>
  </si>
  <si>
    <t>D6</t>
  </si>
  <si>
    <t>E6</t>
  </si>
  <si>
    <t>F6</t>
  </si>
  <si>
    <t>SPL9</t>
  </si>
  <si>
    <t>D7</t>
  </si>
  <si>
    <t>E7</t>
  </si>
  <si>
    <t>F7</t>
  </si>
  <si>
    <t>SPL10</t>
  </si>
  <si>
    <t>D8</t>
  </si>
  <si>
    <t>E8</t>
  </si>
  <si>
    <t>F8</t>
  </si>
  <si>
    <t>SPL11</t>
  </si>
  <si>
    <t>D9</t>
  </si>
  <si>
    <t>E9</t>
  </si>
  <si>
    <t>F9</t>
  </si>
  <si>
    <t>SPL12</t>
  </si>
  <si>
    <t>D10</t>
  </si>
  <si>
    <t>E10</t>
  </si>
  <si>
    <t>F10</t>
  </si>
  <si>
    <t>SPL13</t>
  </si>
  <si>
    <t>D11</t>
  </si>
  <si>
    <t>E11</t>
  </si>
  <si>
    <t>F11</t>
  </si>
  <si>
    <t>SPL14</t>
  </si>
  <si>
    <t>D12</t>
  </si>
  <si>
    <t>E12</t>
  </si>
  <si>
    <t>F12</t>
  </si>
  <si>
    <t>SPL15</t>
  </si>
  <si>
    <t>G1</t>
  </si>
  <si>
    <t>G2</t>
  </si>
  <si>
    <t>G3</t>
  </si>
  <si>
    <t>SPL16</t>
  </si>
  <si>
    <t>G4</t>
  </si>
  <si>
    <t>G5</t>
  </si>
  <si>
    <t>G6</t>
  </si>
  <si>
    <t>SPL17</t>
  </si>
  <si>
    <t>G7</t>
  </si>
  <si>
    <t>G8</t>
  </si>
  <si>
    <t>G9</t>
  </si>
  <si>
    <t>SPL18</t>
  </si>
  <si>
    <t>G10</t>
  </si>
  <si>
    <t>G11</t>
  </si>
  <si>
    <t>G12</t>
  </si>
  <si>
    <t>SPL19</t>
  </si>
  <si>
    <t>H1</t>
  </si>
  <si>
    <t>H2</t>
  </si>
  <si>
    <t>H3</t>
  </si>
  <si>
    <t>SPL20</t>
  </si>
  <si>
    <t>H4</t>
  </si>
  <si>
    <t>H5</t>
  </si>
  <si>
    <t>H6</t>
  </si>
  <si>
    <t>STD1</t>
  </si>
  <si>
    <t>A1</t>
  </si>
  <si>
    <t>&gt;2100.000</t>
  </si>
  <si>
    <t>B1</t>
  </si>
  <si>
    <t>C1</t>
  </si>
  <si>
    <t>STD2</t>
  </si>
  <si>
    <t>A2</t>
  </si>
  <si>
    <t>B2</t>
  </si>
  <si>
    <t>C2</t>
  </si>
  <si>
    <t>STD3</t>
  </si>
  <si>
    <t>A3</t>
  </si>
  <si>
    <t>B3</t>
  </si>
  <si>
    <t>C3</t>
  </si>
  <si>
    <t>STD4</t>
  </si>
  <si>
    <t>A4</t>
  </si>
  <si>
    <t>B4</t>
  </si>
  <si>
    <t>C4</t>
  </si>
  <si>
    <t>STD5</t>
  </si>
  <si>
    <t>A5</t>
  </si>
  <si>
    <t>B5</t>
  </si>
  <si>
    <t>C5</t>
  </si>
  <si>
    <t>STD6</t>
  </si>
  <si>
    <t>A6</t>
  </si>
  <si>
    <t>B6</t>
  </si>
  <si>
    <t>C6</t>
  </si>
  <si>
    <t>STD7</t>
  </si>
  <si>
    <t>A7</t>
  </si>
  <si>
    <t>B7</t>
  </si>
  <si>
    <t>C7</t>
  </si>
  <si>
    <t>STD8</t>
  </si>
  <si>
    <t>A8</t>
  </si>
  <si>
    <t>B8</t>
  </si>
  <si>
    <t>C8</t>
  </si>
  <si>
    <t>STD9</t>
  </si>
  <si>
    <t>A9</t>
  </si>
  <si>
    <t>B9</t>
  </si>
  <si>
    <t>C9</t>
  </si>
  <si>
    <t xml:space="preserve">Plate 2 </t>
  </si>
  <si>
    <t xml:space="preserve">##BLOCKS= 14         </t>
  </si>
  <si>
    <t>Plate:</t>
  </si>
  <si>
    <t>Plate01</t>
  </si>
  <si>
    <t>PlateFormat</t>
  </si>
  <si>
    <t>Endpoint</t>
  </si>
  <si>
    <t>Fluorescence</t>
  </si>
  <si>
    <t>Raw</t>
  </si>
  <si>
    <t>Automatic</t>
  </si>
  <si>
    <t>None</t>
  </si>
  <si>
    <t>Temperature(°C)</t>
  </si>
  <si>
    <t>~End</t>
  </si>
  <si>
    <t>Plate#2</t>
  </si>
  <si>
    <t>Plate#3</t>
  </si>
  <si>
    <t>Plate#4</t>
  </si>
  <si>
    <t>Plate#5</t>
  </si>
  <si>
    <t>Plate#6</t>
  </si>
  <si>
    <t>Plate#7</t>
  </si>
  <si>
    <t>Plate#8</t>
  </si>
  <si>
    <t>Plate#9</t>
  </si>
  <si>
    <t>Plate#10</t>
  </si>
  <si>
    <t>Plate#11</t>
  </si>
  <si>
    <t>Plate#12</t>
  </si>
  <si>
    <t>Plate#13</t>
  </si>
  <si>
    <t>Plate#14</t>
  </si>
  <si>
    <t>Plate 2</t>
  </si>
  <si>
    <t>Time (mins)</t>
  </si>
  <si>
    <t>ID</t>
  </si>
  <si>
    <t>Std0</t>
  </si>
  <si>
    <t>Std1</t>
  </si>
  <si>
    <t>Std2</t>
  </si>
  <si>
    <t>Std3</t>
  </si>
  <si>
    <t>Std4</t>
  </si>
  <si>
    <t>Std5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</si>
  <si>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</si>
  <si>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</si>
  <si>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</si>
  <si>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</si>
  <si>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</si>
  <si>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</si>
  <si>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</si>
  <si>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</si>
  <si>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</si>
  <si>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</si>
  <si>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</si>
  <si>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</si>
  <si>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</si>
  <si>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</si>
  <si>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</si>
  <si>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</si>
  <si>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</si>
  <si>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</si>
  <si>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</si>
  <si>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</si>
  <si>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H7</t>
  </si>
  <si>
    <t>H8</t>
  </si>
  <si>
    <t>H9</t>
  </si>
  <si>
    <t>H10</t>
  </si>
  <si>
    <t>H11</t>
  </si>
  <si>
    <t>H12</t>
  </si>
  <si>
    <t>Fluoresence (RFUs)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</si>
  <si>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</si>
  <si>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</si>
  <si>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</si>
  <si>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</si>
  <si>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</si>
  <si>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</si>
  <si>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</si>
  <si>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</si>
  <si>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</si>
  <si>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</si>
  <si>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</si>
  <si>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</si>
  <si>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</si>
  <si>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</si>
  <si>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</si>
  <si>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</si>
  <si>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</si>
  <si>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</si>
  <si>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</si>
  <si>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</si>
  <si>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 xml:space="preserve">Well </t>
  </si>
  <si>
    <t>Quantity of resorufin per well (μg)</t>
  </si>
  <si>
    <t>Mean fluoresence from t0-t13</t>
  </si>
  <si>
    <t>Slope (RFU/min)</t>
  </si>
  <si>
    <t>Mean slope of triplicate (RFU/min)</t>
  </si>
  <si>
    <t>SE</t>
  </si>
  <si>
    <t xml:space="preserve">Wells </t>
  </si>
  <si>
    <t>B1,B2,B3</t>
  </si>
  <si>
    <t>B4,B5,B6</t>
  </si>
  <si>
    <t>B7,B8,B9</t>
  </si>
  <si>
    <t>B10,B11,B12</t>
  </si>
  <si>
    <t>C1,C2,C3</t>
  </si>
  <si>
    <t>C4,C5,C6</t>
  </si>
  <si>
    <t>C7,C8,C9</t>
  </si>
  <si>
    <t>C10,C11,C12</t>
  </si>
  <si>
    <t>D1,D2,D3,</t>
  </si>
  <si>
    <t>D4,D5,D6</t>
  </si>
  <si>
    <t>D7,D8,D9</t>
  </si>
  <si>
    <t>D10,D11,D12</t>
  </si>
  <si>
    <t>E1,E2,E3</t>
  </si>
  <si>
    <t>E4,E5,E6</t>
  </si>
  <si>
    <t>E7,E8,E9</t>
  </si>
  <si>
    <t>E10,E11,E12</t>
  </si>
  <si>
    <t>F1,F2,F3</t>
  </si>
  <si>
    <t>F4,F5,F6</t>
  </si>
  <si>
    <t>F7,F8,F9</t>
  </si>
  <si>
    <t>F10,F11,F12</t>
  </si>
  <si>
    <t xml:space="preserve">ID </t>
  </si>
  <si>
    <t>Activity (ug resorufin/min)</t>
  </si>
  <si>
    <t>Protein corrected activity (ug resorufin/mg protein/min)</t>
  </si>
  <si>
    <t>Final activity (pmol/mg/min)</t>
  </si>
  <si>
    <t>Slope:</t>
  </si>
  <si>
    <t>Protein [] (mg/ml)</t>
  </si>
  <si>
    <t xml:space="preserve">[] corrected for 1/3 dilution </t>
  </si>
  <si>
    <t>[] corrected for 1/3 dilution</t>
  </si>
  <si>
    <t>Quantity of protein in 50ul of sample (mg)</t>
  </si>
  <si>
    <t>Hazen Creek</t>
  </si>
  <si>
    <t>Inner Harbour</t>
  </si>
  <si>
    <t>Tin Can Beach</t>
  </si>
  <si>
    <t xml:space="preserve">Spar Cove </t>
  </si>
  <si>
    <t>Sample ID</t>
  </si>
  <si>
    <t>IH-2</t>
  </si>
  <si>
    <t>IH-3</t>
  </si>
  <si>
    <t>HC-9</t>
  </si>
  <si>
    <t>HC-7</t>
  </si>
  <si>
    <t>HC-10</t>
  </si>
  <si>
    <t>HC-8</t>
  </si>
  <si>
    <t>IH-6</t>
  </si>
  <si>
    <t>HC-3</t>
  </si>
  <si>
    <t>HC-4</t>
  </si>
  <si>
    <t>IH-1</t>
  </si>
  <si>
    <t>HC-2</t>
  </si>
  <si>
    <t>IH-5</t>
  </si>
  <si>
    <t>HC-5</t>
  </si>
  <si>
    <t>IH-4</t>
  </si>
  <si>
    <t>IH-7</t>
  </si>
  <si>
    <t>IH-10</t>
  </si>
  <si>
    <t>HC-1</t>
  </si>
  <si>
    <t>IH-8</t>
  </si>
  <si>
    <t>IH-9</t>
  </si>
  <si>
    <t>HC-6</t>
  </si>
  <si>
    <t>Lab control ID</t>
  </si>
  <si>
    <t>TC-5</t>
  </si>
  <si>
    <t>SC-3</t>
  </si>
  <si>
    <t>TC-10</t>
  </si>
  <si>
    <t>TC-3</t>
  </si>
  <si>
    <t>TC-8</t>
  </si>
  <si>
    <t>SC-4</t>
  </si>
  <si>
    <t>SC-1</t>
  </si>
  <si>
    <t>SC-10</t>
  </si>
  <si>
    <t>TC-2</t>
  </si>
  <si>
    <t>SC-8</t>
  </si>
  <si>
    <t>SC-7</t>
  </si>
  <si>
    <t>SC-9</t>
  </si>
  <si>
    <t>TC-4</t>
  </si>
  <si>
    <t>TC-1</t>
  </si>
  <si>
    <t>TC-6</t>
  </si>
  <si>
    <t>SC-5</t>
  </si>
  <si>
    <t>SC-2</t>
  </si>
  <si>
    <t>TC-9</t>
  </si>
  <si>
    <t>TC-7</t>
  </si>
  <si>
    <t>SC-6</t>
  </si>
  <si>
    <t>EROD activity (pmol/mg/min)</t>
  </si>
  <si>
    <t xml:space="preserve">Site 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</si>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</sst>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resorufin curve (A1-A12 &amp; H1-H12) *Plate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587489063867013E-2"/>
                  <c:y val="0.37344451735199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Standard_curve!$V$5:$V$28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  <c:pt idx="3">
                  <c:v>3.1250000000000002E-3</c:v>
                </c:pt>
                <c:pt idx="4">
                  <c:v>6.2500000000000003E-3</c:v>
                </c:pt>
                <c:pt idx="5">
                  <c:v>6.2500000000000003E-3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0.05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3.1250000000000002E-3</c:v>
                </c:pt>
                <c:pt idx="15">
                  <c:v>3.1250000000000002E-3</c:v>
                </c:pt>
                <c:pt idx="16">
                  <c:v>6.2500000000000003E-3</c:v>
                </c:pt>
                <c:pt idx="17">
                  <c:v>6.2500000000000003E-3</c:v>
                </c:pt>
                <c:pt idx="18">
                  <c:v>1.2500000000000001E-2</c:v>
                </c:pt>
                <c:pt idx="19">
                  <c:v>1.2500000000000001E-2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0.05</c:v>
                </c:pt>
                <c:pt idx="23">
                  <c:v>0.05</c:v>
                </c:pt>
              </c:numCache>
            </c:numRef>
          </c:xVal>
          <c:yVal>
            <c:numRef>
              <c:f>Standard_curve!$W$5:$W$28</c:f>
              <c:numCache>
                <c:formatCode>General</c:formatCode>
                <c:ptCount val="24"/>
                <c:pt idx="0">
                  <c:v>36.217642857142856</c:v>
                </c:pt>
                <c:pt idx="1">
                  <c:v>32.244285714285716</c:v>
                </c:pt>
                <c:pt idx="2">
                  <c:v>68.932571428571421</c:v>
                </c:pt>
                <c:pt idx="3">
                  <c:v>69.435285714285712</c:v>
                </c:pt>
                <c:pt idx="4">
                  <c:v>103.43985714285714</c:v>
                </c:pt>
                <c:pt idx="5">
                  <c:v>99.136571428571429</c:v>
                </c:pt>
                <c:pt idx="6">
                  <c:v>157.1451428571429</c:v>
                </c:pt>
                <c:pt idx="7">
                  <c:v>167.58664285714283</c:v>
                </c:pt>
                <c:pt idx="8">
                  <c:v>305.62178571428569</c:v>
                </c:pt>
                <c:pt idx="9">
                  <c:v>303.84078571428574</c:v>
                </c:pt>
                <c:pt idx="10">
                  <c:v>565.80614285714273</c:v>
                </c:pt>
                <c:pt idx="11">
                  <c:v>569.32842857142873</c:v>
                </c:pt>
                <c:pt idx="12">
                  <c:v>28.20664285714286</c:v>
                </c:pt>
                <c:pt idx="13">
                  <c:v>34.059071428571428</c:v>
                </c:pt>
                <c:pt idx="14">
                  <c:v>62.502357142857143</c:v>
                </c:pt>
                <c:pt idx="15">
                  <c:v>70.308999999999997</c:v>
                </c:pt>
                <c:pt idx="16">
                  <c:v>107.16092857142857</c:v>
                </c:pt>
                <c:pt idx="17">
                  <c:v>105.02000000000001</c:v>
                </c:pt>
                <c:pt idx="18">
                  <c:v>164.91221428571427</c:v>
                </c:pt>
                <c:pt idx="19">
                  <c:v>173.86342857142856</c:v>
                </c:pt>
                <c:pt idx="20">
                  <c:v>300.3844285714286</c:v>
                </c:pt>
                <c:pt idx="21">
                  <c:v>308.97135714285713</c:v>
                </c:pt>
                <c:pt idx="22">
                  <c:v>565.64035714285706</c:v>
                </c:pt>
                <c:pt idx="23">
                  <c:v>581.6225714285714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7-F64B-A8F3-BE92ABAD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563663"/>
        <c:axId val="2045316623"/>
      </c:scatterChart>
      <c:valAx>
        <c:axId val="191256366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resorufin (</a:t>
                </a:r>
                <a:r>
                  <a:rPr lang="el-GR"/>
                  <a:t>μ</a:t>
                </a:r>
                <a:r>
                  <a:rPr lang="en-US"/>
                  <a:t>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16623"/>
        <c:crosses val="autoZero"/>
        <c:crossBetween val="midCat"/>
      </c:valAx>
      <c:valAx>
        <c:axId val="20453166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Fluoresence (RFUs)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Resorufin standard curve (A1-A12 &amp; H1-H12) *Plate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12669208320501"/>
                  <c:y val="0.380848367132831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Standard_curve!$AJ$5:$AJ$28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3.1250000000000002E-3</c:v>
                </c:pt>
                <c:pt idx="3">
                  <c:v>3.1250000000000002E-3</c:v>
                </c:pt>
                <c:pt idx="4">
                  <c:v>6.2500000000000003E-3</c:v>
                </c:pt>
                <c:pt idx="5">
                  <c:v>6.2500000000000003E-3</c:v>
                </c:pt>
                <c:pt idx="6">
                  <c:v>1.2500000000000001E-2</c:v>
                </c:pt>
                <c:pt idx="7">
                  <c:v>1.2500000000000001E-2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0.05</c:v>
                </c:pt>
                <c:pt idx="11">
                  <c:v>0.05</c:v>
                </c:pt>
                <c:pt idx="12">
                  <c:v>0</c:v>
                </c:pt>
                <c:pt idx="13">
                  <c:v>0</c:v>
                </c:pt>
                <c:pt idx="14">
                  <c:v>3.1250000000000002E-3</c:v>
                </c:pt>
                <c:pt idx="15">
                  <c:v>3.1250000000000002E-3</c:v>
                </c:pt>
                <c:pt idx="16">
                  <c:v>6.2500000000000003E-3</c:v>
                </c:pt>
                <c:pt idx="17">
                  <c:v>6.2500000000000003E-3</c:v>
                </c:pt>
                <c:pt idx="18">
                  <c:v>1.2500000000000001E-2</c:v>
                </c:pt>
                <c:pt idx="19">
                  <c:v>1.2500000000000001E-2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0.05</c:v>
                </c:pt>
                <c:pt idx="23">
                  <c:v>0.05</c:v>
                </c:pt>
              </c:numCache>
            </c:numRef>
          </c:xVal>
          <c:yVal>
            <c:numRef>
              <c:f>Standard_curve!$AK$5:$AK$28</c:f>
              <c:numCache>
                <c:formatCode>General</c:formatCode>
                <c:ptCount val="24"/>
                <c:pt idx="0">
                  <c:v>33.099928571428563</c:v>
                </c:pt>
                <c:pt idx="1">
                  <c:v>28.663142857142855</c:v>
                </c:pt>
                <c:pt idx="2">
                  <c:v>59.481714285714283</c:v>
                </c:pt>
                <c:pt idx="3">
                  <c:v>63.659714285714287</c:v>
                </c:pt>
                <c:pt idx="4">
                  <c:v>94.558071428571438</c:v>
                </c:pt>
                <c:pt idx="5">
                  <c:v>94.052142857142854</c:v>
                </c:pt>
                <c:pt idx="6">
                  <c:v>161.57892857142861</c:v>
                </c:pt>
                <c:pt idx="7">
                  <c:v>158.9627142857143</c:v>
                </c:pt>
                <c:pt idx="8">
                  <c:v>282.86992857142855</c:v>
                </c:pt>
                <c:pt idx="9">
                  <c:v>313.89807142857137</c:v>
                </c:pt>
                <c:pt idx="10">
                  <c:v>536.13892857142855</c:v>
                </c:pt>
                <c:pt idx="11">
                  <c:v>440.9855714285714</c:v>
                </c:pt>
                <c:pt idx="12">
                  <c:v>31.309000000000001</c:v>
                </c:pt>
                <c:pt idx="13">
                  <c:v>31.382357142857149</c:v>
                </c:pt>
                <c:pt idx="14">
                  <c:v>64.498071428571436</c:v>
                </c:pt>
                <c:pt idx="15">
                  <c:v>63.676928571428569</c:v>
                </c:pt>
                <c:pt idx="16">
                  <c:v>96.646000000000001</c:v>
                </c:pt>
                <c:pt idx="17">
                  <c:v>93.884714285714281</c:v>
                </c:pt>
                <c:pt idx="18">
                  <c:v>162.7727857142857</c:v>
                </c:pt>
                <c:pt idx="19">
                  <c:v>163.55164285714287</c:v>
                </c:pt>
                <c:pt idx="20">
                  <c:v>297.30771428571427</c:v>
                </c:pt>
                <c:pt idx="21">
                  <c:v>287.93542857142859</c:v>
                </c:pt>
                <c:pt idx="22">
                  <c:v>539.79192857142857</c:v>
                </c:pt>
                <c:pt idx="23">
                  <c:v>545.37549999999999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394D-8674-BE24DABC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05471"/>
        <c:axId val="1664778607"/>
      </c:scatterChart>
      <c:valAx>
        <c:axId val="212970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of resorufin (</a:t>
                </a: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CA" sz="1000" b="0" i="0" u="none" strike="noStrike" baseline="0">
                    <a:effectLst/>
                  </a:rPr>
                  <a:t>g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78607"/>
        <c:crosses val="autoZero"/>
        <c:crossBetween val="midCat"/>
      </c:valAx>
      <c:valAx>
        <c:axId val="1664778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Fluoresence</a:t>
                </a:r>
                <a:r>
                  <a:rPr lang="en-US" baseline="0"/>
                  <a:t> (RFUs)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Results_final!$J$16:$M$16</c:f>
                <c:numCache>
                  <c:formatCode>General</c:formatCode>
                  <c:ptCount val="4"/>
                  <c:pt idx="0">
                    <c:v>4.0242346645368847E-2</c:v>
                  </c:pt>
                  <c:pt idx="1">
                    <c:v>6.8154235380428509E-3</c:v>
                  </c:pt>
                  <c:pt idx="2">
                    <c:v>1.7323412808939329E-2</c:v>
                  </c:pt>
                  <c:pt idx="3">
                    <c:v>1.4380234161975845E-2</c:v>
                  </c:pt>
                </c:numCache>
              </c:numRef>
            </c:plus>
            <c:minus>
              <c:numRef>
                <c:f>Results_final!$J$16:$M$16</c:f>
                <c:numCache>
                  <c:formatCode>General</c:formatCode>
                  <c:ptCount val="4"/>
                  <c:pt idx="0">
                    <c:v>4.0242346645368847E-2</c:v>
                  </c:pt>
                  <c:pt idx="1">
                    <c:v>6.8154235380428509E-3</c:v>
                  </c:pt>
                  <c:pt idx="2">
                    <c:v>1.7323412808939329E-2</c:v>
                  </c:pt>
                  <c:pt idx="3">
                    <c:v>1.4380234161975845E-2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Results_final!$J$4:$M$4</c:f>
              <c:strCache>
                <c:ptCount val="4"/>
                <c:pt idx="0">
                  <c:v>Hazen Creek</c:v>
                </c:pt>
                <c:pt idx="1">
                  <c:v>Inner Harbour</c:v>
                </c:pt>
                <c:pt idx="2">
                  <c:v>Spar Cove </c:v>
                </c:pt>
                <c:pt idx="3">
                  <c:v>Tin Can Beach</c:v>
                </c:pt>
              </c:strCache>
            </c:strRef>
          </c:cat>
          <c:val>
            <c:numRef>
              <c:f>Results_final!$J$15:$M$15</c:f>
              <c:numCache>
                <c:formatCode>General</c:formatCode>
                <c:ptCount val="4"/>
                <c:pt idx="0">
                  <c:v>0.1870473058151858</c:v>
                </c:pt>
                <c:pt idx="1">
                  <c:v>6.0548270664624065E-2</c:v>
                </c:pt>
                <c:pt idx="2">
                  <c:v>9.9397489506473452E-2</c:v>
                </c:pt>
                <c:pt idx="3">
                  <c:v>8.7918737536199568E-2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A-2948-809E-9342DD233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158223"/>
        <c:axId val="1678246239"/>
      </c:barChart>
      <c:catAx>
        <c:axId val="16901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46239"/>
        <c:crosses val="autoZero"/>
        <c:auto val="1"/>
        <c:lblAlgn val="ctr"/>
        <c:lblOffset val="100"/>
        <c:noMultiLvlLbl val="0"/>
      </c:catAx>
      <c:valAx>
        <c:axId val="1678246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EROD Activity (pmol/mg/min)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1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359832</xdr:colOff>
      <xdr:row>7</xdr:row>
      <xdr:rowOff>60677</xdr:rowOff>
    </xdr:from>
    <xdr:to>
      <xdr:col>30</xdr:col>
      <xdr:colOff>479776</xdr:colOff>
      <xdr:row>25</xdr:row>
      <xdr:rowOff>197554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96F9F-D197-DC4D-B226-C9A63B8DD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50800</xdr:colOff>
      <xdr:row>7</xdr:row>
      <xdr:rowOff>25400</xdr:rowOff>
    </xdr:from>
    <xdr:to>
      <xdr:col>44</xdr:col>
      <xdr:colOff>787400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249AE-41DE-CE49-9605-AB95951B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17</xdr:row>
      <xdr:rowOff>196850</xdr:rowOff>
    </xdr:from>
    <xdr:to>
      <xdr:col>13</xdr:col>
      <xdr:colOff>317500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1927F-2899-0846-9E68-C9C8F0B12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2733-F053-334A-906A-AEEC8995FAC6}">
  <dimension ref="A1:P192"/>
  <sheetViews>
    <sheetView topLeftCell="F25" workbookViewId="0">
      <selection activeCell="N31" sqref="N31:S52"/>
    </sheetView>
  </sheetViews>
  <sheetFormatPr defaultColWidth="10.6640625" defaultRowHeight="15.5" x14ac:dyDescent="0.35"/>
  <sheetData>
    <row r="1" spans="1:16" x14ac:dyDescent="0.35">
      <c r="A1" t="s">
        <v>0</v>
      </c>
    </row>
    <row r="2" spans="1:16" ht="25" x14ac:dyDescent="0.35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1"/>
      <c r="I2" s="1"/>
      <c r="J2" s="1"/>
      <c r="K2" s="1"/>
      <c r="L2" s="1"/>
    </row>
    <row r="3" spans="1:16" x14ac:dyDescent="0.35">
      <c r="A3" s="4"/>
      <c r="B3" s="5" t="s">
        <v>7</v>
      </c>
      <c r="C3" s="5" t="s">
        <v>8</v>
      </c>
      <c r="D3" s="5">
        <v>2.2699999999999999E-3</v>
      </c>
      <c r="E3" s="5">
        <v>0.255</v>
      </c>
      <c r="F3" s="5">
        <v>0.98399999999999999</v>
      </c>
      <c r="G3" s="5" t="s">
        <v>9</v>
      </c>
      <c r="H3" s="6"/>
      <c r="I3" s="1"/>
      <c r="J3" s="1"/>
      <c r="K3" s="1"/>
      <c r="L3" s="1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6" ht="25" x14ac:dyDescent="0.35">
      <c r="A5" s="7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1" t="s">
        <v>256</v>
      </c>
      <c r="L5" s="1"/>
    </row>
    <row r="6" spans="1:16" x14ac:dyDescent="0.35">
      <c r="A6" s="8" t="s">
        <v>20</v>
      </c>
      <c r="B6" s="5"/>
      <c r="C6" s="5" t="s">
        <v>21</v>
      </c>
      <c r="D6" s="5"/>
      <c r="E6" s="5">
        <v>1E-3</v>
      </c>
      <c r="F6" s="5" t="s">
        <v>22</v>
      </c>
      <c r="G6" s="5">
        <v>0</v>
      </c>
      <c r="H6" s="5" t="s">
        <v>9</v>
      </c>
      <c r="I6" s="5" t="s">
        <v>9</v>
      </c>
      <c r="J6" s="5" t="s">
        <v>9</v>
      </c>
      <c r="K6" s="1"/>
      <c r="L6" s="1"/>
    </row>
    <row r="7" spans="1:16" x14ac:dyDescent="0.35">
      <c r="A7" s="8"/>
      <c r="B7" s="5"/>
      <c r="C7" s="5" t="s">
        <v>23</v>
      </c>
      <c r="D7" s="5"/>
      <c r="E7" s="5">
        <v>-1E-3</v>
      </c>
      <c r="F7" s="5" t="s">
        <v>22</v>
      </c>
      <c r="G7" s="5"/>
      <c r="H7" s="5"/>
      <c r="I7" s="5"/>
      <c r="J7" s="5"/>
      <c r="K7" s="1"/>
      <c r="L7" s="1"/>
      <c r="N7" s="16" t="s">
        <v>0</v>
      </c>
    </row>
    <row r="8" spans="1:16" x14ac:dyDescent="0.35">
      <c r="A8" s="8"/>
      <c r="B8" s="5"/>
      <c r="C8" s="5" t="s">
        <v>24</v>
      </c>
      <c r="D8" s="5"/>
      <c r="E8" s="5">
        <v>0</v>
      </c>
      <c r="F8" s="5" t="s">
        <v>22</v>
      </c>
      <c r="G8" s="5"/>
      <c r="H8" s="5"/>
      <c r="I8" s="5"/>
      <c r="J8" s="5"/>
      <c r="K8" s="1"/>
      <c r="L8" s="1"/>
      <c r="N8" s="1" t="s">
        <v>169</v>
      </c>
      <c r="O8" t="s">
        <v>255</v>
      </c>
      <c r="P8" t="s">
        <v>258</v>
      </c>
    </row>
    <row r="9" spans="1:16" x14ac:dyDescent="0.35">
      <c r="A9" s="8" t="s">
        <v>25</v>
      </c>
      <c r="B9" s="5"/>
      <c r="C9" s="5" t="s">
        <v>26</v>
      </c>
      <c r="D9" s="5"/>
      <c r="E9" s="5">
        <v>2.6030000000000002</v>
      </c>
      <c r="F9" s="5">
        <v>1036.095</v>
      </c>
      <c r="G9" s="5">
        <v>3</v>
      </c>
      <c r="H9" s="5">
        <v>1013.6369999999999</v>
      </c>
      <c r="I9" s="5">
        <v>40.820999999999998</v>
      </c>
      <c r="J9" s="5">
        <v>4.0270000000000001</v>
      </c>
      <c r="K9" s="1">
        <f>H9*3</f>
        <v>3040.9110000000001</v>
      </c>
      <c r="L9" s="1"/>
      <c r="N9" s="1" t="s">
        <v>176</v>
      </c>
      <c r="O9">
        <v>3040.9110000000001</v>
      </c>
      <c r="P9">
        <f>O9/1000*50</f>
        <v>152.04554999999999</v>
      </c>
    </row>
    <row r="10" spans="1:16" x14ac:dyDescent="0.35">
      <c r="A10" s="8"/>
      <c r="B10" s="5"/>
      <c r="C10" s="5" t="s">
        <v>27</v>
      </c>
      <c r="D10" s="5"/>
      <c r="E10" s="5">
        <v>2.6080000000000001</v>
      </c>
      <c r="F10" s="5">
        <v>1038.299</v>
      </c>
      <c r="G10" s="5"/>
      <c r="H10" s="5"/>
      <c r="I10" s="5"/>
      <c r="J10" s="5"/>
      <c r="K10" s="1"/>
      <c r="L10" s="1"/>
      <c r="N10" s="1" t="s">
        <v>177</v>
      </c>
      <c r="O10">
        <v>3499.3559999999998</v>
      </c>
      <c r="P10">
        <f t="shared" ref="P10:P28" si="0">O10/1000*50</f>
        <v>174.96779999999998</v>
      </c>
    </row>
    <row r="11" spans="1:16" x14ac:dyDescent="0.35">
      <c r="A11" s="8"/>
      <c r="B11" s="5"/>
      <c r="C11" s="5" t="s">
        <v>28</v>
      </c>
      <c r="D11" s="5"/>
      <c r="E11" s="5">
        <v>2.4449999999999998</v>
      </c>
      <c r="F11" s="5">
        <v>966.51800000000003</v>
      </c>
      <c r="G11" s="5"/>
      <c r="H11" s="5"/>
      <c r="I11" s="5"/>
      <c r="J11" s="5"/>
      <c r="K11" s="1"/>
      <c r="L11" s="1"/>
      <c r="N11" s="1" t="s">
        <v>178</v>
      </c>
      <c r="O11">
        <v>3290.3189999999995</v>
      </c>
      <c r="P11">
        <f t="shared" si="0"/>
        <v>164.51594999999998</v>
      </c>
    </row>
    <row r="12" spans="1:16" x14ac:dyDescent="0.35">
      <c r="A12" s="8" t="s">
        <v>29</v>
      </c>
      <c r="B12" s="5"/>
      <c r="C12" s="5" t="s">
        <v>30</v>
      </c>
      <c r="D12" s="5"/>
      <c r="E12" s="5">
        <v>2.7719999999999998</v>
      </c>
      <c r="F12" s="5">
        <v>1110.645</v>
      </c>
      <c r="G12" s="5">
        <v>3</v>
      </c>
      <c r="H12" s="5">
        <v>1166.452</v>
      </c>
      <c r="I12" s="5">
        <v>48.38</v>
      </c>
      <c r="J12" s="5">
        <v>4.1479999999999997</v>
      </c>
      <c r="K12" s="1">
        <f>H12*3</f>
        <v>3499.3559999999998</v>
      </c>
      <c r="L12" s="1"/>
      <c r="N12" s="1" t="s">
        <v>179</v>
      </c>
      <c r="O12">
        <v>812.45100000000002</v>
      </c>
      <c r="P12">
        <f t="shared" si="0"/>
        <v>40.622550000000004</v>
      </c>
    </row>
    <row r="13" spans="1:16" x14ac:dyDescent="0.35">
      <c r="A13" s="8"/>
      <c r="B13" s="5"/>
      <c r="C13" s="5" t="s">
        <v>31</v>
      </c>
      <c r="D13" s="5"/>
      <c r="E13" s="5">
        <v>2.9660000000000002</v>
      </c>
      <c r="F13" s="5">
        <v>1196.547</v>
      </c>
      <c r="G13" s="5"/>
      <c r="H13" s="5"/>
      <c r="I13" s="5"/>
      <c r="J13" s="5"/>
      <c r="K13" s="1"/>
      <c r="L13" s="1"/>
      <c r="N13" s="1" t="s">
        <v>180</v>
      </c>
      <c r="O13">
        <v>2127.1590000000001</v>
      </c>
      <c r="P13">
        <f t="shared" si="0"/>
        <v>106.35795000000002</v>
      </c>
    </row>
    <row r="14" spans="1:16" x14ac:dyDescent="0.35">
      <c r="A14" s="8"/>
      <c r="B14" s="5"/>
      <c r="C14" s="5" t="s">
        <v>32</v>
      </c>
      <c r="D14" s="5"/>
      <c r="E14" s="5">
        <v>2.9569999999999999</v>
      </c>
      <c r="F14" s="5">
        <v>1192.163</v>
      </c>
      <c r="G14" s="5"/>
      <c r="H14" s="5"/>
      <c r="I14" s="5"/>
      <c r="J14" s="5"/>
      <c r="K14" s="1"/>
      <c r="L14" s="1"/>
      <c r="N14" s="1" t="s">
        <v>181</v>
      </c>
      <c r="O14">
        <v>2656.7130000000002</v>
      </c>
      <c r="P14">
        <f t="shared" si="0"/>
        <v>132.83565000000002</v>
      </c>
    </row>
    <row r="15" spans="1:16" x14ac:dyDescent="0.35">
      <c r="A15" s="8" t="s">
        <v>33</v>
      </c>
      <c r="B15" s="5"/>
      <c r="C15" s="5" t="s">
        <v>34</v>
      </c>
      <c r="D15" s="5"/>
      <c r="E15" s="5">
        <v>2.8170000000000002</v>
      </c>
      <c r="F15" s="5">
        <v>1130.721</v>
      </c>
      <c r="G15" s="5">
        <v>3</v>
      </c>
      <c r="H15" s="5">
        <v>1096.7729999999999</v>
      </c>
      <c r="I15" s="5">
        <v>29.408000000000001</v>
      </c>
      <c r="J15" s="5">
        <v>2.681</v>
      </c>
      <c r="K15" s="1">
        <f t="shared" ref="K15:K66" si="1">H15*3</f>
        <v>3290.3189999999995</v>
      </c>
      <c r="L15" s="1"/>
      <c r="N15" s="1" t="s">
        <v>182</v>
      </c>
      <c r="O15">
        <v>2424.7829999999999</v>
      </c>
      <c r="P15">
        <f t="shared" si="0"/>
        <v>121.23914999999998</v>
      </c>
    </row>
    <row r="16" spans="1:16" x14ac:dyDescent="0.35">
      <c r="A16" s="8"/>
      <c r="B16" s="5"/>
      <c r="C16" s="5" t="s">
        <v>35</v>
      </c>
      <c r="D16" s="5"/>
      <c r="E16" s="5">
        <v>2.7029999999999998</v>
      </c>
      <c r="F16" s="5">
        <v>1080.4839999999999</v>
      </c>
      <c r="G16" s="5"/>
      <c r="H16" s="5"/>
      <c r="I16" s="5"/>
      <c r="J16" s="5"/>
      <c r="K16" s="1"/>
      <c r="L16" s="1"/>
      <c r="N16" s="1" t="s">
        <v>183</v>
      </c>
      <c r="O16">
        <v>1994.1779999999999</v>
      </c>
      <c r="P16">
        <f t="shared" si="0"/>
        <v>99.708899999999986</v>
      </c>
    </row>
    <row r="17" spans="1:16" x14ac:dyDescent="0.35">
      <c r="A17" s="8"/>
      <c r="B17" s="5"/>
      <c r="C17" s="5" t="s">
        <v>36</v>
      </c>
      <c r="D17" s="5"/>
      <c r="E17" s="5">
        <v>2.7</v>
      </c>
      <c r="F17" s="5">
        <v>1079.114</v>
      </c>
      <c r="G17" s="5"/>
      <c r="H17" s="5"/>
      <c r="I17" s="5"/>
      <c r="J17" s="5"/>
      <c r="K17" s="1"/>
      <c r="L17" s="1"/>
      <c r="N17" s="1" t="s">
        <v>184</v>
      </c>
      <c r="O17">
        <v>3528.8520000000003</v>
      </c>
      <c r="P17">
        <f t="shared" si="0"/>
        <v>176.4426</v>
      </c>
    </row>
    <row r="18" spans="1:16" x14ac:dyDescent="0.35">
      <c r="A18" s="8" t="s">
        <v>37</v>
      </c>
      <c r="B18" s="5"/>
      <c r="C18" s="5" t="s">
        <v>38</v>
      </c>
      <c r="D18" s="5"/>
      <c r="E18" s="5">
        <v>0.85</v>
      </c>
      <c r="F18" s="5">
        <v>262.762</v>
      </c>
      <c r="G18" s="5">
        <v>3</v>
      </c>
      <c r="H18" s="5">
        <v>270.81700000000001</v>
      </c>
      <c r="I18" s="5">
        <v>17.669</v>
      </c>
      <c r="J18" s="5">
        <v>6.524</v>
      </c>
      <c r="K18" s="1">
        <f t="shared" si="1"/>
        <v>812.45100000000002</v>
      </c>
      <c r="L18" s="1"/>
      <c r="N18" s="1" t="s">
        <v>185</v>
      </c>
      <c r="O18">
        <v>2023.0170000000003</v>
      </c>
      <c r="P18">
        <f t="shared" si="0"/>
        <v>101.15085000000002</v>
      </c>
    </row>
    <row r="19" spans="1:16" x14ac:dyDescent="0.35">
      <c r="A19" s="8"/>
      <c r="B19" s="5"/>
      <c r="C19" s="5" t="s">
        <v>39</v>
      </c>
      <c r="D19" s="5"/>
      <c r="E19" s="5">
        <v>0.91500000000000004</v>
      </c>
      <c r="F19" s="5">
        <v>291.07799999999997</v>
      </c>
      <c r="G19" s="5"/>
      <c r="H19" s="5"/>
      <c r="I19" s="5"/>
      <c r="J19" s="5"/>
      <c r="K19" s="1"/>
      <c r="L19" s="1"/>
      <c r="N19" s="1" t="s">
        <v>186</v>
      </c>
      <c r="O19">
        <v>686.33399999999995</v>
      </c>
      <c r="P19">
        <f t="shared" si="0"/>
        <v>34.316699999999997</v>
      </c>
    </row>
    <row r="20" spans="1:16" x14ac:dyDescent="0.35">
      <c r="A20" s="8"/>
      <c r="B20" s="5"/>
      <c r="C20" s="5" t="s">
        <v>40</v>
      </c>
      <c r="D20" s="5"/>
      <c r="E20" s="5">
        <v>0.84099999999999997</v>
      </c>
      <c r="F20" s="5">
        <v>258.61200000000002</v>
      </c>
      <c r="G20" s="5"/>
      <c r="H20" s="5"/>
      <c r="I20" s="5"/>
      <c r="J20" s="5"/>
      <c r="K20" s="1"/>
      <c r="L20" s="1"/>
      <c r="N20" s="1" t="s">
        <v>187</v>
      </c>
      <c r="O20">
        <v>2163.375</v>
      </c>
      <c r="P20">
        <f t="shared" si="0"/>
        <v>108.16874999999999</v>
      </c>
    </row>
    <row r="21" spans="1:16" x14ac:dyDescent="0.35">
      <c r="A21" s="8" t="s">
        <v>41</v>
      </c>
      <c r="B21" s="5"/>
      <c r="C21" s="5" t="s">
        <v>42</v>
      </c>
      <c r="D21" s="5"/>
      <c r="E21" s="5">
        <v>1.901</v>
      </c>
      <c r="F21" s="5">
        <v>726.26900000000001</v>
      </c>
      <c r="G21" s="5">
        <v>3</v>
      </c>
      <c r="H21" s="5">
        <v>709.053</v>
      </c>
      <c r="I21" s="5">
        <v>20.419</v>
      </c>
      <c r="J21" s="5">
        <v>2.88</v>
      </c>
      <c r="K21" s="1">
        <f t="shared" si="1"/>
        <v>2127.1590000000001</v>
      </c>
      <c r="L21" s="1"/>
      <c r="N21" s="1" t="s">
        <v>188</v>
      </c>
      <c r="O21">
        <v>3251.2019999999998</v>
      </c>
      <c r="P21">
        <f t="shared" si="0"/>
        <v>162.56009999999998</v>
      </c>
    </row>
    <row r="22" spans="1:16" x14ac:dyDescent="0.35">
      <c r="A22" s="8"/>
      <c r="B22" s="5"/>
      <c r="C22" s="5" t="s">
        <v>43</v>
      </c>
      <c r="D22" s="5"/>
      <c r="E22" s="5">
        <v>1.8109999999999999</v>
      </c>
      <c r="F22" s="5">
        <v>686.49400000000003</v>
      </c>
      <c r="G22" s="5"/>
      <c r="H22" s="5"/>
      <c r="I22" s="5"/>
      <c r="J22" s="5"/>
      <c r="K22" s="1"/>
      <c r="L22" s="1"/>
      <c r="N22" s="1" t="s">
        <v>189</v>
      </c>
      <c r="O22">
        <v>1246.6289999999999</v>
      </c>
      <c r="P22">
        <f t="shared" si="0"/>
        <v>62.331449999999997</v>
      </c>
    </row>
    <row r="23" spans="1:16" x14ac:dyDescent="0.35">
      <c r="A23" s="8"/>
      <c r="B23" s="5"/>
      <c r="C23" s="5" t="s">
        <v>44</v>
      </c>
      <c r="D23" s="5"/>
      <c r="E23" s="5">
        <v>1.8740000000000001</v>
      </c>
      <c r="F23" s="5">
        <v>714.39599999999996</v>
      </c>
      <c r="G23" s="5"/>
      <c r="H23" s="5"/>
      <c r="I23" s="5"/>
      <c r="J23" s="5"/>
      <c r="K23" s="1"/>
      <c r="L23" s="1"/>
      <c r="N23" s="1" t="s">
        <v>190</v>
      </c>
      <c r="O23">
        <v>3027.09</v>
      </c>
      <c r="P23">
        <f t="shared" si="0"/>
        <v>151.3545</v>
      </c>
    </row>
    <row r="24" spans="1:16" x14ac:dyDescent="0.35">
      <c r="A24" s="8" t="s">
        <v>45</v>
      </c>
      <c r="B24" s="5"/>
      <c r="C24" s="5" t="s">
        <v>46</v>
      </c>
      <c r="D24" s="5"/>
      <c r="E24" s="5">
        <v>2.1709999999999998</v>
      </c>
      <c r="F24" s="5">
        <v>845.59699999999998</v>
      </c>
      <c r="G24" s="5">
        <v>3</v>
      </c>
      <c r="H24" s="5">
        <v>885.57100000000003</v>
      </c>
      <c r="I24" s="5">
        <v>34.642000000000003</v>
      </c>
      <c r="J24" s="5">
        <v>3.9119999999999999</v>
      </c>
      <c r="K24" s="1">
        <f t="shared" si="1"/>
        <v>2656.7130000000002</v>
      </c>
      <c r="L24" s="1"/>
      <c r="N24" s="1" t="s">
        <v>191</v>
      </c>
      <c r="O24">
        <v>2689.377</v>
      </c>
      <c r="P24">
        <f t="shared" si="0"/>
        <v>134.46885</v>
      </c>
    </row>
    <row r="25" spans="1:16" x14ac:dyDescent="0.35">
      <c r="A25" s="8"/>
      <c r="B25" s="5"/>
      <c r="C25" s="5" t="s">
        <v>47</v>
      </c>
      <c r="D25" s="5"/>
      <c r="E25" s="5">
        <v>2.31</v>
      </c>
      <c r="F25" s="5">
        <v>906.84500000000003</v>
      </c>
      <c r="G25" s="5"/>
      <c r="H25" s="5"/>
      <c r="I25" s="5"/>
      <c r="J25" s="5"/>
      <c r="K25" s="1"/>
      <c r="L25" s="1"/>
      <c r="N25" s="1" t="s">
        <v>192</v>
      </c>
      <c r="O25">
        <v>2337.8579999999997</v>
      </c>
      <c r="P25">
        <f t="shared" si="0"/>
        <v>116.89289999999998</v>
      </c>
    </row>
    <row r="26" spans="1:16" x14ac:dyDescent="0.35">
      <c r="A26" s="8"/>
      <c r="B26" s="5"/>
      <c r="C26" s="5" t="s">
        <v>48</v>
      </c>
      <c r="D26" s="5"/>
      <c r="E26" s="5">
        <v>2.3039999999999998</v>
      </c>
      <c r="F26" s="5">
        <v>904.26900000000001</v>
      </c>
      <c r="G26" s="5"/>
      <c r="H26" s="5"/>
      <c r="I26" s="5"/>
      <c r="J26" s="5"/>
      <c r="K26" s="1"/>
      <c r="L26" s="1"/>
      <c r="N26" s="1" t="s">
        <v>193</v>
      </c>
      <c r="O26">
        <v>2469.5129999999999</v>
      </c>
      <c r="P26">
        <f t="shared" si="0"/>
        <v>123.47565</v>
      </c>
    </row>
    <row r="27" spans="1:16" x14ac:dyDescent="0.35">
      <c r="A27" s="8" t="s">
        <v>49</v>
      </c>
      <c r="B27" s="5"/>
      <c r="C27" s="5" t="s">
        <v>50</v>
      </c>
      <c r="D27" s="5"/>
      <c r="E27" s="5">
        <v>2.1219999999999999</v>
      </c>
      <c r="F27" s="5">
        <v>823.93100000000004</v>
      </c>
      <c r="G27" s="5">
        <v>3</v>
      </c>
      <c r="H27" s="5">
        <v>808.26099999999997</v>
      </c>
      <c r="I27" s="5">
        <v>13.651999999999999</v>
      </c>
      <c r="J27" s="5">
        <v>1.6890000000000001</v>
      </c>
      <c r="K27" s="1">
        <f t="shared" si="1"/>
        <v>2424.7829999999999</v>
      </c>
      <c r="L27" s="1"/>
      <c r="N27" s="1" t="s">
        <v>194</v>
      </c>
      <c r="O27">
        <v>3307.2779999999998</v>
      </c>
      <c r="P27">
        <f t="shared" si="0"/>
        <v>165.36389999999997</v>
      </c>
    </row>
    <row r="28" spans="1:16" x14ac:dyDescent="0.35">
      <c r="A28" s="8"/>
      <c r="B28" s="5"/>
      <c r="C28" s="5" t="s">
        <v>51</v>
      </c>
      <c r="D28" s="5"/>
      <c r="E28" s="5">
        <v>2.0649999999999999</v>
      </c>
      <c r="F28" s="5">
        <v>798.94299999999998</v>
      </c>
      <c r="G28" s="5"/>
      <c r="H28" s="5"/>
      <c r="I28" s="5"/>
      <c r="J28" s="5"/>
      <c r="K28" s="1"/>
      <c r="L28" s="1"/>
      <c r="N28" s="1" t="s">
        <v>195</v>
      </c>
      <c r="O28">
        <v>1822.443</v>
      </c>
      <c r="P28">
        <f t="shared" si="0"/>
        <v>91.122150000000005</v>
      </c>
    </row>
    <row r="29" spans="1:16" x14ac:dyDescent="0.35">
      <c r="A29" s="8"/>
      <c r="B29" s="5"/>
      <c r="C29" s="5" t="s">
        <v>52</v>
      </c>
      <c r="D29" s="5"/>
      <c r="E29" s="5">
        <v>2.0720000000000001</v>
      </c>
      <c r="F29" s="5">
        <v>801.90800000000002</v>
      </c>
      <c r="G29" s="5"/>
      <c r="H29" s="5"/>
      <c r="I29" s="5"/>
      <c r="J29" s="5"/>
      <c r="K29" s="1"/>
      <c r="L29" s="1"/>
      <c r="N29" s="1"/>
    </row>
    <row r="30" spans="1:16" x14ac:dyDescent="0.35">
      <c r="A30" s="8" t="s">
        <v>53</v>
      </c>
      <c r="B30" s="5"/>
      <c r="C30" s="5" t="s">
        <v>54</v>
      </c>
      <c r="D30" s="5"/>
      <c r="E30" s="5">
        <v>1.792</v>
      </c>
      <c r="F30" s="5">
        <v>678.41800000000001</v>
      </c>
      <c r="G30" s="5">
        <v>3</v>
      </c>
      <c r="H30" s="5">
        <v>664.726</v>
      </c>
      <c r="I30" s="5">
        <v>23.61</v>
      </c>
      <c r="J30" s="5">
        <v>3.552</v>
      </c>
      <c r="K30" s="1">
        <f t="shared" si="1"/>
        <v>1994.1779999999999</v>
      </c>
      <c r="L30" s="1"/>
      <c r="N30" s="1"/>
    </row>
    <row r="31" spans="1:16" x14ac:dyDescent="0.35">
      <c r="A31" s="8"/>
      <c r="B31" s="5"/>
      <c r="C31" s="5" t="s">
        <v>55</v>
      </c>
      <c r="D31" s="5"/>
      <c r="E31" s="5">
        <v>1.792</v>
      </c>
      <c r="F31" s="5">
        <v>678.298</v>
      </c>
      <c r="G31" s="5"/>
      <c r="H31" s="5"/>
      <c r="I31" s="5"/>
      <c r="J31" s="5"/>
      <c r="K31" s="1"/>
      <c r="L31" s="1"/>
      <c r="N31" s="16" t="s">
        <v>167</v>
      </c>
    </row>
    <row r="32" spans="1:16" x14ac:dyDescent="0.35">
      <c r="A32" s="8"/>
      <c r="B32" s="5"/>
      <c r="C32" s="5" t="s">
        <v>56</v>
      </c>
      <c r="D32" s="5"/>
      <c r="E32" s="5">
        <v>1.7</v>
      </c>
      <c r="F32" s="5">
        <v>637.46400000000006</v>
      </c>
      <c r="G32" s="5"/>
      <c r="H32" s="5"/>
      <c r="I32" s="5"/>
      <c r="J32" s="5"/>
      <c r="K32" s="1"/>
      <c r="L32" s="1"/>
      <c r="N32" s="1" t="s">
        <v>169</v>
      </c>
      <c r="O32" t="s">
        <v>255</v>
      </c>
      <c r="P32" t="s">
        <v>258</v>
      </c>
    </row>
    <row r="33" spans="1:16" x14ac:dyDescent="0.35">
      <c r="A33" s="8" t="s">
        <v>57</v>
      </c>
      <c r="B33" s="5"/>
      <c r="C33" s="5" t="s">
        <v>58</v>
      </c>
      <c r="D33" s="5"/>
      <c r="E33" s="5">
        <v>3.0070000000000001</v>
      </c>
      <c r="F33" s="5">
        <v>1214.394</v>
      </c>
      <c r="G33" s="5">
        <v>3</v>
      </c>
      <c r="H33" s="5">
        <v>1176.2840000000001</v>
      </c>
      <c r="I33" s="5">
        <v>43.948</v>
      </c>
      <c r="J33" s="5">
        <v>3.7360000000000002</v>
      </c>
      <c r="K33" s="1">
        <f t="shared" si="1"/>
        <v>3528.8520000000003</v>
      </c>
      <c r="L33" s="1"/>
      <c r="N33" s="1" t="s">
        <v>203</v>
      </c>
      <c r="O33">
        <v>3371.6939999999995</v>
      </c>
      <c r="P33">
        <f>O33/1000*50</f>
        <v>168.58469999999997</v>
      </c>
    </row>
    <row r="34" spans="1:16" x14ac:dyDescent="0.35">
      <c r="A34" s="8"/>
      <c r="B34" s="5"/>
      <c r="C34" s="5" t="s">
        <v>59</v>
      </c>
      <c r="D34" s="5"/>
      <c r="E34" s="5">
        <v>2.8119999999999998</v>
      </c>
      <c r="F34" s="5">
        <v>1128.2090000000001</v>
      </c>
      <c r="G34" s="5"/>
      <c r="H34" s="5"/>
      <c r="I34" s="5"/>
      <c r="J34" s="5"/>
      <c r="K34" s="1"/>
      <c r="L34" s="1"/>
      <c r="N34" s="1" t="s">
        <v>204</v>
      </c>
      <c r="O34">
        <v>2523.8429999999998</v>
      </c>
      <c r="P34">
        <f t="shared" ref="P34:P52" si="2">O34/1000*50</f>
        <v>126.19215</v>
      </c>
    </row>
    <row r="35" spans="1:16" x14ac:dyDescent="0.35">
      <c r="A35" s="8"/>
      <c r="B35" s="5"/>
      <c r="C35" s="5" t="s">
        <v>60</v>
      </c>
      <c r="D35" s="5"/>
      <c r="E35" s="5">
        <v>2.9430000000000001</v>
      </c>
      <c r="F35" s="5">
        <v>1186.249</v>
      </c>
      <c r="G35" s="5"/>
      <c r="H35" s="5"/>
      <c r="I35" s="5"/>
      <c r="J35" s="5"/>
      <c r="K35" s="1"/>
      <c r="L35" s="1"/>
      <c r="N35" s="1" t="s">
        <v>205</v>
      </c>
      <c r="O35">
        <v>2014.3710000000001</v>
      </c>
      <c r="P35">
        <f t="shared" si="2"/>
        <v>100.71855000000001</v>
      </c>
    </row>
    <row r="36" spans="1:16" x14ac:dyDescent="0.35">
      <c r="A36" s="8" t="s">
        <v>61</v>
      </c>
      <c r="B36" s="5"/>
      <c r="C36" s="5" t="s">
        <v>62</v>
      </c>
      <c r="D36" s="5"/>
      <c r="E36" s="5">
        <v>1.8149999999999999</v>
      </c>
      <c r="F36" s="5">
        <v>688.32600000000002</v>
      </c>
      <c r="G36" s="5">
        <v>3</v>
      </c>
      <c r="H36" s="5">
        <v>674.33900000000006</v>
      </c>
      <c r="I36" s="5">
        <v>24.649000000000001</v>
      </c>
      <c r="J36" s="5">
        <v>3.6549999999999998</v>
      </c>
      <c r="K36" s="1">
        <f>H36*3</f>
        <v>2023.0170000000003</v>
      </c>
      <c r="L36" s="1"/>
      <c r="N36" s="1" t="s">
        <v>206</v>
      </c>
      <c r="O36">
        <v>2808.6390000000001</v>
      </c>
      <c r="P36">
        <f t="shared" si="2"/>
        <v>140.43195000000003</v>
      </c>
    </row>
    <row r="37" spans="1:16" x14ac:dyDescent="0.35">
      <c r="A37" s="8"/>
      <c r="B37" s="5"/>
      <c r="C37" s="5" t="s">
        <v>63</v>
      </c>
      <c r="D37" s="5"/>
      <c r="E37" s="5">
        <v>1.7190000000000001</v>
      </c>
      <c r="F37" s="5">
        <v>645.87699999999995</v>
      </c>
      <c r="G37" s="5"/>
      <c r="H37" s="5"/>
      <c r="I37" s="5"/>
      <c r="J37" s="5"/>
      <c r="K37" s="1"/>
      <c r="L37" s="1"/>
      <c r="N37" s="1" t="s">
        <v>207</v>
      </c>
      <c r="O37">
        <v>4704.78</v>
      </c>
      <c r="P37">
        <f t="shared" si="2"/>
        <v>235.23899999999998</v>
      </c>
    </row>
    <row r="38" spans="1:16" x14ac:dyDescent="0.35">
      <c r="A38" s="8"/>
      <c r="B38" s="5"/>
      <c r="C38" s="5" t="s">
        <v>64</v>
      </c>
      <c r="D38" s="5"/>
      <c r="E38" s="5">
        <v>1.8160000000000001</v>
      </c>
      <c r="F38" s="5">
        <v>688.81200000000001</v>
      </c>
      <c r="G38" s="5"/>
      <c r="H38" s="5"/>
      <c r="I38" s="5"/>
      <c r="J38" s="5"/>
      <c r="K38" s="1"/>
      <c r="L38" s="1"/>
      <c r="N38" s="1" t="s">
        <v>208</v>
      </c>
      <c r="O38">
        <v>2923.4009999999998</v>
      </c>
      <c r="P38">
        <f t="shared" si="2"/>
        <v>146.17004999999997</v>
      </c>
    </row>
    <row r="39" spans="1:16" x14ac:dyDescent="0.35">
      <c r="A39" s="8" t="s">
        <v>65</v>
      </c>
      <c r="B39" s="5"/>
      <c r="C39" s="5" t="s">
        <v>66</v>
      </c>
      <c r="D39" s="5"/>
      <c r="E39" s="5">
        <v>0.876</v>
      </c>
      <c r="F39" s="5">
        <v>274.02300000000002</v>
      </c>
      <c r="G39" s="5">
        <v>3</v>
      </c>
      <c r="H39" s="5">
        <v>228.77799999999999</v>
      </c>
      <c r="I39" s="5">
        <v>39.695999999999998</v>
      </c>
      <c r="J39" s="5">
        <v>17.350999999999999</v>
      </c>
      <c r="K39" s="1">
        <f t="shared" si="1"/>
        <v>686.33399999999995</v>
      </c>
      <c r="L39" s="1"/>
      <c r="N39" s="1" t="s">
        <v>209</v>
      </c>
      <c r="O39">
        <v>2256.0990000000002</v>
      </c>
      <c r="P39">
        <f t="shared" si="2"/>
        <v>112.80495000000002</v>
      </c>
    </row>
    <row r="40" spans="1:16" x14ac:dyDescent="0.35">
      <c r="A40" s="8"/>
      <c r="B40" s="5"/>
      <c r="C40" s="5" t="s">
        <v>67</v>
      </c>
      <c r="D40" s="5"/>
      <c r="E40" s="5">
        <v>0.73699999999999999</v>
      </c>
      <c r="F40" s="5">
        <v>212.51499999999999</v>
      </c>
      <c r="G40" s="5"/>
      <c r="H40" s="5"/>
      <c r="I40" s="5"/>
      <c r="J40" s="5"/>
      <c r="K40" s="1"/>
      <c r="L40" s="1"/>
      <c r="N40" s="1" t="s">
        <v>210</v>
      </c>
      <c r="O40">
        <v>2681.076</v>
      </c>
      <c r="P40">
        <f t="shared" si="2"/>
        <v>134.0538</v>
      </c>
    </row>
    <row r="41" spans="1:16" x14ac:dyDescent="0.35">
      <c r="A41" s="8"/>
      <c r="B41" s="5"/>
      <c r="C41" s="5" t="s">
        <v>68</v>
      </c>
      <c r="D41" s="5"/>
      <c r="E41" s="5">
        <v>0.70799999999999996</v>
      </c>
      <c r="F41" s="5">
        <v>199.79499999999999</v>
      </c>
      <c r="G41" s="5"/>
      <c r="H41" s="5"/>
      <c r="I41" s="5"/>
      <c r="J41" s="5"/>
      <c r="K41" s="1"/>
      <c r="L41" s="1"/>
      <c r="N41" s="1" t="s">
        <v>211</v>
      </c>
      <c r="O41">
        <v>1518.3689999999999</v>
      </c>
      <c r="P41">
        <f t="shared" si="2"/>
        <v>75.918449999999993</v>
      </c>
    </row>
    <row r="42" spans="1:16" x14ac:dyDescent="0.35">
      <c r="A42" s="8" t="s">
        <v>69</v>
      </c>
      <c r="B42" s="5"/>
      <c r="C42" s="5" t="s">
        <v>70</v>
      </c>
      <c r="D42" s="5"/>
      <c r="E42" s="5">
        <v>1.9630000000000001</v>
      </c>
      <c r="F42" s="5">
        <v>753.92899999999997</v>
      </c>
      <c r="G42" s="5">
        <v>3</v>
      </c>
      <c r="H42" s="5">
        <v>721.125</v>
      </c>
      <c r="I42" s="5">
        <v>29.114000000000001</v>
      </c>
      <c r="J42" s="5">
        <v>4.0369999999999999</v>
      </c>
      <c r="K42" s="1">
        <f t="shared" si="1"/>
        <v>2163.375</v>
      </c>
      <c r="L42" s="1"/>
      <c r="N42" s="1" t="s">
        <v>212</v>
      </c>
      <c r="O42">
        <v>1832.556</v>
      </c>
      <c r="P42">
        <f t="shared" si="2"/>
        <v>91.627800000000008</v>
      </c>
    </row>
    <row r="43" spans="1:16" x14ac:dyDescent="0.35">
      <c r="A43" s="8"/>
      <c r="B43" s="5"/>
      <c r="C43" s="5" t="s">
        <v>71</v>
      </c>
      <c r="D43" s="5"/>
      <c r="E43" s="5">
        <v>1.8380000000000001</v>
      </c>
      <c r="F43" s="5">
        <v>698.35500000000002</v>
      </c>
      <c r="G43" s="5"/>
      <c r="H43" s="5"/>
      <c r="I43" s="5"/>
      <c r="J43" s="5"/>
      <c r="K43" s="1"/>
      <c r="L43" s="1"/>
      <c r="N43" s="1" t="s">
        <v>213</v>
      </c>
      <c r="O43">
        <v>2634.1619999999998</v>
      </c>
      <c r="P43">
        <f t="shared" si="2"/>
        <v>131.7081</v>
      </c>
    </row>
    <row r="44" spans="1:16" x14ac:dyDescent="0.35">
      <c r="A44" s="8"/>
      <c r="B44" s="5"/>
      <c r="C44" s="5" t="s">
        <v>72</v>
      </c>
      <c r="D44" s="5"/>
      <c r="E44" s="5">
        <v>1.8660000000000001</v>
      </c>
      <c r="F44" s="5">
        <v>711.09</v>
      </c>
      <c r="G44" s="5"/>
      <c r="H44" s="5"/>
      <c r="I44" s="5"/>
      <c r="J44" s="5"/>
      <c r="K44" s="1"/>
      <c r="L44" s="1"/>
      <c r="N44" s="1" t="s">
        <v>214</v>
      </c>
      <c r="O44">
        <v>2868.558</v>
      </c>
      <c r="P44">
        <f t="shared" si="2"/>
        <v>143.42790000000002</v>
      </c>
    </row>
    <row r="45" spans="1:16" x14ac:dyDescent="0.35">
      <c r="A45" s="8" t="s">
        <v>73</v>
      </c>
      <c r="B45" s="5"/>
      <c r="C45" s="5" t="s">
        <v>74</v>
      </c>
      <c r="D45" s="5"/>
      <c r="E45" s="5">
        <v>2.8450000000000002</v>
      </c>
      <c r="F45" s="5">
        <v>1143.0350000000001</v>
      </c>
      <c r="G45" s="5">
        <v>3</v>
      </c>
      <c r="H45" s="5">
        <v>1083.7339999999999</v>
      </c>
      <c r="I45" s="5">
        <v>52.926000000000002</v>
      </c>
      <c r="J45" s="5">
        <v>4.8840000000000003</v>
      </c>
      <c r="K45" s="1">
        <f t="shared" si="1"/>
        <v>3251.2019999999998</v>
      </c>
      <c r="L45" s="1"/>
      <c r="N45" s="1" t="s">
        <v>215</v>
      </c>
      <c r="O45">
        <v>1651.614</v>
      </c>
      <c r="P45">
        <f t="shared" si="2"/>
        <v>82.580700000000007</v>
      </c>
    </row>
    <row r="46" spans="1:16" x14ac:dyDescent="0.35">
      <c r="A46" s="8"/>
      <c r="B46" s="5"/>
      <c r="C46" s="5" t="s">
        <v>75</v>
      </c>
      <c r="D46" s="5"/>
      <c r="E46" s="5">
        <v>2.6150000000000002</v>
      </c>
      <c r="F46" s="5">
        <v>1041.287</v>
      </c>
      <c r="G46" s="5"/>
      <c r="H46" s="5"/>
      <c r="I46" s="5"/>
      <c r="J46" s="5"/>
      <c r="K46" s="1"/>
      <c r="L46" s="1"/>
      <c r="N46" s="1" t="s">
        <v>216</v>
      </c>
      <c r="O46">
        <v>1113.2429999999999</v>
      </c>
      <c r="P46">
        <f t="shared" si="2"/>
        <v>55.662149999999997</v>
      </c>
    </row>
    <row r="47" spans="1:16" x14ac:dyDescent="0.35">
      <c r="A47" s="8"/>
      <c r="B47" s="5"/>
      <c r="C47" s="5" t="s">
        <v>76</v>
      </c>
      <c r="D47" s="5"/>
      <c r="E47" s="5">
        <v>2.673</v>
      </c>
      <c r="F47" s="5">
        <v>1066.8800000000001</v>
      </c>
      <c r="G47" s="5"/>
      <c r="H47" s="5"/>
      <c r="I47" s="5"/>
      <c r="J47" s="5"/>
      <c r="K47" s="1"/>
      <c r="L47" s="1"/>
      <c r="N47" s="1" t="s">
        <v>217</v>
      </c>
      <c r="O47">
        <v>2213.7869999999998</v>
      </c>
      <c r="P47">
        <f t="shared" si="2"/>
        <v>110.68934999999999</v>
      </c>
    </row>
    <row r="48" spans="1:16" x14ac:dyDescent="0.35">
      <c r="A48" s="8" t="s">
        <v>77</v>
      </c>
      <c r="B48" s="5"/>
      <c r="C48" s="5" t="s">
        <v>78</v>
      </c>
      <c r="D48" s="5"/>
      <c r="E48" s="5">
        <v>1.24</v>
      </c>
      <c r="F48" s="5">
        <v>434.67399999999998</v>
      </c>
      <c r="G48" s="5">
        <v>3</v>
      </c>
      <c r="H48" s="5">
        <v>415.54300000000001</v>
      </c>
      <c r="I48" s="5">
        <v>17.663</v>
      </c>
      <c r="J48" s="5">
        <v>4.2510000000000003</v>
      </c>
      <c r="K48" s="1">
        <f t="shared" si="1"/>
        <v>1246.6289999999999</v>
      </c>
      <c r="L48" s="1"/>
      <c r="N48" s="1" t="s">
        <v>218</v>
      </c>
      <c r="O48">
        <v>3469.7370000000001</v>
      </c>
      <c r="P48">
        <f t="shared" si="2"/>
        <v>173.48685</v>
      </c>
    </row>
    <row r="49" spans="1:16" x14ac:dyDescent="0.35">
      <c r="A49" s="8"/>
      <c r="B49" s="5"/>
      <c r="C49" s="5" t="s">
        <v>79</v>
      </c>
      <c r="D49" s="5"/>
      <c r="E49" s="5">
        <v>1.161</v>
      </c>
      <c r="F49" s="5">
        <v>399.85399999999998</v>
      </c>
      <c r="G49" s="5"/>
      <c r="H49" s="5"/>
      <c r="I49" s="5"/>
      <c r="J49" s="5"/>
      <c r="K49" s="1"/>
      <c r="L49" s="1"/>
      <c r="N49" s="1" t="s">
        <v>219</v>
      </c>
      <c r="O49">
        <v>2196.1320000000001</v>
      </c>
      <c r="P49">
        <f t="shared" si="2"/>
        <v>109.8066</v>
      </c>
    </row>
    <row r="50" spans="1:16" x14ac:dyDescent="0.35">
      <c r="A50" s="8"/>
      <c r="B50" s="5"/>
      <c r="C50" s="5" t="s">
        <v>80</v>
      </c>
      <c r="D50" s="5"/>
      <c r="E50" s="5">
        <v>1.1890000000000001</v>
      </c>
      <c r="F50" s="5">
        <v>412.10199999999998</v>
      </c>
      <c r="G50" s="5"/>
      <c r="H50" s="5"/>
      <c r="I50" s="5"/>
      <c r="J50" s="5"/>
      <c r="K50" s="1"/>
      <c r="L50" s="1"/>
      <c r="N50" s="1" t="s">
        <v>220</v>
      </c>
      <c r="O50">
        <v>3005.1059999999998</v>
      </c>
      <c r="P50">
        <f t="shared" si="2"/>
        <v>150.25529999999998</v>
      </c>
    </row>
    <row r="51" spans="1:16" x14ac:dyDescent="0.35">
      <c r="A51" s="8" t="s">
        <v>81</v>
      </c>
      <c r="B51" s="5"/>
      <c r="C51" s="5" t="s">
        <v>82</v>
      </c>
      <c r="D51" s="5"/>
      <c r="E51" s="5">
        <v>2.4689999999999999</v>
      </c>
      <c r="F51" s="5">
        <v>977.20699999999999</v>
      </c>
      <c r="G51" s="5">
        <v>3</v>
      </c>
      <c r="H51" s="5">
        <v>1009.03</v>
      </c>
      <c r="I51" s="5">
        <v>30.11</v>
      </c>
      <c r="J51" s="5">
        <v>2.984</v>
      </c>
      <c r="K51" s="1">
        <f t="shared" si="1"/>
        <v>3027.09</v>
      </c>
      <c r="L51" s="1"/>
      <c r="N51" s="1" t="s">
        <v>221</v>
      </c>
      <c r="O51">
        <v>2726.9759999999997</v>
      </c>
      <c r="P51">
        <f t="shared" si="2"/>
        <v>136.34879999999998</v>
      </c>
    </row>
    <row r="52" spans="1:16" x14ac:dyDescent="0.35">
      <c r="A52" s="8"/>
      <c r="B52" s="5"/>
      <c r="C52" s="5" t="s">
        <v>83</v>
      </c>
      <c r="D52" s="5"/>
      <c r="E52" s="5">
        <v>2.5499999999999998</v>
      </c>
      <c r="F52" s="5">
        <v>1012.816</v>
      </c>
      <c r="G52" s="5"/>
      <c r="H52" s="5"/>
      <c r="I52" s="5"/>
      <c r="J52" s="5"/>
      <c r="K52" s="1"/>
      <c r="L52" s="1"/>
      <c r="N52" s="1" t="s">
        <v>222</v>
      </c>
      <c r="O52">
        <v>2136.2849999999999</v>
      </c>
      <c r="P52">
        <f t="shared" si="2"/>
        <v>106.81425</v>
      </c>
    </row>
    <row r="53" spans="1:16" x14ac:dyDescent="0.35">
      <c r="A53" s="8"/>
      <c r="B53" s="5"/>
      <c r="C53" s="5" t="s">
        <v>84</v>
      </c>
      <c r="D53" s="5"/>
      <c r="E53" s="5">
        <v>2.605</v>
      </c>
      <c r="F53" s="5">
        <v>1037.068</v>
      </c>
      <c r="G53" s="5"/>
      <c r="H53" s="5"/>
      <c r="I53" s="5"/>
      <c r="J53" s="5"/>
      <c r="K53" s="1"/>
      <c r="L53" s="1"/>
    </row>
    <row r="54" spans="1:16" x14ac:dyDescent="0.35">
      <c r="A54" s="8" t="s">
        <v>85</v>
      </c>
      <c r="B54" s="5"/>
      <c r="C54" s="5" t="s">
        <v>86</v>
      </c>
      <c r="D54" s="5"/>
      <c r="E54" s="5">
        <v>2.1970000000000001</v>
      </c>
      <c r="F54" s="5">
        <v>856.79100000000005</v>
      </c>
      <c r="G54" s="5">
        <v>3</v>
      </c>
      <c r="H54" s="5">
        <v>896.45899999999995</v>
      </c>
      <c r="I54" s="5">
        <v>47.473999999999997</v>
      </c>
      <c r="J54" s="5">
        <v>5.2960000000000003</v>
      </c>
      <c r="K54" s="1">
        <f t="shared" si="1"/>
        <v>2689.377</v>
      </c>
      <c r="L54" s="1"/>
    </row>
    <row r="55" spans="1:16" x14ac:dyDescent="0.35">
      <c r="A55" s="8"/>
      <c r="B55" s="5"/>
      <c r="C55" s="5" t="s">
        <v>87</v>
      </c>
      <c r="D55" s="5"/>
      <c r="E55" s="5">
        <v>2.2570000000000001</v>
      </c>
      <c r="F55" s="5">
        <v>883.52700000000004</v>
      </c>
      <c r="G55" s="5"/>
      <c r="H55" s="5"/>
      <c r="I55" s="5"/>
      <c r="J55" s="5"/>
      <c r="K55" s="1"/>
      <c r="L55" s="1"/>
    </row>
    <row r="56" spans="1:16" x14ac:dyDescent="0.35">
      <c r="A56" s="8"/>
      <c r="B56" s="5"/>
      <c r="C56" s="5" t="s">
        <v>88</v>
      </c>
      <c r="D56" s="5"/>
      <c r="E56" s="5">
        <v>2.4060000000000001</v>
      </c>
      <c r="F56" s="5">
        <v>949.05899999999997</v>
      </c>
      <c r="G56" s="5"/>
      <c r="H56" s="5"/>
      <c r="I56" s="5"/>
      <c r="J56" s="5"/>
      <c r="K56" s="1"/>
      <c r="L56" s="1"/>
    </row>
    <row r="57" spans="1:16" x14ac:dyDescent="0.35">
      <c r="A57" s="8" t="s">
        <v>89</v>
      </c>
      <c r="B57" s="5"/>
      <c r="C57" s="5" t="s">
        <v>90</v>
      </c>
      <c r="D57" s="5"/>
      <c r="E57" s="5">
        <v>1.9630000000000001</v>
      </c>
      <c r="F57" s="5">
        <v>753.58199999999999</v>
      </c>
      <c r="G57" s="5">
        <v>3</v>
      </c>
      <c r="H57" s="5">
        <v>779.28599999999994</v>
      </c>
      <c r="I57" s="5">
        <v>25.327000000000002</v>
      </c>
      <c r="J57" s="5">
        <v>3.25</v>
      </c>
      <c r="K57" s="1">
        <f t="shared" si="1"/>
        <v>2337.8579999999997</v>
      </c>
      <c r="L57" s="1"/>
    </row>
    <row r="58" spans="1:16" x14ac:dyDescent="0.35">
      <c r="A58" s="8"/>
      <c r="B58" s="5"/>
      <c r="C58" s="5" t="s">
        <v>91</v>
      </c>
      <c r="D58" s="5"/>
      <c r="E58" s="5">
        <v>2.077</v>
      </c>
      <c r="F58" s="5">
        <v>804.21900000000005</v>
      </c>
      <c r="G58" s="5"/>
      <c r="H58" s="5"/>
      <c r="I58" s="5"/>
      <c r="J58" s="5"/>
      <c r="K58" s="1"/>
      <c r="L58" s="1"/>
    </row>
    <row r="59" spans="1:16" x14ac:dyDescent="0.35">
      <c r="A59" s="8"/>
      <c r="B59" s="5"/>
      <c r="C59" s="5" t="s">
        <v>92</v>
      </c>
      <c r="D59" s="5"/>
      <c r="E59" s="5">
        <v>2.0230000000000001</v>
      </c>
      <c r="F59" s="5">
        <v>780.05700000000002</v>
      </c>
      <c r="G59" s="5"/>
      <c r="H59" s="5"/>
      <c r="I59" s="5"/>
      <c r="J59" s="5"/>
      <c r="K59" s="1"/>
      <c r="L59" s="1"/>
    </row>
    <row r="60" spans="1:16" x14ac:dyDescent="0.35">
      <c r="A60" s="8" t="s">
        <v>93</v>
      </c>
      <c r="B60" s="5"/>
      <c r="C60" s="5" t="s">
        <v>94</v>
      </c>
      <c r="D60" s="5"/>
      <c r="E60" s="5">
        <v>2.653</v>
      </c>
      <c r="F60" s="5">
        <v>1058.2940000000001</v>
      </c>
      <c r="G60" s="5">
        <v>3</v>
      </c>
      <c r="H60" s="5">
        <v>823.17100000000005</v>
      </c>
      <c r="I60" s="5">
        <v>208.52699999999999</v>
      </c>
      <c r="J60" s="5">
        <v>25.332000000000001</v>
      </c>
      <c r="K60" s="1">
        <f t="shared" si="1"/>
        <v>2469.5129999999999</v>
      </c>
      <c r="L60" s="1"/>
    </row>
    <row r="61" spans="1:16" x14ac:dyDescent="0.35">
      <c r="A61" s="8"/>
      <c r="B61" s="5"/>
      <c r="C61" s="5" t="s">
        <v>95</v>
      </c>
      <c r="D61" s="5"/>
      <c r="E61" s="5">
        <v>1.752</v>
      </c>
      <c r="F61" s="5">
        <v>660.64599999999996</v>
      </c>
      <c r="G61" s="5"/>
      <c r="H61" s="5"/>
      <c r="I61" s="5"/>
      <c r="J61" s="5"/>
      <c r="K61" s="1"/>
      <c r="L61" s="1"/>
    </row>
    <row r="62" spans="1:16" x14ac:dyDescent="0.35">
      <c r="A62" s="8"/>
      <c r="B62" s="5"/>
      <c r="C62" s="5" t="s">
        <v>96</v>
      </c>
      <c r="D62" s="5"/>
      <c r="E62" s="5">
        <v>1.956</v>
      </c>
      <c r="F62" s="5">
        <v>750.57500000000005</v>
      </c>
      <c r="G62" s="5"/>
      <c r="H62" s="5"/>
      <c r="I62" s="5"/>
      <c r="J62" s="5"/>
      <c r="K62" s="1"/>
      <c r="L62" s="1"/>
    </row>
    <row r="63" spans="1:16" x14ac:dyDescent="0.35">
      <c r="A63" s="8" t="s">
        <v>97</v>
      </c>
      <c r="B63" s="5"/>
      <c r="C63" s="5" t="s">
        <v>98</v>
      </c>
      <c r="D63" s="5"/>
      <c r="E63" s="5">
        <v>2.8359999999999999</v>
      </c>
      <c r="F63" s="5">
        <v>1138.838</v>
      </c>
      <c r="G63" s="5">
        <v>3</v>
      </c>
      <c r="H63" s="5">
        <v>1102.4259999999999</v>
      </c>
      <c r="I63" s="5">
        <v>47.088999999999999</v>
      </c>
      <c r="J63" s="5">
        <v>4.2709999999999999</v>
      </c>
      <c r="K63" s="1">
        <f t="shared" si="1"/>
        <v>3307.2779999999998</v>
      </c>
      <c r="L63" s="1"/>
    </row>
    <row r="64" spans="1:16" x14ac:dyDescent="0.35">
      <c r="A64" s="8"/>
      <c r="B64" s="5"/>
      <c r="C64" s="5" t="s">
        <v>99</v>
      </c>
      <c r="D64" s="5"/>
      <c r="E64" s="5">
        <v>2.633</v>
      </c>
      <c r="F64" s="5">
        <v>1049.249</v>
      </c>
      <c r="G64" s="5"/>
      <c r="H64" s="5"/>
      <c r="I64" s="5"/>
      <c r="J64" s="5"/>
      <c r="K64" s="1"/>
      <c r="L64" s="1"/>
    </row>
    <row r="65" spans="1:12" x14ac:dyDescent="0.35">
      <c r="A65" s="8"/>
      <c r="B65" s="5"/>
      <c r="C65" s="5" t="s">
        <v>100</v>
      </c>
      <c r="D65" s="5"/>
      <c r="E65" s="5">
        <v>2.7909999999999999</v>
      </c>
      <c r="F65" s="5">
        <v>1119.192</v>
      </c>
      <c r="G65" s="5"/>
      <c r="H65" s="5"/>
      <c r="I65" s="5"/>
      <c r="J65" s="5"/>
      <c r="K65" s="1"/>
      <c r="L65" s="1"/>
    </row>
    <row r="66" spans="1:12" x14ac:dyDescent="0.35">
      <c r="A66" s="8" t="s">
        <v>101</v>
      </c>
      <c r="B66" s="5"/>
      <c r="C66" s="5" t="s">
        <v>102</v>
      </c>
      <c r="D66" s="5"/>
      <c r="E66" s="5">
        <v>1.59</v>
      </c>
      <c r="F66" s="5">
        <v>589.23</v>
      </c>
      <c r="G66" s="5">
        <v>3</v>
      </c>
      <c r="H66" s="5">
        <v>607.48099999999999</v>
      </c>
      <c r="I66" s="5">
        <v>16.802</v>
      </c>
      <c r="J66" s="5">
        <v>2.766</v>
      </c>
      <c r="K66" s="1">
        <f t="shared" si="1"/>
        <v>1822.443</v>
      </c>
      <c r="L66" s="1"/>
    </row>
    <row r="67" spans="1:12" x14ac:dyDescent="0.35">
      <c r="A67" s="8"/>
      <c r="B67" s="5"/>
      <c r="C67" s="5" t="s">
        <v>103</v>
      </c>
      <c r="D67" s="5"/>
      <c r="E67" s="5">
        <v>1.665</v>
      </c>
      <c r="F67" s="5">
        <v>622.30600000000004</v>
      </c>
      <c r="G67" s="5"/>
      <c r="H67" s="5"/>
      <c r="I67" s="5"/>
      <c r="J67" s="5"/>
      <c r="K67" s="1"/>
      <c r="L67" s="1"/>
    </row>
    <row r="68" spans="1:12" x14ac:dyDescent="0.35">
      <c r="A68" s="8"/>
      <c r="B68" s="5"/>
      <c r="C68" s="5" t="s">
        <v>104</v>
      </c>
      <c r="D68" s="5"/>
      <c r="E68" s="5">
        <v>1.639</v>
      </c>
      <c r="F68" s="5">
        <v>610.90700000000004</v>
      </c>
      <c r="G68" s="5"/>
      <c r="H68" s="5"/>
      <c r="I68" s="5"/>
      <c r="J68" s="5"/>
      <c r="K68" s="1"/>
      <c r="L68" s="1"/>
    </row>
    <row r="69" spans="1:12" x14ac:dyDescent="0.35">
      <c r="A69" s="8" t="s">
        <v>105</v>
      </c>
      <c r="B69" s="5"/>
      <c r="C69" s="5" t="s">
        <v>106</v>
      </c>
      <c r="D69" s="5">
        <v>2000</v>
      </c>
      <c r="E69" s="5">
        <v>5.0819999999999999</v>
      </c>
      <c r="F69" s="5" t="s">
        <v>107</v>
      </c>
      <c r="G69" s="5">
        <v>2</v>
      </c>
      <c r="H69" s="5">
        <v>1829.4549999999999</v>
      </c>
      <c r="I69" s="5">
        <v>8.7590000000000003</v>
      </c>
      <c r="J69" s="5">
        <v>0.47899999999999998</v>
      </c>
      <c r="K69" s="1"/>
      <c r="L69" s="1"/>
    </row>
    <row r="70" spans="1:12" x14ac:dyDescent="0.35">
      <c r="A70" s="8"/>
      <c r="B70" s="5"/>
      <c r="C70" s="5" t="s">
        <v>108</v>
      </c>
      <c r="D70" s="5">
        <v>2000</v>
      </c>
      <c r="E70" s="5">
        <v>4.415</v>
      </c>
      <c r="F70" s="5">
        <v>1835.6479999999999</v>
      </c>
      <c r="G70" s="5"/>
      <c r="H70" s="5"/>
      <c r="I70" s="5"/>
      <c r="J70" s="5"/>
      <c r="K70" s="1"/>
      <c r="L70" s="1"/>
    </row>
    <row r="71" spans="1:12" x14ac:dyDescent="0.35">
      <c r="A71" s="8"/>
      <c r="B71" s="5"/>
      <c r="C71" s="5" t="s">
        <v>109</v>
      </c>
      <c r="D71" s="5">
        <v>2000</v>
      </c>
      <c r="E71" s="5">
        <v>4.3869999999999996</v>
      </c>
      <c r="F71" s="5">
        <v>1823.261</v>
      </c>
      <c r="G71" s="5"/>
      <c r="H71" s="5"/>
      <c r="I71" s="5"/>
      <c r="J71" s="5"/>
      <c r="K71" s="1"/>
      <c r="L71" s="1"/>
    </row>
    <row r="72" spans="1:12" x14ac:dyDescent="0.35">
      <c r="A72" s="8" t="s">
        <v>110</v>
      </c>
      <c r="B72" s="5"/>
      <c r="C72" s="5" t="s">
        <v>111</v>
      </c>
      <c r="D72" s="5">
        <v>1500</v>
      </c>
      <c r="E72" s="5">
        <v>3.5550000000000002</v>
      </c>
      <c r="F72" s="5">
        <v>1456.4780000000001</v>
      </c>
      <c r="G72" s="5">
        <v>3</v>
      </c>
      <c r="H72" s="5">
        <v>1463.8879999999999</v>
      </c>
      <c r="I72" s="5">
        <v>79.454999999999998</v>
      </c>
      <c r="J72" s="5">
        <v>5.4279999999999999</v>
      </c>
      <c r="K72" s="1"/>
      <c r="L72" s="1"/>
    </row>
    <row r="73" spans="1:12" x14ac:dyDescent="0.35">
      <c r="A73" s="8"/>
      <c r="B73" s="5"/>
      <c r="C73" s="5" t="s">
        <v>112</v>
      </c>
      <c r="D73" s="5">
        <v>1500</v>
      </c>
      <c r="E73" s="5">
        <v>3.76</v>
      </c>
      <c r="F73" s="5">
        <v>1546.788</v>
      </c>
      <c r="G73" s="5"/>
      <c r="H73" s="5"/>
      <c r="I73" s="5"/>
      <c r="J73" s="5"/>
      <c r="K73" s="1"/>
      <c r="L73" s="1"/>
    </row>
    <row r="74" spans="1:12" x14ac:dyDescent="0.35">
      <c r="A74" s="8"/>
      <c r="B74" s="5"/>
      <c r="C74" s="5" t="s">
        <v>113</v>
      </c>
      <c r="D74" s="5">
        <v>1500</v>
      </c>
      <c r="E74" s="5">
        <v>3.4009999999999998</v>
      </c>
      <c r="F74" s="5">
        <v>1388.3979999999999</v>
      </c>
      <c r="G74" s="5"/>
      <c r="H74" s="5"/>
      <c r="I74" s="5"/>
      <c r="J74" s="5"/>
      <c r="K74" s="1"/>
      <c r="L74" s="1"/>
    </row>
    <row r="75" spans="1:12" x14ac:dyDescent="0.35">
      <c r="A75" s="8" t="s">
        <v>114</v>
      </c>
      <c r="B75" s="5"/>
      <c r="C75" s="5" t="s">
        <v>115</v>
      </c>
      <c r="D75" s="5">
        <v>1000</v>
      </c>
      <c r="E75" s="5">
        <v>2.77</v>
      </c>
      <c r="F75" s="5">
        <v>1109.9069999999999</v>
      </c>
      <c r="G75" s="5">
        <v>3</v>
      </c>
      <c r="H75" s="5">
        <v>1028.7940000000001</v>
      </c>
      <c r="I75" s="5">
        <v>71.614000000000004</v>
      </c>
      <c r="J75" s="5">
        <v>6.9610000000000003</v>
      </c>
      <c r="K75" s="1"/>
      <c r="L75" s="1"/>
    </row>
    <row r="76" spans="1:12" x14ac:dyDescent="0.35">
      <c r="A76" s="8"/>
      <c r="B76" s="5"/>
      <c r="C76" s="5" t="s">
        <v>116</v>
      </c>
      <c r="D76" s="5">
        <v>1000</v>
      </c>
      <c r="E76" s="5">
        <v>2.4630000000000001</v>
      </c>
      <c r="F76" s="5">
        <v>974.30600000000004</v>
      </c>
      <c r="G76" s="5"/>
      <c r="H76" s="5"/>
      <c r="I76" s="5"/>
      <c r="J76" s="5"/>
      <c r="K76" s="1"/>
      <c r="L76" s="1"/>
    </row>
    <row r="77" spans="1:12" x14ac:dyDescent="0.35">
      <c r="A77" s="8"/>
      <c r="B77" s="5"/>
      <c r="C77" s="5" t="s">
        <v>117</v>
      </c>
      <c r="D77" s="5">
        <v>1000</v>
      </c>
      <c r="E77" s="5">
        <v>2.5259999999999998</v>
      </c>
      <c r="F77" s="5">
        <v>1002.17</v>
      </c>
      <c r="G77" s="5"/>
      <c r="H77" s="5"/>
      <c r="I77" s="5"/>
      <c r="J77" s="5"/>
      <c r="K77" s="1"/>
      <c r="L77" s="1"/>
    </row>
    <row r="78" spans="1:12" x14ac:dyDescent="0.35">
      <c r="A78" s="8" t="s">
        <v>118</v>
      </c>
      <c r="B78" s="5"/>
      <c r="C78" s="5" t="s">
        <v>119</v>
      </c>
      <c r="D78" s="5">
        <v>750</v>
      </c>
      <c r="E78" s="5">
        <v>2.4249999999999998</v>
      </c>
      <c r="F78" s="5">
        <v>957.57500000000005</v>
      </c>
      <c r="G78" s="5">
        <v>3</v>
      </c>
      <c r="H78" s="5">
        <v>901.94200000000001</v>
      </c>
      <c r="I78" s="5">
        <v>50.735999999999997</v>
      </c>
      <c r="J78" s="5">
        <v>5.625</v>
      </c>
      <c r="K78" s="1"/>
      <c r="L78" s="1"/>
    </row>
    <row r="79" spans="1:12" x14ac:dyDescent="0.35">
      <c r="A79" s="8"/>
      <c r="B79" s="5"/>
      <c r="C79" s="5" t="s">
        <v>120</v>
      </c>
      <c r="D79" s="5">
        <v>750</v>
      </c>
      <c r="E79" s="5">
        <v>2.2719999999999998</v>
      </c>
      <c r="F79" s="5">
        <v>890.03</v>
      </c>
      <c r="G79" s="5"/>
      <c r="H79" s="5"/>
      <c r="I79" s="5"/>
      <c r="J79" s="5"/>
      <c r="K79" s="1"/>
      <c r="L79" s="1"/>
    </row>
    <row r="80" spans="1:12" x14ac:dyDescent="0.35">
      <c r="A80" s="8"/>
      <c r="B80" s="5"/>
      <c r="C80" s="5" t="s">
        <v>121</v>
      </c>
      <c r="D80" s="5">
        <v>750</v>
      </c>
      <c r="E80" s="5">
        <v>2.2000000000000002</v>
      </c>
      <c r="F80" s="5">
        <v>858.22299999999996</v>
      </c>
      <c r="G80" s="5"/>
      <c r="H80" s="5"/>
      <c r="I80" s="5"/>
      <c r="J80" s="5"/>
      <c r="K80" s="1"/>
      <c r="L80" s="1"/>
    </row>
    <row r="81" spans="1:12" x14ac:dyDescent="0.35">
      <c r="A81" s="8" t="s">
        <v>122</v>
      </c>
      <c r="B81" s="5"/>
      <c r="C81" s="5" t="s">
        <v>123</v>
      </c>
      <c r="D81" s="5">
        <v>500</v>
      </c>
      <c r="E81" s="5">
        <v>1.6559999999999999</v>
      </c>
      <c r="F81" s="5">
        <v>618.33500000000004</v>
      </c>
      <c r="G81" s="5">
        <v>3</v>
      </c>
      <c r="H81" s="5">
        <v>578.86</v>
      </c>
      <c r="I81" s="5">
        <v>34.378</v>
      </c>
      <c r="J81" s="5">
        <v>5.9390000000000001</v>
      </c>
      <c r="K81" s="1"/>
      <c r="L81" s="1"/>
    </row>
    <row r="82" spans="1:12" x14ac:dyDescent="0.35">
      <c r="A82" s="8"/>
      <c r="B82" s="5"/>
      <c r="C82" s="5" t="s">
        <v>124</v>
      </c>
      <c r="D82" s="5">
        <v>500</v>
      </c>
      <c r="E82" s="5">
        <v>1.53</v>
      </c>
      <c r="F82" s="5">
        <v>562.75800000000004</v>
      </c>
      <c r="G82" s="5"/>
      <c r="H82" s="5"/>
      <c r="I82" s="5"/>
      <c r="J82" s="5"/>
      <c r="K82" s="1"/>
      <c r="L82" s="1"/>
    </row>
    <row r="83" spans="1:12" x14ac:dyDescent="0.35">
      <c r="A83" s="8"/>
      <c r="B83" s="5"/>
      <c r="C83" s="5" t="s">
        <v>125</v>
      </c>
      <c r="D83" s="5">
        <v>500</v>
      </c>
      <c r="E83" s="5">
        <v>1.514</v>
      </c>
      <c r="F83" s="5">
        <v>555.48800000000006</v>
      </c>
      <c r="G83" s="5"/>
      <c r="H83" s="5"/>
      <c r="I83" s="5"/>
      <c r="J83" s="5"/>
      <c r="K83" s="1"/>
      <c r="L83" s="1"/>
    </row>
    <row r="84" spans="1:12" x14ac:dyDescent="0.35">
      <c r="A84" s="8" t="s">
        <v>126</v>
      </c>
      <c r="B84" s="5"/>
      <c r="C84" s="5" t="s">
        <v>127</v>
      </c>
      <c r="D84" s="5">
        <v>250</v>
      </c>
      <c r="E84" s="5">
        <v>1.085</v>
      </c>
      <c r="F84" s="5">
        <v>366.28899999999999</v>
      </c>
      <c r="G84" s="5">
        <v>3</v>
      </c>
      <c r="H84" s="5">
        <v>314.32799999999997</v>
      </c>
      <c r="I84" s="5">
        <v>59.265999999999998</v>
      </c>
      <c r="J84" s="5">
        <v>18.855</v>
      </c>
      <c r="K84" s="1"/>
      <c r="L84" s="1"/>
    </row>
    <row r="85" spans="1:12" x14ac:dyDescent="0.35">
      <c r="A85" s="8"/>
      <c r="B85" s="5"/>
      <c r="C85" s="5" t="s">
        <v>128</v>
      </c>
      <c r="D85" s="5">
        <v>250</v>
      </c>
      <c r="E85" s="5">
        <v>0.82099999999999995</v>
      </c>
      <c r="F85" s="5">
        <v>249.78</v>
      </c>
      <c r="G85" s="5"/>
      <c r="H85" s="5"/>
      <c r="I85" s="5"/>
      <c r="J85" s="5"/>
      <c r="K85" s="1"/>
      <c r="L85" s="1"/>
    </row>
    <row r="86" spans="1:12" x14ac:dyDescent="0.35">
      <c r="A86" s="8"/>
      <c r="B86" s="5"/>
      <c r="C86" s="5" t="s">
        <v>129</v>
      </c>
      <c r="D86" s="5">
        <v>250</v>
      </c>
      <c r="E86" s="5">
        <v>0.996</v>
      </c>
      <c r="F86" s="5">
        <v>326.916</v>
      </c>
      <c r="G86" s="5"/>
      <c r="H86" s="5"/>
      <c r="I86" s="5"/>
      <c r="J86" s="5"/>
      <c r="K86" s="1"/>
      <c r="L86" s="1"/>
    </row>
    <row r="87" spans="1:12" x14ac:dyDescent="0.35">
      <c r="A87" s="8" t="s">
        <v>130</v>
      </c>
      <c r="B87" s="5"/>
      <c r="C87" s="5" t="s">
        <v>131</v>
      </c>
      <c r="D87" s="5">
        <v>125</v>
      </c>
      <c r="E87" s="5">
        <v>0.48799999999999999</v>
      </c>
      <c r="F87" s="5">
        <v>102.717</v>
      </c>
      <c r="G87" s="5">
        <v>3</v>
      </c>
      <c r="H87" s="5">
        <v>117.48399999999999</v>
      </c>
      <c r="I87" s="5">
        <v>26.001999999999999</v>
      </c>
      <c r="J87" s="5">
        <v>22.132000000000001</v>
      </c>
      <c r="K87" s="1"/>
      <c r="L87" s="1"/>
    </row>
    <row r="88" spans="1:12" x14ac:dyDescent="0.35">
      <c r="A88" s="8"/>
      <c r="B88" s="5"/>
      <c r="C88" s="5" t="s">
        <v>132</v>
      </c>
      <c r="D88" s="5">
        <v>125</v>
      </c>
      <c r="E88" s="5">
        <v>0.48699999999999999</v>
      </c>
      <c r="F88" s="5">
        <v>102.22799999999999</v>
      </c>
      <c r="G88" s="5"/>
      <c r="H88" s="5"/>
      <c r="I88" s="5"/>
      <c r="J88" s="5"/>
      <c r="K88" s="1"/>
      <c r="L88" s="1"/>
    </row>
    <row r="89" spans="1:12" x14ac:dyDescent="0.35">
      <c r="A89" s="8"/>
      <c r="B89" s="5"/>
      <c r="C89" s="5" t="s">
        <v>133</v>
      </c>
      <c r="D89" s="5">
        <v>125</v>
      </c>
      <c r="E89" s="5">
        <v>0.58899999999999997</v>
      </c>
      <c r="F89" s="5">
        <v>147.50700000000001</v>
      </c>
      <c r="G89" s="5"/>
      <c r="H89" s="5"/>
      <c r="I89" s="5"/>
      <c r="J89" s="5"/>
      <c r="K89" s="1"/>
      <c r="L89" s="1"/>
    </row>
    <row r="90" spans="1:12" x14ac:dyDescent="0.35">
      <c r="A90" s="8" t="s">
        <v>134</v>
      </c>
      <c r="B90" s="5"/>
      <c r="C90" s="5" t="s">
        <v>135</v>
      </c>
      <c r="D90" s="5">
        <v>25</v>
      </c>
      <c r="E90" s="5">
        <v>7.5999999999999998E-2</v>
      </c>
      <c r="F90" s="5" t="s">
        <v>22</v>
      </c>
      <c r="G90" s="5">
        <v>0</v>
      </c>
      <c r="H90" s="5" t="s">
        <v>9</v>
      </c>
      <c r="I90" s="5" t="s">
        <v>9</v>
      </c>
      <c r="J90" s="5" t="s">
        <v>9</v>
      </c>
      <c r="K90" s="1"/>
      <c r="L90" s="1"/>
    </row>
    <row r="91" spans="1:12" x14ac:dyDescent="0.35">
      <c r="A91" s="8"/>
      <c r="B91" s="5"/>
      <c r="C91" s="5" t="s">
        <v>136</v>
      </c>
      <c r="D91" s="5">
        <v>25</v>
      </c>
      <c r="E91" s="5">
        <v>6.9000000000000006E-2</v>
      </c>
      <c r="F91" s="5" t="s">
        <v>22</v>
      </c>
      <c r="G91" s="5"/>
      <c r="H91" s="5"/>
      <c r="I91" s="5"/>
      <c r="J91" s="5"/>
      <c r="K91" s="1"/>
      <c r="L91" s="1"/>
    </row>
    <row r="92" spans="1:12" x14ac:dyDescent="0.35">
      <c r="A92" s="8"/>
      <c r="B92" s="5"/>
      <c r="C92" s="5" t="s">
        <v>137</v>
      </c>
      <c r="D92" s="5">
        <v>25</v>
      </c>
      <c r="E92" s="5">
        <v>7.0999999999999994E-2</v>
      </c>
      <c r="F92" s="5" t="s">
        <v>22</v>
      </c>
      <c r="G92" s="5"/>
      <c r="H92" s="5"/>
      <c r="I92" s="5"/>
      <c r="J92" s="5"/>
      <c r="K92" s="1"/>
      <c r="L92" s="1"/>
    </row>
    <row r="93" spans="1:12" x14ac:dyDescent="0.35">
      <c r="A93" s="8" t="s">
        <v>138</v>
      </c>
      <c r="B93" s="5"/>
      <c r="C93" s="5" t="s">
        <v>139</v>
      </c>
      <c r="D93" s="5">
        <v>0</v>
      </c>
      <c r="E93" s="5">
        <v>3.7999999999999999E-2</v>
      </c>
      <c r="F93" s="5" t="s">
        <v>22</v>
      </c>
      <c r="G93" s="5">
        <v>0</v>
      </c>
      <c r="H93" s="5" t="s">
        <v>9</v>
      </c>
      <c r="I93" s="5" t="s">
        <v>9</v>
      </c>
      <c r="J93" s="5" t="s">
        <v>9</v>
      </c>
      <c r="K93" s="1"/>
      <c r="L93" s="1"/>
    </row>
    <row r="94" spans="1:12" x14ac:dyDescent="0.35">
      <c r="A94" s="8"/>
      <c r="B94" s="5"/>
      <c r="C94" s="5" t="s">
        <v>140</v>
      </c>
      <c r="D94" s="5">
        <v>0</v>
      </c>
      <c r="E94" s="5">
        <v>1E-3</v>
      </c>
      <c r="F94" s="5" t="s">
        <v>22</v>
      </c>
      <c r="G94" s="5"/>
      <c r="H94" s="5"/>
      <c r="I94" s="5"/>
      <c r="J94" s="5"/>
      <c r="K94" s="1"/>
      <c r="L94" s="1"/>
    </row>
    <row r="95" spans="1:12" x14ac:dyDescent="0.35">
      <c r="A95" s="8"/>
      <c r="B95" s="5"/>
      <c r="C95" s="5" t="s">
        <v>141</v>
      </c>
      <c r="D95" s="5">
        <v>0</v>
      </c>
      <c r="E95" s="5">
        <v>1.6E-2</v>
      </c>
      <c r="F95" s="5" t="s">
        <v>22</v>
      </c>
      <c r="G95" s="5"/>
      <c r="H95" s="5"/>
      <c r="I95" s="5"/>
      <c r="J95" s="5"/>
      <c r="K95" s="1"/>
      <c r="L95" s="1"/>
    </row>
    <row r="98" spans="1:11" x14ac:dyDescent="0.35">
      <c r="A98" t="s">
        <v>142</v>
      </c>
    </row>
    <row r="99" spans="1:11" ht="25" x14ac:dyDescent="0.35">
      <c r="A99" s="9"/>
      <c r="B99" s="10" t="s">
        <v>1</v>
      </c>
      <c r="C99" s="10" t="s">
        <v>2</v>
      </c>
      <c r="D99" s="10" t="s">
        <v>3</v>
      </c>
      <c r="E99" s="10" t="s">
        <v>4</v>
      </c>
      <c r="F99" s="10" t="s">
        <v>5</v>
      </c>
      <c r="G99" s="10" t="s">
        <v>6</v>
      </c>
    </row>
    <row r="100" spans="1:11" x14ac:dyDescent="0.35">
      <c r="A100" s="11"/>
      <c r="B100" s="12" t="s">
        <v>7</v>
      </c>
      <c r="C100" s="12" t="s">
        <v>8</v>
      </c>
      <c r="D100" s="12">
        <v>2.2000000000000001E-3</v>
      </c>
      <c r="E100" s="12">
        <v>0.106</v>
      </c>
      <c r="F100" s="12">
        <v>0.995</v>
      </c>
      <c r="G100" s="12" t="s">
        <v>9</v>
      </c>
      <c r="H100" s="6"/>
    </row>
    <row r="102" spans="1:11" ht="37.5" x14ac:dyDescent="0.35">
      <c r="A102" s="10" t="s">
        <v>10</v>
      </c>
      <c r="B102" s="10" t="s">
        <v>11</v>
      </c>
      <c r="C102" s="10" t="s">
        <v>12</v>
      </c>
      <c r="D102" s="10" t="s">
        <v>13</v>
      </c>
      <c r="E102" s="10" t="s">
        <v>14</v>
      </c>
      <c r="F102" s="10" t="s">
        <v>15</v>
      </c>
      <c r="G102" s="10" t="s">
        <v>16</v>
      </c>
      <c r="H102" s="10" t="s">
        <v>17</v>
      </c>
      <c r="I102" s="10" t="s">
        <v>18</v>
      </c>
      <c r="J102" s="10" t="s">
        <v>19</v>
      </c>
      <c r="K102" s="15" t="s">
        <v>257</v>
      </c>
    </row>
    <row r="103" spans="1:11" x14ac:dyDescent="0.35">
      <c r="A103" s="12" t="s">
        <v>20</v>
      </c>
      <c r="B103" s="12"/>
      <c r="C103" s="12" t="s">
        <v>21</v>
      </c>
      <c r="D103" s="12"/>
      <c r="E103" s="12">
        <v>2E-3</v>
      </c>
      <c r="F103" s="12" t="s">
        <v>22</v>
      </c>
      <c r="G103" s="12">
        <v>0</v>
      </c>
      <c r="H103" s="12" t="s">
        <v>9</v>
      </c>
      <c r="I103" s="12" t="s">
        <v>9</v>
      </c>
      <c r="J103" s="12" t="s">
        <v>9</v>
      </c>
    </row>
    <row r="104" spans="1:11" x14ac:dyDescent="0.35">
      <c r="A104" s="12"/>
      <c r="B104" s="12"/>
      <c r="C104" s="12" t="s">
        <v>23</v>
      </c>
      <c r="D104" s="12"/>
      <c r="E104" s="12">
        <v>-1E-3</v>
      </c>
      <c r="F104" s="12" t="s">
        <v>22</v>
      </c>
      <c r="G104" s="12"/>
      <c r="H104" s="12"/>
      <c r="I104" s="12"/>
      <c r="J104" s="12"/>
    </row>
    <row r="105" spans="1:11" x14ac:dyDescent="0.35">
      <c r="A105" s="12"/>
      <c r="B105" s="12"/>
      <c r="C105" s="12" t="s">
        <v>24</v>
      </c>
      <c r="D105" s="12"/>
      <c r="E105" s="12">
        <v>-1E-3</v>
      </c>
      <c r="F105" s="12" t="s">
        <v>22</v>
      </c>
      <c r="G105" s="12"/>
      <c r="H105" s="12"/>
      <c r="I105" s="12"/>
      <c r="J105" s="12"/>
    </row>
    <row r="106" spans="1:11" x14ac:dyDescent="0.35">
      <c r="A106" s="12" t="s">
        <v>25</v>
      </c>
      <c r="B106" s="12"/>
      <c r="C106" s="12" t="s">
        <v>26</v>
      </c>
      <c r="D106" s="12"/>
      <c r="E106" s="12">
        <v>2.5529999999999999</v>
      </c>
      <c r="F106" s="12">
        <v>1111.7170000000001</v>
      </c>
      <c r="G106" s="12">
        <v>3</v>
      </c>
      <c r="H106" s="12">
        <v>1123.8979999999999</v>
      </c>
      <c r="I106" s="12">
        <v>225.20099999999999</v>
      </c>
      <c r="J106" s="12">
        <v>20.036999999999999</v>
      </c>
      <c r="K106">
        <f>H106*3</f>
        <v>3371.6939999999995</v>
      </c>
    </row>
    <row r="107" spans="1:11" x14ac:dyDescent="0.35">
      <c r="A107" s="12"/>
      <c r="B107" s="12"/>
      <c r="C107" s="12" t="s">
        <v>27</v>
      </c>
      <c r="D107" s="12"/>
      <c r="E107" s="12">
        <v>3.0880000000000001</v>
      </c>
      <c r="F107" s="12">
        <v>1354.942</v>
      </c>
      <c r="G107" s="12"/>
      <c r="H107" s="12"/>
      <c r="I107" s="12"/>
      <c r="J107" s="12"/>
    </row>
    <row r="108" spans="1:11" x14ac:dyDescent="0.35">
      <c r="A108" s="12"/>
      <c r="B108" s="12"/>
      <c r="C108" s="12" t="s">
        <v>28</v>
      </c>
      <c r="D108" s="12"/>
      <c r="E108" s="12">
        <v>2.0979999999999999</v>
      </c>
      <c r="F108" s="12">
        <v>905.03399999999999</v>
      </c>
      <c r="G108" s="12"/>
      <c r="H108" s="12"/>
      <c r="I108" s="12"/>
      <c r="J108" s="12"/>
    </row>
    <row r="109" spans="1:11" x14ac:dyDescent="0.35">
      <c r="A109" s="12" t="s">
        <v>29</v>
      </c>
      <c r="B109" s="12"/>
      <c r="C109" s="12" t="s">
        <v>30</v>
      </c>
      <c r="D109" s="12"/>
      <c r="E109" s="12">
        <v>1.9690000000000001</v>
      </c>
      <c r="F109" s="12">
        <v>846.68799999999999</v>
      </c>
      <c r="G109" s="12">
        <v>3</v>
      </c>
      <c r="H109" s="12">
        <v>841.28099999999995</v>
      </c>
      <c r="I109" s="12">
        <v>5.8479999999999999</v>
      </c>
      <c r="J109" s="12">
        <v>0.69499999999999995</v>
      </c>
      <c r="K109">
        <f t="shared" ref="K109:K163" si="3">H109*3</f>
        <v>2523.8429999999998</v>
      </c>
    </row>
    <row r="110" spans="1:11" x14ac:dyDescent="0.35">
      <c r="A110" s="12"/>
      <c r="B110" s="12"/>
      <c r="C110" s="12" t="s">
        <v>31</v>
      </c>
      <c r="D110" s="12"/>
      <c r="E110" s="12">
        <v>1.9590000000000001</v>
      </c>
      <c r="F110" s="12">
        <v>842.08199999999999</v>
      </c>
      <c r="G110" s="12"/>
      <c r="H110" s="12"/>
      <c r="I110" s="12"/>
      <c r="J110" s="12"/>
    </row>
    <row r="111" spans="1:11" x14ac:dyDescent="0.35">
      <c r="A111" s="12"/>
      <c r="B111" s="12"/>
      <c r="C111" s="12" t="s">
        <v>32</v>
      </c>
      <c r="D111" s="12"/>
      <c r="E111" s="12">
        <v>1.944</v>
      </c>
      <c r="F111" s="12">
        <v>835.07500000000005</v>
      </c>
      <c r="G111" s="12"/>
      <c r="H111" s="12"/>
      <c r="I111" s="12"/>
      <c r="J111" s="12"/>
    </row>
    <row r="112" spans="1:11" x14ac:dyDescent="0.35">
      <c r="A112" s="12" t="s">
        <v>33</v>
      </c>
      <c r="B112" s="12"/>
      <c r="C112" s="12" t="s">
        <v>34</v>
      </c>
      <c r="D112" s="12"/>
      <c r="E112" s="12">
        <v>1.5089999999999999</v>
      </c>
      <c r="F112" s="12">
        <v>637.59199999999998</v>
      </c>
      <c r="G112" s="12">
        <v>3</v>
      </c>
      <c r="H112" s="12">
        <v>671.45699999999999</v>
      </c>
      <c r="I112" s="12">
        <v>32.796999999999997</v>
      </c>
      <c r="J112" s="12">
        <v>4.8840000000000003</v>
      </c>
      <c r="K112">
        <f t="shared" si="3"/>
        <v>2014.3710000000001</v>
      </c>
    </row>
    <row r="113" spans="1:11" x14ac:dyDescent="0.35">
      <c r="A113" s="12"/>
      <c r="B113" s="12"/>
      <c r="C113" s="12" t="s">
        <v>35</v>
      </c>
      <c r="D113" s="12"/>
      <c r="E113" s="12">
        <v>1.589</v>
      </c>
      <c r="F113" s="12">
        <v>673.71</v>
      </c>
      <c r="G113" s="12"/>
      <c r="H113" s="12"/>
      <c r="I113" s="12"/>
      <c r="J113" s="12"/>
    </row>
    <row r="114" spans="1:11" x14ac:dyDescent="0.35">
      <c r="A114" s="12"/>
      <c r="B114" s="12"/>
      <c r="C114" s="12" t="s">
        <v>36</v>
      </c>
      <c r="D114" s="12"/>
      <c r="E114" s="12">
        <v>1.653</v>
      </c>
      <c r="F114" s="12">
        <v>703.07</v>
      </c>
      <c r="G114" s="12"/>
      <c r="H114" s="12"/>
      <c r="I114" s="12"/>
      <c r="J114" s="12"/>
    </row>
    <row r="115" spans="1:11" x14ac:dyDescent="0.35">
      <c r="A115" s="12" t="s">
        <v>37</v>
      </c>
      <c r="B115" s="12"/>
      <c r="C115" s="12" t="s">
        <v>38</v>
      </c>
      <c r="D115" s="12"/>
      <c r="E115" s="12">
        <v>2.4540000000000002</v>
      </c>
      <c r="F115" s="12">
        <v>1066.9639999999999</v>
      </c>
      <c r="G115" s="12">
        <v>3</v>
      </c>
      <c r="H115" s="12">
        <v>936.21299999999997</v>
      </c>
      <c r="I115" s="12">
        <v>116.79600000000001</v>
      </c>
      <c r="J115" s="12">
        <v>12.475</v>
      </c>
      <c r="K115">
        <f t="shared" si="3"/>
        <v>2808.6390000000001</v>
      </c>
    </row>
    <row r="116" spans="1:11" x14ac:dyDescent="0.35">
      <c r="A116" s="12"/>
      <c r="B116" s="12"/>
      <c r="C116" s="12" t="s">
        <v>39</v>
      </c>
      <c r="D116" s="12"/>
      <c r="E116" s="12">
        <v>2.085</v>
      </c>
      <c r="F116" s="12">
        <v>899.46900000000005</v>
      </c>
      <c r="G116" s="12"/>
      <c r="H116" s="12"/>
      <c r="I116" s="12"/>
      <c r="J116" s="12"/>
    </row>
    <row r="117" spans="1:11" x14ac:dyDescent="0.35">
      <c r="A117" s="12"/>
      <c r="B117" s="12"/>
      <c r="C117" s="12" t="s">
        <v>40</v>
      </c>
      <c r="D117" s="12"/>
      <c r="E117" s="12">
        <v>1.9590000000000001</v>
      </c>
      <c r="F117" s="12">
        <v>842.20799999999997</v>
      </c>
      <c r="G117" s="12"/>
      <c r="H117" s="12"/>
      <c r="I117" s="12"/>
      <c r="J117" s="12"/>
    </row>
    <row r="118" spans="1:11" x14ac:dyDescent="0.35">
      <c r="A118" s="12" t="s">
        <v>41</v>
      </c>
      <c r="B118" s="12"/>
      <c r="C118" s="12" t="s">
        <v>42</v>
      </c>
      <c r="D118" s="12"/>
      <c r="E118" s="12">
        <v>4.6989999999999998</v>
      </c>
      <c r="F118" s="12">
        <v>2086.8409999999999</v>
      </c>
      <c r="G118" s="12">
        <v>3</v>
      </c>
      <c r="H118" s="12">
        <v>1568.26</v>
      </c>
      <c r="I118" s="12">
        <v>502.76</v>
      </c>
      <c r="J118" s="12">
        <v>32.058</v>
      </c>
      <c r="K118">
        <f t="shared" si="3"/>
        <v>4704.78</v>
      </c>
    </row>
    <row r="119" spans="1:11" x14ac:dyDescent="0.35">
      <c r="A119" s="12"/>
      <c r="B119" s="12"/>
      <c r="C119" s="12" t="s">
        <v>43</v>
      </c>
      <c r="D119" s="12"/>
      <c r="E119" s="12">
        <v>3.484</v>
      </c>
      <c r="F119" s="12">
        <v>1534.9639999999999</v>
      </c>
      <c r="G119" s="12"/>
      <c r="H119" s="12"/>
      <c r="I119" s="12"/>
      <c r="J119" s="12"/>
    </row>
    <row r="120" spans="1:11" x14ac:dyDescent="0.35">
      <c r="A120" s="12"/>
      <c r="B120" s="12"/>
      <c r="C120" s="12" t="s">
        <v>44</v>
      </c>
      <c r="D120" s="12"/>
      <c r="E120" s="12">
        <v>2.4889999999999999</v>
      </c>
      <c r="F120" s="12">
        <v>1082.9760000000001</v>
      </c>
      <c r="G120" s="12"/>
      <c r="H120" s="12"/>
      <c r="I120" s="12"/>
      <c r="J120" s="12"/>
    </row>
    <row r="121" spans="1:11" x14ac:dyDescent="0.35">
      <c r="A121" s="12" t="s">
        <v>45</v>
      </c>
      <c r="B121" s="12"/>
      <c r="C121" s="12" t="s">
        <v>46</v>
      </c>
      <c r="D121" s="12"/>
      <c r="E121" s="12">
        <v>2.6120000000000001</v>
      </c>
      <c r="F121" s="12">
        <v>1138.6959999999999</v>
      </c>
      <c r="G121" s="12">
        <v>3</v>
      </c>
      <c r="H121" s="12">
        <v>974.46699999999998</v>
      </c>
      <c r="I121" s="12">
        <v>161.12700000000001</v>
      </c>
      <c r="J121" s="12">
        <v>16.535</v>
      </c>
      <c r="K121">
        <f t="shared" si="3"/>
        <v>2923.4009999999998</v>
      </c>
    </row>
    <row r="122" spans="1:11" x14ac:dyDescent="0.35">
      <c r="A122" s="12"/>
      <c r="B122" s="12"/>
      <c r="C122" s="12" t="s">
        <v>47</v>
      </c>
      <c r="D122" s="12"/>
      <c r="E122" s="12">
        <v>2.2370000000000001</v>
      </c>
      <c r="F122" s="12">
        <v>968.07500000000005</v>
      </c>
      <c r="G122" s="12"/>
      <c r="H122" s="12"/>
      <c r="I122" s="12"/>
      <c r="J122" s="12"/>
    </row>
    <row r="123" spans="1:11" x14ac:dyDescent="0.35">
      <c r="A123" s="12"/>
      <c r="B123" s="12"/>
      <c r="C123" s="12" t="s">
        <v>48</v>
      </c>
      <c r="D123" s="12"/>
      <c r="E123" s="12">
        <v>1.903</v>
      </c>
      <c r="F123" s="12">
        <v>816.63199999999995</v>
      </c>
      <c r="G123" s="12"/>
      <c r="H123" s="12"/>
      <c r="I123" s="12"/>
      <c r="J123" s="12"/>
    </row>
    <row r="124" spans="1:11" x14ac:dyDescent="0.35">
      <c r="A124" s="12" t="s">
        <v>49</v>
      </c>
      <c r="B124" s="12"/>
      <c r="C124" s="12" t="s">
        <v>50</v>
      </c>
      <c r="D124" s="12"/>
      <c r="E124" s="12">
        <v>1.86</v>
      </c>
      <c r="F124" s="12">
        <v>797.14</v>
      </c>
      <c r="G124" s="12">
        <v>3</v>
      </c>
      <c r="H124" s="12">
        <v>752.03300000000002</v>
      </c>
      <c r="I124" s="12">
        <v>50.177999999999997</v>
      </c>
      <c r="J124" s="12">
        <v>6.6719999999999997</v>
      </c>
      <c r="K124">
        <f t="shared" si="3"/>
        <v>2256.0990000000002</v>
      </c>
    </row>
    <row r="125" spans="1:11" x14ac:dyDescent="0.35">
      <c r="A125" s="12"/>
      <c r="B125" s="12"/>
      <c r="C125" s="12" t="s">
        <v>51</v>
      </c>
      <c r="D125" s="12"/>
      <c r="E125" s="12">
        <v>1.6419999999999999</v>
      </c>
      <c r="F125" s="12">
        <v>697.98699999999997</v>
      </c>
      <c r="G125" s="12"/>
      <c r="H125" s="12"/>
      <c r="I125" s="12"/>
      <c r="J125" s="12"/>
    </row>
    <row r="126" spans="1:11" x14ac:dyDescent="0.35">
      <c r="A126" s="12"/>
      <c r="B126" s="12"/>
      <c r="C126" s="12" t="s">
        <v>52</v>
      </c>
      <c r="D126" s="12"/>
      <c r="E126" s="12">
        <v>1.7809999999999999</v>
      </c>
      <c r="F126" s="12">
        <v>760.97299999999996</v>
      </c>
      <c r="G126" s="12"/>
      <c r="H126" s="12"/>
      <c r="I126" s="12"/>
      <c r="J126" s="12"/>
    </row>
    <row r="127" spans="1:11" x14ac:dyDescent="0.35">
      <c r="A127" s="12" t="s">
        <v>53</v>
      </c>
      <c r="B127" s="12"/>
      <c r="C127" s="12" t="s">
        <v>54</v>
      </c>
      <c r="D127" s="12"/>
      <c r="E127" s="12">
        <v>1.9159999999999999</v>
      </c>
      <c r="F127" s="12">
        <v>822.38199999999995</v>
      </c>
      <c r="G127" s="12">
        <v>3</v>
      </c>
      <c r="H127" s="12">
        <v>893.69200000000001</v>
      </c>
      <c r="I127" s="12">
        <v>122.63200000000001</v>
      </c>
      <c r="J127" s="12">
        <v>13.722</v>
      </c>
      <c r="K127">
        <f t="shared" si="3"/>
        <v>2681.076</v>
      </c>
    </row>
    <row r="128" spans="1:11" x14ac:dyDescent="0.35">
      <c r="A128" s="12"/>
      <c r="B128" s="12"/>
      <c r="C128" s="12" t="s">
        <v>55</v>
      </c>
      <c r="D128" s="12"/>
      <c r="E128" s="12">
        <v>2.3839999999999999</v>
      </c>
      <c r="F128" s="12">
        <v>1035.2940000000001</v>
      </c>
      <c r="G128" s="12"/>
      <c r="H128" s="12"/>
      <c r="I128" s="12"/>
      <c r="J128" s="12"/>
    </row>
    <row r="129" spans="1:11" x14ac:dyDescent="0.35">
      <c r="A129" s="12"/>
      <c r="B129" s="12"/>
      <c r="C129" s="12" t="s">
        <v>56</v>
      </c>
      <c r="D129" s="12"/>
      <c r="E129" s="12">
        <v>1.9179999999999999</v>
      </c>
      <c r="F129" s="12">
        <v>823.4</v>
      </c>
      <c r="G129" s="12"/>
      <c r="H129" s="12"/>
      <c r="I129" s="12"/>
      <c r="J129" s="12"/>
    </row>
    <row r="130" spans="1:11" x14ac:dyDescent="0.35">
      <c r="A130" s="12" t="s">
        <v>57</v>
      </c>
      <c r="B130" s="12"/>
      <c r="C130" s="12" t="s">
        <v>58</v>
      </c>
      <c r="D130" s="12"/>
      <c r="E130" s="12">
        <v>1.333</v>
      </c>
      <c r="F130" s="12">
        <v>557.40099999999995</v>
      </c>
      <c r="G130" s="12">
        <v>3</v>
      </c>
      <c r="H130" s="12">
        <v>506.12299999999999</v>
      </c>
      <c r="I130" s="12">
        <v>45.023000000000003</v>
      </c>
      <c r="J130" s="12">
        <v>8.8960000000000008</v>
      </c>
      <c r="K130">
        <f t="shared" si="3"/>
        <v>1518.3689999999999</v>
      </c>
    </row>
    <row r="131" spans="1:11" x14ac:dyDescent="0.35">
      <c r="A131" s="12"/>
      <c r="B131" s="12"/>
      <c r="C131" s="12" t="s">
        <v>59</v>
      </c>
      <c r="D131" s="12"/>
      <c r="E131" s="12">
        <v>1.18</v>
      </c>
      <c r="F131" s="12">
        <v>487.9</v>
      </c>
      <c r="G131" s="12"/>
      <c r="H131" s="12"/>
      <c r="I131" s="12"/>
      <c r="J131" s="12"/>
    </row>
    <row r="132" spans="1:11" x14ac:dyDescent="0.35">
      <c r="A132" s="12"/>
      <c r="B132" s="12"/>
      <c r="C132" s="12" t="s">
        <v>60</v>
      </c>
      <c r="D132" s="12"/>
      <c r="E132" s="12">
        <v>1.147</v>
      </c>
      <c r="F132" s="12">
        <v>473.06799999999998</v>
      </c>
      <c r="G132" s="12"/>
      <c r="H132" s="12"/>
      <c r="I132" s="12"/>
      <c r="J132" s="12"/>
    </row>
    <row r="133" spans="1:11" x14ac:dyDescent="0.35">
      <c r="A133" s="12" t="s">
        <v>61</v>
      </c>
      <c r="B133" s="12"/>
      <c r="C133" s="12" t="s">
        <v>62</v>
      </c>
      <c r="D133" s="12"/>
      <c r="E133" s="12">
        <v>1.4510000000000001</v>
      </c>
      <c r="F133" s="12">
        <v>611.23199999999997</v>
      </c>
      <c r="G133" s="12">
        <v>3</v>
      </c>
      <c r="H133" s="12">
        <v>610.85199999999998</v>
      </c>
      <c r="I133" s="12">
        <v>3.3290000000000002</v>
      </c>
      <c r="J133" s="12">
        <v>0.54500000000000004</v>
      </c>
      <c r="K133">
        <f t="shared" si="3"/>
        <v>1832.556</v>
      </c>
    </row>
    <row r="134" spans="1:11" x14ac:dyDescent="0.35">
      <c r="A134" s="12"/>
      <c r="B134" s="12"/>
      <c r="C134" s="12" t="s">
        <v>63</v>
      </c>
      <c r="D134" s="12"/>
      <c r="E134" s="12">
        <v>1.4419999999999999</v>
      </c>
      <c r="F134" s="12">
        <v>607.35</v>
      </c>
      <c r="G134" s="12"/>
      <c r="H134" s="12"/>
      <c r="I134" s="12"/>
      <c r="J134" s="12"/>
    </row>
    <row r="135" spans="1:11" x14ac:dyDescent="0.35">
      <c r="A135" s="12"/>
      <c r="B135" s="12"/>
      <c r="C135" s="12" t="s">
        <v>64</v>
      </c>
      <c r="D135" s="12"/>
      <c r="E135" s="12">
        <v>1.4570000000000001</v>
      </c>
      <c r="F135" s="12">
        <v>613.976</v>
      </c>
      <c r="G135" s="12"/>
      <c r="H135" s="12"/>
      <c r="I135" s="12"/>
      <c r="J135" s="12"/>
    </row>
    <row r="136" spans="1:11" x14ac:dyDescent="0.35">
      <c r="A136" s="12" t="s">
        <v>65</v>
      </c>
      <c r="B136" s="12"/>
      <c r="C136" s="12" t="s">
        <v>66</v>
      </c>
      <c r="D136" s="12"/>
      <c r="E136" s="12">
        <v>2.0339999999999998</v>
      </c>
      <c r="F136" s="12">
        <v>876.101</v>
      </c>
      <c r="G136" s="12">
        <v>3</v>
      </c>
      <c r="H136" s="12">
        <v>878.05399999999997</v>
      </c>
      <c r="I136" s="12">
        <v>37.793999999999997</v>
      </c>
      <c r="J136" s="12">
        <v>4.3040000000000003</v>
      </c>
      <c r="K136">
        <f t="shared" si="3"/>
        <v>2634.1619999999998</v>
      </c>
    </row>
    <row r="137" spans="1:11" x14ac:dyDescent="0.35">
      <c r="A137" s="12"/>
      <c r="B137" s="12"/>
      <c r="C137" s="12" t="s">
        <v>67</v>
      </c>
      <c r="D137" s="12"/>
      <c r="E137" s="12">
        <v>2.1240000000000001</v>
      </c>
      <c r="F137" s="12">
        <v>916.78599999999994</v>
      </c>
      <c r="G137" s="12"/>
      <c r="H137" s="12"/>
      <c r="I137" s="12"/>
      <c r="J137" s="12"/>
    </row>
    <row r="138" spans="1:11" x14ac:dyDescent="0.35">
      <c r="A138" s="12"/>
      <c r="B138" s="12"/>
      <c r="C138" s="12" t="s">
        <v>68</v>
      </c>
      <c r="D138" s="12"/>
      <c r="E138" s="12">
        <v>1.9570000000000001</v>
      </c>
      <c r="F138" s="12">
        <v>841.274</v>
      </c>
      <c r="G138" s="12"/>
      <c r="H138" s="12"/>
      <c r="I138" s="12"/>
      <c r="J138" s="12"/>
    </row>
    <row r="139" spans="1:11" x14ac:dyDescent="0.35">
      <c r="A139" s="12" t="s">
        <v>69</v>
      </c>
      <c r="B139" s="12"/>
      <c r="C139" s="12" t="s">
        <v>70</v>
      </c>
      <c r="D139" s="12"/>
      <c r="E139" s="12">
        <v>2.1629999999999998</v>
      </c>
      <c r="F139" s="12">
        <v>934.70500000000004</v>
      </c>
      <c r="G139" s="12">
        <v>3</v>
      </c>
      <c r="H139" s="12">
        <v>956.18600000000004</v>
      </c>
      <c r="I139" s="12">
        <v>30.931000000000001</v>
      </c>
      <c r="J139" s="12">
        <v>3.2349999999999999</v>
      </c>
      <c r="K139">
        <f t="shared" si="3"/>
        <v>2868.558</v>
      </c>
    </row>
    <row r="140" spans="1:11" x14ac:dyDescent="0.35">
      <c r="A140" s="12"/>
      <c r="B140" s="12"/>
      <c r="C140" s="12" t="s">
        <v>71</v>
      </c>
      <c r="D140" s="12"/>
      <c r="E140" s="12">
        <v>2.2879999999999998</v>
      </c>
      <c r="F140" s="12">
        <v>991.63699999999994</v>
      </c>
      <c r="G140" s="12"/>
      <c r="H140" s="12"/>
      <c r="I140" s="12"/>
      <c r="J140" s="12"/>
    </row>
    <row r="141" spans="1:11" x14ac:dyDescent="0.35">
      <c r="A141" s="12"/>
      <c r="B141" s="12"/>
      <c r="C141" s="12" t="s">
        <v>72</v>
      </c>
      <c r="D141" s="12"/>
      <c r="E141" s="12">
        <v>2.1800000000000002</v>
      </c>
      <c r="F141" s="12">
        <v>942.21600000000001</v>
      </c>
      <c r="G141" s="12"/>
      <c r="H141" s="12"/>
      <c r="I141" s="12"/>
      <c r="J141" s="12"/>
    </row>
    <row r="142" spans="1:11" x14ac:dyDescent="0.35">
      <c r="A142" s="12" t="s">
        <v>73</v>
      </c>
      <c r="B142" s="12"/>
      <c r="C142" s="12" t="s">
        <v>74</v>
      </c>
      <c r="D142" s="12"/>
      <c r="E142" s="12">
        <v>1.3620000000000001</v>
      </c>
      <c r="F142" s="12">
        <v>570.83000000000004</v>
      </c>
      <c r="G142" s="12">
        <v>3</v>
      </c>
      <c r="H142" s="12">
        <v>550.53800000000001</v>
      </c>
      <c r="I142" s="12">
        <v>18.445</v>
      </c>
      <c r="J142" s="12">
        <v>3.35</v>
      </c>
      <c r="K142">
        <f t="shared" si="3"/>
        <v>1651.614</v>
      </c>
    </row>
    <row r="143" spans="1:11" x14ac:dyDescent="0.35">
      <c r="A143" s="12"/>
      <c r="B143" s="12"/>
      <c r="C143" s="12" t="s">
        <v>75</v>
      </c>
      <c r="D143" s="12"/>
      <c r="E143" s="12">
        <v>1.3069999999999999</v>
      </c>
      <c r="F143" s="12">
        <v>545.99400000000003</v>
      </c>
      <c r="G143" s="12"/>
      <c r="H143" s="12"/>
      <c r="I143" s="12"/>
      <c r="J143" s="12"/>
    </row>
    <row r="144" spans="1:11" x14ac:dyDescent="0.35">
      <c r="A144" s="12"/>
      <c r="B144" s="12"/>
      <c r="C144" s="12" t="s">
        <v>76</v>
      </c>
      <c r="D144" s="12"/>
      <c r="E144" s="12">
        <v>1.2829999999999999</v>
      </c>
      <c r="F144" s="12">
        <v>534.78899999999999</v>
      </c>
      <c r="G144" s="12"/>
      <c r="H144" s="12"/>
      <c r="I144" s="12"/>
      <c r="J144" s="12"/>
    </row>
    <row r="145" spans="1:11" x14ac:dyDescent="0.35">
      <c r="A145" s="12" t="s">
        <v>77</v>
      </c>
      <c r="B145" s="12"/>
      <c r="C145" s="12" t="s">
        <v>78</v>
      </c>
      <c r="D145" s="12"/>
      <c r="E145" s="12">
        <v>0.96</v>
      </c>
      <c r="F145" s="12">
        <v>388.18099999999998</v>
      </c>
      <c r="G145" s="12">
        <v>3</v>
      </c>
      <c r="H145" s="12">
        <v>371.08100000000002</v>
      </c>
      <c r="I145" s="12">
        <v>16.562000000000001</v>
      </c>
      <c r="J145" s="12">
        <v>4.4630000000000001</v>
      </c>
      <c r="K145">
        <f t="shared" si="3"/>
        <v>1113.2429999999999</v>
      </c>
    </row>
    <row r="146" spans="1:11" x14ac:dyDescent="0.35">
      <c r="A146" s="12"/>
      <c r="B146" s="12"/>
      <c r="C146" s="12" t="s">
        <v>79</v>
      </c>
      <c r="D146" s="12"/>
      <c r="E146" s="12">
        <v>0.92</v>
      </c>
      <c r="F146" s="12">
        <v>369.947</v>
      </c>
      <c r="G146" s="12"/>
      <c r="H146" s="12"/>
      <c r="I146" s="12"/>
      <c r="J146" s="12"/>
    </row>
    <row r="147" spans="1:11" x14ac:dyDescent="0.35">
      <c r="A147" s="12"/>
      <c r="B147" s="12"/>
      <c r="C147" s="12" t="s">
        <v>80</v>
      </c>
      <c r="D147" s="12"/>
      <c r="E147" s="12">
        <v>0.88700000000000001</v>
      </c>
      <c r="F147" s="12">
        <v>355.11500000000001</v>
      </c>
      <c r="G147" s="12"/>
      <c r="H147" s="12"/>
      <c r="I147" s="12"/>
      <c r="J147" s="12"/>
    </row>
    <row r="148" spans="1:11" x14ac:dyDescent="0.35">
      <c r="A148" s="12" t="s">
        <v>81</v>
      </c>
      <c r="B148" s="12"/>
      <c r="C148" s="12" t="s">
        <v>82</v>
      </c>
      <c r="D148" s="12"/>
      <c r="E148" s="12">
        <v>1.841</v>
      </c>
      <c r="F148" s="12">
        <v>788.24599999999998</v>
      </c>
      <c r="G148" s="12">
        <v>3</v>
      </c>
      <c r="H148" s="12">
        <v>737.92899999999997</v>
      </c>
      <c r="I148" s="12">
        <v>45.045000000000002</v>
      </c>
      <c r="J148" s="12">
        <v>6.1040000000000001</v>
      </c>
      <c r="K148">
        <f t="shared" si="3"/>
        <v>2213.7869999999998</v>
      </c>
    </row>
    <row r="149" spans="1:11" x14ac:dyDescent="0.35">
      <c r="A149" s="12"/>
      <c r="B149" s="12"/>
      <c r="C149" s="12" t="s">
        <v>83</v>
      </c>
      <c r="D149" s="12"/>
      <c r="E149" s="12">
        <v>1.7</v>
      </c>
      <c r="F149" s="12">
        <v>724.18200000000002</v>
      </c>
      <c r="G149" s="12"/>
      <c r="H149" s="12"/>
      <c r="I149" s="12"/>
      <c r="J149" s="12"/>
    </row>
    <row r="150" spans="1:11" x14ac:dyDescent="0.35">
      <c r="A150" s="12"/>
      <c r="B150" s="12"/>
      <c r="C150" s="12" t="s">
        <v>84</v>
      </c>
      <c r="D150" s="12"/>
      <c r="E150" s="12">
        <v>1.649</v>
      </c>
      <c r="F150" s="12">
        <v>701.35799999999995</v>
      </c>
      <c r="G150" s="12"/>
      <c r="H150" s="12"/>
      <c r="I150" s="12"/>
      <c r="J150" s="12"/>
    </row>
    <row r="151" spans="1:11" x14ac:dyDescent="0.35">
      <c r="A151" s="12" t="s">
        <v>85</v>
      </c>
      <c r="B151" s="12"/>
      <c r="C151" s="12" t="s">
        <v>86</v>
      </c>
      <c r="D151" s="12"/>
      <c r="E151" s="12">
        <v>3.0910000000000002</v>
      </c>
      <c r="F151" s="12">
        <v>1356.171</v>
      </c>
      <c r="G151" s="12">
        <v>3</v>
      </c>
      <c r="H151" s="12">
        <v>1156.579</v>
      </c>
      <c r="I151" s="12">
        <v>177.01400000000001</v>
      </c>
      <c r="J151" s="12">
        <v>15.305</v>
      </c>
      <c r="K151">
        <f t="shared" si="3"/>
        <v>3469.7370000000001</v>
      </c>
    </row>
    <row r="152" spans="1:11" x14ac:dyDescent="0.35">
      <c r="A152" s="12"/>
      <c r="B152" s="12"/>
      <c r="C152" s="12" t="s">
        <v>87</v>
      </c>
      <c r="D152" s="12"/>
      <c r="E152" s="12">
        <v>2.3479999999999999</v>
      </c>
      <c r="F152" s="12">
        <v>1018.623</v>
      </c>
      <c r="G152" s="12"/>
      <c r="H152" s="12"/>
      <c r="I152" s="12"/>
      <c r="J152" s="12"/>
    </row>
    <row r="153" spans="1:11" x14ac:dyDescent="0.35">
      <c r="A153" s="12"/>
      <c r="B153" s="12"/>
      <c r="C153" s="12" t="s">
        <v>88</v>
      </c>
      <c r="D153" s="12"/>
      <c r="E153" s="12">
        <v>2.516</v>
      </c>
      <c r="F153" s="12">
        <v>1094.944</v>
      </c>
      <c r="G153" s="12"/>
      <c r="H153" s="12"/>
      <c r="I153" s="12"/>
      <c r="J153" s="12"/>
    </row>
    <row r="154" spans="1:11" x14ac:dyDescent="0.35">
      <c r="A154" s="12" t="s">
        <v>89</v>
      </c>
      <c r="B154" s="12"/>
      <c r="C154" s="12" t="s">
        <v>90</v>
      </c>
      <c r="D154" s="12"/>
      <c r="E154" s="12">
        <v>1.77</v>
      </c>
      <c r="F154" s="12">
        <v>756.22799999999995</v>
      </c>
      <c r="G154" s="12">
        <v>3</v>
      </c>
      <c r="H154" s="12">
        <v>732.04399999999998</v>
      </c>
      <c r="I154" s="12">
        <v>21.280999999999999</v>
      </c>
      <c r="J154" s="12">
        <v>2.907</v>
      </c>
      <c r="K154">
        <f t="shared" si="3"/>
        <v>2196.1320000000001</v>
      </c>
    </row>
    <row r="155" spans="1:11" x14ac:dyDescent="0.35">
      <c r="A155" s="12"/>
      <c r="B155" s="12"/>
      <c r="C155" s="12" t="s">
        <v>91</v>
      </c>
      <c r="D155" s="12"/>
      <c r="E155" s="12">
        <v>1.6990000000000001</v>
      </c>
      <c r="F155" s="12">
        <v>723.72799999999995</v>
      </c>
      <c r="G155" s="12"/>
      <c r="H155" s="12"/>
      <c r="I155" s="12"/>
      <c r="J155" s="12"/>
    </row>
    <row r="156" spans="1:11" x14ac:dyDescent="0.35">
      <c r="A156" s="12"/>
      <c r="B156" s="12"/>
      <c r="C156" s="12" t="s">
        <v>92</v>
      </c>
      <c r="D156" s="12"/>
      <c r="E156" s="12">
        <v>1.6819999999999999</v>
      </c>
      <c r="F156" s="12">
        <v>716.17700000000002</v>
      </c>
      <c r="G156" s="12"/>
      <c r="H156" s="12"/>
      <c r="I156" s="12"/>
      <c r="J156" s="12"/>
    </row>
    <row r="157" spans="1:11" x14ac:dyDescent="0.35">
      <c r="A157" s="12" t="s">
        <v>93</v>
      </c>
      <c r="B157" s="12"/>
      <c r="C157" s="12" t="s">
        <v>94</v>
      </c>
      <c r="D157" s="12"/>
      <c r="E157" s="12">
        <v>2.3410000000000002</v>
      </c>
      <c r="F157" s="12">
        <v>1015.446</v>
      </c>
      <c r="G157" s="12">
        <v>3</v>
      </c>
      <c r="H157" s="12">
        <v>1001.702</v>
      </c>
      <c r="I157" s="12">
        <v>23.658000000000001</v>
      </c>
      <c r="J157" s="12">
        <v>2.3620000000000001</v>
      </c>
      <c r="K157">
        <f t="shared" si="3"/>
        <v>3005.1059999999998</v>
      </c>
    </row>
    <row r="158" spans="1:11" x14ac:dyDescent="0.35">
      <c r="A158" s="12"/>
      <c r="B158" s="12"/>
      <c r="C158" s="12" t="s">
        <v>95</v>
      </c>
      <c r="D158" s="12"/>
      <c r="E158" s="12">
        <v>2.25</v>
      </c>
      <c r="F158" s="12">
        <v>974.38300000000004</v>
      </c>
      <c r="G158" s="12"/>
      <c r="H158" s="12"/>
      <c r="I158" s="12"/>
      <c r="J158" s="12"/>
    </row>
    <row r="159" spans="1:11" x14ac:dyDescent="0.35">
      <c r="A159" s="12"/>
      <c r="B159" s="12"/>
      <c r="C159" s="12" t="s">
        <v>96</v>
      </c>
      <c r="D159" s="12"/>
      <c r="E159" s="12">
        <v>2.34</v>
      </c>
      <c r="F159" s="12">
        <v>1015.276</v>
      </c>
      <c r="G159" s="12"/>
      <c r="H159" s="12"/>
      <c r="I159" s="12"/>
      <c r="J159" s="12"/>
    </row>
    <row r="160" spans="1:11" x14ac:dyDescent="0.35">
      <c r="A160" s="12" t="s">
        <v>97</v>
      </c>
      <c r="B160" s="12"/>
      <c r="C160" s="12" t="s">
        <v>98</v>
      </c>
      <c r="D160" s="12"/>
      <c r="E160" s="12">
        <v>2.3370000000000002</v>
      </c>
      <c r="F160" s="12">
        <v>1013.729</v>
      </c>
      <c r="G160" s="12">
        <v>3</v>
      </c>
      <c r="H160" s="12">
        <v>908.99199999999996</v>
      </c>
      <c r="I160" s="12">
        <v>91.744</v>
      </c>
      <c r="J160" s="12">
        <v>10.093</v>
      </c>
      <c r="K160">
        <f t="shared" si="3"/>
        <v>2726.9759999999997</v>
      </c>
    </row>
    <row r="161" spans="1:11" x14ac:dyDescent="0.35">
      <c r="A161" s="12"/>
      <c r="B161" s="12"/>
      <c r="C161" s="12" t="s">
        <v>99</v>
      </c>
      <c r="D161" s="12"/>
      <c r="E161" s="12">
        <v>1.9610000000000001</v>
      </c>
      <c r="F161" s="12">
        <v>842.85599999999999</v>
      </c>
      <c r="G161" s="12"/>
      <c r="H161" s="12"/>
      <c r="I161" s="12"/>
      <c r="J161" s="12"/>
    </row>
    <row r="162" spans="1:11" x14ac:dyDescent="0.35">
      <c r="A162" s="12"/>
      <c r="B162" s="12"/>
      <c r="C162" s="12" t="s">
        <v>100</v>
      </c>
      <c r="D162" s="12"/>
      <c r="E162" s="12">
        <v>2.0209999999999999</v>
      </c>
      <c r="F162" s="12">
        <v>870.39099999999996</v>
      </c>
      <c r="G162" s="12"/>
      <c r="H162" s="12"/>
      <c r="I162" s="12"/>
      <c r="J162" s="12"/>
    </row>
    <row r="163" spans="1:11" x14ac:dyDescent="0.35">
      <c r="A163" s="12" t="s">
        <v>101</v>
      </c>
      <c r="B163" s="12"/>
      <c r="C163" s="12" t="s">
        <v>102</v>
      </c>
      <c r="D163" s="12"/>
      <c r="E163" s="12">
        <v>1.722</v>
      </c>
      <c r="F163" s="12">
        <v>734.3</v>
      </c>
      <c r="G163" s="12">
        <v>3</v>
      </c>
      <c r="H163" s="12">
        <v>712.09500000000003</v>
      </c>
      <c r="I163" s="12">
        <v>20.042999999999999</v>
      </c>
      <c r="J163" s="12">
        <v>2.8149999999999999</v>
      </c>
      <c r="K163">
        <f t="shared" si="3"/>
        <v>2136.2849999999999</v>
      </c>
    </row>
    <row r="164" spans="1:11" x14ac:dyDescent="0.35">
      <c r="A164" s="12"/>
      <c r="B164" s="12"/>
      <c r="C164" s="12" t="s">
        <v>103</v>
      </c>
      <c r="D164" s="12"/>
      <c r="E164" s="12">
        <v>1.661</v>
      </c>
      <c r="F164" s="12">
        <v>706.64200000000005</v>
      </c>
      <c r="G164" s="12"/>
      <c r="H164" s="12"/>
      <c r="I164" s="12"/>
      <c r="J164" s="12"/>
    </row>
    <row r="165" spans="1:11" x14ac:dyDescent="0.35">
      <c r="A165" s="12"/>
      <c r="B165" s="12"/>
      <c r="C165" s="12" t="s">
        <v>104</v>
      </c>
      <c r="D165" s="12"/>
      <c r="E165" s="12">
        <v>1.6359999999999999</v>
      </c>
      <c r="F165" s="12">
        <v>695.34299999999996</v>
      </c>
      <c r="G165" s="12"/>
      <c r="H165" s="12"/>
      <c r="I165" s="12"/>
      <c r="J165" s="12"/>
    </row>
    <row r="166" spans="1:11" x14ac:dyDescent="0.35">
      <c r="A166" s="12" t="s">
        <v>105</v>
      </c>
      <c r="B166" s="12"/>
      <c r="C166" s="12" t="s">
        <v>106</v>
      </c>
      <c r="D166" s="12">
        <v>2000</v>
      </c>
      <c r="E166" s="12">
        <v>4.5549999999999997</v>
      </c>
      <c r="F166" s="12">
        <v>2021.412</v>
      </c>
      <c r="G166" s="12">
        <v>3</v>
      </c>
      <c r="H166" s="12">
        <v>2003.886</v>
      </c>
      <c r="I166" s="12">
        <v>32.704999999999998</v>
      </c>
      <c r="J166" s="12">
        <v>1.6319999999999999</v>
      </c>
    </row>
    <row r="167" spans="1:11" x14ac:dyDescent="0.35">
      <c r="A167" s="12"/>
      <c r="B167" s="12"/>
      <c r="C167" s="12" t="s">
        <v>108</v>
      </c>
      <c r="D167" s="12">
        <v>2000</v>
      </c>
      <c r="E167" s="12">
        <v>4.4329999999999998</v>
      </c>
      <c r="F167" s="12">
        <v>1966.154</v>
      </c>
      <c r="G167" s="12"/>
      <c r="H167" s="12"/>
      <c r="I167" s="12"/>
      <c r="J167" s="12"/>
    </row>
    <row r="168" spans="1:11" x14ac:dyDescent="0.35">
      <c r="A168" s="12"/>
      <c r="B168" s="12"/>
      <c r="C168" s="12" t="s">
        <v>109</v>
      </c>
      <c r="D168" s="12">
        <v>2000</v>
      </c>
      <c r="E168" s="12">
        <v>4.5609999999999999</v>
      </c>
      <c r="F168" s="12">
        <v>2024.0920000000001</v>
      </c>
      <c r="G168" s="12"/>
      <c r="H168" s="12"/>
      <c r="I168" s="12"/>
      <c r="J168" s="12"/>
    </row>
    <row r="169" spans="1:11" x14ac:dyDescent="0.35">
      <c r="A169" s="12" t="s">
        <v>110</v>
      </c>
      <c r="B169" s="12"/>
      <c r="C169" s="12" t="s">
        <v>111</v>
      </c>
      <c r="D169" s="12">
        <v>1500</v>
      </c>
      <c r="E169" s="12">
        <v>3.2570000000000001</v>
      </c>
      <c r="F169" s="12">
        <v>1431.749</v>
      </c>
      <c r="G169" s="12">
        <v>3</v>
      </c>
      <c r="H169" s="12">
        <v>1418.9190000000001</v>
      </c>
      <c r="I169" s="12">
        <v>63.704999999999998</v>
      </c>
      <c r="J169" s="12">
        <v>4.49</v>
      </c>
    </row>
    <row r="170" spans="1:11" x14ac:dyDescent="0.35">
      <c r="A170" s="12"/>
      <c r="B170" s="12"/>
      <c r="C170" s="12" t="s">
        <v>112</v>
      </c>
      <c r="D170" s="12">
        <v>1500</v>
      </c>
      <c r="E170" s="12">
        <v>3.077</v>
      </c>
      <c r="F170" s="12">
        <v>1349.7760000000001</v>
      </c>
      <c r="G170" s="12"/>
      <c r="H170" s="12"/>
      <c r="I170" s="12"/>
      <c r="J170" s="12"/>
    </row>
    <row r="171" spans="1:11" x14ac:dyDescent="0.35">
      <c r="A171" s="12"/>
      <c r="B171" s="12"/>
      <c r="C171" s="12" t="s">
        <v>113</v>
      </c>
      <c r="D171" s="12">
        <v>1500</v>
      </c>
      <c r="E171" s="12">
        <v>3.3530000000000002</v>
      </c>
      <c r="F171" s="12">
        <v>1475.232</v>
      </c>
      <c r="G171" s="12"/>
      <c r="H171" s="12"/>
      <c r="I171" s="12"/>
      <c r="J171" s="12"/>
    </row>
    <row r="172" spans="1:11" x14ac:dyDescent="0.35">
      <c r="A172" s="12" t="s">
        <v>114</v>
      </c>
      <c r="B172" s="12"/>
      <c r="C172" s="12" t="s">
        <v>115</v>
      </c>
      <c r="D172" s="12">
        <v>1000</v>
      </c>
      <c r="E172" s="12">
        <v>2.4</v>
      </c>
      <c r="F172" s="12">
        <v>1042.4069999999999</v>
      </c>
      <c r="G172" s="12">
        <v>3</v>
      </c>
      <c r="H172" s="12">
        <v>1058.4549999999999</v>
      </c>
      <c r="I172" s="12">
        <v>75.248000000000005</v>
      </c>
      <c r="J172" s="12">
        <v>7.109</v>
      </c>
    </row>
    <row r="173" spans="1:11" x14ac:dyDescent="0.35">
      <c r="A173" s="12"/>
      <c r="B173" s="12"/>
      <c r="C173" s="12" t="s">
        <v>116</v>
      </c>
      <c r="D173" s="12">
        <v>1000</v>
      </c>
      <c r="E173" s="12">
        <v>2.6160000000000001</v>
      </c>
      <c r="F173" s="12">
        <v>1140.434</v>
      </c>
      <c r="G173" s="12"/>
      <c r="H173" s="12"/>
      <c r="I173" s="12"/>
      <c r="J173" s="12"/>
    </row>
    <row r="174" spans="1:11" x14ac:dyDescent="0.35">
      <c r="A174" s="12"/>
      <c r="B174" s="12"/>
      <c r="C174" s="12" t="s">
        <v>117</v>
      </c>
      <c r="D174" s="12">
        <v>1000</v>
      </c>
      <c r="E174" s="12">
        <v>2.29</v>
      </c>
      <c r="F174" s="12">
        <v>992.52599999999995</v>
      </c>
      <c r="G174" s="12"/>
      <c r="H174" s="12"/>
      <c r="I174" s="12"/>
      <c r="J174" s="12"/>
    </row>
    <row r="175" spans="1:11" x14ac:dyDescent="0.35">
      <c r="A175" s="12" t="s">
        <v>118</v>
      </c>
      <c r="B175" s="12"/>
      <c r="C175" s="12" t="s">
        <v>119</v>
      </c>
      <c r="D175" s="12">
        <v>750</v>
      </c>
      <c r="E175" s="12">
        <v>1.931</v>
      </c>
      <c r="F175" s="12">
        <v>829.48299999999995</v>
      </c>
      <c r="G175" s="12">
        <v>3</v>
      </c>
      <c r="H175" s="12">
        <v>802.68100000000004</v>
      </c>
      <c r="I175" s="12">
        <v>43.825000000000003</v>
      </c>
      <c r="J175" s="12">
        <v>5.46</v>
      </c>
    </row>
    <row r="176" spans="1:11" x14ac:dyDescent="0.35">
      <c r="A176" s="12"/>
      <c r="B176" s="12"/>
      <c r="C176" s="12" t="s">
        <v>120</v>
      </c>
      <c r="D176" s="12">
        <v>750</v>
      </c>
      <c r="E176" s="12">
        <v>1.925</v>
      </c>
      <c r="F176" s="12">
        <v>826.45299999999997</v>
      </c>
      <c r="G176" s="12"/>
      <c r="H176" s="12"/>
      <c r="I176" s="12"/>
      <c r="J176" s="12"/>
    </row>
    <row r="177" spans="1:10" x14ac:dyDescent="0.35">
      <c r="A177" s="12"/>
      <c r="B177" s="12"/>
      <c r="C177" s="12" t="s">
        <v>121</v>
      </c>
      <c r="D177" s="12">
        <v>750</v>
      </c>
      <c r="E177" s="12">
        <v>1.7609999999999999</v>
      </c>
      <c r="F177" s="12">
        <v>752.10599999999999</v>
      </c>
      <c r="G177" s="12"/>
      <c r="H177" s="12"/>
      <c r="I177" s="12"/>
      <c r="J177" s="12"/>
    </row>
    <row r="178" spans="1:10" x14ac:dyDescent="0.35">
      <c r="A178" s="12" t="s">
        <v>122</v>
      </c>
      <c r="B178" s="12"/>
      <c r="C178" s="12" t="s">
        <v>123</v>
      </c>
      <c r="D178" s="12">
        <v>500</v>
      </c>
      <c r="E178" s="12">
        <v>1.2589999999999999</v>
      </c>
      <c r="F178" s="12">
        <v>524.07799999999997</v>
      </c>
      <c r="G178" s="12">
        <v>3</v>
      </c>
      <c r="H178" s="12">
        <v>516.04399999999998</v>
      </c>
      <c r="I178" s="12">
        <v>21.861999999999998</v>
      </c>
      <c r="J178" s="12">
        <v>4.2359999999999998</v>
      </c>
    </row>
    <row r="179" spans="1:10" x14ac:dyDescent="0.35">
      <c r="A179" s="12"/>
      <c r="B179" s="12"/>
      <c r="C179" s="12" t="s">
        <v>124</v>
      </c>
      <c r="D179" s="12">
        <v>500</v>
      </c>
      <c r="E179" s="12">
        <v>1.1870000000000001</v>
      </c>
      <c r="F179" s="12">
        <v>491.30200000000002</v>
      </c>
      <c r="G179" s="12"/>
      <c r="H179" s="12"/>
      <c r="I179" s="12"/>
      <c r="J179" s="12"/>
    </row>
    <row r="180" spans="1:10" x14ac:dyDescent="0.35">
      <c r="A180" s="12"/>
      <c r="B180" s="12"/>
      <c r="C180" s="12" t="s">
        <v>125</v>
      </c>
      <c r="D180" s="12">
        <v>500</v>
      </c>
      <c r="E180" s="12">
        <v>1.278</v>
      </c>
      <c r="F180" s="12">
        <v>532.75300000000004</v>
      </c>
      <c r="G180" s="12"/>
      <c r="H180" s="12"/>
      <c r="I180" s="12"/>
      <c r="J180" s="12"/>
    </row>
    <row r="181" spans="1:10" x14ac:dyDescent="0.35">
      <c r="A181" s="12" t="s">
        <v>126</v>
      </c>
      <c r="B181" s="12"/>
      <c r="C181" s="12" t="s">
        <v>127</v>
      </c>
      <c r="D181" s="12">
        <v>250</v>
      </c>
      <c r="E181" s="12">
        <v>0.752</v>
      </c>
      <c r="F181" s="12">
        <v>293.51100000000002</v>
      </c>
      <c r="G181" s="12">
        <v>3</v>
      </c>
      <c r="H181" s="12">
        <v>283.8</v>
      </c>
      <c r="I181" s="12">
        <v>8.4209999999999994</v>
      </c>
      <c r="J181" s="12">
        <v>2.9670000000000001</v>
      </c>
    </row>
    <row r="182" spans="1:10" x14ac:dyDescent="0.35">
      <c r="A182" s="12"/>
      <c r="B182" s="12"/>
      <c r="C182" s="12" t="s">
        <v>128</v>
      </c>
      <c r="D182" s="12">
        <v>250</v>
      </c>
      <c r="E182" s="12">
        <v>0.71899999999999997</v>
      </c>
      <c r="F182" s="12">
        <v>278.517</v>
      </c>
      <c r="G182" s="12"/>
      <c r="H182" s="12"/>
      <c r="I182" s="12"/>
      <c r="J182" s="12"/>
    </row>
    <row r="183" spans="1:10" x14ac:dyDescent="0.35">
      <c r="A183" s="12"/>
      <c r="B183" s="12"/>
      <c r="C183" s="12" t="s">
        <v>129</v>
      </c>
      <c r="D183" s="12">
        <v>250</v>
      </c>
      <c r="E183" s="12">
        <v>0.72099999999999997</v>
      </c>
      <c r="F183" s="12">
        <v>279.37099999999998</v>
      </c>
      <c r="G183" s="12"/>
      <c r="H183" s="12"/>
      <c r="I183" s="12"/>
      <c r="J183" s="12"/>
    </row>
    <row r="184" spans="1:10" x14ac:dyDescent="0.35">
      <c r="A184" s="12" t="s">
        <v>130</v>
      </c>
      <c r="B184" s="12"/>
      <c r="C184" s="12" t="s">
        <v>131</v>
      </c>
      <c r="D184" s="12">
        <v>125</v>
      </c>
      <c r="E184" s="12">
        <v>0.40799999999999997</v>
      </c>
      <c r="F184" s="12">
        <v>137.19999999999999</v>
      </c>
      <c r="G184" s="12">
        <v>3</v>
      </c>
      <c r="H184" s="12">
        <v>128.16499999999999</v>
      </c>
      <c r="I184" s="12">
        <v>10.471</v>
      </c>
      <c r="J184" s="12">
        <v>8.17</v>
      </c>
    </row>
    <row r="185" spans="1:10" x14ac:dyDescent="0.35">
      <c r="A185" s="12"/>
      <c r="B185" s="12"/>
      <c r="C185" s="12" t="s">
        <v>132</v>
      </c>
      <c r="D185" s="12">
        <v>125</v>
      </c>
      <c r="E185" s="12">
        <v>0.36199999999999999</v>
      </c>
      <c r="F185" s="12">
        <v>116.68899999999999</v>
      </c>
      <c r="G185" s="12"/>
      <c r="H185" s="12"/>
      <c r="I185" s="12"/>
      <c r="J185" s="12"/>
    </row>
    <row r="186" spans="1:10" x14ac:dyDescent="0.35">
      <c r="A186" s="12"/>
      <c r="B186" s="12"/>
      <c r="C186" s="12" t="s">
        <v>133</v>
      </c>
      <c r="D186" s="12">
        <v>125</v>
      </c>
      <c r="E186" s="12">
        <v>0.39300000000000002</v>
      </c>
      <c r="F186" s="12">
        <v>130.60599999999999</v>
      </c>
      <c r="G186" s="12"/>
      <c r="H186" s="12"/>
      <c r="I186" s="12"/>
      <c r="J186" s="12"/>
    </row>
    <row r="187" spans="1:10" x14ac:dyDescent="0.35">
      <c r="A187" s="12" t="s">
        <v>134</v>
      </c>
      <c r="B187" s="12"/>
      <c r="C187" s="12" t="s">
        <v>135</v>
      </c>
      <c r="D187" s="12">
        <v>25</v>
      </c>
      <c r="E187" s="12">
        <v>7.0999999999999994E-2</v>
      </c>
      <c r="F187" s="12" t="s">
        <v>22</v>
      </c>
      <c r="G187" s="12">
        <v>0</v>
      </c>
      <c r="H187" s="12" t="s">
        <v>9</v>
      </c>
      <c r="I187" s="12" t="s">
        <v>9</v>
      </c>
      <c r="J187" s="12" t="s">
        <v>9</v>
      </c>
    </row>
    <row r="188" spans="1:10" x14ac:dyDescent="0.35">
      <c r="A188" s="12"/>
      <c r="B188" s="12"/>
      <c r="C188" s="12" t="s">
        <v>136</v>
      </c>
      <c r="D188" s="12">
        <v>25</v>
      </c>
      <c r="E188" s="12">
        <v>7.0000000000000007E-2</v>
      </c>
      <c r="F188" s="12" t="s">
        <v>22</v>
      </c>
      <c r="G188" s="12"/>
      <c r="H188" s="12"/>
      <c r="I188" s="12"/>
      <c r="J188" s="12"/>
    </row>
    <row r="189" spans="1:10" x14ac:dyDescent="0.35">
      <c r="A189" s="12"/>
      <c r="B189" s="12"/>
      <c r="C189" s="12" t="s">
        <v>137</v>
      </c>
      <c r="D189" s="12">
        <v>25</v>
      </c>
      <c r="E189" s="12">
        <v>8.1000000000000003E-2</v>
      </c>
      <c r="F189" s="12" t="s">
        <v>22</v>
      </c>
      <c r="G189" s="12"/>
      <c r="H189" s="12"/>
      <c r="I189" s="12"/>
      <c r="J189" s="12"/>
    </row>
    <row r="190" spans="1:10" x14ac:dyDescent="0.35">
      <c r="A190" s="12" t="s">
        <v>138</v>
      </c>
      <c r="B190" s="12"/>
      <c r="C190" s="12" t="s">
        <v>139</v>
      </c>
      <c r="D190" s="12">
        <v>0</v>
      </c>
      <c r="E190" s="12">
        <v>0</v>
      </c>
      <c r="F190" s="12" t="s">
        <v>22</v>
      </c>
      <c r="G190" s="12">
        <v>0</v>
      </c>
      <c r="H190" s="12" t="s">
        <v>9</v>
      </c>
      <c r="I190" s="12" t="s">
        <v>9</v>
      </c>
      <c r="J190" s="12" t="s">
        <v>9</v>
      </c>
    </row>
    <row r="191" spans="1:10" x14ac:dyDescent="0.35">
      <c r="A191" s="12"/>
      <c r="B191" s="12"/>
      <c r="C191" s="12" t="s">
        <v>140</v>
      </c>
      <c r="D191" s="12">
        <v>0</v>
      </c>
      <c r="E191" s="12">
        <v>6.0000000000000001E-3</v>
      </c>
      <c r="F191" s="12" t="s">
        <v>22</v>
      </c>
      <c r="G191" s="12"/>
      <c r="H191" s="12"/>
      <c r="I191" s="12"/>
      <c r="J191" s="12"/>
    </row>
    <row r="192" spans="1:10" x14ac:dyDescent="0.35">
      <c r="A192" s="12"/>
      <c r="B192" s="12"/>
      <c r="C192" s="12" t="s">
        <v>141</v>
      </c>
      <c r="D192" s="12">
        <v>0</v>
      </c>
      <c r="E192" s="12">
        <v>-3.0000000000000001E-3</v>
      </c>
      <c r="F192" s="12" t="s">
        <v>22</v>
      </c>
      <c r="G192" s="12"/>
      <c r="H192" s="12"/>
      <c r="I192" s="12"/>
      <c r="J19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0ACC-A4AB-194E-BC71-81C946BE5AD2}">
  <dimension ref="A1:AF341"/>
  <sheetViews>
    <sheetView topLeftCell="A316" workbookViewId="0">
      <selection activeCell="N339" activeCellId="13" sqref="N183 N195 N207 N219 N231 N243 N255 N267 N279 N291 N303 N315 N327 N339"/>
    </sheetView>
  </sheetViews>
  <sheetFormatPr defaultColWidth="10.6640625" defaultRowHeight="15.5" x14ac:dyDescent="0.35"/>
  <sheetData>
    <row r="1" spans="1:32" x14ac:dyDescent="0.35">
      <c r="A1" t="s">
        <v>0</v>
      </c>
    </row>
    <row r="2" spans="1:32" x14ac:dyDescent="0.35">
      <c r="A2" t="s">
        <v>143</v>
      </c>
    </row>
    <row r="3" spans="1:32" x14ac:dyDescent="0.35">
      <c r="A3" t="s">
        <v>144</v>
      </c>
      <c r="B3" t="s">
        <v>145</v>
      </c>
      <c r="C3">
        <v>1.3</v>
      </c>
      <c r="D3" t="s">
        <v>146</v>
      </c>
      <c r="E3" t="s">
        <v>147</v>
      </c>
      <c r="F3" t="s">
        <v>148</v>
      </c>
      <c r="G3" t="b">
        <v>1</v>
      </c>
      <c r="H3" t="s">
        <v>149</v>
      </c>
      <c r="I3" t="b">
        <v>0</v>
      </c>
      <c r="J3">
        <v>1</v>
      </c>
      <c r="P3">
        <v>1</v>
      </c>
      <c r="Q3">
        <v>590</v>
      </c>
      <c r="R3">
        <v>1</v>
      </c>
      <c r="S3">
        <v>12</v>
      </c>
      <c r="T3">
        <v>96</v>
      </c>
      <c r="U3">
        <v>530</v>
      </c>
      <c r="V3" t="s">
        <v>150</v>
      </c>
      <c r="W3">
        <v>590</v>
      </c>
      <c r="Z3">
        <v>6</v>
      </c>
      <c r="AA3" t="s">
        <v>150</v>
      </c>
      <c r="AD3">
        <v>1</v>
      </c>
      <c r="AE3">
        <v>8</v>
      </c>
      <c r="AF3" t="s">
        <v>151</v>
      </c>
    </row>
    <row r="4" spans="1:32" x14ac:dyDescent="0.35">
      <c r="B4" t="s">
        <v>152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</row>
    <row r="5" spans="1:32" x14ac:dyDescent="0.35">
      <c r="B5">
        <v>26.6</v>
      </c>
      <c r="C5">
        <v>35.915999999999997</v>
      </c>
      <c r="D5">
        <v>31.329000000000001</v>
      </c>
      <c r="E5">
        <v>69.771000000000001</v>
      </c>
      <c r="F5">
        <v>69.525000000000006</v>
      </c>
      <c r="G5">
        <v>104.001</v>
      </c>
      <c r="H5">
        <v>100.37</v>
      </c>
      <c r="I5">
        <v>156.56399999999999</v>
      </c>
      <c r="J5">
        <v>169.33199999999999</v>
      </c>
      <c r="K5">
        <v>307.03399999999999</v>
      </c>
      <c r="L5">
        <v>304.90800000000002</v>
      </c>
      <c r="M5">
        <v>577.57100000000003</v>
      </c>
      <c r="N5">
        <v>573.33100000000002</v>
      </c>
    </row>
    <row r="6" spans="1:32" x14ac:dyDescent="0.35">
      <c r="C6">
        <v>250.61600000000001</v>
      </c>
      <c r="D6">
        <v>245.392</v>
      </c>
      <c r="E6">
        <v>246.072</v>
      </c>
      <c r="F6">
        <v>205.964</v>
      </c>
      <c r="G6">
        <v>204.31299999999999</v>
      </c>
      <c r="H6">
        <v>211.274</v>
      </c>
      <c r="I6">
        <v>191.82499999999999</v>
      </c>
      <c r="J6">
        <v>195.98</v>
      </c>
      <c r="K6">
        <v>193.435</v>
      </c>
      <c r="L6">
        <v>104.63200000000001</v>
      </c>
      <c r="M6">
        <v>101.792</v>
      </c>
      <c r="N6">
        <v>107.661</v>
      </c>
    </row>
    <row r="7" spans="1:32" x14ac:dyDescent="0.35">
      <c r="C7">
        <v>500.44099999999997</v>
      </c>
      <c r="D7">
        <v>480.767</v>
      </c>
      <c r="E7">
        <v>500.02100000000002</v>
      </c>
      <c r="F7">
        <v>937.01199999999994</v>
      </c>
      <c r="G7">
        <v>915.57299999999998</v>
      </c>
      <c r="H7">
        <v>957.58900000000006</v>
      </c>
      <c r="I7">
        <v>277.23700000000002</v>
      </c>
      <c r="J7">
        <v>256.762</v>
      </c>
      <c r="K7">
        <v>288.161</v>
      </c>
      <c r="L7">
        <v>159.47999999999999</v>
      </c>
      <c r="M7">
        <v>155.85</v>
      </c>
      <c r="N7">
        <v>160.96899999999999</v>
      </c>
    </row>
    <row r="8" spans="1:32" x14ac:dyDescent="0.35">
      <c r="C8">
        <v>324.60399999999998</v>
      </c>
      <c r="D8">
        <v>334.10300000000001</v>
      </c>
      <c r="E8">
        <v>502.05399999999997</v>
      </c>
      <c r="F8">
        <v>572.63199999999995</v>
      </c>
      <c r="G8">
        <v>1003.841</v>
      </c>
      <c r="H8">
        <v>315.89400000000001</v>
      </c>
      <c r="I8">
        <v>218.286</v>
      </c>
      <c r="J8">
        <v>231.36</v>
      </c>
      <c r="K8">
        <v>231.42099999999999</v>
      </c>
      <c r="L8">
        <v>199.273</v>
      </c>
      <c r="M8">
        <v>209.88499999999999</v>
      </c>
      <c r="N8">
        <v>204.298</v>
      </c>
    </row>
    <row r="9" spans="1:32" x14ac:dyDescent="0.35">
      <c r="C9">
        <v>2402.7629999999999</v>
      </c>
      <c r="D9">
        <v>412.93299999999999</v>
      </c>
      <c r="E9">
        <v>402.87900000000002</v>
      </c>
      <c r="F9">
        <v>104.08799999999999</v>
      </c>
      <c r="G9">
        <v>113.054</v>
      </c>
      <c r="H9">
        <v>112.575</v>
      </c>
      <c r="I9">
        <v>145.209</v>
      </c>
      <c r="J9">
        <v>151.35</v>
      </c>
      <c r="K9">
        <v>153.38800000000001</v>
      </c>
      <c r="L9">
        <v>248.31299999999999</v>
      </c>
      <c r="M9">
        <v>239.816</v>
      </c>
      <c r="N9">
        <v>230.137</v>
      </c>
    </row>
    <row r="10" spans="1:32" x14ac:dyDescent="0.35">
      <c r="C10">
        <v>1261.9929999999999</v>
      </c>
      <c r="D10">
        <v>1474.319</v>
      </c>
      <c r="E10">
        <v>767.94799999999998</v>
      </c>
      <c r="F10">
        <v>113.241</v>
      </c>
      <c r="G10">
        <v>118.617</v>
      </c>
      <c r="H10">
        <v>116.676</v>
      </c>
      <c r="I10">
        <v>298.74200000000002</v>
      </c>
      <c r="J10">
        <v>317.18</v>
      </c>
      <c r="K10">
        <v>319.33300000000003</v>
      </c>
      <c r="L10">
        <v>343.24700000000001</v>
      </c>
      <c r="M10">
        <v>356.91899999999998</v>
      </c>
      <c r="N10">
        <v>382.25299999999999</v>
      </c>
    </row>
    <row r="11" spans="1:32" x14ac:dyDescent="0.35">
      <c r="C11">
        <v>1.175</v>
      </c>
      <c r="D11">
        <v>1.1990000000000001</v>
      </c>
      <c r="E11">
        <v>1.1850000000000001</v>
      </c>
      <c r="F11">
        <v>1.3240000000000001</v>
      </c>
      <c r="G11">
        <v>1.4019999999999999</v>
      </c>
      <c r="H11">
        <v>0.98299999999999998</v>
      </c>
      <c r="I11">
        <v>1.96</v>
      </c>
      <c r="J11">
        <v>0.94499999999999995</v>
      </c>
      <c r="K11">
        <v>1.0309999999999999</v>
      </c>
      <c r="L11">
        <v>1.143</v>
      </c>
      <c r="M11">
        <v>1.0509999999999999</v>
      </c>
      <c r="N11">
        <v>1.5169999999999999</v>
      </c>
    </row>
    <row r="12" spans="1:32" x14ac:dyDescent="0.35">
      <c r="C12">
        <v>31.847000000000001</v>
      </c>
      <c r="D12">
        <v>36.555</v>
      </c>
      <c r="E12">
        <v>64.918999999999997</v>
      </c>
      <c r="F12">
        <v>71.941999999999993</v>
      </c>
      <c r="G12">
        <v>109.05200000000001</v>
      </c>
      <c r="H12">
        <v>108.455</v>
      </c>
      <c r="I12">
        <v>166.68299999999999</v>
      </c>
      <c r="J12">
        <v>172.21899999999999</v>
      </c>
      <c r="K12">
        <v>305.25299999999999</v>
      </c>
      <c r="L12">
        <v>314.03100000000001</v>
      </c>
      <c r="M12">
        <v>574.04999999999995</v>
      </c>
      <c r="N12">
        <v>591.14</v>
      </c>
    </row>
    <row r="14" spans="1:32" x14ac:dyDescent="0.35">
      <c r="A14" t="s">
        <v>153</v>
      </c>
    </row>
    <row r="15" spans="1:32" x14ac:dyDescent="0.35">
      <c r="A15" t="s">
        <v>144</v>
      </c>
      <c r="B15" t="s">
        <v>154</v>
      </c>
      <c r="C15">
        <v>1.3</v>
      </c>
      <c r="D15" t="s">
        <v>146</v>
      </c>
      <c r="E15" t="s">
        <v>147</v>
      </c>
      <c r="F15" t="s">
        <v>148</v>
      </c>
      <c r="G15" t="b">
        <v>1</v>
      </c>
      <c r="H15" t="s">
        <v>149</v>
      </c>
      <c r="I15" t="b">
        <v>0</v>
      </c>
      <c r="J15">
        <v>1</v>
      </c>
      <c r="P15">
        <v>1</v>
      </c>
      <c r="Q15">
        <v>590</v>
      </c>
      <c r="R15">
        <v>1</v>
      </c>
      <c r="S15">
        <v>12</v>
      </c>
      <c r="T15">
        <v>96</v>
      </c>
      <c r="U15">
        <v>530</v>
      </c>
      <c r="V15" t="s">
        <v>150</v>
      </c>
      <c r="W15">
        <v>590</v>
      </c>
      <c r="Z15">
        <v>6</v>
      </c>
      <c r="AA15" t="s">
        <v>150</v>
      </c>
      <c r="AD15">
        <v>1</v>
      </c>
      <c r="AE15">
        <v>8</v>
      </c>
      <c r="AF15" t="s">
        <v>151</v>
      </c>
    </row>
    <row r="16" spans="1:32" x14ac:dyDescent="0.35">
      <c r="B16" t="s">
        <v>152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  <c r="M16">
        <v>11</v>
      </c>
      <c r="N16">
        <v>12</v>
      </c>
    </row>
    <row r="17" spans="1:32" x14ac:dyDescent="0.35">
      <c r="B17">
        <v>26.6</v>
      </c>
      <c r="C17">
        <v>36.478000000000002</v>
      </c>
      <c r="D17">
        <v>33.11</v>
      </c>
      <c r="E17">
        <v>69.953000000000003</v>
      </c>
      <c r="F17">
        <v>69.191999999999993</v>
      </c>
      <c r="G17">
        <v>103.735</v>
      </c>
      <c r="H17">
        <v>101.306</v>
      </c>
      <c r="I17">
        <v>158.97300000000001</v>
      </c>
      <c r="J17">
        <v>171.446</v>
      </c>
      <c r="K17">
        <v>314.84500000000003</v>
      </c>
      <c r="L17">
        <v>307.298</v>
      </c>
      <c r="M17">
        <v>581.39800000000002</v>
      </c>
      <c r="N17">
        <v>578.97400000000005</v>
      </c>
    </row>
    <row r="18" spans="1:32" x14ac:dyDescent="0.35">
      <c r="C18">
        <v>276.04000000000002</v>
      </c>
      <c r="D18">
        <v>269.94099999999997</v>
      </c>
      <c r="E18">
        <v>264.56</v>
      </c>
      <c r="F18">
        <v>221.71100000000001</v>
      </c>
      <c r="G18">
        <v>224.02600000000001</v>
      </c>
      <c r="H18">
        <v>228.48099999999999</v>
      </c>
      <c r="I18">
        <v>209.988</v>
      </c>
      <c r="J18">
        <v>212.929</v>
      </c>
      <c r="K18">
        <v>211.41200000000001</v>
      </c>
      <c r="L18">
        <v>113.071</v>
      </c>
      <c r="M18">
        <v>108.97499999999999</v>
      </c>
      <c r="N18">
        <v>112.604</v>
      </c>
    </row>
    <row r="19" spans="1:32" x14ac:dyDescent="0.35">
      <c r="C19">
        <v>545.01400000000001</v>
      </c>
      <c r="D19">
        <v>547.07600000000002</v>
      </c>
      <c r="E19">
        <v>564.70699999999999</v>
      </c>
      <c r="F19">
        <v>1044.72</v>
      </c>
      <c r="G19">
        <v>1029.854</v>
      </c>
      <c r="H19">
        <v>1061.4179999999999</v>
      </c>
      <c r="I19">
        <v>309.81200000000001</v>
      </c>
      <c r="J19">
        <v>291.34800000000001</v>
      </c>
      <c r="K19">
        <v>321.02</v>
      </c>
      <c r="L19">
        <v>174.11500000000001</v>
      </c>
      <c r="M19">
        <v>171.155</v>
      </c>
      <c r="N19">
        <v>171.85300000000001</v>
      </c>
    </row>
    <row r="20" spans="1:32" x14ac:dyDescent="0.35">
      <c r="C20">
        <v>357.517</v>
      </c>
      <c r="D20">
        <v>372.72</v>
      </c>
      <c r="E20">
        <v>568.29100000000005</v>
      </c>
      <c r="F20">
        <v>671.03700000000003</v>
      </c>
      <c r="G20">
        <v>1415.1869999999999</v>
      </c>
      <c r="H20">
        <v>350.27100000000002</v>
      </c>
      <c r="I20">
        <v>242.322</v>
      </c>
      <c r="J20">
        <v>249.732</v>
      </c>
      <c r="K20">
        <v>253.81399999999999</v>
      </c>
      <c r="L20">
        <v>220.29599999999999</v>
      </c>
      <c r="M20">
        <v>225.64500000000001</v>
      </c>
      <c r="N20">
        <v>221.30699999999999</v>
      </c>
    </row>
    <row r="21" spans="1:32" x14ac:dyDescent="0.35">
      <c r="C21">
        <v>2719.5839999999998</v>
      </c>
      <c r="D21">
        <v>459.98500000000001</v>
      </c>
      <c r="E21">
        <v>455.16300000000001</v>
      </c>
      <c r="F21">
        <v>113.843</v>
      </c>
      <c r="G21">
        <v>119.751</v>
      </c>
      <c r="H21">
        <v>119.908</v>
      </c>
      <c r="I21">
        <v>157.922</v>
      </c>
      <c r="J21">
        <v>164.364</v>
      </c>
      <c r="K21">
        <v>165.57400000000001</v>
      </c>
      <c r="L21">
        <v>268.78100000000001</v>
      </c>
      <c r="M21">
        <v>255.489</v>
      </c>
      <c r="N21">
        <v>256.14</v>
      </c>
    </row>
    <row r="22" spans="1:32" x14ac:dyDescent="0.35">
      <c r="C22">
        <v>1398.2570000000001</v>
      </c>
      <c r="D22">
        <v>1584.1880000000001</v>
      </c>
      <c r="E22">
        <v>878.16200000000003</v>
      </c>
      <c r="F22">
        <v>127.357</v>
      </c>
      <c r="G22">
        <v>133.172</v>
      </c>
      <c r="H22">
        <v>128.27199999999999</v>
      </c>
      <c r="I22">
        <v>332.17599999999999</v>
      </c>
      <c r="J22">
        <v>349.036</v>
      </c>
      <c r="K22">
        <v>350.81400000000002</v>
      </c>
      <c r="L22">
        <v>376.46100000000001</v>
      </c>
      <c r="M22">
        <v>394.75799999999998</v>
      </c>
      <c r="N22">
        <v>422.50799999999998</v>
      </c>
    </row>
    <row r="23" spans="1:32" x14ac:dyDescent="0.35">
      <c r="C23">
        <v>1.6240000000000001</v>
      </c>
      <c r="D23">
        <v>1.357</v>
      </c>
      <c r="E23">
        <v>0.95199999999999996</v>
      </c>
      <c r="F23">
        <v>1.196</v>
      </c>
      <c r="G23">
        <v>1.28</v>
      </c>
      <c r="H23">
        <v>1.5620000000000001</v>
      </c>
      <c r="I23">
        <v>1.8340000000000001</v>
      </c>
      <c r="J23">
        <v>1.575</v>
      </c>
      <c r="K23">
        <v>1.272</v>
      </c>
      <c r="L23">
        <v>1.2310000000000001</v>
      </c>
      <c r="M23">
        <v>0.97299999999999998</v>
      </c>
      <c r="N23">
        <v>1.6040000000000001</v>
      </c>
    </row>
    <row r="24" spans="1:32" x14ac:dyDescent="0.35">
      <c r="C24">
        <v>31.542000000000002</v>
      </c>
      <c r="D24">
        <v>34.630000000000003</v>
      </c>
      <c r="E24">
        <v>63.865000000000002</v>
      </c>
      <c r="F24">
        <v>70.661000000000001</v>
      </c>
      <c r="G24">
        <v>110.151</v>
      </c>
      <c r="H24">
        <v>106.24</v>
      </c>
      <c r="I24">
        <v>171.50200000000001</v>
      </c>
      <c r="J24">
        <v>177.64699999999999</v>
      </c>
      <c r="K24">
        <v>308.12099999999998</v>
      </c>
      <c r="L24">
        <v>315.20600000000002</v>
      </c>
      <c r="M24">
        <v>579.63900000000001</v>
      </c>
      <c r="N24">
        <v>583.29</v>
      </c>
    </row>
    <row r="26" spans="1:32" x14ac:dyDescent="0.35">
      <c r="A26" t="s">
        <v>153</v>
      </c>
    </row>
    <row r="27" spans="1:32" x14ac:dyDescent="0.35">
      <c r="A27" t="s">
        <v>144</v>
      </c>
      <c r="B27" t="s">
        <v>155</v>
      </c>
      <c r="C27">
        <v>1.3</v>
      </c>
      <c r="D27" t="s">
        <v>146</v>
      </c>
      <c r="E27" t="s">
        <v>147</v>
      </c>
      <c r="F27" t="s">
        <v>148</v>
      </c>
      <c r="G27" t="b">
        <v>1</v>
      </c>
      <c r="H27" t="s">
        <v>149</v>
      </c>
      <c r="I27" t="b">
        <v>0</v>
      </c>
      <c r="J27">
        <v>1</v>
      </c>
      <c r="P27">
        <v>1</v>
      </c>
      <c r="Q27">
        <v>590</v>
      </c>
      <c r="R27">
        <v>1</v>
      </c>
      <c r="S27">
        <v>12</v>
      </c>
      <c r="T27">
        <v>96</v>
      </c>
      <c r="U27">
        <v>530</v>
      </c>
      <c r="V27" t="s">
        <v>150</v>
      </c>
      <c r="W27">
        <v>590</v>
      </c>
      <c r="Z27">
        <v>6</v>
      </c>
      <c r="AA27" t="s">
        <v>150</v>
      </c>
      <c r="AD27">
        <v>1</v>
      </c>
      <c r="AE27">
        <v>8</v>
      </c>
      <c r="AF27" t="s">
        <v>151</v>
      </c>
    </row>
    <row r="28" spans="1:32" x14ac:dyDescent="0.35">
      <c r="B28" t="s">
        <v>152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</row>
    <row r="29" spans="1:32" x14ac:dyDescent="0.35">
      <c r="B29">
        <v>26.7</v>
      </c>
      <c r="C29">
        <v>36.192999999999998</v>
      </c>
      <c r="D29">
        <v>32.484999999999999</v>
      </c>
      <c r="E29">
        <v>67.31</v>
      </c>
      <c r="F29">
        <v>69.364000000000004</v>
      </c>
      <c r="G29">
        <v>106.033</v>
      </c>
      <c r="H29">
        <v>101.001</v>
      </c>
      <c r="I29">
        <v>160.01599999999999</v>
      </c>
      <c r="J29">
        <v>170.01300000000001</v>
      </c>
      <c r="K29">
        <v>307.61200000000002</v>
      </c>
      <c r="L29">
        <v>306.53899999999999</v>
      </c>
      <c r="M29">
        <v>571.91700000000003</v>
      </c>
      <c r="N29">
        <v>570.82000000000005</v>
      </c>
    </row>
    <row r="30" spans="1:32" x14ac:dyDescent="0.35">
      <c r="C30">
        <v>292.72500000000002</v>
      </c>
      <c r="D30">
        <v>291.81099999999998</v>
      </c>
      <c r="E30">
        <v>286.97800000000001</v>
      </c>
      <c r="F30">
        <v>237.20400000000001</v>
      </c>
      <c r="G30">
        <v>235.36099999999999</v>
      </c>
      <c r="H30">
        <v>242.66</v>
      </c>
      <c r="I30">
        <v>229.32900000000001</v>
      </c>
      <c r="J30">
        <v>227.99799999999999</v>
      </c>
      <c r="K30">
        <v>226.57599999999999</v>
      </c>
      <c r="L30">
        <v>116.81100000000001</v>
      </c>
      <c r="M30">
        <v>116.74299999999999</v>
      </c>
      <c r="N30">
        <v>123.04600000000001</v>
      </c>
    </row>
    <row r="31" spans="1:32" x14ac:dyDescent="0.35">
      <c r="C31">
        <v>592.08399999999995</v>
      </c>
      <c r="D31">
        <v>583.67200000000003</v>
      </c>
      <c r="E31">
        <v>611.53899999999999</v>
      </c>
      <c r="F31">
        <v>1151.6949999999999</v>
      </c>
      <c r="G31">
        <v>1123.5309999999999</v>
      </c>
      <c r="H31">
        <v>1164.4290000000001</v>
      </c>
      <c r="I31">
        <v>333.096</v>
      </c>
      <c r="J31">
        <v>313.27800000000002</v>
      </c>
      <c r="K31">
        <v>342.63200000000001</v>
      </c>
      <c r="L31">
        <v>187.10300000000001</v>
      </c>
      <c r="M31">
        <v>182.16800000000001</v>
      </c>
      <c r="N31">
        <v>186.82400000000001</v>
      </c>
    </row>
    <row r="32" spans="1:32" x14ac:dyDescent="0.35">
      <c r="C32">
        <v>393.07499999999999</v>
      </c>
      <c r="D32">
        <v>416.56599999999997</v>
      </c>
      <c r="E32">
        <v>617.05600000000004</v>
      </c>
      <c r="F32">
        <v>752.15099999999995</v>
      </c>
      <c r="G32">
        <v>1305.8789999999999</v>
      </c>
      <c r="H32">
        <v>383.24299999999999</v>
      </c>
      <c r="I32">
        <v>260.733</v>
      </c>
      <c r="J32">
        <v>268.32400000000001</v>
      </c>
      <c r="K32">
        <v>272.78800000000001</v>
      </c>
      <c r="L32">
        <v>238.48</v>
      </c>
      <c r="M32">
        <v>245.298</v>
      </c>
      <c r="N32">
        <v>242.56200000000001</v>
      </c>
    </row>
    <row r="33" spans="1:32" x14ac:dyDescent="0.35">
      <c r="C33">
        <v>2923.7640000000001</v>
      </c>
      <c r="D33">
        <v>505.41</v>
      </c>
      <c r="E33">
        <v>499.78100000000001</v>
      </c>
      <c r="F33">
        <v>120.657</v>
      </c>
      <c r="G33">
        <v>125.188</v>
      </c>
      <c r="H33">
        <v>125.76600000000001</v>
      </c>
      <c r="I33">
        <v>168.702</v>
      </c>
      <c r="J33">
        <v>176.61199999999999</v>
      </c>
      <c r="K33">
        <v>180.79300000000001</v>
      </c>
      <c r="L33">
        <v>294.57900000000001</v>
      </c>
      <c r="M33">
        <v>280.166</v>
      </c>
      <c r="N33">
        <v>277.57499999999999</v>
      </c>
    </row>
    <row r="34" spans="1:32" x14ac:dyDescent="0.35">
      <c r="C34">
        <v>1553.8489999999999</v>
      </c>
      <c r="D34">
        <v>1787.7919999999999</v>
      </c>
      <c r="E34">
        <v>963.327</v>
      </c>
      <c r="F34">
        <v>133.45099999999999</v>
      </c>
      <c r="G34">
        <v>142.51</v>
      </c>
      <c r="H34">
        <v>142.56</v>
      </c>
      <c r="I34">
        <v>362.79500000000002</v>
      </c>
      <c r="J34">
        <v>378.37599999999998</v>
      </c>
      <c r="K34">
        <v>387.38900000000001</v>
      </c>
      <c r="L34">
        <v>410.36</v>
      </c>
      <c r="M34">
        <v>426.55200000000002</v>
      </c>
      <c r="N34">
        <v>454.17500000000001</v>
      </c>
    </row>
    <row r="35" spans="1:32" x14ac:dyDescent="0.35">
      <c r="C35">
        <v>1.365</v>
      </c>
      <c r="D35">
        <v>1.2110000000000001</v>
      </c>
      <c r="E35">
        <v>0.75800000000000001</v>
      </c>
      <c r="F35">
        <v>1.294</v>
      </c>
      <c r="G35">
        <v>1.2350000000000001</v>
      </c>
      <c r="H35">
        <v>1.109</v>
      </c>
      <c r="I35">
        <v>1.476</v>
      </c>
      <c r="J35">
        <v>1.6040000000000001</v>
      </c>
      <c r="K35">
        <v>1.5660000000000001</v>
      </c>
      <c r="L35">
        <v>1.2330000000000001</v>
      </c>
      <c r="M35">
        <v>1.637</v>
      </c>
      <c r="N35">
        <v>1.393</v>
      </c>
    </row>
    <row r="36" spans="1:32" x14ac:dyDescent="0.35">
      <c r="C36">
        <v>31.420999999999999</v>
      </c>
      <c r="D36">
        <v>34.965000000000003</v>
      </c>
      <c r="E36">
        <v>64.930000000000007</v>
      </c>
      <c r="F36">
        <v>69.884</v>
      </c>
      <c r="G36">
        <v>108.262</v>
      </c>
      <c r="H36">
        <v>103.914</v>
      </c>
      <c r="I36">
        <v>166.99799999999999</v>
      </c>
      <c r="J36">
        <v>174.89</v>
      </c>
      <c r="K36">
        <v>304.08100000000002</v>
      </c>
      <c r="L36">
        <v>313.86599999999999</v>
      </c>
      <c r="M36">
        <v>572.36500000000001</v>
      </c>
      <c r="N36">
        <v>583.07500000000005</v>
      </c>
    </row>
    <row r="38" spans="1:32" x14ac:dyDescent="0.35">
      <c r="A38" t="s">
        <v>153</v>
      </c>
    </row>
    <row r="39" spans="1:32" x14ac:dyDescent="0.35">
      <c r="A39" t="s">
        <v>144</v>
      </c>
      <c r="B39" t="s">
        <v>156</v>
      </c>
      <c r="C39">
        <v>1.3</v>
      </c>
      <c r="D39" t="s">
        <v>146</v>
      </c>
      <c r="E39" t="s">
        <v>147</v>
      </c>
      <c r="F39" t="s">
        <v>148</v>
      </c>
      <c r="G39" t="b">
        <v>1</v>
      </c>
      <c r="H39" t="s">
        <v>149</v>
      </c>
      <c r="I39" t="b">
        <v>0</v>
      </c>
      <c r="J39">
        <v>1</v>
      </c>
      <c r="P39">
        <v>1</v>
      </c>
      <c r="Q39">
        <v>590</v>
      </c>
      <c r="R39">
        <v>1</v>
      </c>
      <c r="S39">
        <v>12</v>
      </c>
      <c r="T39">
        <v>96</v>
      </c>
      <c r="U39">
        <v>530</v>
      </c>
      <c r="V39" t="s">
        <v>150</v>
      </c>
      <c r="W39">
        <v>590</v>
      </c>
      <c r="Z39">
        <v>6</v>
      </c>
      <c r="AA39" t="s">
        <v>150</v>
      </c>
      <c r="AD39">
        <v>1</v>
      </c>
      <c r="AE39">
        <v>8</v>
      </c>
      <c r="AF39" t="s">
        <v>151</v>
      </c>
    </row>
    <row r="40" spans="1:32" x14ac:dyDescent="0.35">
      <c r="B40" t="s">
        <v>152</v>
      </c>
      <c r="C40">
        <v>1</v>
      </c>
      <c r="D40">
        <v>2</v>
      </c>
      <c r="E40">
        <v>3</v>
      </c>
      <c r="F40">
        <v>4</v>
      </c>
      <c r="G40">
        <v>5</v>
      </c>
      <c r="H40">
        <v>6</v>
      </c>
      <c r="I40">
        <v>7</v>
      </c>
      <c r="J40">
        <v>8</v>
      </c>
      <c r="K40">
        <v>9</v>
      </c>
      <c r="L40">
        <v>10</v>
      </c>
      <c r="M40">
        <v>11</v>
      </c>
      <c r="N40">
        <v>12</v>
      </c>
    </row>
    <row r="41" spans="1:32" x14ac:dyDescent="0.35">
      <c r="B41">
        <v>26.7</v>
      </c>
      <c r="C41">
        <v>38.228000000000002</v>
      </c>
      <c r="D41">
        <v>32.564</v>
      </c>
      <c r="E41">
        <v>69.316999999999993</v>
      </c>
      <c r="F41">
        <v>71.251000000000005</v>
      </c>
      <c r="G41">
        <v>104.29300000000001</v>
      </c>
      <c r="H41">
        <v>102.254</v>
      </c>
      <c r="I41">
        <v>157.845</v>
      </c>
      <c r="J41">
        <v>169.58500000000001</v>
      </c>
      <c r="K41">
        <v>305.44900000000001</v>
      </c>
      <c r="L41">
        <v>308.904</v>
      </c>
      <c r="M41">
        <v>566.12099999999998</v>
      </c>
      <c r="N41">
        <v>587.54200000000003</v>
      </c>
    </row>
    <row r="42" spans="1:32" x14ac:dyDescent="0.35">
      <c r="C42">
        <v>327.44799999999998</v>
      </c>
      <c r="D42">
        <v>320.88499999999999</v>
      </c>
      <c r="E42">
        <v>312.48599999999999</v>
      </c>
      <c r="F42">
        <v>258.57900000000001</v>
      </c>
      <c r="G42">
        <v>259.63499999999999</v>
      </c>
      <c r="H42">
        <v>266.18900000000002</v>
      </c>
      <c r="I42">
        <v>248.25399999999999</v>
      </c>
      <c r="J42">
        <v>249.82599999999999</v>
      </c>
      <c r="K42">
        <v>247.78700000000001</v>
      </c>
      <c r="L42">
        <v>127.857</v>
      </c>
      <c r="M42">
        <v>125.178</v>
      </c>
      <c r="N42">
        <v>128.04400000000001</v>
      </c>
    </row>
    <row r="43" spans="1:32" x14ac:dyDescent="0.35">
      <c r="C43">
        <v>652.39800000000002</v>
      </c>
      <c r="D43">
        <v>645.03800000000001</v>
      </c>
      <c r="E43">
        <v>672.98</v>
      </c>
      <c r="F43">
        <v>1266.7919999999999</v>
      </c>
      <c r="G43">
        <v>1245.92</v>
      </c>
      <c r="H43">
        <v>1286.8630000000001</v>
      </c>
      <c r="I43">
        <v>365.45699999999999</v>
      </c>
      <c r="J43">
        <v>342.834</v>
      </c>
      <c r="K43">
        <v>377.649</v>
      </c>
      <c r="L43">
        <v>205.61500000000001</v>
      </c>
      <c r="M43">
        <v>202.18799999999999</v>
      </c>
      <c r="N43">
        <v>208.072</v>
      </c>
    </row>
    <row r="44" spans="1:32" x14ac:dyDescent="0.35">
      <c r="C44">
        <v>441.86799999999999</v>
      </c>
      <c r="D44">
        <v>457.548</v>
      </c>
      <c r="E44">
        <v>711.51</v>
      </c>
      <c r="F44">
        <v>851.31600000000003</v>
      </c>
      <c r="G44">
        <v>1374.098</v>
      </c>
      <c r="H44">
        <v>423.45699999999999</v>
      </c>
      <c r="I44">
        <v>280.2</v>
      </c>
      <c r="J44">
        <v>293.738</v>
      </c>
      <c r="K44">
        <v>297.20400000000001</v>
      </c>
      <c r="L44">
        <v>259.39699999999999</v>
      </c>
      <c r="M44">
        <v>274.60500000000002</v>
      </c>
      <c r="N44">
        <v>268.78100000000001</v>
      </c>
    </row>
    <row r="45" spans="1:32" x14ac:dyDescent="0.35">
      <c r="C45">
        <v>3013.297</v>
      </c>
      <c r="D45">
        <v>558.74099999999999</v>
      </c>
      <c r="E45">
        <v>555.72900000000004</v>
      </c>
      <c r="F45">
        <v>128.28899999999999</v>
      </c>
      <c r="G45">
        <v>140.09399999999999</v>
      </c>
      <c r="H45">
        <v>138.57300000000001</v>
      </c>
      <c r="I45">
        <v>187.99600000000001</v>
      </c>
      <c r="J45">
        <v>196.15</v>
      </c>
      <c r="K45">
        <v>198.48599999999999</v>
      </c>
      <c r="L45">
        <v>318.59199999999998</v>
      </c>
      <c r="M45">
        <v>304.15100000000001</v>
      </c>
      <c r="N45">
        <v>301.03699999999998</v>
      </c>
    </row>
    <row r="46" spans="1:32" x14ac:dyDescent="0.35">
      <c r="C46">
        <v>1744.7670000000001</v>
      </c>
      <c r="D46">
        <v>1933.1120000000001</v>
      </c>
      <c r="E46">
        <v>1071.287</v>
      </c>
      <c r="F46">
        <v>148.506</v>
      </c>
      <c r="G46">
        <v>150.48400000000001</v>
      </c>
      <c r="H46">
        <v>149.33199999999999</v>
      </c>
      <c r="I46">
        <v>400.37200000000001</v>
      </c>
      <c r="J46">
        <v>413.45499999999998</v>
      </c>
      <c r="K46">
        <v>424.91500000000002</v>
      </c>
      <c r="L46">
        <v>462.30799999999999</v>
      </c>
      <c r="M46">
        <v>480.25799999999998</v>
      </c>
      <c r="N46">
        <v>509.81900000000002</v>
      </c>
    </row>
    <row r="47" spans="1:32" x14ac:dyDescent="0.35">
      <c r="C47">
        <v>1.3260000000000001</v>
      </c>
      <c r="D47">
        <v>1.5860000000000001</v>
      </c>
      <c r="E47">
        <v>0.85299999999999998</v>
      </c>
      <c r="F47">
        <v>1.0069999999999999</v>
      </c>
      <c r="G47">
        <v>1.6850000000000001</v>
      </c>
      <c r="H47">
        <v>1.248</v>
      </c>
      <c r="I47">
        <v>2.3730000000000002</v>
      </c>
      <c r="J47">
        <v>1.345</v>
      </c>
      <c r="K47">
        <v>1.002</v>
      </c>
      <c r="L47">
        <v>1.581</v>
      </c>
      <c r="M47">
        <v>1.3089999999999999</v>
      </c>
      <c r="N47">
        <v>0.90700000000000003</v>
      </c>
    </row>
    <row r="48" spans="1:32" x14ac:dyDescent="0.35">
      <c r="C48">
        <v>29.108000000000001</v>
      </c>
      <c r="D48">
        <v>33.939</v>
      </c>
      <c r="E48">
        <v>61.695</v>
      </c>
      <c r="F48">
        <v>73.266000000000005</v>
      </c>
      <c r="G48">
        <v>106.608</v>
      </c>
      <c r="H48">
        <v>107.69</v>
      </c>
      <c r="I48">
        <v>169.297</v>
      </c>
      <c r="J48">
        <v>176.27500000000001</v>
      </c>
      <c r="K48">
        <v>302.54700000000003</v>
      </c>
      <c r="L48">
        <v>313.86399999999998</v>
      </c>
      <c r="M48">
        <v>575.23699999999997</v>
      </c>
      <c r="N48">
        <v>603.24400000000003</v>
      </c>
    </row>
    <row r="50" spans="1:32" x14ac:dyDescent="0.35">
      <c r="A50" t="s">
        <v>153</v>
      </c>
    </row>
    <row r="51" spans="1:32" x14ac:dyDescent="0.35">
      <c r="A51" t="s">
        <v>144</v>
      </c>
      <c r="B51" t="s">
        <v>157</v>
      </c>
      <c r="C51">
        <v>1.3</v>
      </c>
      <c r="D51" t="s">
        <v>146</v>
      </c>
      <c r="E51" t="s">
        <v>147</v>
      </c>
      <c r="F51" t="s">
        <v>148</v>
      </c>
      <c r="G51" t="b">
        <v>1</v>
      </c>
      <c r="H51" t="s">
        <v>149</v>
      </c>
      <c r="I51" t="b">
        <v>0</v>
      </c>
      <c r="J51">
        <v>1</v>
      </c>
      <c r="P51">
        <v>1</v>
      </c>
      <c r="Q51">
        <v>590</v>
      </c>
      <c r="R51">
        <v>1</v>
      </c>
      <c r="S51">
        <v>12</v>
      </c>
      <c r="T51">
        <v>96</v>
      </c>
      <c r="U51">
        <v>530</v>
      </c>
      <c r="V51" t="s">
        <v>150</v>
      </c>
      <c r="W51">
        <v>590</v>
      </c>
      <c r="Z51">
        <v>6</v>
      </c>
      <c r="AA51" t="s">
        <v>150</v>
      </c>
      <c r="AD51">
        <v>1</v>
      </c>
      <c r="AE51">
        <v>8</v>
      </c>
      <c r="AF51" t="s">
        <v>151</v>
      </c>
    </row>
    <row r="52" spans="1:32" x14ac:dyDescent="0.35">
      <c r="B52" t="s">
        <v>152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>
        <v>8</v>
      </c>
      <c r="K52">
        <v>9</v>
      </c>
      <c r="L52">
        <v>10</v>
      </c>
      <c r="M52">
        <v>11</v>
      </c>
      <c r="N52">
        <v>12</v>
      </c>
    </row>
    <row r="53" spans="1:32" x14ac:dyDescent="0.35">
      <c r="B53">
        <v>26.7</v>
      </c>
      <c r="C53">
        <v>35.545999999999999</v>
      </c>
      <c r="D53">
        <v>31.521000000000001</v>
      </c>
      <c r="E53">
        <v>69.385000000000005</v>
      </c>
      <c r="F53">
        <v>71.828000000000003</v>
      </c>
      <c r="G53">
        <v>104.809</v>
      </c>
      <c r="H53">
        <v>100.03400000000001</v>
      </c>
      <c r="I53">
        <v>161.63300000000001</v>
      </c>
      <c r="J53">
        <v>171.13200000000001</v>
      </c>
      <c r="K53">
        <v>308.13</v>
      </c>
      <c r="L53">
        <v>308.91800000000001</v>
      </c>
      <c r="M53">
        <v>567.26499999999999</v>
      </c>
      <c r="N53">
        <v>573.58500000000004</v>
      </c>
    </row>
    <row r="54" spans="1:32" x14ac:dyDescent="0.35">
      <c r="C54">
        <v>350.49299999999999</v>
      </c>
      <c r="D54">
        <v>344.68200000000002</v>
      </c>
      <c r="E54">
        <v>335.697</v>
      </c>
      <c r="F54">
        <v>273.74599999999998</v>
      </c>
      <c r="G54">
        <v>281.89999999999998</v>
      </c>
      <c r="H54">
        <v>283.89600000000002</v>
      </c>
      <c r="I54">
        <v>258.20299999999997</v>
      </c>
      <c r="J54">
        <v>260.95600000000002</v>
      </c>
      <c r="K54">
        <v>259.05700000000002</v>
      </c>
      <c r="L54">
        <v>129.393</v>
      </c>
      <c r="M54">
        <v>131.19200000000001</v>
      </c>
      <c r="N54">
        <v>134.773</v>
      </c>
    </row>
    <row r="55" spans="1:32" x14ac:dyDescent="0.35">
      <c r="C55">
        <v>705.46699999999998</v>
      </c>
      <c r="D55">
        <v>690.34799999999996</v>
      </c>
      <c r="E55">
        <v>725.81200000000001</v>
      </c>
      <c r="F55">
        <v>1363.4549999999999</v>
      </c>
      <c r="G55">
        <v>1331.7909999999999</v>
      </c>
      <c r="H55">
        <v>1375.9290000000001</v>
      </c>
      <c r="I55">
        <v>389.72</v>
      </c>
      <c r="J55">
        <v>367.27300000000002</v>
      </c>
      <c r="K55">
        <v>400.85899999999998</v>
      </c>
      <c r="L55">
        <v>211.50200000000001</v>
      </c>
      <c r="M55">
        <v>215.554</v>
      </c>
      <c r="N55">
        <v>222.667</v>
      </c>
    </row>
    <row r="56" spans="1:32" x14ac:dyDescent="0.35">
      <c r="C56">
        <v>462.01400000000001</v>
      </c>
      <c r="D56">
        <v>482.27199999999999</v>
      </c>
      <c r="E56">
        <v>752.01499999999999</v>
      </c>
      <c r="F56">
        <v>903.88800000000003</v>
      </c>
      <c r="G56">
        <v>1501.8040000000001</v>
      </c>
      <c r="H56">
        <v>455.14800000000002</v>
      </c>
      <c r="I56">
        <v>304.387</v>
      </c>
      <c r="J56">
        <v>307.68</v>
      </c>
      <c r="K56">
        <v>313.714</v>
      </c>
      <c r="L56">
        <v>269.32799999999997</v>
      </c>
      <c r="M56">
        <v>281.99</v>
      </c>
      <c r="N56">
        <v>283.63299999999998</v>
      </c>
    </row>
    <row r="57" spans="1:32" x14ac:dyDescent="0.35">
      <c r="C57">
        <v>3423.0830000000001</v>
      </c>
      <c r="D57">
        <v>597.32399999999996</v>
      </c>
      <c r="E57">
        <v>594.38900000000001</v>
      </c>
      <c r="F57">
        <v>132.232</v>
      </c>
      <c r="G57">
        <v>147.358</v>
      </c>
      <c r="H57">
        <v>141.46799999999999</v>
      </c>
      <c r="I57">
        <v>195.654</v>
      </c>
      <c r="J57">
        <v>208.45500000000001</v>
      </c>
      <c r="K57">
        <v>213.779</v>
      </c>
      <c r="L57">
        <v>342.779</v>
      </c>
      <c r="M57">
        <v>319.72300000000001</v>
      </c>
      <c r="N57">
        <v>314.93799999999999</v>
      </c>
    </row>
    <row r="58" spans="1:32" x14ac:dyDescent="0.35">
      <c r="C58">
        <v>1891.1510000000001</v>
      </c>
      <c r="D58">
        <v>2088.3629999999998</v>
      </c>
      <c r="E58">
        <v>1151.5340000000001</v>
      </c>
      <c r="F58">
        <v>154.08000000000001</v>
      </c>
      <c r="G58">
        <v>159.69999999999999</v>
      </c>
      <c r="H58">
        <v>160.33099999999999</v>
      </c>
      <c r="I58">
        <v>425.05500000000001</v>
      </c>
      <c r="J58">
        <v>448.404</v>
      </c>
      <c r="K58">
        <v>454.88600000000002</v>
      </c>
      <c r="L58">
        <v>488.34</v>
      </c>
      <c r="M58">
        <v>511.72899999999998</v>
      </c>
      <c r="N58">
        <v>537.29499999999996</v>
      </c>
    </row>
    <row r="59" spans="1:32" x14ac:dyDescent="0.35">
      <c r="C59">
        <v>1.2969999999999999</v>
      </c>
      <c r="D59">
        <v>1.03</v>
      </c>
      <c r="E59">
        <v>1.27</v>
      </c>
      <c r="F59">
        <v>0.97399999999999998</v>
      </c>
      <c r="G59">
        <v>0.97</v>
      </c>
      <c r="H59">
        <v>1.06</v>
      </c>
      <c r="I59">
        <v>1.9339999999999999</v>
      </c>
      <c r="J59">
        <v>1.115</v>
      </c>
      <c r="K59">
        <v>1.61</v>
      </c>
      <c r="L59">
        <v>0.997</v>
      </c>
      <c r="M59">
        <v>0.83699999999999997</v>
      </c>
      <c r="N59">
        <v>1.486</v>
      </c>
    </row>
    <row r="60" spans="1:32" x14ac:dyDescent="0.35">
      <c r="C60">
        <v>30.265000000000001</v>
      </c>
      <c r="D60">
        <v>34.363999999999997</v>
      </c>
      <c r="E60">
        <v>65.069999999999993</v>
      </c>
      <c r="F60">
        <v>70.914000000000001</v>
      </c>
      <c r="G60">
        <v>110.042</v>
      </c>
      <c r="H60">
        <v>108.273</v>
      </c>
      <c r="I60">
        <v>165.42</v>
      </c>
      <c r="J60">
        <v>177.24799999999999</v>
      </c>
      <c r="K60">
        <v>301.27199999999999</v>
      </c>
      <c r="L60">
        <v>317.02600000000001</v>
      </c>
      <c r="M60">
        <v>569.37599999999998</v>
      </c>
      <c r="N60">
        <v>583.596</v>
      </c>
    </row>
    <row r="62" spans="1:32" x14ac:dyDescent="0.35">
      <c r="A62" t="s">
        <v>153</v>
      </c>
    </row>
    <row r="63" spans="1:32" x14ac:dyDescent="0.35">
      <c r="A63" t="s">
        <v>144</v>
      </c>
      <c r="B63" t="s">
        <v>158</v>
      </c>
      <c r="C63">
        <v>1.3</v>
      </c>
      <c r="D63" t="s">
        <v>146</v>
      </c>
      <c r="E63" t="s">
        <v>147</v>
      </c>
      <c r="F63" t="s">
        <v>148</v>
      </c>
      <c r="G63" t="b">
        <v>1</v>
      </c>
      <c r="H63" t="s">
        <v>149</v>
      </c>
      <c r="I63" t="b">
        <v>0</v>
      </c>
      <c r="J63">
        <v>1</v>
      </c>
      <c r="P63">
        <v>1</v>
      </c>
      <c r="Q63">
        <v>590</v>
      </c>
      <c r="R63">
        <v>1</v>
      </c>
      <c r="S63">
        <v>12</v>
      </c>
      <c r="T63">
        <v>96</v>
      </c>
      <c r="U63">
        <v>530</v>
      </c>
      <c r="V63" t="s">
        <v>150</v>
      </c>
      <c r="W63">
        <v>590</v>
      </c>
      <c r="Z63">
        <v>6</v>
      </c>
      <c r="AA63" t="s">
        <v>150</v>
      </c>
      <c r="AD63">
        <v>1</v>
      </c>
      <c r="AE63">
        <v>8</v>
      </c>
      <c r="AF63" t="s">
        <v>151</v>
      </c>
    </row>
    <row r="64" spans="1:32" x14ac:dyDescent="0.35">
      <c r="B64" t="s">
        <v>152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  <c r="J64">
        <v>8</v>
      </c>
      <c r="K64">
        <v>9</v>
      </c>
      <c r="L64">
        <v>10</v>
      </c>
      <c r="M64">
        <v>11</v>
      </c>
      <c r="N64">
        <v>12</v>
      </c>
    </row>
    <row r="65" spans="1:32" x14ac:dyDescent="0.35">
      <c r="B65">
        <v>26.8</v>
      </c>
      <c r="C65">
        <v>36.072000000000003</v>
      </c>
      <c r="D65">
        <v>33.238999999999997</v>
      </c>
      <c r="E65">
        <v>69.408000000000001</v>
      </c>
      <c r="F65">
        <v>69.31</v>
      </c>
      <c r="G65">
        <v>104.58799999999999</v>
      </c>
      <c r="H65">
        <v>96.897999999999996</v>
      </c>
      <c r="I65">
        <v>157.22499999999999</v>
      </c>
      <c r="J65">
        <v>170.27</v>
      </c>
      <c r="K65">
        <v>303.38600000000002</v>
      </c>
      <c r="L65">
        <v>299.46199999999999</v>
      </c>
      <c r="M65">
        <v>566.15899999999999</v>
      </c>
      <c r="N65">
        <v>571.06899999999996</v>
      </c>
    </row>
    <row r="66" spans="1:32" x14ac:dyDescent="0.35">
      <c r="C66">
        <v>366.33</v>
      </c>
      <c r="D66">
        <v>362.12900000000002</v>
      </c>
      <c r="E66">
        <v>354.84100000000001</v>
      </c>
      <c r="F66">
        <v>290.73200000000003</v>
      </c>
      <c r="G66">
        <v>287.69499999999999</v>
      </c>
      <c r="H66">
        <v>291.43900000000002</v>
      </c>
      <c r="I66">
        <v>276.28199999999998</v>
      </c>
      <c r="J66">
        <v>279.36799999999999</v>
      </c>
      <c r="K66">
        <v>275.358</v>
      </c>
      <c r="L66">
        <v>136.898</v>
      </c>
      <c r="M66">
        <v>137.256</v>
      </c>
      <c r="N66">
        <v>137.267</v>
      </c>
    </row>
    <row r="67" spans="1:32" x14ac:dyDescent="0.35">
      <c r="C67">
        <v>744.45500000000004</v>
      </c>
      <c r="D67">
        <v>726.20500000000004</v>
      </c>
      <c r="E67">
        <v>769.87</v>
      </c>
      <c r="F67">
        <v>1446.491</v>
      </c>
      <c r="G67">
        <v>1404.5239999999999</v>
      </c>
      <c r="H67">
        <v>1463.0530000000001</v>
      </c>
      <c r="I67">
        <v>408.81099999999998</v>
      </c>
      <c r="J67">
        <v>386.80799999999999</v>
      </c>
      <c r="K67">
        <v>423.88400000000001</v>
      </c>
      <c r="L67">
        <v>226.54900000000001</v>
      </c>
      <c r="M67">
        <v>222.28</v>
      </c>
      <c r="N67">
        <v>233.346</v>
      </c>
    </row>
    <row r="68" spans="1:32" x14ac:dyDescent="0.35">
      <c r="C68">
        <v>497.57299999999998</v>
      </c>
      <c r="D68">
        <v>531.15899999999999</v>
      </c>
      <c r="E68">
        <v>785.74099999999999</v>
      </c>
      <c r="F68">
        <v>972.71900000000005</v>
      </c>
      <c r="G68">
        <v>1655.3240000000001</v>
      </c>
      <c r="H68">
        <v>485.90600000000001</v>
      </c>
      <c r="I68">
        <v>316.12599999999998</v>
      </c>
      <c r="J68">
        <v>334.66500000000002</v>
      </c>
      <c r="K68">
        <v>334.09500000000003</v>
      </c>
      <c r="L68">
        <v>287.10899999999998</v>
      </c>
      <c r="M68">
        <v>300.87700000000001</v>
      </c>
      <c r="N68">
        <v>294.24799999999999</v>
      </c>
    </row>
    <row r="69" spans="1:32" x14ac:dyDescent="0.35">
      <c r="C69">
        <v>3402.79</v>
      </c>
      <c r="D69">
        <v>636.51400000000001</v>
      </c>
      <c r="E69">
        <v>636.26499999999999</v>
      </c>
      <c r="F69">
        <v>140.13399999999999</v>
      </c>
      <c r="G69">
        <v>149.524</v>
      </c>
      <c r="H69">
        <v>149.15299999999999</v>
      </c>
      <c r="I69">
        <v>211.28100000000001</v>
      </c>
      <c r="J69">
        <v>222.262</v>
      </c>
      <c r="K69">
        <v>220.79400000000001</v>
      </c>
      <c r="L69">
        <v>355.07499999999999</v>
      </c>
      <c r="M69">
        <v>339.95499999999998</v>
      </c>
      <c r="N69">
        <v>330.024</v>
      </c>
    </row>
    <row r="70" spans="1:32" x14ac:dyDescent="0.35">
      <c r="C70">
        <v>1974.941</v>
      </c>
      <c r="D70">
        <v>2178.8449999999998</v>
      </c>
      <c r="E70">
        <v>1217.693</v>
      </c>
      <c r="F70">
        <v>163.49799999999999</v>
      </c>
      <c r="G70">
        <v>170.58</v>
      </c>
      <c r="H70">
        <v>165.14699999999999</v>
      </c>
      <c r="I70">
        <v>456.26799999999997</v>
      </c>
      <c r="J70">
        <v>478.22500000000002</v>
      </c>
      <c r="K70">
        <v>487.10599999999999</v>
      </c>
      <c r="L70">
        <v>519.66700000000003</v>
      </c>
      <c r="M70">
        <v>548.37</v>
      </c>
      <c r="N70">
        <v>578.26199999999994</v>
      </c>
    </row>
    <row r="71" spans="1:32" x14ac:dyDescent="0.35">
      <c r="C71">
        <v>1.1060000000000001</v>
      </c>
      <c r="D71">
        <v>1.17</v>
      </c>
      <c r="E71">
        <v>1.256</v>
      </c>
      <c r="F71">
        <v>1.5860000000000001</v>
      </c>
      <c r="G71">
        <v>1.163</v>
      </c>
      <c r="H71">
        <v>1.173</v>
      </c>
      <c r="I71">
        <v>2.105</v>
      </c>
      <c r="J71">
        <v>0.93</v>
      </c>
      <c r="K71">
        <v>0.95099999999999996</v>
      </c>
      <c r="L71">
        <v>1.1830000000000001</v>
      </c>
      <c r="M71">
        <v>1.1950000000000001</v>
      </c>
      <c r="N71">
        <v>1.127</v>
      </c>
    </row>
    <row r="72" spans="1:32" x14ac:dyDescent="0.35">
      <c r="C72">
        <v>27.367000000000001</v>
      </c>
      <c r="D72">
        <v>32.850999999999999</v>
      </c>
      <c r="E72">
        <v>61.66</v>
      </c>
      <c r="F72">
        <v>70.435000000000002</v>
      </c>
      <c r="G72">
        <v>103.935</v>
      </c>
      <c r="H72">
        <v>105.65600000000001</v>
      </c>
      <c r="I72">
        <v>164.321</v>
      </c>
      <c r="J72">
        <v>174.422</v>
      </c>
      <c r="K72">
        <v>303.678</v>
      </c>
      <c r="L72">
        <v>309.87700000000001</v>
      </c>
      <c r="M72">
        <v>563.82799999999997</v>
      </c>
      <c r="N72">
        <v>581.42899999999997</v>
      </c>
    </row>
    <row r="74" spans="1:32" x14ac:dyDescent="0.35">
      <c r="A74" t="s">
        <v>153</v>
      </c>
    </row>
    <row r="75" spans="1:32" x14ac:dyDescent="0.35">
      <c r="A75" t="s">
        <v>144</v>
      </c>
      <c r="B75" t="s">
        <v>159</v>
      </c>
      <c r="C75">
        <v>1.3</v>
      </c>
      <c r="D75" t="s">
        <v>146</v>
      </c>
      <c r="E75" t="s">
        <v>147</v>
      </c>
      <c r="F75" t="s">
        <v>148</v>
      </c>
      <c r="G75" t="b">
        <v>1</v>
      </c>
      <c r="H75" t="s">
        <v>149</v>
      </c>
      <c r="I75" t="b">
        <v>0</v>
      </c>
      <c r="J75">
        <v>1</v>
      </c>
      <c r="P75">
        <v>1</v>
      </c>
      <c r="Q75">
        <v>590</v>
      </c>
      <c r="R75">
        <v>1</v>
      </c>
      <c r="S75">
        <v>12</v>
      </c>
      <c r="T75">
        <v>96</v>
      </c>
      <c r="U75">
        <v>530</v>
      </c>
      <c r="V75" t="s">
        <v>150</v>
      </c>
      <c r="W75">
        <v>590</v>
      </c>
      <c r="Z75">
        <v>6</v>
      </c>
      <c r="AA75" t="s">
        <v>150</v>
      </c>
      <c r="AD75">
        <v>1</v>
      </c>
      <c r="AE75">
        <v>8</v>
      </c>
      <c r="AF75" t="s">
        <v>151</v>
      </c>
    </row>
    <row r="76" spans="1:32" x14ac:dyDescent="0.35">
      <c r="B76" t="s">
        <v>152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</row>
    <row r="77" spans="1:32" x14ac:dyDescent="0.35">
      <c r="B77">
        <v>26.8</v>
      </c>
      <c r="C77">
        <v>37.759</v>
      </c>
      <c r="D77">
        <v>32.396000000000001</v>
      </c>
      <c r="E77">
        <v>67.771000000000001</v>
      </c>
      <c r="F77">
        <v>70.956999999999994</v>
      </c>
      <c r="G77">
        <v>104.16</v>
      </c>
      <c r="H77">
        <v>100.384</v>
      </c>
      <c r="I77">
        <v>153.91</v>
      </c>
      <c r="J77">
        <v>168.75800000000001</v>
      </c>
      <c r="K77">
        <v>302.64499999999998</v>
      </c>
      <c r="L77">
        <v>304.608</v>
      </c>
      <c r="M77">
        <v>564.66300000000001</v>
      </c>
      <c r="N77">
        <v>566.46900000000005</v>
      </c>
    </row>
    <row r="78" spans="1:32" x14ac:dyDescent="0.35">
      <c r="C78">
        <v>393.63</v>
      </c>
      <c r="D78">
        <v>382.846</v>
      </c>
      <c r="E78">
        <v>375.68</v>
      </c>
      <c r="F78">
        <v>305.947</v>
      </c>
      <c r="G78">
        <v>305.63900000000001</v>
      </c>
      <c r="H78">
        <v>310.38400000000001</v>
      </c>
      <c r="I78">
        <v>292.41399999999999</v>
      </c>
      <c r="J78">
        <v>294.798</v>
      </c>
      <c r="K78">
        <v>293.55599999999998</v>
      </c>
      <c r="L78">
        <v>144.08199999999999</v>
      </c>
      <c r="M78">
        <v>141.49199999999999</v>
      </c>
      <c r="N78">
        <v>146.46199999999999</v>
      </c>
    </row>
    <row r="79" spans="1:32" x14ac:dyDescent="0.35">
      <c r="C79">
        <v>796.971</v>
      </c>
      <c r="D79">
        <v>774.25400000000002</v>
      </c>
      <c r="E79">
        <v>814.08100000000002</v>
      </c>
      <c r="F79">
        <v>1536.704</v>
      </c>
      <c r="G79">
        <v>1507.5029999999999</v>
      </c>
      <c r="H79">
        <v>1553.5730000000001</v>
      </c>
      <c r="I79">
        <v>431.42599999999999</v>
      </c>
      <c r="J79">
        <v>413.01</v>
      </c>
      <c r="K79">
        <v>444.95100000000002</v>
      </c>
      <c r="L79">
        <v>237.29599999999999</v>
      </c>
      <c r="M79">
        <v>240.06399999999999</v>
      </c>
      <c r="N79">
        <v>245.06899999999999</v>
      </c>
    </row>
    <row r="80" spans="1:32" x14ac:dyDescent="0.35">
      <c r="C80">
        <v>532.70600000000002</v>
      </c>
      <c r="D80">
        <v>553.68200000000002</v>
      </c>
      <c r="E80">
        <v>841.18299999999999</v>
      </c>
      <c r="F80">
        <v>1021.842</v>
      </c>
      <c r="G80">
        <v>1768.6669999999999</v>
      </c>
      <c r="H80">
        <v>514.04300000000001</v>
      </c>
      <c r="I80">
        <v>336.702</v>
      </c>
      <c r="J80">
        <v>351.66500000000002</v>
      </c>
      <c r="K80">
        <v>348.23599999999999</v>
      </c>
      <c r="L80">
        <v>309.72899999999998</v>
      </c>
      <c r="M80">
        <v>318.86599999999999</v>
      </c>
      <c r="N80">
        <v>313.46100000000001</v>
      </c>
    </row>
    <row r="81" spans="1:32" x14ac:dyDescent="0.35">
      <c r="C81">
        <v>3602.5239999999999</v>
      </c>
      <c r="D81">
        <v>678.15599999999995</v>
      </c>
      <c r="E81">
        <v>667.73</v>
      </c>
      <c r="F81">
        <v>147.398</v>
      </c>
      <c r="G81">
        <v>157.501</v>
      </c>
      <c r="H81">
        <v>155.45599999999999</v>
      </c>
      <c r="I81">
        <v>224.93199999999999</v>
      </c>
      <c r="J81">
        <v>229.58699999999999</v>
      </c>
      <c r="K81">
        <v>236.36600000000001</v>
      </c>
      <c r="L81">
        <v>379.85700000000003</v>
      </c>
      <c r="M81">
        <v>361.83</v>
      </c>
      <c r="N81">
        <v>352.22199999999998</v>
      </c>
    </row>
    <row r="82" spans="1:32" x14ac:dyDescent="0.35">
      <c r="C82">
        <v>2152.89</v>
      </c>
      <c r="D82">
        <v>2351.1350000000002</v>
      </c>
      <c r="E82">
        <v>1291.653</v>
      </c>
      <c r="F82">
        <v>169.815</v>
      </c>
      <c r="G82">
        <v>181.55799999999999</v>
      </c>
      <c r="H82">
        <v>181.554</v>
      </c>
      <c r="I82">
        <v>479.48</v>
      </c>
      <c r="J82">
        <v>510.66899999999998</v>
      </c>
      <c r="K82">
        <v>519.08600000000001</v>
      </c>
      <c r="L82">
        <v>550.52</v>
      </c>
      <c r="M82">
        <v>577.41499999999996</v>
      </c>
      <c r="N82">
        <v>613.38699999999994</v>
      </c>
    </row>
    <row r="83" spans="1:32" x14ac:dyDescent="0.35">
      <c r="C83">
        <v>1.3720000000000001</v>
      </c>
      <c r="D83">
        <v>0.99099999999999999</v>
      </c>
      <c r="E83">
        <v>1.5269999999999999</v>
      </c>
      <c r="F83">
        <v>1.494</v>
      </c>
      <c r="G83">
        <v>1.4990000000000001</v>
      </c>
      <c r="H83">
        <v>0.85799999999999998</v>
      </c>
      <c r="I83">
        <v>1.742</v>
      </c>
      <c r="J83">
        <v>1.389</v>
      </c>
      <c r="K83">
        <v>1.1439999999999999</v>
      </c>
      <c r="L83">
        <v>0.72799999999999998</v>
      </c>
      <c r="M83">
        <v>1.7589999999999999</v>
      </c>
      <c r="N83">
        <v>0.97299999999999998</v>
      </c>
    </row>
    <row r="84" spans="1:32" x14ac:dyDescent="0.35">
      <c r="C84">
        <v>27.651</v>
      </c>
      <c r="D84">
        <v>34.302</v>
      </c>
      <c r="E84">
        <v>61.201999999999998</v>
      </c>
      <c r="F84">
        <v>71.254000000000005</v>
      </c>
      <c r="G84">
        <v>103.81100000000001</v>
      </c>
      <c r="H84">
        <v>104.414</v>
      </c>
      <c r="I84">
        <v>164.64099999999999</v>
      </c>
      <c r="J84">
        <v>172.92</v>
      </c>
      <c r="K84">
        <v>295.01400000000001</v>
      </c>
      <c r="L84">
        <v>307.06799999999998</v>
      </c>
      <c r="M84">
        <v>562.90099999999995</v>
      </c>
      <c r="N84">
        <v>580.94399999999996</v>
      </c>
    </row>
    <row r="86" spans="1:32" x14ac:dyDescent="0.35">
      <c r="A86" t="s">
        <v>153</v>
      </c>
    </row>
    <row r="87" spans="1:32" x14ac:dyDescent="0.35">
      <c r="A87" t="s">
        <v>144</v>
      </c>
      <c r="B87" t="s">
        <v>160</v>
      </c>
      <c r="C87">
        <v>1.3</v>
      </c>
      <c r="D87" t="s">
        <v>146</v>
      </c>
      <c r="E87" t="s">
        <v>147</v>
      </c>
      <c r="F87" t="s">
        <v>148</v>
      </c>
      <c r="G87" t="b">
        <v>1</v>
      </c>
      <c r="H87" t="s">
        <v>149</v>
      </c>
      <c r="I87" t="b">
        <v>0</v>
      </c>
      <c r="J87">
        <v>1</v>
      </c>
      <c r="P87">
        <v>1</v>
      </c>
      <c r="Q87">
        <v>590</v>
      </c>
      <c r="R87">
        <v>1</v>
      </c>
      <c r="S87">
        <v>12</v>
      </c>
      <c r="T87">
        <v>96</v>
      </c>
      <c r="U87">
        <v>530</v>
      </c>
      <c r="V87" t="s">
        <v>150</v>
      </c>
      <c r="W87">
        <v>590</v>
      </c>
      <c r="Z87">
        <v>6</v>
      </c>
      <c r="AA87" t="s">
        <v>150</v>
      </c>
      <c r="AD87">
        <v>1</v>
      </c>
      <c r="AE87">
        <v>8</v>
      </c>
      <c r="AF87" t="s">
        <v>151</v>
      </c>
    </row>
    <row r="88" spans="1:32" x14ac:dyDescent="0.35">
      <c r="B88" t="s">
        <v>152</v>
      </c>
      <c r="C88">
        <v>1</v>
      </c>
      <c r="D88">
        <v>2</v>
      </c>
      <c r="E88">
        <v>3</v>
      </c>
      <c r="F88">
        <v>4</v>
      </c>
      <c r="G88">
        <v>5</v>
      </c>
      <c r="H88">
        <v>6</v>
      </c>
      <c r="I88">
        <v>7</v>
      </c>
      <c r="J88">
        <v>8</v>
      </c>
      <c r="K88">
        <v>9</v>
      </c>
      <c r="L88">
        <v>10</v>
      </c>
      <c r="M88">
        <v>11</v>
      </c>
      <c r="N88">
        <v>12</v>
      </c>
    </row>
    <row r="89" spans="1:32" x14ac:dyDescent="0.35">
      <c r="B89">
        <v>26.9</v>
      </c>
      <c r="C89">
        <v>35.076000000000001</v>
      </c>
      <c r="D89">
        <v>31.102</v>
      </c>
      <c r="E89">
        <v>70.167000000000002</v>
      </c>
      <c r="F89">
        <v>69.405000000000001</v>
      </c>
      <c r="G89">
        <v>101.532</v>
      </c>
      <c r="H89">
        <v>97.774000000000001</v>
      </c>
      <c r="I89">
        <v>155.726</v>
      </c>
      <c r="J89">
        <v>162.26499999999999</v>
      </c>
      <c r="K89">
        <v>299.28699999999998</v>
      </c>
      <c r="L89">
        <v>300.44200000000001</v>
      </c>
      <c r="M89">
        <v>561.78800000000001</v>
      </c>
      <c r="N89">
        <v>559.98900000000003</v>
      </c>
    </row>
    <row r="90" spans="1:32" x14ac:dyDescent="0.35">
      <c r="C90">
        <v>417.16500000000002</v>
      </c>
      <c r="D90">
        <v>409.84699999999998</v>
      </c>
      <c r="E90">
        <v>392.68299999999999</v>
      </c>
      <c r="F90">
        <v>331.04599999999999</v>
      </c>
      <c r="G90">
        <v>325.00700000000001</v>
      </c>
      <c r="H90">
        <v>329.714</v>
      </c>
      <c r="I90">
        <v>307.81099999999998</v>
      </c>
      <c r="J90">
        <v>311.108</v>
      </c>
      <c r="K90">
        <v>307.24299999999999</v>
      </c>
      <c r="L90">
        <v>148.614</v>
      </c>
      <c r="M90">
        <v>148.57599999999999</v>
      </c>
      <c r="N90">
        <v>149.09200000000001</v>
      </c>
    </row>
    <row r="91" spans="1:32" x14ac:dyDescent="0.35">
      <c r="C91">
        <v>841.84100000000001</v>
      </c>
      <c r="D91">
        <v>828.55700000000002</v>
      </c>
      <c r="E91">
        <v>866.56899999999996</v>
      </c>
      <c r="F91">
        <v>1631.9860000000001</v>
      </c>
      <c r="G91">
        <v>1593.6020000000001</v>
      </c>
      <c r="H91">
        <v>1656.6130000000001</v>
      </c>
      <c r="I91">
        <v>455.88</v>
      </c>
      <c r="J91">
        <v>437.089</v>
      </c>
      <c r="K91">
        <v>473.43799999999999</v>
      </c>
      <c r="L91">
        <v>258</v>
      </c>
      <c r="M91">
        <v>260.726</v>
      </c>
      <c r="N91">
        <v>258.39600000000002</v>
      </c>
    </row>
    <row r="92" spans="1:32" x14ac:dyDescent="0.35">
      <c r="C92">
        <v>563.73500000000001</v>
      </c>
      <c r="D92">
        <v>595.53099999999995</v>
      </c>
      <c r="E92">
        <v>892.08199999999999</v>
      </c>
      <c r="F92">
        <v>1080.0940000000001</v>
      </c>
      <c r="G92">
        <v>1802.1610000000001</v>
      </c>
      <c r="H92">
        <v>548.65099999999995</v>
      </c>
      <c r="I92">
        <v>352.21600000000001</v>
      </c>
      <c r="J92">
        <v>372.44499999999999</v>
      </c>
      <c r="K92">
        <v>372.67</v>
      </c>
      <c r="L92">
        <v>325.23899999999998</v>
      </c>
      <c r="M92">
        <v>336.85</v>
      </c>
      <c r="N92">
        <v>334.20299999999997</v>
      </c>
    </row>
    <row r="93" spans="1:32" x14ac:dyDescent="0.35">
      <c r="C93">
        <v>3714.88</v>
      </c>
      <c r="D93">
        <v>723.822</v>
      </c>
      <c r="E93">
        <v>716.17100000000005</v>
      </c>
      <c r="F93">
        <v>151.39699999999999</v>
      </c>
      <c r="G93">
        <v>164.107</v>
      </c>
      <c r="H93">
        <v>161.5</v>
      </c>
      <c r="I93">
        <v>235.12899999999999</v>
      </c>
      <c r="J93">
        <v>247.465</v>
      </c>
      <c r="K93">
        <v>246.56299999999999</v>
      </c>
      <c r="L93">
        <v>399.83699999999999</v>
      </c>
      <c r="M93">
        <v>384.49799999999999</v>
      </c>
      <c r="N93">
        <v>373.55500000000001</v>
      </c>
    </row>
    <row r="94" spans="1:32" x14ac:dyDescent="0.35">
      <c r="C94">
        <v>2256.9299999999998</v>
      </c>
      <c r="D94">
        <v>2457.681</v>
      </c>
      <c r="E94">
        <v>1395.296</v>
      </c>
      <c r="F94">
        <v>181.93</v>
      </c>
      <c r="G94">
        <v>192.17699999999999</v>
      </c>
      <c r="H94">
        <v>185.93199999999999</v>
      </c>
      <c r="I94">
        <v>515.14700000000005</v>
      </c>
      <c r="J94">
        <v>539.76900000000001</v>
      </c>
      <c r="K94">
        <v>550.66600000000005</v>
      </c>
      <c r="L94">
        <v>584.13099999999997</v>
      </c>
      <c r="M94">
        <v>613.66600000000005</v>
      </c>
      <c r="N94">
        <v>656.45500000000004</v>
      </c>
    </row>
    <row r="95" spans="1:32" x14ac:dyDescent="0.35">
      <c r="C95">
        <v>0.96299999999999997</v>
      </c>
      <c r="D95">
        <v>1.1000000000000001</v>
      </c>
      <c r="E95">
        <v>1.2809999999999999</v>
      </c>
      <c r="F95">
        <v>1.046</v>
      </c>
      <c r="G95">
        <v>1.1060000000000001</v>
      </c>
      <c r="H95">
        <v>0.89700000000000002</v>
      </c>
      <c r="I95">
        <v>1.512</v>
      </c>
      <c r="J95">
        <v>0.97799999999999998</v>
      </c>
      <c r="K95">
        <v>1.2649999999999999</v>
      </c>
      <c r="L95">
        <v>1.637</v>
      </c>
      <c r="M95">
        <v>1.413</v>
      </c>
      <c r="N95">
        <v>1.0229999999999999</v>
      </c>
    </row>
    <row r="96" spans="1:32" x14ac:dyDescent="0.35">
      <c r="C96">
        <v>27.463000000000001</v>
      </c>
      <c r="D96">
        <v>32.735999999999997</v>
      </c>
      <c r="E96">
        <v>61.459000000000003</v>
      </c>
      <c r="F96">
        <v>69.819000000000003</v>
      </c>
      <c r="G96">
        <v>105.813</v>
      </c>
      <c r="H96">
        <v>105.755</v>
      </c>
      <c r="I96">
        <v>162.60400000000001</v>
      </c>
      <c r="J96">
        <v>172.459</v>
      </c>
      <c r="K96">
        <v>304.23399999999998</v>
      </c>
      <c r="L96">
        <v>303.62700000000001</v>
      </c>
      <c r="M96">
        <v>562.42499999999995</v>
      </c>
      <c r="N96">
        <v>575.30899999999997</v>
      </c>
    </row>
    <row r="98" spans="1:32" x14ac:dyDescent="0.35">
      <c r="A98" t="s">
        <v>153</v>
      </c>
    </row>
    <row r="99" spans="1:32" x14ac:dyDescent="0.35">
      <c r="A99" t="s">
        <v>144</v>
      </c>
      <c r="B99" t="s">
        <v>161</v>
      </c>
      <c r="C99">
        <v>1.3</v>
      </c>
      <c r="D99" t="s">
        <v>146</v>
      </c>
      <c r="E99" t="s">
        <v>147</v>
      </c>
      <c r="F99" t="s">
        <v>148</v>
      </c>
      <c r="G99" t="b">
        <v>1</v>
      </c>
      <c r="H99" t="s">
        <v>149</v>
      </c>
      <c r="I99" t="b">
        <v>0</v>
      </c>
      <c r="J99">
        <v>1</v>
      </c>
      <c r="P99">
        <v>1</v>
      </c>
      <c r="Q99">
        <v>590</v>
      </c>
      <c r="R99">
        <v>1</v>
      </c>
      <c r="S99">
        <v>12</v>
      </c>
      <c r="T99">
        <v>96</v>
      </c>
      <c r="U99">
        <v>530</v>
      </c>
      <c r="V99" t="s">
        <v>150</v>
      </c>
      <c r="W99">
        <v>590</v>
      </c>
      <c r="Z99">
        <v>6</v>
      </c>
      <c r="AA99" t="s">
        <v>150</v>
      </c>
      <c r="AD99">
        <v>1</v>
      </c>
      <c r="AE99">
        <v>8</v>
      </c>
      <c r="AF99" t="s">
        <v>151</v>
      </c>
    </row>
    <row r="100" spans="1:32" x14ac:dyDescent="0.35">
      <c r="B100" t="s">
        <v>152</v>
      </c>
      <c r="C100">
        <v>1</v>
      </c>
      <c r="D100">
        <v>2</v>
      </c>
      <c r="E100">
        <v>3</v>
      </c>
      <c r="F100">
        <v>4</v>
      </c>
      <c r="G100">
        <v>5</v>
      </c>
      <c r="H100">
        <v>6</v>
      </c>
      <c r="I100">
        <v>7</v>
      </c>
      <c r="J100">
        <v>8</v>
      </c>
      <c r="K100">
        <v>9</v>
      </c>
      <c r="L100">
        <v>10</v>
      </c>
      <c r="M100">
        <v>11</v>
      </c>
      <c r="N100">
        <v>12</v>
      </c>
    </row>
    <row r="101" spans="1:32" x14ac:dyDescent="0.35">
      <c r="B101">
        <v>26.9</v>
      </c>
      <c r="C101">
        <v>38.22</v>
      </c>
      <c r="D101">
        <v>34.415999999999997</v>
      </c>
      <c r="E101">
        <v>68.284000000000006</v>
      </c>
      <c r="F101">
        <v>68.393000000000001</v>
      </c>
      <c r="G101">
        <v>103.848</v>
      </c>
      <c r="H101">
        <v>98.668999999999997</v>
      </c>
      <c r="I101">
        <v>156.285</v>
      </c>
      <c r="J101">
        <v>168.392</v>
      </c>
      <c r="K101">
        <v>307.58999999999997</v>
      </c>
      <c r="L101">
        <v>304.95299999999997</v>
      </c>
      <c r="M101">
        <v>561.01300000000003</v>
      </c>
      <c r="N101">
        <v>571.39599999999996</v>
      </c>
    </row>
    <row r="102" spans="1:32" x14ac:dyDescent="0.35">
      <c r="C102">
        <v>448.01900000000001</v>
      </c>
      <c r="D102">
        <v>439.57499999999999</v>
      </c>
      <c r="E102">
        <v>426.161</v>
      </c>
      <c r="F102">
        <v>349.55200000000002</v>
      </c>
      <c r="G102">
        <v>351.279</v>
      </c>
      <c r="H102">
        <v>352.99900000000002</v>
      </c>
      <c r="I102">
        <v>327.68400000000003</v>
      </c>
      <c r="J102">
        <v>322.84300000000002</v>
      </c>
      <c r="K102">
        <v>330.65300000000002</v>
      </c>
      <c r="L102">
        <v>158.84700000000001</v>
      </c>
      <c r="M102">
        <v>159.73400000000001</v>
      </c>
      <c r="N102">
        <v>163.279</v>
      </c>
    </row>
    <row r="103" spans="1:32" x14ac:dyDescent="0.35">
      <c r="C103">
        <v>901.68299999999999</v>
      </c>
      <c r="D103">
        <v>894.48900000000003</v>
      </c>
      <c r="E103">
        <v>937.15200000000004</v>
      </c>
      <c r="F103">
        <v>1753.998</v>
      </c>
      <c r="G103">
        <v>1724.077</v>
      </c>
      <c r="H103">
        <v>1793.133</v>
      </c>
      <c r="I103">
        <v>493.24</v>
      </c>
      <c r="J103">
        <v>469.98899999999998</v>
      </c>
      <c r="K103">
        <v>512.66099999999994</v>
      </c>
      <c r="L103">
        <v>275.43900000000002</v>
      </c>
      <c r="M103">
        <v>273.18700000000001</v>
      </c>
      <c r="N103">
        <v>280.17</v>
      </c>
    </row>
    <row r="104" spans="1:32" x14ac:dyDescent="0.35">
      <c r="C104">
        <v>605.47500000000002</v>
      </c>
      <c r="D104">
        <v>637.27099999999996</v>
      </c>
      <c r="E104">
        <v>960.61400000000003</v>
      </c>
      <c r="F104">
        <v>1169.7080000000001</v>
      </c>
      <c r="G104">
        <v>1903.28</v>
      </c>
      <c r="H104">
        <v>588.45699999999999</v>
      </c>
      <c r="I104">
        <v>378.39600000000002</v>
      </c>
      <c r="J104">
        <v>398.35700000000003</v>
      </c>
      <c r="K104">
        <v>396.87099999999998</v>
      </c>
      <c r="L104">
        <v>350.46800000000002</v>
      </c>
      <c r="M104">
        <v>362.36399999999998</v>
      </c>
      <c r="N104">
        <v>353.613</v>
      </c>
    </row>
    <row r="105" spans="1:32" x14ac:dyDescent="0.35">
      <c r="C105">
        <v>3961.248</v>
      </c>
      <c r="D105">
        <v>773.82100000000003</v>
      </c>
      <c r="E105">
        <v>775.82799999999997</v>
      </c>
      <c r="F105">
        <v>164.251</v>
      </c>
      <c r="G105">
        <v>174.601</v>
      </c>
      <c r="H105">
        <v>173.10599999999999</v>
      </c>
      <c r="I105">
        <v>250.74100000000001</v>
      </c>
      <c r="J105">
        <v>265.10199999999998</v>
      </c>
      <c r="K105">
        <v>270.07400000000001</v>
      </c>
      <c r="L105">
        <v>434.48599999999999</v>
      </c>
      <c r="M105">
        <v>411.17599999999999</v>
      </c>
      <c r="N105">
        <v>394.68</v>
      </c>
    </row>
    <row r="106" spans="1:32" x14ac:dyDescent="0.35">
      <c r="C106">
        <v>2415.1559999999999</v>
      </c>
      <c r="D106">
        <v>2620.3159999999998</v>
      </c>
      <c r="E106">
        <v>1502.115</v>
      </c>
      <c r="F106">
        <v>191.39599999999999</v>
      </c>
      <c r="G106">
        <v>205.50200000000001</v>
      </c>
      <c r="H106">
        <v>198.70699999999999</v>
      </c>
      <c r="I106">
        <v>562.03300000000002</v>
      </c>
      <c r="J106">
        <v>577.245</v>
      </c>
      <c r="K106">
        <v>600.697</v>
      </c>
      <c r="L106">
        <v>633.69299999999998</v>
      </c>
      <c r="M106">
        <v>667.97199999999998</v>
      </c>
      <c r="N106">
        <v>709.77200000000005</v>
      </c>
    </row>
    <row r="107" spans="1:32" x14ac:dyDescent="0.35">
      <c r="C107">
        <v>1.409</v>
      </c>
      <c r="D107">
        <v>1.2350000000000001</v>
      </c>
      <c r="E107">
        <v>1.56</v>
      </c>
      <c r="F107">
        <v>1.0780000000000001</v>
      </c>
      <c r="G107">
        <v>1.038</v>
      </c>
      <c r="H107">
        <v>1.2809999999999999</v>
      </c>
      <c r="I107">
        <v>1.8080000000000001</v>
      </c>
      <c r="J107">
        <v>1.4339999999999999</v>
      </c>
      <c r="K107">
        <v>1.5740000000000001</v>
      </c>
      <c r="L107">
        <v>1.0640000000000001</v>
      </c>
      <c r="M107">
        <v>1.7370000000000001</v>
      </c>
      <c r="N107">
        <v>1.081</v>
      </c>
    </row>
    <row r="108" spans="1:32" x14ac:dyDescent="0.35">
      <c r="C108">
        <v>26.623999999999999</v>
      </c>
      <c r="D108">
        <v>33.667999999999999</v>
      </c>
      <c r="E108">
        <v>63.874000000000002</v>
      </c>
      <c r="F108">
        <v>68.290000000000006</v>
      </c>
      <c r="G108">
        <v>105.965</v>
      </c>
      <c r="H108">
        <v>104.288</v>
      </c>
      <c r="I108">
        <v>167.2</v>
      </c>
      <c r="J108">
        <v>180.011</v>
      </c>
      <c r="K108">
        <v>298.13799999999998</v>
      </c>
      <c r="L108">
        <v>314.226</v>
      </c>
      <c r="M108">
        <v>568.96500000000003</v>
      </c>
      <c r="N108">
        <v>587.86800000000005</v>
      </c>
    </row>
    <row r="110" spans="1:32" x14ac:dyDescent="0.35">
      <c r="A110" t="s">
        <v>153</v>
      </c>
    </row>
    <row r="111" spans="1:32" x14ac:dyDescent="0.35">
      <c r="A111" t="s">
        <v>144</v>
      </c>
      <c r="B111" t="s">
        <v>162</v>
      </c>
      <c r="C111">
        <v>1.3</v>
      </c>
      <c r="D111" t="s">
        <v>146</v>
      </c>
      <c r="E111" t="s">
        <v>147</v>
      </c>
      <c r="F111" t="s">
        <v>148</v>
      </c>
      <c r="G111" t="b">
        <v>1</v>
      </c>
      <c r="H111" t="s">
        <v>149</v>
      </c>
      <c r="I111" t="b">
        <v>0</v>
      </c>
      <c r="J111">
        <v>1</v>
      </c>
      <c r="P111">
        <v>1</v>
      </c>
      <c r="Q111">
        <v>590</v>
      </c>
      <c r="R111">
        <v>1</v>
      </c>
      <c r="S111">
        <v>12</v>
      </c>
      <c r="T111">
        <v>96</v>
      </c>
      <c r="U111">
        <v>530</v>
      </c>
      <c r="V111" t="s">
        <v>150</v>
      </c>
      <c r="W111">
        <v>590</v>
      </c>
      <c r="Z111">
        <v>6</v>
      </c>
      <c r="AA111" t="s">
        <v>150</v>
      </c>
      <c r="AD111">
        <v>1</v>
      </c>
      <c r="AE111">
        <v>8</v>
      </c>
      <c r="AF111" t="s">
        <v>151</v>
      </c>
    </row>
    <row r="112" spans="1:32" x14ac:dyDescent="0.35">
      <c r="B112" t="s">
        <v>152</v>
      </c>
      <c r="C112">
        <v>1</v>
      </c>
      <c r="D112">
        <v>2</v>
      </c>
      <c r="E112">
        <v>3</v>
      </c>
      <c r="F112">
        <v>4</v>
      </c>
      <c r="G112">
        <v>5</v>
      </c>
      <c r="H112">
        <v>6</v>
      </c>
      <c r="I112">
        <v>7</v>
      </c>
      <c r="J112">
        <v>8</v>
      </c>
      <c r="K112">
        <v>9</v>
      </c>
      <c r="L112">
        <v>10</v>
      </c>
      <c r="M112">
        <v>11</v>
      </c>
      <c r="N112">
        <v>12</v>
      </c>
    </row>
    <row r="113" spans="1:32" x14ac:dyDescent="0.35">
      <c r="B113">
        <v>27</v>
      </c>
      <c r="C113">
        <v>36.033999999999999</v>
      </c>
      <c r="D113">
        <v>33.033000000000001</v>
      </c>
      <c r="E113">
        <v>69.866</v>
      </c>
      <c r="F113">
        <v>68.965000000000003</v>
      </c>
      <c r="G113">
        <v>102.453</v>
      </c>
      <c r="H113">
        <v>98.872</v>
      </c>
      <c r="I113">
        <v>158.768</v>
      </c>
      <c r="J113">
        <v>167.761</v>
      </c>
      <c r="K113">
        <v>309.66399999999999</v>
      </c>
      <c r="L113">
        <v>306.28899999999999</v>
      </c>
      <c r="M113">
        <v>569.08799999999997</v>
      </c>
      <c r="N113">
        <v>575.30999999999995</v>
      </c>
    </row>
    <row r="114" spans="1:32" x14ac:dyDescent="0.35">
      <c r="C114">
        <v>475.00599999999997</v>
      </c>
      <c r="D114">
        <v>452.358</v>
      </c>
      <c r="E114">
        <v>446.38099999999997</v>
      </c>
      <c r="F114">
        <v>363.70299999999997</v>
      </c>
      <c r="G114">
        <v>365.49799999999999</v>
      </c>
      <c r="H114">
        <v>367.125</v>
      </c>
      <c r="I114">
        <v>345.91199999999998</v>
      </c>
      <c r="J114">
        <v>348.57299999999998</v>
      </c>
      <c r="K114">
        <v>346.14299999999997</v>
      </c>
      <c r="L114">
        <v>166.09800000000001</v>
      </c>
      <c r="M114">
        <v>165.262</v>
      </c>
      <c r="N114">
        <v>167.916</v>
      </c>
    </row>
    <row r="115" spans="1:32" x14ac:dyDescent="0.35">
      <c r="C115">
        <v>954.66399999999999</v>
      </c>
      <c r="D115">
        <v>938.76300000000003</v>
      </c>
      <c r="E115">
        <v>994.577</v>
      </c>
      <c r="F115">
        <v>1851.432</v>
      </c>
      <c r="G115">
        <v>1815.6030000000001</v>
      </c>
      <c r="H115">
        <v>1886.8119999999999</v>
      </c>
      <c r="I115">
        <v>518.39</v>
      </c>
      <c r="J115">
        <v>501.37</v>
      </c>
      <c r="K115">
        <v>534.53700000000003</v>
      </c>
      <c r="L115">
        <v>287.19900000000001</v>
      </c>
      <c r="M115">
        <v>287.91199999999998</v>
      </c>
      <c r="N115">
        <v>299.10700000000003</v>
      </c>
    </row>
    <row r="116" spans="1:32" x14ac:dyDescent="0.35">
      <c r="C116">
        <v>640.00099999999998</v>
      </c>
      <c r="D116">
        <v>681.74</v>
      </c>
      <c r="E116">
        <v>1030.4079999999999</v>
      </c>
      <c r="F116">
        <v>1235.6410000000001</v>
      </c>
      <c r="G116">
        <v>2040.867</v>
      </c>
      <c r="H116">
        <v>611.10400000000004</v>
      </c>
      <c r="I116">
        <v>395.38799999999998</v>
      </c>
      <c r="J116">
        <v>418.911</v>
      </c>
      <c r="K116">
        <v>416.53399999999999</v>
      </c>
      <c r="L116">
        <v>373.76499999999999</v>
      </c>
      <c r="M116">
        <v>379.19799999999998</v>
      </c>
      <c r="N116">
        <v>381.79700000000003</v>
      </c>
    </row>
    <row r="117" spans="1:32" x14ac:dyDescent="0.35">
      <c r="C117">
        <v>4113.3469999999998</v>
      </c>
      <c r="D117">
        <v>816.88599999999997</v>
      </c>
      <c r="E117">
        <v>819.21600000000001</v>
      </c>
      <c r="F117">
        <v>168.83799999999999</v>
      </c>
      <c r="G117">
        <v>187.131</v>
      </c>
      <c r="H117">
        <v>179.22</v>
      </c>
      <c r="I117">
        <v>265.46100000000001</v>
      </c>
      <c r="J117">
        <v>278.94</v>
      </c>
      <c r="K117">
        <v>281.57100000000003</v>
      </c>
      <c r="L117">
        <v>452.767</v>
      </c>
      <c r="M117">
        <v>426.56400000000002</v>
      </c>
      <c r="N117">
        <v>416.55099999999999</v>
      </c>
    </row>
    <row r="118" spans="1:32" x14ac:dyDescent="0.35">
      <c r="C118">
        <v>2622.7820000000002</v>
      </c>
      <c r="D118">
        <v>2767.2150000000001</v>
      </c>
      <c r="E118">
        <v>1580.829</v>
      </c>
      <c r="F118">
        <v>204.21700000000001</v>
      </c>
      <c r="G118">
        <v>211.637</v>
      </c>
      <c r="H118">
        <v>210.71199999999999</v>
      </c>
      <c r="I118">
        <v>587.76099999999997</v>
      </c>
      <c r="J118">
        <v>616.33900000000006</v>
      </c>
      <c r="K118">
        <v>628.65300000000002</v>
      </c>
      <c r="L118">
        <v>668.25800000000004</v>
      </c>
      <c r="M118">
        <v>705.75400000000002</v>
      </c>
      <c r="N118">
        <v>746.43200000000002</v>
      </c>
    </row>
    <row r="119" spans="1:32" x14ac:dyDescent="0.35">
      <c r="C119">
        <v>1.0349999999999999</v>
      </c>
      <c r="D119">
        <v>1.3340000000000001</v>
      </c>
      <c r="E119">
        <v>1.2450000000000001</v>
      </c>
      <c r="F119">
        <v>1.2949999999999999</v>
      </c>
      <c r="G119">
        <v>0.86</v>
      </c>
      <c r="H119">
        <v>0.73199999999999998</v>
      </c>
      <c r="I119">
        <v>1.7929999999999999</v>
      </c>
      <c r="J119">
        <v>1.2410000000000001</v>
      </c>
      <c r="K119">
        <v>0.70099999999999996</v>
      </c>
      <c r="L119">
        <v>1.3959999999999999</v>
      </c>
      <c r="M119">
        <v>1.1419999999999999</v>
      </c>
      <c r="N119">
        <v>0.98499999999999999</v>
      </c>
    </row>
    <row r="120" spans="1:32" x14ac:dyDescent="0.35">
      <c r="C120">
        <v>26.76</v>
      </c>
      <c r="D120">
        <v>34.597999999999999</v>
      </c>
      <c r="E120">
        <v>62.707000000000001</v>
      </c>
      <c r="F120">
        <v>69.912000000000006</v>
      </c>
      <c r="G120">
        <v>110.67</v>
      </c>
      <c r="H120">
        <v>104.377</v>
      </c>
      <c r="I120">
        <v>162.09800000000001</v>
      </c>
      <c r="J120">
        <v>172.88300000000001</v>
      </c>
      <c r="K120">
        <v>301.411</v>
      </c>
      <c r="L120">
        <v>307.33699999999999</v>
      </c>
      <c r="M120">
        <v>568.221</v>
      </c>
      <c r="N120">
        <v>587.18700000000001</v>
      </c>
    </row>
    <row r="122" spans="1:32" x14ac:dyDescent="0.35">
      <c r="A122" t="s">
        <v>153</v>
      </c>
    </row>
    <row r="123" spans="1:32" x14ac:dyDescent="0.35">
      <c r="A123" t="s">
        <v>144</v>
      </c>
      <c r="B123" t="s">
        <v>163</v>
      </c>
      <c r="C123">
        <v>1.3</v>
      </c>
      <c r="D123" t="s">
        <v>146</v>
      </c>
      <c r="E123" t="s">
        <v>147</v>
      </c>
      <c r="F123" t="s">
        <v>148</v>
      </c>
      <c r="G123" t="b">
        <v>1</v>
      </c>
      <c r="H123" t="s">
        <v>149</v>
      </c>
      <c r="I123" t="b">
        <v>0</v>
      </c>
      <c r="J123">
        <v>1</v>
      </c>
      <c r="P123">
        <v>1</v>
      </c>
      <c r="Q123">
        <v>590</v>
      </c>
      <c r="R123">
        <v>1</v>
      </c>
      <c r="S123">
        <v>12</v>
      </c>
      <c r="T123">
        <v>96</v>
      </c>
      <c r="U123">
        <v>530</v>
      </c>
      <c r="V123" t="s">
        <v>150</v>
      </c>
      <c r="W123">
        <v>590</v>
      </c>
      <c r="Z123">
        <v>6</v>
      </c>
      <c r="AA123" t="s">
        <v>150</v>
      </c>
      <c r="AD123">
        <v>1</v>
      </c>
      <c r="AE123">
        <v>8</v>
      </c>
      <c r="AF123" t="s">
        <v>151</v>
      </c>
    </row>
    <row r="124" spans="1:32" x14ac:dyDescent="0.35">
      <c r="B124" t="s">
        <v>152</v>
      </c>
      <c r="C124">
        <v>1</v>
      </c>
      <c r="D124">
        <v>2</v>
      </c>
      <c r="E124">
        <v>3</v>
      </c>
      <c r="F124">
        <v>4</v>
      </c>
      <c r="G124">
        <v>5</v>
      </c>
      <c r="H124">
        <v>6</v>
      </c>
      <c r="I124">
        <v>7</v>
      </c>
      <c r="J124">
        <v>8</v>
      </c>
      <c r="K124">
        <v>9</v>
      </c>
      <c r="L124">
        <v>10</v>
      </c>
      <c r="M124">
        <v>11</v>
      </c>
      <c r="N124">
        <v>12</v>
      </c>
    </row>
    <row r="125" spans="1:32" x14ac:dyDescent="0.35">
      <c r="B125">
        <v>27</v>
      </c>
      <c r="C125">
        <v>37.085000000000001</v>
      </c>
      <c r="D125">
        <v>32.362000000000002</v>
      </c>
      <c r="E125">
        <v>69.076999999999998</v>
      </c>
      <c r="F125">
        <v>69.521000000000001</v>
      </c>
      <c r="G125">
        <v>104.66</v>
      </c>
      <c r="H125">
        <v>102.19199999999999</v>
      </c>
      <c r="I125">
        <v>156.51499999999999</v>
      </c>
      <c r="J125">
        <v>167.89599999999999</v>
      </c>
      <c r="K125">
        <v>310.08499999999998</v>
      </c>
      <c r="L125">
        <v>306.77499999999998</v>
      </c>
      <c r="M125">
        <v>567.35299999999995</v>
      </c>
      <c r="N125">
        <v>567.65300000000002</v>
      </c>
    </row>
    <row r="126" spans="1:32" x14ac:dyDescent="0.35">
      <c r="C126">
        <v>490.18200000000002</v>
      </c>
      <c r="D126">
        <v>481.31900000000002</v>
      </c>
      <c r="E126">
        <v>471.08800000000002</v>
      </c>
      <c r="F126">
        <v>382.03100000000001</v>
      </c>
      <c r="G126">
        <v>382.65800000000002</v>
      </c>
      <c r="H126">
        <v>384.76100000000002</v>
      </c>
      <c r="I126">
        <v>361.94600000000003</v>
      </c>
      <c r="J126">
        <v>364.94799999999998</v>
      </c>
      <c r="K126">
        <v>361.51900000000001</v>
      </c>
      <c r="L126">
        <v>170.79900000000001</v>
      </c>
      <c r="M126">
        <v>173.029</v>
      </c>
      <c r="N126">
        <v>174.233</v>
      </c>
    </row>
    <row r="127" spans="1:32" x14ac:dyDescent="0.35">
      <c r="C127">
        <v>992.07500000000005</v>
      </c>
      <c r="D127">
        <v>979.23400000000004</v>
      </c>
      <c r="E127">
        <v>1022.208</v>
      </c>
      <c r="F127">
        <v>1928.229</v>
      </c>
      <c r="G127">
        <v>1903.0150000000001</v>
      </c>
      <c r="H127">
        <v>1959.577</v>
      </c>
      <c r="I127">
        <v>539.20699999999999</v>
      </c>
      <c r="J127">
        <v>521.08799999999997</v>
      </c>
      <c r="K127">
        <v>553.63699999999994</v>
      </c>
      <c r="L127">
        <v>305.803</v>
      </c>
      <c r="M127">
        <v>302.43799999999999</v>
      </c>
      <c r="N127">
        <v>303.733</v>
      </c>
    </row>
    <row r="128" spans="1:32" x14ac:dyDescent="0.35">
      <c r="C128">
        <v>667.20600000000002</v>
      </c>
      <c r="D128">
        <v>712.77200000000005</v>
      </c>
      <c r="E128">
        <v>1082.9459999999999</v>
      </c>
      <c r="F128">
        <v>1304.5119999999999</v>
      </c>
      <c r="G128">
        <v>2076.701</v>
      </c>
      <c r="H128">
        <v>647.63300000000004</v>
      </c>
      <c r="I128">
        <v>415.32600000000002</v>
      </c>
      <c r="J128">
        <v>437.74299999999999</v>
      </c>
      <c r="K128">
        <v>433.928</v>
      </c>
      <c r="L128">
        <v>391.2</v>
      </c>
      <c r="M128">
        <v>404.57900000000001</v>
      </c>
      <c r="N128">
        <v>397.209</v>
      </c>
    </row>
    <row r="129" spans="1:32" x14ac:dyDescent="0.35">
      <c r="C129">
        <v>4011.058</v>
      </c>
      <c r="D129">
        <v>860.47900000000004</v>
      </c>
      <c r="E129">
        <v>848.99900000000002</v>
      </c>
      <c r="F129">
        <v>178.767</v>
      </c>
      <c r="G129">
        <v>192.22</v>
      </c>
      <c r="H129">
        <v>190.06899999999999</v>
      </c>
      <c r="I129">
        <v>278.56799999999998</v>
      </c>
      <c r="J129">
        <v>285.68200000000002</v>
      </c>
      <c r="K129">
        <v>293.089</v>
      </c>
      <c r="L129">
        <v>466.36200000000002</v>
      </c>
      <c r="M129">
        <v>449.58300000000003</v>
      </c>
      <c r="N129">
        <v>430.63200000000001</v>
      </c>
    </row>
    <row r="130" spans="1:32" x14ac:dyDescent="0.35">
      <c r="C130">
        <v>2699.4119999999998</v>
      </c>
      <c r="D130">
        <v>2995.221</v>
      </c>
      <c r="E130">
        <v>1710.7829999999999</v>
      </c>
      <c r="F130">
        <v>207.02099999999999</v>
      </c>
      <c r="G130">
        <v>217.47399999999999</v>
      </c>
      <c r="H130">
        <v>216.71299999999999</v>
      </c>
      <c r="I130">
        <v>612.70100000000002</v>
      </c>
      <c r="J130">
        <v>641.47900000000004</v>
      </c>
      <c r="K130">
        <v>660.44399999999996</v>
      </c>
      <c r="L130">
        <v>690.82100000000003</v>
      </c>
      <c r="M130">
        <v>728.93200000000002</v>
      </c>
      <c r="N130">
        <v>783.30799999999999</v>
      </c>
    </row>
    <row r="131" spans="1:32" x14ac:dyDescent="0.35">
      <c r="C131">
        <v>1.4690000000000001</v>
      </c>
      <c r="D131">
        <v>1.4570000000000001</v>
      </c>
      <c r="E131">
        <v>0.84799999999999998</v>
      </c>
      <c r="F131">
        <v>1.383</v>
      </c>
      <c r="G131">
        <v>1.339</v>
      </c>
      <c r="H131">
        <v>1.254</v>
      </c>
      <c r="I131">
        <v>1.7230000000000001</v>
      </c>
      <c r="J131">
        <v>1.7350000000000001</v>
      </c>
      <c r="K131">
        <v>1.383</v>
      </c>
      <c r="L131">
        <v>1.0269999999999999</v>
      </c>
      <c r="M131">
        <v>1.5169999999999999</v>
      </c>
      <c r="N131">
        <v>1.0409999999999999</v>
      </c>
    </row>
    <row r="132" spans="1:32" x14ac:dyDescent="0.35">
      <c r="C132">
        <v>26.731000000000002</v>
      </c>
      <c r="D132">
        <v>33.139000000000003</v>
      </c>
      <c r="E132">
        <v>60.887</v>
      </c>
      <c r="F132">
        <v>70.313000000000002</v>
      </c>
      <c r="G132">
        <v>107.702</v>
      </c>
      <c r="H132">
        <v>105.483</v>
      </c>
      <c r="I132">
        <v>164.845</v>
      </c>
      <c r="J132">
        <v>171.03299999999999</v>
      </c>
      <c r="K132">
        <v>296.15699999999998</v>
      </c>
      <c r="L132">
        <v>304.07900000000001</v>
      </c>
      <c r="M132">
        <v>567.40700000000004</v>
      </c>
      <c r="N132">
        <v>580.976</v>
      </c>
    </row>
    <row r="134" spans="1:32" x14ac:dyDescent="0.35">
      <c r="A134" t="s">
        <v>153</v>
      </c>
    </row>
    <row r="135" spans="1:32" x14ac:dyDescent="0.35">
      <c r="A135" t="s">
        <v>144</v>
      </c>
      <c r="B135" t="s">
        <v>164</v>
      </c>
      <c r="C135">
        <v>1.3</v>
      </c>
      <c r="D135" t="s">
        <v>146</v>
      </c>
      <c r="E135" t="s">
        <v>147</v>
      </c>
      <c r="F135" t="s">
        <v>148</v>
      </c>
      <c r="G135" t="b">
        <v>1</v>
      </c>
      <c r="H135" t="s">
        <v>149</v>
      </c>
      <c r="I135" t="b">
        <v>0</v>
      </c>
      <c r="J135">
        <v>1</v>
      </c>
      <c r="P135">
        <v>1</v>
      </c>
      <c r="Q135">
        <v>590</v>
      </c>
      <c r="R135">
        <v>1</v>
      </c>
      <c r="S135">
        <v>12</v>
      </c>
      <c r="T135">
        <v>96</v>
      </c>
      <c r="U135">
        <v>530</v>
      </c>
      <c r="V135" t="s">
        <v>150</v>
      </c>
      <c r="W135">
        <v>590</v>
      </c>
      <c r="Z135">
        <v>6</v>
      </c>
      <c r="AA135" t="s">
        <v>150</v>
      </c>
      <c r="AD135">
        <v>1</v>
      </c>
      <c r="AE135">
        <v>8</v>
      </c>
      <c r="AF135" t="s">
        <v>151</v>
      </c>
    </row>
    <row r="136" spans="1:32" x14ac:dyDescent="0.35">
      <c r="B136" t="s">
        <v>152</v>
      </c>
      <c r="C136">
        <v>1</v>
      </c>
      <c r="D136">
        <v>2</v>
      </c>
      <c r="E136">
        <v>3</v>
      </c>
      <c r="F136">
        <v>4</v>
      </c>
      <c r="G136">
        <v>5</v>
      </c>
      <c r="H136">
        <v>6</v>
      </c>
      <c r="I136">
        <v>7</v>
      </c>
      <c r="J136">
        <v>8</v>
      </c>
      <c r="K136">
        <v>9</v>
      </c>
      <c r="L136">
        <v>10</v>
      </c>
      <c r="M136">
        <v>11</v>
      </c>
      <c r="N136">
        <v>12</v>
      </c>
    </row>
    <row r="137" spans="1:32" x14ac:dyDescent="0.35">
      <c r="B137">
        <v>27.1</v>
      </c>
      <c r="C137">
        <v>34.494999999999997</v>
      </c>
      <c r="D137">
        <v>30.524000000000001</v>
      </c>
      <c r="E137">
        <v>69.97</v>
      </c>
      <c r="F137">
        <v>66.790999999999997</v>
      </c>
      <c r="G137">
        <v>101.245</v>
      </c>
      <c r="H137">
        <v>96.760999999999996</v>
      </c>
      <c r="I137">
        <v>157.10300000000001</v>
      </c>
      <c r="J137">
        <v>165.61500000000001</v>
      </c>
      <c r="K137">
        <v>301.81299999999999</v>
      </c>
      <c r="L137">
        <v>299.07799999999997</v>
      </c>
      <c r="M137">
        <v>553.16</v>
      </c>
      <c r="N137">
        <v>563.81799999999998</v>
      </c>
    </row>
    <row r="138" spans="1:32" x14ac:dyDescent="0.35">
      <c r="C138">
        <v>510.411</v>
      </c>
      <c r="D138">
        <v>497.95</v>
      </c>
      <c r="E138">
        <v>481.05</v>
      </c>
      <c r="F138">
        <v>394.62099999999998</v>
      </c>
      <c r="G138">
        <v>395.267</v>
      </c>
      <c r="H138">
        <v>402.56</v>
      </c>
      <c r="I138">
        <v>373.50400000000002</v>
      </c>
      <c r="J138">
        <v>376.51799999999997</v>
      </c>
      <c r="K138">
        <v>376.35500000000002</v>
      </c>
      <c r="L138">
        <v>179.64599999999999</v>
      </c>
      <c r="M138">
        <v>173.37</v>
      </c>
      <c r="N138">
        <v>181.92400000000001</v>
      </c>
    </row>
    <row r="139" spans="1:32" x14ac:dyDescent="0.35">
      <c r="C139">
        <v>1035.5239999999999</v>
      </c>
      <c r="D139">
        <v>1028.31</v>
      </c>
      <c r="E139">
        <v>1066.8119999999999</v>
      </c>
      <c r="F139">
        <v>1996.5840000000001</v>
      </c>
      <c r="G139">
        <v>1964.7280000000001</v>
      </c>
      <c r="H139">
        <v>2045.4359999999999</v>
      </c>
      <c r="I139">
        <v>554.93799999999999</v>
      </c>
      <c r="J139">
        <v>538.38900000000001</v>
      </c>
      <c r="K139">
        <v>573.38400000000001</v>
      </c>
      <c r="L139">
        <v>315.41300000000001</v>
      </c>
      <c r="M139">
        <v>316.73899999999998</v>
      </c>
      <c r="N139">
        <v>316.87599999999998</v>
      </c>
    </row>
    <row r="140" spans="1:32" x14ac:dyDescent="0.35">
      <c r="C140">
        <v>699.51300000000003</v>
      </c>
      <c r="D140">
        <v>746.76300000000003</v>
      </c>
      <c r="E140">
        <v>1135.0719999999999</v>
      </c>
      <c r="F140">
        <v>1345.008</v>
      </c>
      <c r="G140">
        <v>2131.201</v>
      </c>
      <c r="H140">
        <v>673.43</v>
      </c>
      <c r="I140">
        <v>435.69499999999999</v>
      </c>
      <c r="J140">
        <v>455.803</v>
      </c>
      <c r="K140">
        <v>457.09800000000001</v>
      </c>
      <c r="L140">
        <v>398.45499999999998</v>
      </c>
      <c r="M140">
        <v>409.08</v>
      </c>
      <c r="N140">
        <v>406.93799999999999</v>
      </c>
    </row>
    <row r="141" spans="1:32" x14ac:dyDescent="0.35">
      <c r="C141">
        <v>4051.835</v>
      </c>
      <c r="D141">
        <v>898.49800000000005</v>
      </c>
      <c r="E141">
        <v>889.05</v>
      </c>
      <c r="F141">
        <v>179.09899999999999</v>
      </c>
      <c r="G141">
        <v>195.399</v>
      </c>
      <c r="H141">
        <v>193.49100000000001</v>
      </c>
      <c r="I141">
        <v>290.56400000000002</v>
      </c>
      <c r="J141">
        <v>299.96300000000002</v>
      </c>
      <c r="K141">
        <v>304.58699999999999</v>
      </c>
      <c r="L141">
        <v>487.93599999999998</v>
      </c>
      <c r="M141">
        <v>456.43799999999999</v>
      </c>
      <c r="N141">
        <v>445.911</v>
      </c>
    </row>
    <row r="142" spans="1:32" x14ac:dyDescent="0.35">
      <c r="C142">
        <v>2855.2620000000002</v>
      </c>
      <c r="D142">
        <v>2966.9119999999998</v>
      </c>
      <c r="E142">
        <v>1714.154</v>
      </c>
      <c r="F142">
        <v>213.858</v>
      </c>
      <c r="G142">
        <v>227.31800000000001</v>
      </c>
      <c r="H142">
        <v>222.458</v>
      </c>
      <c r="I142">
        <v>642.14700000000005</v>
      </c>
      <c r="J142">
        <v>672.92</v>
      </c>
      <c r="K142">
        <v>678.37400000000002</v>
      </c>
      <c r="L142">
        <v>727.35199999999998</v>
      </c>
      <c r="M142">
        <v>767.572</v>
      </c>
      <c r="N142">
        <v>804.29899999999998</v>
      </c>
    </row>
    <row r="143" spans="1:32" x14ac:dyDescent="0.35">
      <c r="C143">
        <v>1.1839999999999999</v>
      </c>
      <c r="D143">
        <v>1.3839999999999999</v>
      </c>
      <c r="E143">
        <v>1.254</v>
      </c>
      <c r="F143">
        <v>1.383</v>
      </c>
      <c r="G143">
        <v>1.4319999999999999</v>
      </c>
      <c r="H143">
        <v>1.4339999999999999</v>
      </c>
      <c r="I143">
        <v>1.0820000000000001</v>
      </c>
      <c r="J143">
        <v>0.63800000000000001</v>
      </c>
      <c r="K143">
        <v>1.286</v>
      </c>
      <c r="L143">
        <v>1.181</v>
      </c>
      <c r="M143">
        <v>1.3320000000000001</v>
      </c>
      <c r="N143">
        <v>1.0960000000000001</v>
      </c>
    </row>
    <row r="144" spans="1:32" x14ac:dyDescent="0.35">
      <c r="C144">
        <v>26.667000000000002</v>
      </c>
      <c r="D144">
        <v>34.383000000000003</v>
      </c>
      <c r="E144">
        <v>59.655000000000001</v>
      </c>
      <c r="F144">
        <v>71.164000000000001</v>
      </c>
      <c r="G144">
        <v>106.56699999999999</v>
      </c>
      <c r="H144">
        <v>102.145</v>
      </c>
      <c r="I144">
        <v>165.23500000000001</v>
      </c>
      <c r="J144">
        <v>170.18199999999999</v>
      </c>
      <c r="K144">
        <v>296.80599999999998</v>
      </c>
      <c r="L144">
        <v>300.18900000000002</v>
      </c>
      <c r="M144">
        <v>550.75300000000004</v>
      </c>
      <c r="N144">
        <v>570.23299999999995</v>
      </c>
    </row>
    <row r="146" spans="1:32" x14ac:dyDescent="0.35">
      <c r="A146" t="s">
        <v>153</v>
      </c>
    </row>
    <row r="147" spans="1:32" x14ac:dyDescent="0.35">
      <c r="A147" t="s">
        <v>144</v>
      </c>
      <c r="B147" t="s">
        <v>165</v>
      </c>
      <c r="C147">
        <v>1.3</v>
      </c>
      <c r="D147" t="s">
        <v>146</v>
      </c>
      <c r="E147" t="s">
        <v>147</v>
      </c>
      <c r="F147" t="s">
        <v>148</v>
      </c>
      <c r="G147" t="b">
        <v>1</v>
      </c>
      <c r="H147" t="s">
        <v>149</v>
      </c>
      <c r="I147" t="b">
        <v>0</v>
      </c>
      <c r="J147">
        <v>1</v>
      </c>
      <c r="P147">
        <v>1</v>
      </c>
      <c r="Q147">
        <v>590</v>
      </c>
      <c r="R147">
        <v>1</v>
      </c>
      <c r="S147">
        <v>12</v>
      </c>
      <c r="T147">
        <v>96</v>
      </c>
      <c r="U147">
        <v>530</v>
      </c>
      <c r="V147" t="s">
        <v>150</v>
      </c>
      <c r="W147">
        <v>590</v>
      </c>
      <c r="Z147">
        <v>6</v>
      </c>
      <c r="AA147" t="s">
        <v>150</v>
      </c>
      <c r="AD147">
        <v>1</v>
      </c>
      <c r="AE147">
        <v>8</v>
      </c>
      <c r="AF147" t="s">
        <v>151</v>
      </c>
    </row>
    <row r="148" spans="1:32" x14ac:dyDescent="0.35">
      <c r="B148" t="s">
        <v>152</v>
      </c>
      <c r="C148">
        <v>1</v>
      </c>
      <c r="D148">
        <v>2</v>
      </c>
      <c r="E148">
        <v>3</v>
      </c>
      <c r="F148">
        <v>4</v>
      </c>
      <c r="G148">
        <v>5</v>
      </c>
      <c r="H148">
        <v>6</v>
      </c>
      <c r="I148">
        <v>7</v>
      </c>
      <c r="J148">
        <v>8</v>
      </c>
      <c r="K148">
        <v>9</v>
      </c>
      <c r="L148">
        <v>10</v>
      </c>
      <c r="M148">
        <v>11</v>
      </c>
      <c r="N148">
        <v>12</v>
      </c>
    </row>
    <row r="149" spans="1:32" x14ac:dyDescent="0.35">
      <c r="B149">
        <v>27.1</v>
      </c>
      <c r="C149">
        <v>33.755000000000003</v>
      </c>
      <c r="D149">
        <v>31.725000000000001</v>
      </c>
      <c r="E149">
        <v>66.771000000000001</v>
      </c>
      <c r="F149">
        <v>67.322999999999993</v>
      </c>
      <c r="G149">
        <v>99.575000000000003</v>
      </c>
      <c r="H149">
        <v>97.716999999999999</v>
      </c>
      <c r="I149">
        <v>155.864</v>
      </c>
      <c r="J149">
        <v>161.20599999999999</v>
      </c>
      <c r="K149">
        <v>302.77499999999998</v>
      </c>
      <c r="L149">
        <v>296.8</v>
      </c>
      <c r="M149">
        <v>557.69399999999996</v>
      </c>
      <c r="N149">
        <v>557.71100000000001</v>
      </c>
    </row>
    <row r="150" spans="1:32" x14ac:dyDescent="0.35">
      <c r="C150">
        <v>528.67600000000004</v>
      </c>
      <c r="D150">
        <v>513.31200000000001</v>
      </c>
      <c r="E150">
        <v>503.30500000000001</v>
      </c>
      <c r="F150">
        <v>410.95699999999999</v>
      </c>
      <c r="G150">
        <v>412.09899999999999</v>
      </c>
      <c r="H150">
        <v>414.84800000000001</v>
      </c>
      <c r="I150">
        <v>387.10899999999998</v>
      </c>
      <c r="J150">
        <v>389.04199999999997</v>
      </c>
      <c r="K150">
        <v>387.67099999999999</v>
      </c>
      <c r="L150">
        <v>182.89699999999999</v>
      </c>
      <c r="M150">
        <v>179.941</v>
      </c>
      <c r="N150">
        <v>186.50899999999999</v>
      </c>
    </row>
    <row r="151" spans="1:32" x14ac:dyDescent="0.35">
      <c r="C151">
        <v>1079.03</v>
      </c>
      <c r="D151">
        <v>1068.7260000000001</v>
      </c>
      <c r="E151">
        <v>1116.626</v>
      </c>
      <c r="F151">
        <v>2088.2809999999999</v>
      </c>
      <c r="G151">
        <v>2052.4160000000002</v>
      </c>
      <c r="H151">
        <v>2125.2890000000002</v>
      </c>
      <c r="I151">
        <v>576.81399999999996</v>
      </c>
      <c r="J151">
        <v>558.21299999999997</v>
      </c>
      <c r="K151">
        <v>595.99599999999998</v>
      </c>
      <c r="L151">
        <v>328.66300000000001</v>
      </c>
      <c r="M151">
        <v>325.88</v>
      </c>
      <c r="N151">
        <v>336.80399999999997</v>
      </c>
    </row>
    <row r="152" spans="1:32" x14ac:dyDescent="0.35">
      <c r="C152">
        <v>726.97799999999995</v>
      </c>
      <c r="D152">
        <v>769.43899999999996</v>
      </c>
      <c r="E152">
        <v>1159.4949999999999</v>
      </c>
      <c r="F152">
        <v>1369.2739999999999</v>
      </c>
      <c r="G152">
        <v>2207.1439999999998</v>
      </c>
      <c r="H152">
        <v>705.51</v>
      </c>
      <c r="I152">
        <v>443.26299999999998</v>
      </c>
      <c r="J152">
        <v>466.745</v>
      </c>
      <c r="K152">
        <v>474.90199999999999</v>
      </c>
      <c r="L152">
        <v>417.15199999999999</v>
      </c>
      <c r="M152">
        <v>427.54199999999997</v>
      </c>
      <c r="N152">
        <v>431.1</v>
      </c>
    </row>
    <row r="153" spans="1:32" x14ac:dyDescent="0.35">
      <c r="C153">
        <v>4149.4279999999999</v>
      </c>
      <c r="D153">
        <v>921.73599999999999</v>
      </c>
      <c r="E153">
        <v>923.32600000000002</v>
      </c>
      <c r="F153">
        <v>187.529</v>
      </c>
      <c r="G153">
        <v>206.93100000000001</v>
      </c>
      <c r="H153">
        <v>198.54300000000001</v>
      </c>
      <c r="I153">
        <v>295.70699999999999</v>
      </c>
      <c r="J153">
        <v>312.76499999999999</v>
      </c>
      <c r="K153">
        <v>310.851</v>
      </c>
      <c r="L153">
        <v>501.03</v>
      </c>
      <c r="M153">
        <v>468.98500000000001</v>
      </c>
      <c r="N153">
        <v>468.50099999999998</v>
      </c>
    </row>
    <row r="154" spans="1:32" x14ac:dyDescent="0.35">
      <c r="C154">
        <v>2936.703</v>
      </c>
      <c r="D154">
        <v>3088.2730000000001</v>
      </c>
      <c r="E154">
        <v>1798.04</v>
      </c>
      <c r="F154">
        <v>224.19499999999999</v>
      </c>
      <c r="G154">
        <v>227.791</v>
      </c>
      <c r="H154">
        <v>230.87200000000001</v>
      </c>
      <c r="I154">
        <v>675.58699999999999</v>
      </c>
      <c r="J154">
        <v>699.43</v>
      </c>
      <c r="K154">
        <v>705.16399999999999</v>
      </c>
      <c r="L154">
        <v>753.26300000000003</v>
      </c>
      <c r="M154">
        <v>799.25</v>
      </c>
      <c r="N154">
        <v>847.39099999999996</v>
      </c>
    </row>
    <row r="155" spans="1:32" x14ac:dyDescent="0.35">
      <c r="C155">
        <v>0.998</v>
      </c>
      <c r="D155">
        <v>1.6970000000000001</v>
      </c>
      <c r="E155">
        <v>1.0349999999999999</v>
      </c>
      <c r="F155">
        <v>1.2629999999999999</v>
      </c>
      <c r="G155">
        <v>1.1499999999999999</v>
      </c>
      <c r="H155">
        <v>1.0369999999999999</v>
      </c>
      <c r="I155">
        <v>1.615</v>
      </c>
      <c r="J155">
        <v>0.89800000000000002</v>
      </c>
      <c r="K155">
        <v>1.41</v>
      </c>
      <c r="L155">
        <v>0.92300000000000004</v>
      </c>
      <c r="M155">
        <v>1.099</v>
      </c>
      <c r="N155">
        <v>0.98899999999999999</v>
      </c>
    </row>
    <row r="156" spans="1:32" x14ac:dyDescent="0.35">
      <c r="C156">
        <v>26.187999999999999</v>
      </c>
      <c r="D156">
        <v>33.411000000000001</v>
      </c>
      <c r="E156">
        <v>61.164000000000001</v>
      </c>
      <c r="F156">
        <v>69.823999999999998</v>
      </c>
      <c r="G156">
        <v>106.908</v>
      </c>
      <c r="H156">
        <v>99.909000000000006</v>
      </c>
      <c r="I156">
        <v>162.12899999999999</v>
      </c>
      <c r="J156">
        <v>171.065</v>
      </c>
      <c r="K156">
        <v>296.42700000000002</v>
      </c>
      <c r="L156">
        <v>302.18900000000002</v>
      </c>
      <c r="M156">
        <v>556.05999999999995</v>
      </c>
      <c r="N156">
        <v>571.39400000000001</v>
      </c>
    </row>
    <row r="158" spans="1:32" x14ac:dyDescent="0.35">
      <c r="A158" t="s">
        <v>153</v>
      </c>
    </row>
    <row r="159" spans="1:32" x14ac:dyDescent="0.35">
      <c r="A159" t="s">
        <v>144</v>
      </c>
      <c r="B159" t="s">
        <v>166</v>
      </c>
      <c r="C159">
        <v>1.3</v>
      </c>
      <c r="D159" t="s">
        <v>146</v>
      </c>
      <c r="E159" t="s">
        <v>147</v>
      </c>
      <c r="F159" t="s">
        <v>148</v>
      </c>
      <c r="G159" t="b">
        <v>1</v>
      </c>
      <c r="H159" t="s">
        <v>149</v>
      </c>
      <c r="I159" t="b">
        <v>0</v>
      </c>
      <c r="J159">
        <v>1</v>
      </c>
      <c r="P159">
        <v>1</v>
      </c>
      <c r="Q159">
        <v>590</v>
      </c>
      <c r="R159">
        <v>1</v>
      </c>
      <c r="S159">
        <v>12</v>
      </c>
      <c r="T159">
        <v>96</v>
      </c>
      <c r="U159">
        <v>530</v>
      </c>
      <c r="V159" t="s">
        <v>150</v>
      </c>
      <c r="W159">
        <v>590</v>
      </c>
      <c r="Z159">
        <v>6</v>
      </c>
      <c r="AA159" t="s">
        <v>150</v>
      </c>
      <c r="AD159">
        <v>1</v>
      </c>
      <c r="AE159">
        <v>8</v>
      </c>
      <c r="AF159" t="s">
        <v>151</v>
      </c>
    </row>
    <row r="160" spans="1:32" x14ac:dyDescent="0.35">
      <c r="B160" t="s">
        <v>152</v>
      </c>
      <c r="C160">
        <v>1</v>
      </c>
      <c r="D160">
        <v>2</v>
      </c>
      <c r="E160">
        <v>3</v>
      </c>
      <c r="F160">
        <v>4</v>
      </c>
      <c r="G160">
        <v>5</v>
      </c>
      <c r="H160">
        <v>6</v>
      </c>
      <c r="I160">
        <v>7</v>
      </c>
      <c r="J160">
        <v>8</v>
      </c>
      <c r="K160">
        <v>9</v>
      </c>
      <c r="L160">
        <v>10</v>
      </c>
      <c r="M160">
        <v>11</v>
      </c>
      <c r="N160">
        <v>12</v>
      </c>
    </row>
    <row r="161" spans="1:32" x14ac:dyDescent="0.35">
      <c r="B161">
        <v>27.1</v>
      </c>
      <c r="C161">
        <v>36.19</v>
      </c>
      <c r="D161">
        <v>31.614000000000001</v>
      </c>
      <c r="E161">
        <v>68.006</v>
      </c>
      <c r="F161">
        <v>70.269000000000005</v>
      </c>
      <c r="G161">
        <v>103.226</v>
      </c>
      <c r="H161">
        <v>93.68</v>
      </c>
      <c r="I161">
        <v>153.60499999999999</v>
      </c>
      <c r="J161">
        <v>162.542</v>
      </c>
      <c r="K161">
        <v>298.39</v>
      </c>
      <c r="L161">
        <v>298.79700000000003</v>
      </c>
      <c r="M161">
        <v>556.096</v>
      </c>
      <c r="N161">
        <v>552.93100000000004</v>
      </c>
    </row>
    <row r="162" spans="1:32" x14ac:dyDescent="0.35">
      <c r="C162">
        <v>549.58299999999997</v>
      </c>
      <c r="D162">
        <v>538.78</v>
      </c>
      <c r="E162">
        <v>523.46600000000001</v>
      </c>
      <c r="F162">
        <v>425.69299999999998</v>
      </c>
      <c r="G162">
        <v>426.471</v>
      </c>
      <c r="H162">
        <v>424.935</v>
      </c>
      <c r="I162">
        <v>392.71100000000001</v>
      </c>
      <c r="J162">
        <v>401.93</v>
      </c>
      <c r="K162">
        <v>397.40100000000001</v>
      </c>
      <c r="L162">
        <v>183.48599999999999</v>
      </c>
      <c r="M162">
        <v>185.04599999999999</v>
      </c>
      <c r="N162">
        <v>190.92500000000001</v>
      </c>
    </row>
    <row r="163" spans="1:32" x14ac:dyDescent="0.35">
      <c r="C163">
        <v>1121.5050000000001</v>
      </c>
      <c r="D163">
        <v>1115.498</v>
      </c>
      <c r="E163">
        <v>1160.92</v>
      </c>
      <c r="F163">
        <v>2168.7170000000001</v>
      </c>
      <c r="G163">
        <v>2128.598</v>
      </c>
      <c r="H163">
        <v>2206.4450000000002</v>
      </c>
      <c r="I163">
        <v>609.77</v>
      </c>
      <c r="J163">
        <v>579.529</v>
      </c>
      <c r="K163">
        <v>623.851</v>
      </c>
      <c r="L163">
        <v>343.863</v>
      </c>
      <c r="M163">
        <v>337.64600000000002</v>
      </c>
      <c r="N163">
        <v>350.14299999999997</v>
      </c>
    </row>
    <row r="164" spans="1:32" x14ac:dyDescent="0.35">
      <c r="C164">
        <v>765.25099999999998</v>
      </c>
      <c r="D164">
        <v>803.29899999999998</v>
      </c>
      <c r="E164">
        <v>1209.4549999999999</v>
      </c>
      <c r="F164">
        <v>1433.3979999999999</v>
      </c>
      <c r="G164">
        <v>2312.6010000000001</v>
      </c>
      <c r="H164">
        <v>744.63699999999994</v>
      </c>
      <c r="I164">
        <v>468.47300000000001</v>
      </c>
      <c r="J164">
        <v>482.75299999999999</v>
      </c>
      <c r="K164">
        <v>493.339</v>
      </c>
      <c r="L164">
        <v>433.16300000000001</v>
      </c>
      <c r="M164">
        <v>446.52800000000002</v>
      </c>
      <c r="N164">
        <v>446.85199999999998</v>
      </c>
    </row>
    <row r="165" spans="1:32" x14ac:dyDescent="0.35">
      <c r="C165">
        <v>4201.3410000000003</v>
      </c>
      <c r="D165">
        <v>974.64099999999996</v>
      </c>
      <c r="E165">
        <v>963.86699999999996</v>
      </c>
      <c r="F165">
        <v>193.97499999999999</v>
      </c>
      <c r="G165">
        <v>214.69200000000001</v>
      </c>
      <c r="H165">
        <v>210.99600000000001</v>
      </c>
      <c r="I165">
        <v>313.70400000000001</v>
      </c>
      <c r="J165">
        <v>320.20999999999998</v>
      </c>
      <c r="K165">
        <v>326.798</v>
      </c>
      <c r="L165">
        <v>523.79</v>
      </c>
      <c r="M165">
        <v>487.37299999999999</v>
      </c>
      <c r="N165">
        <v>478.78699999999998</v>
      </c>
    </row>
    <row r="166" spans="1:32" x14ac:dyDescent="0.35">
      <c r="C166">
        <v>3025.703</v>
      </c>
      <c r="D166">
        <v>3199.4639999999999</v>
      </c>
      <c r="E166">
        <v>1878.6559999999999</v>
      </c>
      <c r="F166">
        <v>234.75899999999999</v>
      </c>
      <c r="G166">
        <v>245.93799999999999</v>
      </c>
      <c r="H166">
        <v>242.32300000000001</v>
      </c>
      <c r="I166">
        <v>697.78399999999999</v>
      </c>
      <c r="J166">
        <v>714.88199999999995</v>
      </c>
      <c r="K166">
        <v>739.65899999999999</v>
      </c>
      <c r="L166">
        <v>793.59199999999998</v>
      </c>
      <c r="M166">
        <v>833.678</v>
      </c>
      <c r="N166">
        <v>878.75900000000001</v>
      </c>
    </row>
    <row r="167" spans="1:32" x14ac:dyDescent="0.35">
      <c r="C167">
        <v>0.625</v>
      </c>
      <c r="D167">
        <v>1.224</v>
      </c>
      <c r="E167">
        <v>1.298</v>
      </c>
      <c r="F167">
        <v>1.298</v>
      </c>
      <c r="G167">
        <v>1.337</v>
      </c>
      <c r="H167">
        <v>1.3720000000000001</v>
      </c>
      <c r="I167">
        <v>1.9119999999999999</v>
      </c>
      <c r="J167">
        <v>1.1679999999999999</v>
      </c>
      <c r="K167">
        <v>1.1819999999999999</v>
      </c>
      <c r="L167">
        <v>1.3280000000000001</v>
      </c>
      <c r="M167">
        <v>1.2050000000000001</v>
      </c>
      <c r="N167">
        <v>1.17</v>
      </c>
    </row>
    <row r="168" spans="1:32" x14ac:dyDescent="0.35">
      <c r="C168">
        <v>25.259</v>
      </c>
      <c r="D168">
        <v>33.286000000000001</v>
      </c>
      <c r="E168">
        <v>61.945999999999998</v>
      </c>
      <c r="F168">
        <v>66.647999999999996</v>
      </c>
      <c r="G168">
        <v>104.767</v>
      </c>
      <c r="H168">
        <v>103.681</v>
      </c>
      <c r="I168">
        <v>155.798</v>
      </c>
      <c r="J168">
        <v>170.834</v>
      </c>
      <c r="K168">
        <v>292.24299999999999</v>
      </c>
      <c r="L168">
        <v>303.01400000000001</v>
      </c>
      <c r="M168">
        <v>547.73800000000006</v>
      </c>
      <c r="N168">
        <v>563.03099999999995</v>
      </c>
    </row>
    <row r="170" spans="1:32" x14ac:dyDescent="0.35">
      <c r="A170" t="s">
        <v>153</v>
      </c>
    </row>
    <row r="172" spans="1:32" x14ac:dyDescent="0.35">
      <c r="A172" t="s">
        <v>167</v>
      </c>
    </row>
    <row r="173" spans="1:32" x14ac:dyDescent="0.35">
      <c r="A173" t="s">
        <v>143</v>
      </c>
    </row>
    <row r="174" spans="1:32" x14ac:dyDescent="0.35">
      <c r="A174" t="s">
        <v>144</v>
      </c>
      <c r="B174" t="s">
        <v>145</v>
      </c>
      <c r="C174">
        <v>1.3</v>
      </c>
      <c r="D174" t="s">
        <v>146</v>
      </c>
      <c r="E174" t="s">
        <v>147</v>
      </c>
      <c r="F174" t="s">
        <v>148</v>
      </c>
      <c r="G174" t="b">
        <v>1</v>
      </c>
      <c r="H174" t="s">
        <v>149</v>
      </c>
      <c r="I174" t="b">
        <v>0</v>
      </c>
      <c r="J174">
        <v>1</v>
      </c>
      <c r="P174">
        <v>1</v>
      </c>
      <c r="Q174">
        <v>590</v>
      </c>
      <c r="R174">
        <v>1</v>
      </c>
      <c r="S174">
        <v>12</v>
      </c>
      <c r="T174">
        <v>96</v>
      </c>
      <c r="U174">
        <v>530</v>
      </c>
      <c r="V174" t="s">
        <v>150</v>
      </c>
      <c r="W174">
        <v>590</v>
      </c>
      <c r="Z174">
        <v>6</v>
      </c>
      <c r="AA174" t="s">
        <v>150</v>
      </c>
      <c r="AD174">
        <v>1</v>
      </c>
      <c r="AE174">
        <v>8</v>
      </c>
      <c r="AF174" t="s">
        <v>151</v>
      </c>
    </row>
    <row r="175" spans="1:32" x14ac:dyDescent="0.35">
      <c r="B175" t="s">
        <v>152</v>
      </c>
      <c r="C175">
        <v>1</v>
      </c>
      <c r="D175">
        <v>2</v>
      </c>
      <c r="E175">
        <v>3</v>
      </c>
      <c r="F175">
        <v>4</v>
      </c>
      <c r="G175">
        <v>5</v>
      </c>
      <c r="H175">
        <v>6</v>
      </c>
      <c r="I175">
        <v>7</v>
      </c>
      <c r="J175">
        <v>8</v>
      </c>
      <c r="K175">
        <v>9</v>
      </c>
      <c r="L175">
        <v>10</v>
      </c>
      <c r="M175">
        <v>11</v>
      </c>
      <c r="N175">
        <v>12</v>
      </c>
    </row>
    <row r="176" spans="1:32" x14ac:dyDescent="0.35">
      <c r="B176">
        <v>27.7</v>
      </c>
      <c r="C176">
        <v>34.390999999999998</v>
      </c>
      <c r="D176">
        <v>29.934999999999999</v>
      </c>
      <c r="E176">
        <v>60.180999999999997</v>
      </c>
      <c r="F176">
        <v>65.61</v>
      </c>
      <c r="G176">
        <v>95.355000000000004</v>
      </c>
      <c r="H176">
        <v>94.233000000000004</v>
      </c>
      <c r="I176">
        <v>159.822</v>
      </c>
      <c r="J176">
        <v>163.60499999999999</v>
      </c>
      <c r="K176">
        <v>286.38</v>
      </c>
      <c r="L176">
        <v>319.23599999999999</v>
      </c>
      <c r="M176">
        <v>537.37400000000002</v>
      </c>
      <c r="N176">
        <v>443.28199999999998</v>
      </c>
    </row>
    <row r="177" spans="1:32" x14ac:dyDescent="0.35">
      <c r="C177">
        <v>483.41500000000002</v>
      </c>
      <c r="D177">
        <v>468.42599999999999</v>
      </c>
      <c r="E177">
        <v>464.27600000000001</v>
      </c>
      <c r="F177">
        <v>203.48</v>
      </c>
      <c r="G177">
        <v>200.221</v>
      </c>
      <c r="H177">
        <v>204.32499999999999</v>
      </c>
      <c r="I177">
        <v>209.68799999999999</v>
      </c>
      <c r="J177">
        <v>211.23</v>
      </c>
      <c r="K177">
        <v>203.6</v>
      </c>
      <c r="L177">
        <v>218.27500000000001</v>
      </c>
      <c r="M177">
        <v>218.95099999999999</v>
      </c>
      <c r="N177">
        <v>224.239</v>
      </c>
    </row>
    <row r="178" spans="1:32" x14ac:dyDescent="0.35">
      <c r="C178">
        <v>460.77300000000002</v>
      </c>
      <c r="D178">
        <v>455.20699999999999</v>
      </c>
      <c r="E178">
        <v>467.286</v>
      </c>
      <c r="F178">
        <v>155.363</v>
      </c>
      <c r="G178">
        <v>154.63</v>
      </c>
      <c r="H178">
        <v>163.29599999999999</v>
      </c>
      <c r="I178">
        <v>355.98599999999999</v>
      </c>
      <c r="J178">
        <v>349.28500000000003</v>
      </c>
      <c r="K178">
        <v>349.68799999999999</v>
      </c>
      <c r="L178">
        <v>125.717</v>
      </c>
      <c r="M178">
        <v>122.26300000000001</v>
      </c>
      <c r="N178">
        <v>126.173</v>
      </c>
    </row>
    <row r="179" spans="1:32" x14ac:dyDescent="0.35">
      <c r="C179">
        <v>252.101</v>
      </c>
      <c r="D179">
        <v>269.33100000000002</v>
      </c>
      <c r="E179">
        <v>259.39499999999998</v>
      </c>
      <c r="F179">
        <v>228.32900000000001</v>
      </c>
      <c r="G179">
        <v>236.98400000000001</v>
      </c>
      <c r="H179">
        <v>229.55600000000001</v>
      </c>
      <c r="I179">
        <v>205.411</v>
      </c>
      <c r="J179">
        <v>238.20699999999999</v>
      </c>
      <c r="K179">
        <v>226.89699999999999</v>
      </c>
      <c r="L179">
        <v>494.64600000000002</v>
      </c>
      <c r="M179">
        <v>499.286</v>
      </c>
      <c r="N179">
        <v>493.86599999999999</v>
      </c>
    </row>
    <row r="180" spans="1:32" x14ac:dyDescent="0.35">
      <c r="C180">
        <v>110.613</v>
      </c>
      <c r="D180">
        <v>117.696</v>
      </c>
      <c r="E180">
        <v>122.628</v>
      </c>
      <c r="F180">
        <v>25.91</v>
      </c>
      <c r="G180">
        <v>22.327999999999999</v>
      </c>
      <c r="H180">
        <v>23.353000000000002</v>
      </c>
      <c r="I180">
        <v>141.155</v>
      </c>
      <c r="J180">
        <v>141.56899999999999</v>
      </c>
      <c r="K180">
        <v>143.273</v>
      </c>
      <c r="L180">
        <v>642.58199999999999</v>
      </c>
      <c r="M180">
        <v>659.20100000000002</v>
      </c>
      <c r="N180">
        <v>669.30100000000004</v>
      </c>
    </row>
    <row r="181" spans="1:32" x14ac:dyDescent="0.35">
      <c r="C181">
        <v>261.51900000000001</v>
      </c>
      <c r="D181">
        <v>261.03199999999998</v>
      </c>
      <c r="E181">
        <v>258.69600000000003</v>
      </c>
      <c r="F181">
        <v>319.08199999999999</v>
      </c>
      <c r="G181">
        <v>349.46600000000001</v>
      </c>
      <c r="H181">
        <v>329.81299999999999</v>
      </c>
      <c r="I181">
        <v>278.19</v>
      </c>
      <c r="J181">
        <v>285.35500000000002</v>
      </c>
      <c r="K181">
        <v>290.97399999999999</v>
      </c>
      <c r="L181">
        <v>128.321</v>
      </c>
      <c r="M181">
        <v>142.21199999999999</v>
      </c>
      <c r="N181">
        <v>140.97200000000001</v>
      </c>
    </row>
    <row r="182" spans="1:32" x14ac:dyDescent="0.35">
      <c r="C182">
        <v>1.115</v>
      </c>
      <c r="D182">
        <v>1.1579999999999999</v>
      </c>
      <c r="E182">
        <v>1.252</v>
      </c>
      <c r="F182">
        <v>1.0620000000000001</v>
      </c>
      <c r="G182">
        <v>0.61599999999999999</v>
      </c>
      <c r="H182">
        <v>0.78600000000000003</v>
      </c>
      <c r="I182">
        <v>1.1879999999999999</v>
      </c>
      <c r="J182">
        <v>1.0049999999999999</v>
      </c>
      <c r="K182">
        <v>1.621</v>
      </c>
      <c r="L182">
        <v>0.93100000000000005</v>
      </c>
      <c r="M182">
        <v>0.54800000000000004</v>
      </c>
      <c r="N182">
        <v>1.0469999999999999</v>
      </c>
    </row>
    <row r="183" spans="1:32" x14ac:dyDescent="0.35">
      <c r="C183">
        <v>31.867000000000001</v>
      </c>
      <c r="D183">
        <v>30.231000000000002</v>
      </c>
      <c r="E183">
        <v>65.271000000000001</v>
      </c>
      <c r="F183">
        <v>66.215000000000003</v>
      </c>
      <c r="G183">
        <v>95.186000000000007</v>
      </c>
      <c r="H183">
        <v>97.5</v>
      </c>
      <c r="I183">
        <v>164.56200000000001</v>
      </c>
      <c r="J183">
        <v>166.57400000000001</v>
      </c>
      <c r="K183">
        <v>303.08100000000002</v>
      </c>
      <c r="L183">
        <v>290.27300000000002</v>
      </c>
      <c r="M183">
        <v>539.09900000000005</v>
      </c>
      <c r="N183">
        <v>550.548</v>
      </c>
    </row>
    <row r="185" spans="1:32" x14ac:dyDescent="0.35">
      <c r="A185" t="s">
        <v>153</v>
      </c>
    </row>
    <row r="186" spans="1:32" x14ac:dyDescent="0.35">
      <c r="A186" t="s">
        <v>144</v>
      </c>
      <c r="B186" t="s">
        <v>154</v>
      </c>
      <c r="C186">
        <v>1.3</v>
      </c>
      <c r="D186" t="s">
        <v>146</v>
      </c>
      <c r="E186" t="s">
        <v>147</v>
      </c>
      <c r="F186" t="s">
        <v>148</v>
      </c>
      <c r="G186" t="b">
        <v>1</v>
      </c>
      <c r="H186" t="s">
        <v>149</v>
      </c>
      <c r="I186" t="b">
        <v>0</v>
      </c>
      <c r="J186">
        <v>1</v>
      </c>
      <c r="P186">
        <v>1</v>
      </c>
      <c r="Q186">
        <v>590</v>
      </c>
      <c r="R186">
        <v>1</v>
      </c>
      <c r="S186">
        <v>12</v>
      </c>
      <c r="T186">
        <v>96</v>
      </c>
      <c r="U186">
        <v>530</v>
      </c>
      <c r="V186" t="s">
        <v>150</v>
      </c>
      <c r="W186">
        <v>590</v>
      </c>
      <c r="Z186">
        <v>6</v>
      </c>
      <c r="AA186" t="s">
        <v>150</v>
      </c>
      <c r="AD186">
        <v>1</v>
      </c>
      <c r="AE186">
        <v>8</v>
      </c>
      <c r="AF186" t="s">
        <v>151</v>
      </c>
    </row>
    <row r="187" spans="1:32" x14ac:dyDescent="0.35">
      <c r="B187" t="s">
        <v>152</v>
      </c>
      <c r="C187">
        <v>1</v>
      </c>
      <c r="D187">
        <v>2</v>
      </c>
      <c r="E187">
        <v>3</v>
      </c>
      <c r="F187">
        <v>4</v>
      </c>
      <c r="G187">
        <v>5</v>
      </c>
      <c r="H187">
        <v>6</v>
      </c>
      <c r="I187">
        <v>7</v>
      </c>
      <c r="J187">
        <v>8</v>
      </c>
      <c r="K187">
        <v>9</v>
      </c>
      <c r="L187">
        <v>10</v>
      </c>
      <c r="M187">
        <v>11</v>
      </c>
      <c r="N187">
        <v>12</v>
      </c>
    </row>
    <row r="188" spans="1:32" x14ac:dyDescent="0.35">
      <c r="B188">
        <v>27.8</v>
      </c>
      <c r="C188">
        <v>32.963999999999999</v>
      </c>
      <c r="D188">
        <v>28.335999999999999</v>
      </c>
      <c r="E188">
        <v>61.192</v>
      </c>
      <c r="F188">
        <v>64.945999999999998</v>
      </c>
      <c r="G188">
        <v>96.521000000000001</v>
      </c>
      <c r="H188">
        <v>94.861000000000004</v>
      </c>
      <c r="I188">
        <v>165.06399999999999</v>
      </c>
      <c r="J188">
        <v>157.965</v>
      </c>
      <c r="K188">
        <v>287.96499999999997</v>
      </c>
      <c r="L188">
        <v>316.173</v>
      </c>
      <c r="M188">
        <v>540.59299999999996</v>
      </c>
      <c r="N188">
        <v>441.76299999999998</v>
      </c>
    </row>
    <row r="189" spans="1:32" x14ac:dyDescent="0.35">
      <c r="C189">
        <v>532.01199999999994</v>
      </c>
      <c r="D189">
        <v>511.18700000000001</v>
      </c>
      <c r="E189">
        <v>509.44400000000002</v>
      </c>
      <c r="F189">
        <v>210.107</v>
      </c>
      <c r="G189">
        <v>213.81100000000001</v>
      </c>
      <c r="H189">
        <v>219.673</v>
      </c>
      <c r="I189">
        <v>224.214</v>
      </c>
      <c r="J189">
        <v>227.91499999999999</v>
      </c>
      <c r="K189">
        <v>214.827</v>
      </c>
      <c r="L189">
        <v>240.636</v>
      </c>
      <c r="M189">
        <v>241.69499999999999</v>
      </c>
      <c r="N189">
        <v>252.346</v>
      </c>
    </row>
    <row r="190" spans="1:32" x14ac:dyDescent="0.35">
      <c r="C190">
        <v>507.04899999999998</v>
      </c>
      <c r="D190">
        <v>505.476</v>
      </c>
      <c r="E190">
        <v>511.88400000000001</v>
      </c>
      <c r="F190">
        <v>171.26400000000001</v>
      </c>
      <c r="G190">
        <v>174.74100000000001</v>
      </c>
      <c r="H190">
        <v>182.68600000000001</v>
      </c>
      <c r="I190">
        <v>396.96899999999999</v>
      </c>
      <c r="J190">
        <v>386.47199999999998</v>
      </c>
      <c r="K190">
        <v>383.209</v>
      </c>
      <c r="L190">
        <v>131.78399999999999</v>
      </c>
      <c r="M190">
        <v>130.089</v>
      </c>
      <c r="N190">
        <v>132.45099999999999</v>
      </c>
    </row>
    <row r="191" spans="1:32" x14ac:dyDescent="0.35">
      <c r="C191">
        <v>275.21100000000001</v>
      </c>
      <c r="D191">
        <v>291.726</v>
      </c>
      <c r="E191">
        <v>282.43299999999999</v>
      </c>
      <c r="F191">
        <v>249.17699999999999</v>
      </c>
      <c r="G191">
        <v>256.09800000000001</v>
      </c>
      <c r="H191">
        <v>249.63900000000001</v>
      </c>
      <c r="I191">
        <v>224.196</v>
      </c>
      <c r="J191">
        <v>254.06399999999999</v>
      </c>
      <c r="K191">
        <v>246.96700000000001</v>
      </c>
      <c r="L191">
        <v>536.12099999999998</v>
      </c>
      <c r="M191">
        <v>551.85799999999995</v>
      </c>
      <c r="N191">
        <v>533.90200000000004</v>
      </c>
    </row>
    <row r="192" spans="1:32" x14ac:dyDescent="0.35">
      <c r="C192">
        <v>117.846</v>
      </c>
      <c r="D192">
        <v>128.37299999999999</v>
      </c>
      <c r="E192">
        <v>132.91200000000001</v>
      </c>
      <c r="F192">
        <v>24.231000000000002</v>
      </c>
      <c r="G192">
        <v>22.324000000000002</v>
      </c>
      <c r="H192">
        <v>23.509</v>
      </c>
      <c r="I192">
        <v>157.739</v>
      </c>
      <c r="J192">
        <v>155.339</v>
      </c>
      <c r="K192">
        <v>156.893</v>
      </c>
      <c r="L192">
        <v>716.51499999999999</v>
      </c>
      <c r="M192">
        <v>732.18</v>
      </c>
      <c r="N192">
        <v>725.52300000000002</v>
      </c>
    </row>
    <row r="193" spans="1:32" x14ac:dyDescent="0.35">
      <c r="C193">
        <v>286.46300000000002</v>
      </c>
      <c r="D193">
        <v>283.84199999999998</v>
      </c>
      <c r="E193">
        <v>277.27999999999997</v>
      </c>
      <c r="F193">
        <v>356.625</v>
      </c>
      <c r="G193">
        <v>391.03699999999998</v>
      </c>
      <c r="H193">
        <v>372.637</v>
      </c>
      <c r="I193">
        <v>309.45</v>
      </c>
      <c r="J193">
        <v>318.05799999999999</v>
      </c>
      <c r="K193">
        <v>321.03100000000001</v>
      </c>
      <c r="L193">
        <v>143.821</v>
      </c>
      <c r="M193">
        <v>155.66300000000001</v>
      </c>
      <c r="N193">
        <v>156.01900000000001</v>
      </c>
    </row>
    <row r="194" spans="1:32" x14ac:dyDescent="0.35">
      <c r="C194">
        <v>1.304</v>
      </c>
      <c r="D194">
        <v>1.244</v>
      </c>
      <c r="E194">
        <v>1.4239999999999999</v>
      </c>
      <c r="F194">
        <v>1.3320000000000001</v>
      </c>
      <c r="G194">
        <v>1.0589999999999999</v>
      </c>
      <c r="H194">
        <v>0.92700000000000005</v>
      </c>
      <c r="I194">
        <v>1.3779999999999999</v>
      </c>
      <c r="J194">
        <v>0.873</v>
      </c>
      <c r="K194">
        <v>1.0149999999999999</v>
      </c>
      <c r="L194">
        <v>0.73499999999999999</v>
      </c>
      <c r="M194">
        <v>1.236</v>
      </c>
      <c r="N194">
        <v>1.282</v>
      </c>
    </row>
    <row r="195" spans="1:32" x14ac:dyDescent="0.35">
      <c r="C195">
        <v>30.994</v>
      </c>
      <c r="D195">
        <v>31.623000000000001</v>
      </c>
      <c r="E195">
        <v>64.39</v>
      </c>
      <c r="F195">
        <v>66.765000000000001</v>
      </c>
      <c r="G195">
        <v>98.531999999999996</v>
      </c>
      <c r="H195">
        <v>96.712999999999994</v>
      </c>
      <c r="I195">
        <v>166.00899999999999</v>
      </c>
      <c r="J195">
        <v>164.863</v>
      </c>
      <c r="K195">
        <v>304.86599999999999</v>
      </c>
      <c r="L195">
        <v>286.88</v>
      </c>
      <c r="M195">
        <v>537.40700000000004</v>
      </c>
      <c r="N195">
        <v>544.95399999999995</v>
      </c>
    </row>
    <row r="197" spans="1:32" x14ac:dyDescent="0.35">
      <c r="A197" t="s">
        <v>153</v>
      </c>
    </row>
    <row r="198" spans="1:32" x14ac:dyDescent="0.35">
      <c r="A198" t="s">
        <v>144</v>
      </c>
      <c r="B198" t="s">
        <v>155</v>
      </c>
      <c r="C198">
        <v>1.3</v>
      </c>
      <c r="D198" t="s">
        <v>146</v>
      </c>
      <c r="E198" t="s">
        <v>147</v>
      </c>
      <c r="F198" t="s">
        <v>148</v>
      </c>
      <c r="G198" t="b">
        <v>1</v>
      </c>
      <c r="H198" t="s">
        <v>149</v>
      </c>
      <c r="I198" t="b">
        <v>0</v>
      </c>
      <c r="J198">
        <v>1</v>
      </c>
      <c r="P198">
        <v>1</v>
      </c>
      <c r="Q198">
        <v>590</v>
      </c>
      <c r="R198">
        <v>1</v>
      </c>
      <c r="S198">
        <v>12</v>
      </c>
      <c r="T198">
        <v>96</v>
      </c>
      <c r="U198">
        <v>530</v>
      </c>
      <c r="V198" t="s">
        <v>150</v>
      </c>
      <c r="W198">
        <v>590</v>
      </c>
      <c r="Z198">
        <v>6</v>
      </c>
      <c r="AA198" t="s">
        <v>150</v>
      </c>
      <c r="AD198">
        <v>1</v>
      </c>
      <c r="AE198">
        <v>8</v>
      </c>
      <c r="AF198" t="s">
        <v>151</v>
      </c>
    </row>
    <row r="199" spans="1:32" x14ac:dyDescent="0.35">
      <c r="B199" t="s">
        <v>152</v>
      </c>
      <c r="C199">
        <v>1</v>
      </c>
      <c r="D199">
        <v>2</v>
      </c>
      <c r="E199">
        <v>3</v>
      </c>
      <c r="F199">
        <v>4</v>
      </c>
      <c r="G199">
        <v>5</v>
      </c>
      <c r="H199">
        <v>6</v>
      </c>
      <c r="I199">
        <v>7</v>
      </c>
      <c r="J199">
        <v>8</v>
      </c>
      <c r="K199">
        <v>9</v>
      </c>
      <c r="L199">
        <v>10</v>
      </c>
      <c r="M199">
        <v>11</v>
      </c>
      <c r="N199">
        <v>12</v>
      </c>
    </row>
    <row r="200" spans="1:32" x14ac:dyDescent="0.35">
      <c r="B200">
        <v>27.8</v>
      </c>
      <c r="C200">
        <v>34.531999999999996</v>
      </c>
      <c r="D200">
        <v>29.757000000000001</v>
      </c>
      <c r="E200">
        <v>60.781999999999996</v>
      </c>
      <c r="F200">
        <v>64.875</v>
      </c>
      <c r="G200">
        <v>95.316000000000003</v>
      </c>
      <c r="H200">
        <v>95.951999999999998</v>
      </c>
      <c r="I200">
        <v>163.09100000000001</v>
      </c>
      <c r="J200">
        <v>157.57</v>
      </c>
      <c r="K200">
        <v>287.52300000000002</v>
      </c>
      <c r="L200">
        <v>320.22199999999998</v>
      </c>
      <c r="M200">
        <v>546.34</v>
      </c>
      <c r="N200">
        <v>452.5</v>
      </c>
    </row>
    <row r="201" spans="1:32" x14ac:dyDescent="0.35">
      <c r="C201">
        <v>589.06600000000003</v>
      </c>
      <c r="D201">
        <v>565.17499999999995</v>
      </c>
      <c r="E201">
        <v>574.72199999999998</v>
      </c>
      <c r="F201">
        <v>231.16499999999999</v>
      </c>
      <c r="G201">
        <v>235.88200000000001</v>
      </c>
      <c r="H201">
        <v>235.04900000000001</v>
      </c>
      <c r="I201">
        <v>251.10499999999999</v>
      </c>
      <c r="J201">
        <v>249.56800000000001</v>
      </c>
      <c r="K201">
        <v>235.316</v>
      </c>
      <c r="L201">
        <v>265.899</v>
      </c>
      <c r="M201">
        <v>265.435</v>
      </c>
      <c r="N201">
        <v>279.09300000000002</v>
      </c>
    </row>
    <row r="202" spans="1:32" x14ac:dyDescent="0.35">
      <c r="C202">
        <v>566.60299999999995</v>
      </c>
      <c r="D202">
        <v>563.00699999999995</v>
      </c>
      <c r="E202">
        <v>571.96600000000001</v>
      </c>
      <c r="F202">
        <v>186.666</v>
      </c>
      <c r="G202">
        <v>186.38900000000001</v>
      </c>
      <c r="H202">
        <v>194.78800000000001</v>
      </c>
      <c r="I202">
        <v>428.428</v>
      </c>
      <c r="J202">
        <v>432.733</v>
      </c>
      <c r="K202">
        <v>417.81400000000002</v>
      </c>
      <c r="L202">
        <v>149.51400000000001</v>
      </c>
      <c r="M202">
        <v>141.45099999999999</v>
      </c>
      <c r="N202">
        <v>148.202</v>
      </c>
    </row>
    <row r="203" spans="1:32" x14ac:dyDescent="0.35">
      <c r="C203">
        <v>303.38</v>
      </c>
      <c r="D203">
        <v>325.935</v>
      </c>
      <c r="E203">
        <v>304.65899999999999</v>
      </c>
      <c r="F203">
        <v>270.99200000000002</v>
      </c>
      <c r="G203">
        <v>284.14999999999998</v>
      </c>
      <c r="H203">
        <v>279.07600000000002</v>
      </c>
      <c r="I203">
        <v>250.148</v>
      </c>
      <c r="J203">
        <v>285.55900000000003</v>
      </c>
      <c r="K203">
        <v>276.428</v>
      </c>
      <c r="L203">
        <v>602.83799999999997</v>
      </c>
      <c r="M203">
        <v>612.35299999999995</v>
      </c>
      <c r="N203">
        <v>597.76599999999996</v>
      </c>
    </row>
    <row r="204" spans="1:32" x14ac:dyDescent="0.35">
      <c r="C204">
        <v>128.29499999999999</v>
      </c>
      <c r="D204">
        <v>138.65299999999999</v>
      </c>
      <c r="E204">
        <v>144.96700000000001</v>
      </c>
      <c r="F204">
        <v>24.632000000000001</v>
      </c>
      <c r="G204">
        <v>21.439</v>
      </c>
      <c r="H204">
        <v>24.027000000000001</v>
      </c>
      <c r="I204">
        <v>169.47399999999999</v>
      </c>
      <c r="J204">
        <v>173.398</v>
      </c>
      <c r="K204">
        <v>170.988</v>
      </c>
      <c r="L204">
        <v>797.47500000000002</v>
      </c>
      <c r="M204">
        <v>819.49300000000005</v>
      </c>
      <c r="N204">
        <v>826.81500000000005</v>
      </c>
    </row>
    <row r="205" spans="1:32" x14ac:dyDescent="0.35">
      <c r="C205">
        <v>322.18</v>
      </c>
      <c r="D205">
        <v>317.77100000000002</v>
      </c>
      <c r="E205">
        <v>313.01600000000002</v>
      </c>
      <c r="F205">
        <v>399.03</v>
      </c>
      <c r="G205">
        <v>434.03800000000001</v>
      </c>
      <c r="H205">
        <v>412.56599999999997</v>
      </c>
      <c r="I205">
        <v>339.86700000000002</v>
      </c>
      <c r="J205">
        <v>353.11200000000002</v>
      </c>
      <c r="K205">
        <v>359.64400000000001</v>
      </c>
      <c r="L205">
        <v>157.43899999999999</v>
      </c>
      <c r="M205">
        <v>173.928</v>
      </c>
      <c r="N205">
        <v>166.86799999999999</v>
      </c>
    </row>
    <row r="206" spans="1:32" x14ac:dyDescent="0.35">
      <c r="C206">
        <v>1.244</v>
      </c>
      <c r="D206">
        <v>1.004</v>
      </c>
      <c r="E206">
        <v>0.77400000000000002</v>
      </c>
      <c r="F206">
        <v>0.77600000000000002</v>
      </c>
      <c r="G206">
        <v>0.92200000000000004</v>
      </c>
      <c r="H206">
        <v>0.88500000000000001</v>
      </c>
      <c r="I206">
        <v>1.3320000000000001</v>
      </c>
      <c r="J206">
        <v>1.335</v>
      </c>
      <c r="K206">
        <v>1.1619999999999999</v>
      </c>
      <c r="L206">
        <v>0.82</v>
      </c>
      <c r="M206">
        <v>0.68600000000000005</v>
      </c>
      <c r="N206">
        <v>1.095</v>
      </c>
    </row>
    <row r="207" spans="1:32" x14ac:dyDescent="0.35">
      <c r="C207">
        <v>32.161999999999999</v>
      </c>
      <c r="D207">
        <v>31.896999999999998</v>
      </c>
      <c r="E207">
        <v>66.257999999999996</v>
      </c>
      <c r="F207">
        <v>61.881</v>
      </c>
      <c r="G207">
        <v>95.876000000000005</v>
      </c>
      <c r="H207">
        <v>97.046000000000006</v>
      </c>
      <c r="I207">
        <v>166.529</v>
      </c>
      <c r="J207">
        <v>167.31</v>
      </c>
      <c r="K207">
        <v>305.29899999999998</v>
      </c>
      <c r="L207">
        <v>291.06799999999998</v>
      </c>
      <c r="M207">
        <v>551.74199999999996</v>
      </c>
      <c r="N207">
        <v>559.52</v>
      </c>
    </row>
    <row r="209" spans="1:32" x14ac:dyDescent="0.35">
      <c r="A209" t="s">
        <v>153</v>
      </c>
    </row>
    <row r="210" spans="1:32" x14ac:dyDescent="0.35">
      <c r="A210" t="s">
        <v>144</v>
      </c>
      <c r="B210" t="s">
        <v>156</v>
      </c>
      <c r="C210">
        <v>1.3</v>
      </c>
      <c r="D210" t="s">
        <v>146</v>
      </c>
      <c r="E210" t="s">
        <v>147</v>
      </c>
      <c r="F210" t="s">
        <v>148</v>
      </c>
      <c r="G210" t="b">
        <v>1</v>
      </c>
      <c r="H210" t="s">
        <v>149</v>
      </c>
      <c r="I210" t="b">
        <v>0</v>
      </c>
      <c r="J210">
        <v>1</v>
      </c>
      <c r="P210">
        <v>1</v>
      </c>
      <c r="Q210">
        <v>590</v>
      </c>
      <c r="R210">
        <v>1</v>
      </c>
      <c r="S210">
        <v>12</v>
      </c>
      <c r="T210">
        <v>96</v>
      </c>
      <c r="U210">
        <v>530</v>
      </c>
      <c r="V210" t="s">
        <v>150</v>
      </c>
      <c r="W210">
        <v>590</v>
      </c>
      <c r="Z210">
        <v>6</v>
      </c>
      <c r="AA210" t="s">
        <v>150</v>
      </c>
      <c r="AD210">
        <v>1</v>
      </c>
      <c r="AE210">
        <v>8</v>
      </c>
      <c r="AF210" t="s">
        <v>151</v>
      </c>
    </row>
    <row r="211" spans="1:32" x14ac:dyDescent="0.35">
      <c r="B211" t="s">
        <v>152</v>
      </c>
      <c r="C211">
        <v>1</v>
      </c>
      <c r="D211">
        <v>2</v>
      </c>
      <c r="E211">
        <v>3</v>
      </c>
      <c r="F211">
        <v>4</v>
      </c>
      <c r="G211">
        <v>5</v>
      </c>
      <c r="H211">
        <v>6</v>
      </c>
      <c r="I211">
        <v>7</v>
      </c>
      <c r="J211">
        <v>8</v>
      </c>
      <c r="K211">
        <v>9</v>
      </c>
      <c r="L211">
        <v>10</v>
      </c>
      <c r="M211">
        <v>11</v>
      </c>
      <c r="N211">
        <v>12</v>
      </c>
    </row>
    <row r="212" spans="1:32" x14ac:dyDescent="0.35">
      <c r="B212">
        <v>27.8</v>
      </c>
      <c r="C212">
        <v>34.106999999999999</v>
      </c>
      <c r="D212">
        <v>31.378</v>
      </c>
      <c r="E212">
        <v>58.116</v>
      </c>
      <c r="F212">
        <v>62.893000000000001</v>
      </c>
      <c r="G212">
        <v>94.53</v>
      </c>
      <c r="H212">
        <v>93.994</v>
      </c>
      <c r="I212">
        <v>166.37</v>
      </c>
      <c r="J212">
        <v>165.11099999999999</v>
      </c>
      <c r="K212">
        <v>281.71499999999997</v>
      </c>
      <c r="L212">
        <v>319.63499999999999</v>
      </c>
      <c r="M212">
        <v>545.48</v>
      </c>
      <c r="N212">
        <v>447.66899999999998</v>
      </c>
    </row>
    <row r="213" spans="1:32" x14ac:dyDescent="0.35">
      <c r="C213">
        <v>632.60599999999999</v>
      </c>
      <c r="D213">
        <v>613.69200000000001</v>
      </c>
      <c r="E213">
        <v>615.923</v>
      </c>
      <c r="F213">
        <v>247.77099999999999</v>
      </c>
      <c r="G213">
        <v>250.61600000000001</v>
      </c>
      <c r="H213">
        <v>252.64400000000001</v>
      </c>
      <c r="I213">
        <v>262.41500000000002</v>
      </c>
      <c r="J213">
        <v>271.363</v>
      </c>
      <c r="K213">
        <v>256.38200000000001</v>
      </c>
      <c r="L213">
        <v>287.69</v>
      </c>
      <c r="M213">
        <v>285.51299999999998</v>
      </c>
      <c r="N213">
        <v>298.07299999999998</v>
      </c>
    </row>
    <row r="214" spans="1:32" x14ac:dyDescent="0.35">
      <c r="C214">
        <v>608.28200000000004</v>
      </c>
      <c r="D214">
        <v>609.44500000000005</v>
      </c>
      <c r="E214">
        <v>612.423</v>
      </c>
      <c r="F214">
        <v>196.721</v>
      </c>
      <c r="G214">
        <v>202.93100000000001</v>
      </c>
      <c r="H214">
        <v>212.33</v>
      </c>
      <c r="I214">
        <v>470.22199999999998</v>
      </c>
      <c r="J214">
        <v>469.19</v>
      </c>
      <c r="K214">
        <v>460.28699999999998</v>
      </c>
      <c r="L214">
        <v>158.91200000000001</v>
      </c>
      <c r="M214">
        <v>155.19900000000001</v>
      </c>
      <c r="N214">
        <v>159.77199999999999</v>
      </c>
    </row>
    <row r="215" spans="1:32" x14ac:dyDescent="0.35">
      <c r="C215">
        <v>320.8</v>
      </c>
      <c r="D215">
        <v>362.26299999999998</v>
      </c>
      <c r="E215">
        <v>331.06099999999998</v>
      </c>
      <c r="F215">
        <v>292.35000000000002</v>
      </c>
      <c r="G215">
        <v>303.33300000000003</v>
      </c>
      <c r="H215">
        <v>292.85199999999998</v>
      </c>
      <c r="I215">
        <v>268.06099999999998</v>
      </c>
      <c r="J215">
        <v>305.97699999999998</v>
      </c>
      <c r="K215">
        <v>301.20100000000002</v>
      </c>
      <c r="L215">
        <v>644.26599999999996</v>
      </c>
      <c r="M215">
        <v>660.36300000000006</v>
      </c>
      <c r="N215">
        <v>649.14499999999998</v>
      </c>
    </row>
    <row r="216" spans="1:32" x14ac:dyDescent="0.35">
      <c r="C216">
        <v>139.38999999999999</v>
      </c>
      <c r="D216">
        <v>151.535</v>
      </c>
      <c r="E216">
        <v>153.971</v>
      </c>
      <c r="F216">
        <v>25.873000000000001</v>
      </c>
      <c r="G216">
        <v>21.611000000000001</v>
      </c>
      <c r="H216">
        <v>23.707999999999998</v>
      </c>
      <c r="I216">
        <v>185.77500000000001</v>
      </c>
      <c r="J216">
        <v>183.36099999999999</v>
      </c>
      <c r="K216">
        <v>188.041</v>
      </c>
      <c r="L216">
        <v>881.77599999999995</v>
      </c>
      <c r="M216">
        <v>902.36900000000003</v>
      </c>
      <c r="N216">
        <v>892.73299999999995</v>
      </c>
    </row>
    <row r="217" spans="1:32" x14ac:dyDescent="0.35">
      <c r="C217">
        <v>342.69799999999998</v>
      </c>
      <c r="D217">
        <v>349.80599999999998</v>
      </c>
      <c r="E217">
        <v>338.31900000000002</v>
      </c>
      <c r="F217">
        <v>433.64499999999998</v>
      </c>
      <c r="G217">
        <v>479.26799999999997</v>
      </c>
      <c r="H217">
        <v>455.17500000000001</v>
      </c>
      <c r="I217">
        <v>373.50200000000001</v>
      </c>
      <c r="J217">
        <v>381.39400000000001</v>
      </c>
      <c r="K217">
        <v>386.28</v>
      </c>
      <c r="L217">
        <v>167.56</v>
      </c>
      <c r="M217">
        <v>187.67400000000001</v>
      </c>
      <c r="N217">
        <v>183.25899999999999</v>
      </c>
    </row>
    <row r="218" spans="1:32" x14ac:dyDescent="0.35">
      <c r="C218">
        <v>1.766</v>
      </c>
      <c r="D218">
        <v>1.276</v>
      </c>
      <c r="E218">
        <v>1.3919999999999999</v>
      </c>
      <c r="F218">
        <v>0.88600000000000001</v>
      </c>
      <c r="G218">
        <v>0.91</v>
      </c>
      <c r="H218">
        <v>0.92</v>
      </c>
      <c r="I218">
        <v>1.66</v>
      </c>
      <c r="J218">
        <v>1.4139999999999999</v>
      </c>
      <c r="K218">
        <v>0.70299999999999996</v>
      </c>
      <c r="L218">
        <v>1.806</v>
      </c>
      <c r="M218">
        <v>1.6359999999999999</v>
      </c>
      <c r="N218">
        <v>1.5780000000000001</v>
      </c>
    </row>
    <row r="219" spans="1:32" x14ac:dyDescent="0.35">
      <c r="C219">
        <v>31.506</v>
      </c>
      <c r="D219">
        <v>32.841000000000001</v>
      </c>
      <c r="E219">
        <v>65.936000000000007</v>
      </c>
      <c r="F219">
        <v>62.688000000000002</v>
      </c>
      <c r="G219">
        <v>98.292000000000002</v>
      </c>
      <c r="H219">
        <v>92.454999999999998</v>
      </c>
      <c r="I219">
        <v>163.60499999999999</v>
      </c>
      <c r="J219">
        <v>165.32</v>
      </c>
      <c r="K219">
        <v>306.59899999999999</v>
      </c>
      <c r="L219">
        <v>300.64400000000001</v>
      </c>
      <c r="M219">
        <v>546.59500000000003</v>
      </c>
      <c r="N219">
        <v>553.64700000000005</v>
      </c>
    </row>
    <row r="221" spans="1:32" x14ac:dyDescent="0.35">
      <c r="A221" t="s">
        <v>153</v>
      </c>
    </row>
    <row r="222" spans="1:32" x14ac:dyDescent="0.35">
      <c r="A222" t="s">
        <v>144</v>
      </c>
      <c r="B222" t="s">
        <v>157</v>
      </c>
      <c r="C222">
        <v>1.3</v>
      </c>
      <c r="D222" t="s">
        <v>146</v>
      </c>
      <c r="E222" t="s">
        <v>147</v>
      </c>
      <c r="F222" t="s">
        <v>148</v>
      </c>
      <c r="G222" t="b">
        <v>1</v>
      </c>
      <c r="H222" t="s">
        <v>149</v>
      </c>
      <c r="I222" t="b">
        <v>0</v>
      </c>
      <c r="J222">
        <v>1</v>
      </c>
      <c r="P222">
        <v>1</v>
      </c>
      <c r="Q222">
        <v>590</v>
      </c>
      <c r="R222">
        <v>1</v>
      </c>
      <c r="S222">
        <v>12</v>
      </c>
      <c r="T222">
        <v>96</v>
      </c>
      <c r="U222">
        <v>530</v>
      </c>
      <c r="V222" t="s">
        <v>150</v>
      </c>
      <c r="W222">
        <v>590</v>
      </c>
      <c r="Z222">
        <v>6</v>
      </c>
      <c r="AA222" t="s">
        <v>150</v>
      </c>
      <c r="AD222">
        <v>1</v>
      </c>
      <c r="AE222">
        <v>8</v>
      </c>
      <c r="AF222" t="s">
        <v>151</v>
      </c>
    </row>
    <row r="223" spans="1:32" x14ac:dyDescent="0.35">
      <c r="B223" t="s">
        <v>152</v>
      </c>
      <c r="C223">
        <v>1</v>
      </c>
      <c r="D223">
        <v>2</v>
      </c>
      <c r="E223">
        <v>3</v>
      </c>
      <c r="F223">
        <v>4</v>
      </c>
      <c r="G223">
        <v>5</v>
      </c>
      <c r="H223">
        <v>6</v>
      </c>
      <c r="I223">
        <v>7</v>
      </c>
      <c r="J223">
        <v>8</v>
      </c>
      <c r="K223">
        <v>9</v>
      </c>
      <c r="L223">
        <v>10</v>
      </c>
      <c r="M223">
        <v>11</v>
      </c>
      <c r="N223">
        <v>12</v>
      </c>
    </row>
    <row r="224" spans="1:32" x14ac:dyDescent="0.35">
      <c r="B224">
        <v>27.8</v>
      </c>
      <c r="C224">
        <v>34.701000000000001</v>
      </c>
      <c r="D224">
        <v>28.74</v>
      </c>
      <c r="E224">
        <v>59.23</v>
      </c>
      <c r="F224">
        <v>65.320999999999998</v>
      </c>
      <c r="G224">
        <v>95.644000000000005</v>
      </c>
      <c r="H224">
        <v>96.655000000000001</v>
      </c>
      <c r="I224">
        <v>165.352</v>
      </c>
      <c r="J224">
        <v>162.66800000000001</v>
      </c>
      <c r="K224">
        <v>285.012</v>
      </c>
      <c r="L224">
        <v>314.98599999999999</v>
      </c>
      <c r="M224">
        <v>544.98</v>
      </c>
      <c r="N224">
        <v>444.96</v>
      </c>
    </row>
    <row r="225" spans="1:32" x14ac:dyDescent="0.35">
      <c r="C225">
        <v>676.52599999999995</v>
      </c>
      <c r="D225">
        <v>666.69799999999998</v>
      </c>
      <c r="E225">
        <v>667.34400000000005</v>
      </c>
      <c r="F225">
        <v>255.39099999999999</v>
      </c>
      <c r="G225">
        <v>267.28199999999998</v>
      </c>
      <c r="H225">
        <v>269.92700000000002</v>
      </c>
      <c r="I225">
        <v>284.36599999999999</v>
      </c>
      <c r="J225">
        <v>288.08600000000001</v>
      </c>
      <c r="K225">
        <v>271.17700000000002</v>
      </c>
      <c r="L225">
        <v>313.71499999999997</v>
      </c>
      <c r="M225">
        <v>307.58999999999997</v>
      </c>
      <c r="N225">
        <v>325.72500000000002</v>
      </c>
    </row>
    <row r="226" spans="1:32" x14ac:dyDescent="0.35">
      <c r="C226">
        <v>653.80499999999995</v>
      </c>
      <c r="D226">
        <v>653.27099999999996</v>
      </c>
      <c r="E226">
        <v>661.56600000000003</v>
      </c>
      <c r="F226">
        <v>207.57</v>
      </c>
      <c r="G226">
        <v>217.06800000000001</v>
      </c>
      <c r="H226">
        <v>229.07</v>
      </c>
      <c r="I226">
        <v>502.12</v>
      </c>
      <c r="J226">
        <v>491.85899999999998</v>
      </c>
      <c r="K226">
        <v>493.79399999999998</v>
      </c>
      <c r="L226">
        <v>168.58099999999999</v>
      </c>
      <c r="M226">
        <v>158.38399999999999</v>
      </c>
      <c r="N226">
        <v>166.82300000000001</v>
      </c>
    </row>
    <row r="227" spans="1:32" x14ac:dyDescent="0.35">
      <c r="C227">
        <v>339.31200000000001</v>
      </c>
      <c r="D227">
        <v>383.21899999999999</v>
      </c>
      <c r="E227">
        <v>355.49700000000001</v>
      </c>
      <c r="F227">
        <v>311.56799999999998</v>
      </c>
      <c r="G227">
        <v>326.221</v>
      </c>
      <c r="H227">
        <v>320.34500000000003</v>
      </c>
      <c r="I227">
        <v>285.01</v>
      </c>
      <c r="J227">
        <v>324.19299999999998</v>
      </c>
      <c r="K227">
        <v>317.54000000000002</v>
      </c>
      <c r="L227">
        <v>694.68499999999995</v>
      </c>
      <c r="M227">
        <v>706.47199999999998</v>
      </c>
      <c r="N227">
        <v>691.65099999999995</v>
      </c>
    </row>
    <row r="228" spans="1:32" x14ac:dyDescent="0.35">
      <c r="C228">
        <v>147.57300000000001</v>
      </c>
      <c r="D228">
        <v>155.93299999999999</v>
      </c>
      <c r="E228">
        <v>162.79</v>
      </c>
      <c r="F228">
        <v>24.802</v>
      </c>
      <c r="G228">
        <v>21.757999999999999</v>
      </c>
      <c r="H228">
        <v>24.341000000000001</v>
      </c>
      <c r="I228">
        <v>197.31299999999999</v>
      </c>
      <c r="J228">
        <v>202.82900000000001</v>
      </c>
      <c r="K228">
        <v>197.59700000000001</v>
      </c>
      <c r="L228">
        <v>948.13800000000003</v>
      </c>
      <c r="M228">
        <v>961.05499999999995</v>
      </c>
      <c r="N228">
        <v>971.47400000000005</v>
      </c>
    </row>
    <row r="229" spans="1:32" x14ac:dyDescent="0.35">
      <c r="C229">
        <v>372.108</v>
      </c>
      <c r="D229">
        <v>371.411</v>
      </c>
      <c r="E229">
        <v>366.56</v>
      </c>
      <c r="F229">
        <v>472.95699999999999</v>
      </c>
      <c r="G229">
        <v>516.48599999999999</v>
      </c>
      <c r="H229">
        <v>488.17700000000002</v>
      </c>
      <c r="I229">
        <v>398.37200000000001</v>
      </c>
      <c r="J229">
        <v>410.83100000000002</v>
      </c>
      <c r="K229">
        <v>422.85300000000001</v>
      </c>
      <c r="L229">
        <v>182.238</v>
      </c>
      <c r="M229">
        <v>201.148</v>
      </c>
      <c r="N229">
        <v>197.42</v>
      </c>
    </row>
    <row r="230" spans="1:32" x14ac:dyDescent="0.35">
      <c r="C230">
        <v>0.85599999999999998</v>
      </c>
      <c r="D230">
        <v>1.641</v>
      </c>
      <c r="E230">
        <v>1.792</v>
      </c>
      <c r="F230">
        <v>1.4359999999999999</v>
      </c>
      <c r="G230">
        <v>1.708</v>
      </c>
      <c r="H230">
        <v>1.2989999999999999</v>
      </c>
      <c r="I230">
        <v>1.415</v>
      </c>
      <c r="J230">
        <v>1.1140000000000001</v>
      </c>
      <c r="K230">
        <v>1.04</v>
      </c>
      <c r="L230">
        <v>1.395</v>
      </c>
      <c r="M230">
        <v>1.165</v>
      </c>
      <c r="N230">
        <v>0.93899999999999995</v>
      </c>
    </row>
    <row r="231" spans="1:32" x14ac:dyDescent="0.35">
      <c r="C231">
        <v>32.448</v>
      </c>
      <c r="D231">
        <v>30.693000000000001</v>
      </c>
      <c r="E231">
        <v>64.55</v>
      </c>
      <c r="F231">
        <v>62.972999999999999</v>
      </c>
      <c r="G231">
        <v>96.742999999999995</v>
      </c>
      <c r="H231">
        <v>96.075999999999993</v>
      </c>
      <c r="I231">
        <v>166.346</v>
      </c>
      <c r="J231">
        <v>163.571</v>
      </c>
      <c r="K231">
        <v>300.791</v>
      </c>
      <c r="L231">
        <v>289.43200000000002</v>
      </c>
      <c r="M231">
        <v>549.68100000000004</v>
      </c>
      <c r="N231">
        <v>549.00400000000002</v>
      </c>
    </row>
    <row r="233" spans="1:32" x14ac:dyDescent="0.35">
      <c r="A233" t="s">
        <v>153</v>
      </c>
    </row>
    <row r="234" spans="1:32" x14ac:dyDescent="0.35">
      <c r="A234" t="s">
        <v>144</v>
      </c>
      <c r="B234" t="s">
        <v>158</v>
      </c>
      <c r="C234">
        <v>1.3</v>
      </c>
      <c r="D234" t="s">
        <v>146</v>
      </c>
      <c r="E234" t="s">
        <v>147</v>
      </c>
      <c r="F234" t="s">
        <v>148</v>
      </c>
      <c r="G234" t="b">
        <v>1</v>
      </c>
      <c r="H234" t="s">
        <v>149</v>
      </c>
      <c r="I234" t="b">
        <v>0</v>
      </c>
      <c r="J234">
        <v>1</v>
      </c>
      <c r="P234">
        <v>1</v>
      </c>
      <c r="Q234">
        <v>590</v>
      </c>
      <c r="R234">
        <v>1</v>
      </c>
      <c r="S234">
        <v>12</v>
      </c>
      <c r="T234">
        <v>96</v>
      </c>
      <c r="U234">
        <v>530</v>
      </c>
      <c r="V234" t="s">
        <v>150</v>
      </c>
      <c r="W234">
        <v>590</v>
      </c>
      <c r="Z234">
        <v>6</v>
      </c>
      <c r="AA234" t="s">
        <v>150</v>
      </c>
      <c r="AD234">
        <v>1</v>
      </c>
      <c r="AE234">
        <v>8</v>
      </c>
      <c r="AF234" t="s">
        <v>151</v>
      </c>
    </row>
    <row r="235" spans="1:32" x14ac:dyDescent="0.35">
      <c r="B235" t="s">
        <v>152</v>
      </c>
      <c r="C235">
        <v>1</v>
      </c>
      <c r="D235">
        <v>2</v>
      </c>
      <c r="E235">
        <v>3</v>
      </c>
      <c r="F235">
        <v>4</v>
      </c>
      <c r="G235">
        <v>5</v>
      </c>
      <c r="H235">
        <v>6</v>
      </c>
      <c r="I235">
        <v>7</v>
      </c>
      <c r="J235">
        <v>8</v>
      </c>
      <c r="K235">
        <v>9</v>
      </c>
      <c r="L235">
        <v>10</v>
      </c>
      <c r="M235">
        <v>11</v>
      </c>
      <c r="N235">
        <v>12</v>
      </c>
    </row>
    <row r="236" spans="1:32" x14ac:dyDescent="0.35">
      <c r="B236">
        <v>27.9</v>
      </c>
      <c r="C236">
        <v>33.545000000000002</v>
      </c>
      <c r="D236">
        <v>27.802</v>
      </c>
      <c r="E236">
        <v>59.820999999999998</v>
      </c>
      <c r="F236">
        <v>65.200999999999993</v>
      </c>
      <c r="G236">
        <v>94.322999999999993</v>
      </c>
      <c r="H236">
        <v>92.018000000000001</v>
      </c>
      <c r="I236">
        <v>162.24</v>
      </c>
      <c r="J236">
        <v>153.90299999999999</v>
      </c>
      <c r="K236">
        <v>283.37799999999999</v>
      </c>
      <c r="L236">
        <v>311.57900000000001</v>
      </c>
      <c r="M236">
        <v>539.50099999999998</v>
      </c>
      <c r="N236">
        <v>435.65899999999999</v>
      </c>
    </row>
    <row r="237" spans="1:32" x14ac:dyDescent="0.35">
      <c r="C237">
        <v>720.93299999999999</v>
      </c>
      <c r="D237">
        <v>691.61599999999999</v>
      </c>
      <c r="E237">
        <v>704.87099999999998</v>
      </c>
      <c r="F237">
        <v>270.71600000000001</v>
      </c>
      <c r="G237">
        <v>273.76299999999998</v>
      </c>
      <c r="H237">
        <v>287.14800000000002</v>
      </c>
      <c r="I237">
        <v>293.24200000000002</v>
      </c>
      <c r="J237">
        <v>303.255</v>
      </c>
      <c r="K237">
        <v>279.423</v>
      </c>
      <c r="L237">
        <v>323.47800000000001</v>
      </c>
      <c r="M237">
        <v>327.27800000000002</v>
      </c>
      <c r="N237">
        <v>344.12099999999998</v>
      </c>
    </row>
    <row r="238" spans="1:32" x14ac:dyDescent="0.35">
      <c r="C238">
        <v>690.69</v>
      </c>
      <c r="D238">
        <v>693.947</v>
      </c>
      <c r="E238">
        <v>707.67399999999998</v>
      </c>
      <c r="F238">
        <v>220.26400000000001</v>
      </c>
      <c r="G238">
        <v>230.37200000000001</v>
      </c>
      <c r="H238">
        <v>237.72800000000001</v>
      </c>
      <c r="I238">
        <v>533.18499999999995</v>
      </c>
      <c r="J238">
        <v>529.38</v>
      </c>
      <c r="K238">
        <v>513.78300000000002</v>
      </c>
      <c r="L238">
        <v>175.756</v>
      </c>
      <c r="M238">
        <v>167.28100000000001</v>
      </c>
      <c r="N238">
        <v>174.85599999999999</v>
      </c>
    </row>
    <row r="239" spans="1:32" x14ac:dyDescent="0.35">
      <c r="C239">
        <v>366.70699999999999</v>
      </c>
      <c r="D239">
        <v>410.59399999999999</v>
      </c>
      <c r="E239">
        <v>381.23200000000003</v>
      </c>
      <c r="F239">
        <v>331.84199999999998</v>
      </c>
      <c r="G239">
        <v>345.23599999999999</v>
      </c>
      <c r="H239">
        <v>344.23500000000001</v>
      </c>
      <c r="I239">
        <v>305.14999999999998</v>
      </c>
      <c r="J239">
        <v>347.45</v>
      </c>
      <c r="K239">
        <v>338.38099999999997</v>
      </c>
      <c r="L239">
        <v>722.59900000000005</v>
      </c>
      <c r="M239">
        <v>740.38400000000001</v>
      </c>
      <c r="N239">
        <v>724.05100000000004</v>
      </c>
    </row>
    <row r="240" spans="1:32" x14ac:dyDescent="0.35">
      <c r="C240">
        <v>155.29300000000001</v>
      </c>
      <c r="D240">
        <v>167.48099999999999</v>
      </c>
      <c r="E240">
        <v>176.834</v>
      </c>
      <c r="F240">
        <v>24.888999999999999</v>
      </c>
      <c r="G240">
        <v>20.111000000000001</v>
      </c>
      <c r="H240">
        <v>22.959</v>
      </c>
      <c r="I240">
        <v>201.971</v>
      </c>
      <c r="J240">
        <v>208.583</v>
      </c>
      <c r="K240">
        <v>209.64400000000001</v>
      </c>
      <c r="L240">
        <v>1005.53</v>
      </c>
      <c r="M240">
        <v>1023.0940000000001</v>
      </c>
      <c r="N240">
        <v>1034.385</v>
      </c>
    </row>
    <row r="241" spans="1:32" x14ac:dyDescent="0.35">
      <c r="C241">
        <v>397.57900000000001</v>
      </c>
      <c r="D241">
        <v>404.38499999999999</v>
      </c>
      <c r="E241">
        <v>388.577</v>
      </c>
      <c r="F241">
        <v>500.31599999999997</v>
      </c>
      <c r="G241">
        <v>563.54200000000003</v>
      </c>
      <c r="H241">
        <v>522.41899999999998</v>
      </c>
      <c r="I241">
        <v>426.13600000000002</v>
      </c>
      <c r="J241">
        <v>445.988</v>
      </c>
      <c r="K241">
        <v>448.577</v>
      </c>
      <c r="L241">
        <v>187.19300000000001</v>
      </c>
      <c r="M241">
        <v>212.82599999999999</v>
      </c>
      <c r="N241">
        <v>210.63499999999999</v>
      </c>
    </row>
    <row r="242" spans="1:32" x14ac:dyDescent="0.35">
      <c r="C242">
        <v>1.1659999999999999</v>
      </c>
      <c r="D242">
        <v>1.2889999999999999</v>
      </c>
      <c r="E242">
        <v>0.85299999999999998</v>
      </c>
      <c r="F242">
        <v>1.1359999999999999</v>
      </c>
      <c r="G242">
        <v>0.94899999999999995</v>
      </c>
      <c r="H242">
        <v>1.069</v>
      </c>
      <c r="I242">
        <v>1.073</v>
      </c>
      <c r="J242">
        <v>0.999</v>
      </c>
      <c r="K242">
        <v>0.99</v>
      </c>
      <c r="L242">
        <v>0.81799999999999995</v>
      </c>
      <c r="M242">
        <v>0.84</v>
      </c>
      <c r="N242">
        <v>1.3380000000000001</v>
      </c>
    </row>
    <row r="243" spans="1:32" x14ac:dyDescent="0.35">
      <c r="C243">
        <v>30.620999999999999</v>
      </c>
      <c r="D243">
        <v>30.082000000000001</v>
      </c>
      <c r="E243">
        <v>64.843999999999994</v>
      </c>
      <c r="F243">
        <v>64.381</v>
      </c>
      <c r="G243">
        <v>96.811000000000007</v>
      </c>
      <c r="H243">
        <v>91.85</v>
      </c>
      <c r="I243">
        <v>162.744</v>
      </c>
      <c r="J243">
        <v>164.63800000000001</v>
      </c>
      <c r="K243">
        <v>295.637</v>
      </c>
      <c r="L243">
        <v>291.52199999999999</v>
      </c>
      <c r="M243">
        <v>536.83900000000006</v>
      </c>
      <c r="N243">
        <v>539.096</v>
      </c>
    </row>
    <row r="245" spans="1:32" x14ac:dyDescent="0.35">
      <c r="A245" t="s">
        <v>153</v>
      </c>
    </row>
    <row r="246" spans="1:32" x14ac:dyDescent="0.35">
      <c r="A246" t="s">
        <v>144</v>
      </c>
      <c r="B246" t="s">
        <v>159</v>
      </c>
      <c r="C246">
        <v>1.3</v>
      </c>
      <c r="D246" t="s">
        <v>146</v>
      </c>
      <c r="E246" t="s">
        <v>147</v>
      </c>
      <c r="F246" t="s">
        <v>148</v>
      </c>
      <c r="G246" t="b">
        <v>1</v>
      </c>
      <c r="H246" t="s">
        <v>149</v>
      </c>
      <c r="I246" t="b">
        <v>0</v>
      </c>
      <c r="J246">
        <v>1</v>
      </c>
      <c r="P246">
        <v>1</v>
      </c>
      <c r="Q246">
        <v>590</v>
      </c>
      <c r="R246">
        <v>1</v>
      </c>
      <c r="S246">
        <v>12</v>
      </c>
      <c r="T246">
        <v>96</v>
      </c>
      <c r="U246">
        <v>530</v>
      </c>
      <c r="V246" t="s">
        <v>150</v>
      </c>
      <c r="W246">
        <v>590</v>
      </c>
      <c r="Z246">
        <v>6</v>
      </c>
      <c r="AA246" t="s">
        <v>150</v>
      </c>
      <c r="AD246">
        <v>1</v>
      </c>
      <c r="AE246">
        <v>8</v>
      </c>
      <c r="AF246" t="s">
        <v>151</v>
      </c>
    </row>
    <row r="247" spans="1:32" x14ac:dyDescent="0.35">
      <c r="B247" t="s">
        <v>152</v>
      </c>
      <c r="C247">
        <v>1</v>
      </c>
      <c r="D247">
        <v>2</v>
      </c>
      <c r="E247">
        <v>3</v>
      </c>
      <c r="F247">
        <v>4</v>
      </c>
      <c r="G247">
        <v>5</v>
      </c>
      <c r="H247">
        <v>6</v>
      </c>
      <c r="I247">
        <v>7</v>
      </c>
      <c r="J247">
        <v>8</v>
      </c>
      <c r="K247">
        <v>9</v>
      </c>
      <c r="L247">
        <v>10</v>
      </c>
      <c r="M247">
        <v>11</v>
      </c>
      <c r="N247">
        <v>12</v>
      </c>
    </row>
    <row r="248" spans="1:32" x14ac:dyDescent="0.35">
      <c r="B248">
        <v>27.9</v>
      </c>
      <c r="C248">
        <v>31.015999999999998</v>
      </c>
      <c r="D248">
        <v>27.664000000000001</v>
      </c>
      <c r="E248">
        <v>59.539000000000001</v>
      </c>
      <c r="F248">
        <v>62.905999999999999</v>
      </c>
      <c r="G248">
        <v>94.138999999999996</v>
      </c>
      <c r="H248">
        <v>94.805999999999997</v>
      </c>
      <c r="I248">
        <v>160.738</v>
      </c>
      <c r="J248">
        <v>159.012</v>
      </c>
      <c r="K248">
        <v>282.286</v>
      </c>
      <c r="L248">
        <v>313.10300000000001</v>
      </c>
      <c r="M248">
        <v>532.322</v>
      </c>
      <c r="N248">
        <v>437.61599999999999</v>
      </c>
    </row>
    <row r="249" spans="1:32" x14ac:dyDescent="0.35">
      <c r="C249">
        <v>765.447</v>
      </c>
      <c r="D249">
        <v>739.86</v>
      </c>
      <c r="E249">
        <v>751.74099999999999</v>
      </c>
      <c r="F249">
        <v>288.75200000000001</v>
      </c>
      <c r="G249">
        <v>297.976</v>
      </c>
      <c r="H249">
        <v>295.50700000000001</v>
      </c>
      <c r="I249">
        <v>307.87799999999999</v>
      </c>
      <c r="J249">
        <v>317.69900000000001</v>
      </c>
      <c r="K249">
        <v>299.47699999999998</v>
      </c>
      <c r="L249">
        <v>349.18299999999999</v>
      </c>
      <c r="M249">
        <v>345.80200000000002</v>
      </c>
      <c r="N249">
        <v>363.86099999999999</v>
      </c>
    </row>
    <row r="250" spans="1:32" x14ac:dyDescent="0.35">
      <c r="C250">
        <v>729.05200000000002</v>
      </c>
      <c r="D250">
        <v>740.16399999999999</v>
      </c>
      <c r="E250">
        <v>753.17600000000004</v>
      </c>
      <c r="F250">
        <v>237.92</v>
      </c>
      <c r="G250">
        <v>243.428</v>
      </c>
      <c r="H250">
        <v>246.47800000000001</v>
      </c>
      <c r="I250">
        <v>565.61199999999997</v>
      </c>
      <c r="J250">
        <v>562.71299999999997</v>
      </c>
      <c r="K250">
        <v>555.83299999999997</v>
      </c>
      <c r="L250">
        <v>179.42099999999999</v>
      </c>
      <c r="M250">
        <v>174.18899999999999</v>
      </c>
      <c r="N250">
        <v>184.46299999999999</v>
      </c>
    </row>
    <row r="251" spans="1:32" x14ac:dyDescent="0.35">
      <c r="C251">
        <v>387.43</v>
      </c>
      <c r="D251">
        <v>434.154</v>
      </c>
      <c r="E251">
        <v>400.39499999999998</v>
      </c>
      <c r="F251">
        <v>350.30599999999998</v>
      </c>
      <c r="G251">
        <v>368.30399999999997</v>
      </c>
      <c r="H251">
        <v>358.23</v>
      </c>
      <c r="I251">
        <v>323.70400000000001</v>
      </c>
      <c r="J251">
        <v>370.37299999999999</v>
      </c>
      <c r="K251">
        <v>362.48599999999999</v>
      </c>
      <c r="L251">
        <v>771.44</v>
      </c>
      <c r="M251">
        <v>792.87599999999998</v>
      </c>
      <c r="N251">
        <v>768.71699999999998</v>
      </c>
    </row>
    <row r="252" spans="1:32" x14ac:dyDescent="0.35">
      <c r="C252">
        <v>163.23699999999999</v>
      </c>
      <c r="D252">
        <v>178.405</v>
      </c>
      <c r="E252">
        <v>180.58199999999999</v>
      </c>
      <c r="F252">
        <v>25.158999999999999</v>
      </c>
      <c r="G252">
        <v>22.353999999999999</v>
      </c>
      <c r="H252">
        <v>22.303000000000001</v>
      </c>
      <c r="I252">
        <v>215.97900000000001</v>
      </c>
      <c r="J252">
        <v>222.74299999999999</v>
      </c>
      <c r="K252">
        <v>219.721</v>
      </c>
      <c r="L252">
        <v>1066.1389999999999</v>
      </c>
      <c r="M252">
        <v>1085.2639999999999</v>
      </c>
      <c r="N252">
        <v>1099.644</v>
      </c>
    </row>
    <row r="253" spans="1:32" x14ac:dyDescent="0.35">
      <c r="C253">
        <v>418.84100000000001</v>
      </c>
      <c r="D253">
        <v>420.04199999999997</v>
      </c>
      <c r="E253">
        <v>415.202</v>
      </c>
      <c r="F253">
        <v>537.029</v>
      </c>
      <c r="G253">
        <v>598.44399999999996</v>
      </c>
      <c r="H253">
        <v>563.35400000000004</v>
      </c>
      <c r="I253">
        <v>448.01499999999999</v>
      </c>
      <c r="J253">
        <v>464.03899999999999</v>
      </c>
      <c r="K253">
        <v>476.99799999999999</v>
      </c>
      <c r="L253">
        <v>201.41900000000001</v>
      </c>
      <c r="M253">
        <v>226.25899999999999</v>
      </c>
      <c r="N253">
        <v>217.839</v>
      </c>
    </row>
    <row r="254" spans="1:32" x14ac:dyDescent="0.35">
      <c r="C254">
        <v>1.46</v>
      </c>
      <c r="D254">
        <v>1.4730000000000001</v>
      </c>
      <c r="E254">
        <v>1.288</v>
      </c>
      <c r="F254">
        <v>1.1180000000000001</v>
      </c>
      <c r="G254">
        <v>1.4730000000000001</v>
      </c>
      <c r="H254">
        <v>1.2829999999999999</v>
      </c>
      <c r="I254">
        <v>1.66</v>
      </c>
      <c r="J254">
        <v>1.371</v>
      </c>
      <c r="K254">
        <v>1.2210000000000001</v>
      </c>
      <c r="L254">
        <v>0.51800000000000002</v>
      </c>
      <c r="M254">
        <v>1.3149999999999999</v>
      </c>
      <c r="N254">
        <v>1.042</v>
      </c>
    </row>
    <row r="255" spans="1:32" x14ac:dyDescent="0.35">
      <c r="C255">
        <v>30.423999999999999</v>
      </c>
      <c r="D255">
        <v>32.380000000000003</v>
      </c>
      <c r="E255">
        <v>62.81</v>
      </c>
      <c r="F255">
        <v>64.646000000000001</v>
      </c>
      <c r="G255">
        <v>96.638999999999996</v>
      </c>
      <c r="H255">
        <v>93.317999999999998</v>
      </c>
      <c r="I255">
        <v>163.44999999999999</v>
      </c>
      <c r="J255">
        <v>161.977</v>
      </c>
      <c r="K255">
        <v>295.30799999999999</v>
      </c>
      <c r="L255">
        <v>287.68700000000001</v>
      </c>
      <c r="M255">
        <v>537.70699999999999</v>
      </c>
      <c r="N255">
        <v>539.548</v>
      </c>
    </row>
    <row r="257" spans="1:32" x14ac:dyDescent="0.35">
      <c r="A257" t="s">
        <v>153</v>
      </c>
    </row>
    <row r="258" spans="1:32" x14ac:dyDescent="0.35">
      <c r="A258" t="s">
        <v>144</v>
      </c>
      <c r="B258" t="s">
        <v>160</v>
      </c>
      <c r="C258">
        <v>1.3</v>
      </c>
      <c r="D258" t="s">
        <v>146</v>
      </c>
      <c r="E258" t="s">
        <v>147</v>
      </c>
      <c r="F258" t="s">
        <v>148</v>
      </c>
      <c r="G258" t="b">
        <v>1</v>
      </c>
      <c r="H258" t="s">
        <v>149</v>
      </c>
      <c r="I258" t="b">
        <v>0</v>
      </c>
      <c r="J258">
        <v>1</v>
      </c>
      <c r="P258">
        <v>1</v>
      </c>
      <c r="Q258">
        <v>590</v>
      </c>
      <c r="R258">
        <v>1</v>
      </c>
      <c r="S258">
        <v>12</v>
      </c>
      <c r="T258">
        <v>96</v>
      </c>
      <c r="U258">
        <v>530</v>
      </c>
      <c r="V258" t="s">
        <v>150</v>
      </c>
      <c r="W258">
        <v>590</v>
      </c>
      <c r="Z258">
        <v>6</v>
      </c>
      <c r="AA258" t="s">
        <v>150</v>
      </c>
      <c r="AD258">
        <v>1</v>
      </c>
      <c r="AE258">
        <v>8</v>
      </c>
      <c r="AF258" t="s">
        <v>151</v>
      </c>
    </row>
    <row r="259" spans="1:32" x14ac:dyDescent="0.35">
      <c r="B259" t="s">
        <v>152</v>
      </c>
      <c r="C259">
        <v>1</v>
      </c>
      <c r="D259">
        <v>2</v>
      </c>
      <c r="E259">
        <v>3</v>
      </c>
      <c r="F259">
        <v>4</v>
      </c>
      <c r="G259">
        <v>5</v>
      </c>
      <c r="H259">
        <v>6</v>
      </c>
      <c r="I259">
        <v>7</v>
      </c>
      <c r="J259">
        <v>8</v>
      </c>
      <c r="K259">
        <v>9</v>
      </c>
      <c r="L259">
        <v>10</v>
      </c>
      <c r="M259">
        <v>11</v>
      </c>
      <c r="N259">
        <v>12</v>
      </c>
    </row>
    <row r="260" spans="1:32" x14ac:dyDescent="0.35">
      <c r="B260">
        <v>27.9</v>
      </c>
      <c r="C260">
        <v>32.707999999999998</v>
      </c>
      <c r="D260">
        <v>27.885999999999999</v>
      </c>
      <c r="E260">
        <v>59.534999999999997</v>
      </c>
      <c r="F260">
        <v>61.741999999999997</v>
      </c>
      <c r="G260">
        <v>95.495000000000005</v>
      </c>
      <c r="H260">
        <v>94.073999999999998</v>
      </c>
      <c r="I260">
        <v>159.75700000000001</v>
      </c>
      <c r="J260">
        <v>159.81299999999999</v>
      </c>
      <c r="K260">
        <v>280.262</v>
      </c>
      <c r="L260">
        <v>311.26499999999999</v>
      </c>
      <c r="M260">
        <v>537.98</v>
      </c>
      <c r="N260">
        <v>439.29700000000003</v>
      </c>
    </row>
    <row r="261" spans="1:32" x14ac:dyDescent="0.35">
      <c r="C261">
        <v>814.68499999999995</v>
      </c>
      <c r="D261">
        <v>795.91600000000005</v>
      </c>
      <c r="E261">
        <v>796.76</v>
      </c>
      <c r="F261">
        <v>291.96300000000002</v>
      </c>
      <c r="G261">
        <v>309.339</v>
      </c>
      <c r="H261">
        <v>314.64</v>
      </c>
      <c r="I261">
        <v>326.65100000000001</v>
      </c>
      <c r="J261">
        <v>336.42</v>
      </c>
      <c r="K261">
        <v>313.39499999999998</v>
      </c>
      <c r="L261">
        <v>364.34399999999999</v>
      </c>
      <c r="M261">
        <v>370.88200000000001</v>
      </c>
      <c r="N261">
        <v>386.839</v>
      </c>
    </row>
    <row r="262" spans="1:32" x14ac:dyDescent="0.35">
      <c r="C262">
        <v>779.49699999999996</v>
      </c>
      <c r="D262">
        <v>779.24800000000005</v>
      </c>
      <c r="E262">
        <v>793.31200000000001</v>
      </c>
      <c r="F262">
        <v>250.07900000000001</v>
      </c>
      <c r="G262">
        <v>254.44300000000001</v>
      </c>
      <c r="H262">
        <v>258.22800000000001</v>
      </c>
      <c r="I262">
        <v>599.66800000000001</v>
      </c>
      <c r="J262">
        <v>602.23599999999999</v>
      </c>
      <c r="K262">
        <v>587.976</v>
      </c>
      <c r="L262">
        <v>192.31800000000001</v>
      </c>
      <c r="M262">
        <v>188.13900000000001</v>
      </c>
      <c r="N262">
        <v>196.303</v>
      </c>
    </row>
    <row r="263" spans="1:32" x14ac:dyDescent="0.35">
      <c r="C263">
        <v>408.28699999999998</v>
      </c>
      <c r="D263">
        <v>458.36799999999999</v>
      </c>
      <c r="E263">
        <v>426.45800000000003</v>
      </c>
      <c r="F263">
        <v>374.49200000000002</v>
      </c>
      <c r="G263">
        <v>383.745</v>
      </c>
      <c r="H263">
        <v>385.68400000000003</v>
      </c>
      <c r="I263">
        <v>342.90199999999999</v>
      </c>
      <c r="J263">
        <v>396.88299999999998</v>
      </c>
      <c r="K263">
        <v>378.57799999999997</v>
      </c>
      <c r="L263">
        <v>811.21600000000001</v>
      </c>
      <c r="M263">
        <v>840.44</v>
      </c>
      <c r="N263">
        <v>816.27499999999998</v>
      </c>
    </row>
    <row r="264" spans="1:32" x14ac:dyDescent="0.35">
      <c r="C264">
        <v>170.16</v>
      </c>
      <c r="D264">
        <v>184.221</v>
      </c>
      <c r="E264">
        <v>192.851</v>
      </c>
      <c r="F264">
        <v>25.117000000000001</v>
      </c>
      <c r="G264">
        <v>20.661000000000001</v>
      </c>
      <c r="H264">
        <v>23.79</v>
      </c>
      <c r="I264">
        <v>231.17400000000001</v>
      </c>
      <c r="J264">
        <v>238.95599999999999</v>
      </c>
      <c r="K264">
        <v>237.71</v>
      </c>
      <c r="L264">
        <v>1154.2339999999999</v>
      </c>
      <c r="M264">
        <v>1160.3119999999999</v>
      </c>
      <c r="N264">
        <v>1171.5070000000001</v>
      </c>
    </row>
    <row r="265" spans="1:32" x14ac:dyDescent="0.35">
      <c r="C265">
        <v>453.79899999999998</v>
      </c>
      <c r="D265">
        <v>451.47800000000001</v>
      </c>
      <c r="E265">
        <v>438.65300000000002</v>
      </c>
      <c r="F265">
        <v>576.03599999999994</v>
      </c>
      <c r="G265">
        <v>645.00900000000001</v>
      </c>
      <c r="H265">
        <v>600.53899999999999</v>
      </c>
      <c r="I265">
        <v>488.298</v>
      </c>
      <c r="J265">
        <v>496.74700000000001</v>
      </c>
      <c r="K265">
        <v>511.49599999999998</v>
      </c>
      <c r="L265">
        <v>215.77099999999999</v>
      </c>
      <c r="M265">
        <v>239.31800000000001</v>
      </c>
      <c r="N265">
        <v>234.90700000000001</v>
      </c>
    </row>
    <row r="266" spans="1:32" x14ac:dyDescent="0.35">
      <c r="C266">
        <v>1.4690000000000001</v>
      </c>
      <c r="D266">
        <v>1.17</v>
      </c>
      <c r="E266">
        <v>0.873</v>
      </c>
      <c r="F266">
        <v>0.91800000000000004</v>
      </c>
      <c r="G266">
        <v>1.0900000000000001</v>
      </c>
      <c r="H266">
        <v>0.93700000000000006</v>
      </c>
      <c r="I266">
        <v>1.01</v>
      </c>
      <c r="J266">
        <v>0.91100000000000003</v>
      </c>
      <c r="K266">
        <v>0.89</v>
      </c>
      <c r="L266">
        <v>1.33</v>
      </c>
      <c r="M266">
        <v>0.89300000000000002</v>
      </c>
      <c r="N266">
        <v>0.91200000000000003</v>
      </c>
    </row>
    <row r="267" spans="1:32" x14ac:dyDescent="0.35">
      <c r="C267">
        <v>30.606999999999999</v>
      </c>
      <c r="D267">
        <v>29.992999999999999</v>
      </c>
      <c r="E267">
        <v>63.899000000000001</v>
      </c>
      <c r="F267">
        <v>62.875</v>
      </c>
      <c r="G267">
        <v>96.524000000000001</v>
      </c>
      <c r="H267">
        <v>92.713999999999999</v>
      </c>
      <c r="I267">
        <v>162.93199999999999</v>
      </c>
      <c r="J267">
        <v>162.249</v>
      </c>
      <c r="K267">
        <v>296.52600000000001</v>
      </c>
      <c r="L267">
        <v>283.06900000000002</v>
      </c>
      <c r="M267">
        <v>541.65</v>
      </c>
      <c r="N267">
        <v>542.75599999999997</v>
      </c>
    </row>
    <row r="269" spans="1:32" x14ac:dyDescent="0.35">
      <c r="A269" t="s">
        <v>153</v>
      </c>
    </row>
    <row r="270" spans="1:32" x14ac:dyDescent="0.35">
      <c r="A270" t="s">
        <v>144</v>
      </c>
      <c r="B270" t="s">
        <v>161</v>
      </c>
      <c r="C270">
        <v>1.3</v>
      </c>
      <c r="D270" t="s">
        <v>146</v>
      </c>
      <c r="E270" t="s">
        <v>147</v>
      </c>
      <c r="F270" t="s">
        <v>148</v>
      </c>
      <c r="G270" t="b">
        <v>1</v>
      </c>
      <c r="H270" t="s">
        <v>149</v>
      </c>
      <c r="I270" t="b">
        <v>0</v>
      </c>
      <c r="J270">
        <v>1</v>
      </c>
      <c r="P270">
        <v>1</v>
      </c>
      <c r="Q270">
        <v>590</v>
      </c>
      <c r="R270">
        <v>1</v>
      </c>
      <c r="S270">
        <v>12</v>
      </c>
      <c r="T270">
        <v>96</v>
      </c>
      <c r="U270">
        <v>530</v>
      </c>
      <c r="V270" t="s">
        <v>150</v>
      </c>
      <c r="W270">
        <v>590</v>
      </c>
      <c r="Z270">
        <v>6</v>
      </c>
      <c r="AA270" t="s">
        <v>150</v>
      </c>
      <c r="AD270">
        <v>1</v>
      </c>
      <c r="AE270">
        <v>8</v>
      </c>
      <c r="AF270" t="s">
        <v>151</v>
      </c>
    </row>
    <row r="271" spans="1:32" x14ac:dyDescent="0.35">
      <c r="B271" t="s">
        <v>152</v>
      </c>
      <c r="C271">
        <v>1</v>
      </c>
      <c r="D271">
        <v>2</v>
      </c>
      <c r="E271">
        <v>3</v>
      </c>
      <c r="F271">
        <v>4</v>
      </c>
      <c r="G271">
        <v>5</v>
      </c>
      <c r="H271">
        <v>6</v>
      </c>
      <c r="I271">
        <v>7</v>
      </c>
      <c r="J271">
        <v>8</v>
      </c>
      <c r="K271">
        <v>9</v>
      </c>
      <c r="L271">
        <v>10</v>
      </c>
      <c r="M271">
        <v>11</v>
      </c>
      <c r="N271">
        <v>12</v>
      </c>
    </row>
    <row r="272" spans="1:32" x14ac:dyDescent="0.35">
      <c r="B272">
        <v>27.9</v>
      </c>
      <c r="C272">
        <v>33.021999999999998</v>
      </c>
      <c r="D272">
        <v>28.818999999999999</v>
      </c>
      <c r="E272">
        <v>61.463000000000001</v>
      </c>
      <c r="F272">
        <v>62.32</v>
      </c>
      <c r="G272">
        <v>93.733999999999995</v>
      </c>
      <c r="H272">
        <v>95.688000000000002</v>
      </c>
      <c r="I272">
        <v>161.19900000000001</v>
      </c>
      <c r="J272">
        <v>158.89699999999999</v>
      </c>
      <c r="K272">
        <v>280.58199999999999</v>
      </c>
      <c r="L272">
        <v>313.935</v>
      </c>
      <c r="M272">
        <v>530.68700000000001</v>
      </c>
      <c r="N272">
        <v>444.15499999999997</v>
      </c>
    </row>
    <row r="273" spans="1:32" x14ac:dyDescent="0.35">
      <c r="C273">
        <v>868.94399999999996</v>
      </c>
      <c r="D273">
        <v>833.64099999999996</v>
      </c>
      <c r="E273">
        <v>843.35400000000004</v>
      </c>
      <c r="F273">
        <v>312.71300000000002</v>
      </c>
      <c r="G273">
        <v>329.64499999999998</v>
      </c>
      <c r="H273">
        <v>332.21499999999997</v>
      </c>
      <c r="I273">
        <v>350.089</v>
      </c>
      <c r="J273">
        <v>354.887</v>
      </c>
      <c r="K273">
        <v>333.61399999999998</v>
      </c>
      <c r="L273">
        <v>392.67700000000002</v>
      </c>
      <c r="M273">
        <v>391.53100000000001</v>
      </c>
      <c r="N273">
        <v>413.42399999999998</v>
      </c>
    </row>
    <row r="274" spans="1:32" x14ac:dyDescent="0.35">
      <c r="C274">
        <v>829.15499999999997</v>
      </c>
      <c r="D274">
        <v>836.45299999999997</v>
      </c>
      <c r="E274">
        <v>851.62699999999995</v>
      </c>
      <c r="F274">
        <v>259.74700000000001</v>
      </c>
      <c r="G274">
        <v>268.678</v>
      </c>
      <c r="H274">
        <v>277.154</v>
      </c>
      <c r="I274">
        <v>644.53200000000004</v>
      </c>
      <c r="J274">
        <v>643.16099999999994</v>
      </c>
      <c r="K274">
        <v>628.52200000000005</v>
      </c>
      <c r="L274">
        <v>202.529</v>
      </c>
      <c r="M274">
        <v>201.036</v>
      </c>
      <c r="N274">
        <v>206.94499999999999</v>
      </c>
    </row>
    <row r="275" spans="1:32" x14ac:dyDescent="0.35">
      <c r="C275">
        <v>436</v>
      </c>
      <c r="D275">
        <v>488.12400000000002</v>
      </c>
      <c r="E275">
        <v>453.43299999999999</v>
      </c>
      <c r="F275">
        <v>398.51799999999997</v>
      </c>
      <c r="G275">
        <v>409.66899999999998</v>
      </c>
      <c r="H275">
        <v>408.334</v>
      </c>
      <c r="I275">
        <v>363.57499999999999</v>
      </c>
      <c r="J275">
        <v>417.99700000000001</v>
      </c>
      <c r="K275">
        <v>406.1</v>
      </c>
      <c r="L275">
        <v>877.98400000000004</v>
      </c>
      <c r="M275">
        <v>888.55</v>
      </c>
      <c r="N275">
        <v>882.86500000000001</v>
      </c>
    </row>
    <row r="276" spans="1:32" x14ac:dyDescent="0.35">
      <c r="C276">
        <v>181.95699999999999</v>
      </c>
      <c r="D276">
        <v>194.71700000000001</v>
      </c>
      <c r="E276">
        <v>201.19499999999999</v>
      </c>
      <c r="F276">
        <v>23.350999999999999</v>
      </c>
      <c r="G276">
        <v>22.861999999999998</v>
      </c>
      <c r="H276">
        <v>22.922000000000001</v>
      </c>
      <c r="I276">
        <v>244.97</v>
      </c>
      <c r="J276">
        <v>250.375</v>
      </c>
      <c r="K276">
        <v>254.75700000000001</v>
      </c>
      <c r="L276">
        <v>1222.396</v>
      </c>
      <c r="M276">
        <v>1260.4280000000001</v>
      </c>
      <c r="N276">
        <v>1260.3430000000001</v>
      </c>
    </row>
    <row r="277" spans="1:32" x14ac:dyDescent="0.35">
      <c r="C277">
        <v>476.45299999999997</v>
      </c>
      <c r="D277">
        <v>480.327</v>
      </c>
      <c r="E277">
        <v>472.411</v>
      </c>
      <c r="F277">
        <v>621.37599999999998</v>
      </c>
      <c r="G277">
        <v>688.45299999999997</v>
      </c>
      <c r="H277">
        <v>647.95600000000002</v>
      </c>
      <c r="I277">
        <v>512.779</v>
      </c>
      <c r="J277">
        <v>536.02099999999996</v>
      </c>
      <c r="K277">
        <v>539.87699999999995</v>
      </c>
      <c r="L277">
        <v>229.04499999999999</v>
      </c>
      <c r="M277">
        <v>254.74299999999999</v>
      </c>
      <c r="N277">
        <v>249.374</v>
      </c>
    </row>
    <row r="278" spans="1:32" x14ac:dyDescent="0.35">
      <c r="C278">
        <v>1.3959999999999999</v>
      </c>
      <c r="D278">
        <v>1.1339999999999999</v>
      </c>
      <c r="E278">
        <v>1.48</v>
      </c>
      <c r="F278">
        <v>1.1830000000000001</v>
      </c>
      <c r="G278">
        <v>1.3819999999999999</v>
      </c>
      <c r="H278">
        <v>0.94499999999999995</v>
      </c>
      <c r="I278">
        <v>1.671</v>
      </c>
      <c r="J278">
        <v>1.298</v>
      </c>
      <c r="K278">
        <v>1.0169999999999999</v>
      </c>
      <c r="L278">
        <v>1.409</v>
      </c>
      <c r="M278">
        <v>1.885</v>
      </c>
      <c r="N278">
        <v>1.458</v>
      </c>
    </row>
    <row r="279" spans="1:32" x14ac:dyDescent="0.35">
      <c r="C279">
        <v>32.908000000000001</v>
      </c>
      <c r="D279">
        <v>32.716000000000001</v>
      </c>
      <c r="E279">
        <v>63.93</v>
      </c>
      <c r="F279">
        <v>64.218999999999994</v>
      </c>
      <c r="G279">
        <v>97.221000000000004</v>
      </c>
      <c r="H279">
        <v>94.076999999999998</v>
      </c>
      <c r="I279">
        <v>157.755</v>
      </c>
      <c r="J279">
        <v>161.68299999999999</v>
      </c>
      <c r="K279">
        <v>295</v>
      </c>
      <c r="L279">
        <v>287.27499999999998</v>
      </c>
      <c r="M279">
        <v>535.49900000000002</v>
      </c>
      <c r="N279">
        <v>544.25</v>
      </c>
    </row>
    <row r="281" spans="1:32" x14ac:dyDescent="0.35">
      <c r="A281" t="s">
        <v>153</v>
      </c>
    </row>
    <row r="282" spans="1:32" x14ac:dyDescent="0.35">
      <c r="A282" t="s">
        <v>144</v>
      </c>
      <c r="B282" t="s">
        <v>162</v>
      </c>
      <c r="C282">
        <v>1.3</v>
      </c>
      <c r="D282" t="s">
        <v>146</v>
      </c>
      <c r="E282" t="s">
        <v>147</v>
      </c>
      <c r="F282" t="s">
        <v>148</v>
      </c>
      <c r="G282" t="b">
        <v>1</v>
      </c>
      <c r="H282" t="s">
        <v>149</v>
      </c>
      <c r="I282" t="b">
        <v>0</v>
      </c>
      <c r="J282">
        <v>1</v>
      </c>
      <c r="P282">
        <v>1</v>
      </c>
      <c r="Q282">
        <v>590</v>
      </c>
      <c r="R282">
        <v>1</v>
      </c>
      <c r="S282">
        <v>12</v>
      </c>
      <c r="T282">
        <v>96</v>
      </c>
      <c r="U282">
        <v>530</v>
      </c>
      <c r="V282" t="s">
        <v>150</v>
      </c>
      <c r="W282">
        <v>590</v>
      </c>
      <c r="Z282">
        <v>6</v>
      </c>
      <c r="AA282" t="s">
        <v>150</v>
      </c>
      <c r="AD282">
        <v>1</v>
      </c>
      <c r="AE282">
        <v>8</v>
      </c>
      <c r="AF282" t="s">
        <v>151</v>
      </c>
    </row>
    <row r="283" spans="1:32" x14ac:dyDescent="0.35">
      <c r="B283" t="s">
        <v>152</v>
      </c>
      <c r="C283">
        <v>1</v>
      </c>
      <c r="D283">
        <v>2</v>
      </c>
      <c r="E283">
        <v>3</v>
      </c>
      <c r="F283">
        <v>4</v>
      </c>
      <c r="G283">
        <v>5</v>
      </c>
      <c r="H283">
        <v>6</v>
      </c>
      <c r="I283">
        <v>7</v>
      </c>
      <c r="J283">
        <v>8</v>
      </c>
      <c r="K283">
        <v>9</v>
      </c>
      <c r="L283">
        <v>10</v>
      </c>
      <c r="M283">
        <v>11</v>
      </c>
      <c r="N283">
        <v>12</v>
      </c>
    </row>
    <row r="284" spans="1:32" x14ac:dyDescent="0.35">
      <c r="B284">
        <v>28</v>
      </c>
      <c r="C284">
        <v>32.726999999999997</v>
      </c>
      <c r="D284">
        <v>29.574999999999999</v>
      </c>
      <c r="E284">
        <v>58.741</v>
      </c>
      <c r="F284">
        <v>64.039000000000001</v>
      </c>
      <c r="G284">
        <v>92.317999999999998</v>
      </c>
      <c r="H284">
        <v>94.441999999999993</v>
      </c>
      <c r="I284">
        <v>157.429</v>
      </c>
      <c r="J284">
        <v>158.11099999999999</v>
      </c>
      <c r="K284">
        <v>282.084</v>
      </c>
      <c r="L284">
        <v>314.49299999999999</v>
      </c>
      <c r="M284">
        <v>532.44200000000001</v>
      </c>
      <c r="N284">
        <v>439.66500000000002</v>
      </c>
    </row>
    <row r="285" spans="1:32" x14ac:dyDescent="0.35">
      <c r="C285">
        <v>911.73599999999999</v>
      </c>
      <c r="D285">
        <v>887.827</v>
      </c>
      <c r="E285">
        <v>897.50199999999995</v>
      </c>
      <c r="F285">
        <v>327.04399999999998</v>
      </c>
      <c r="G285">
        <v>341.34300000000002</v>
      </c>
      <c r="H285">
        <v>350.30399999999997</v>
      </c>
      <c r="I285">
        <v>359.81599999999997</v>
      </c>
      <c r="J285">
        <v>367.45499999999998</v>
      </c>
      <c r="K285">
        <v>351.29199999999997</v>
      </c>
      <c r="L285">
        <v>409.59399999999999</v>
      </c>
      <c r="M285">
        <v>420.57799999999997</v>
      </c>
      <c r="N285">
        <v>437.75400000000002</v>
      </c>
    </row>
    <row r="286" spans="1:32" x14ac:dyDescent="0.35">
      <c r="C286">
        <v>866.12199999999996</v>
      </c>
      <c r="D286">
        <v>867.22299999999996</v>
      </c>
      <c r="E286">
        <v>888.55399999999997</v>
      </c>
      <c r="F286">
        <v>275.28399999999999</v>
      </c>
      <c r="G286">
        <v>281.04000000000002</v>
      </c>
      <c r="H286">
        <v>288.875</v>
      </c>
      <c r="I286">
        <v>675.01099999999997</v>
      </c>
      <c r="J286">
        <v>670.495</v>
      </c>
      <c r="K286">
        <v>659.40300000000002</v>
      </c>
      <c r="L286">
        <v>213.102</v>
      </c>
      <c r="M286">
        <v>202.971</v>
      </c>
      <c r="N286">
        <v>211.16399999999999</v>
      </c>
    </row>
    <row r="287" spans="1:32" x14ac:dyDescent="0.35">
      <c r="C287">
        <v>457.142</v>
      </c>
      <c r="D287">
        <v>507.911</v>
      </c>
      <c r="E287">
        <v>476.541</v>
      </c>
      <c r="F287">
        <v>414.76600000000002</v>
      </c>
      <c r="G287">
        <v>431.34</v>
      </c>
      <c r="H287">
        <v>429.49200000000002</v>
      </c>
      <c r="I287">
        <v>376.97</v>
      </c>
      <c r="J287">
        <v>434.16699999999997</v>
      </c>
      <c r="K287">
        <v>429.00599999999997</v>
      </c>
      <c r="L287">
        <v>916.70600000000002</v>
      </c>
      <c r="M287">
        <v>929.17</v>
      </c>
      <c r="N287">
        <v>908.22500000000002</v>
      </c>
    </row>
    <row r="288" spans="1:32" x14ac:dyDescent="0.35">
      <c r="C288">
        <v>186.98099999999999</v>
      </c>
      <c r="D288">
        <v>207.53200000000001</v>
      </c>
      <c r="E288">
        <v>211.75800000000001</v>
      </c>
      <c r="F288">
        <v>23.952000000000002</v>
      </c>
      <c r="G288">
        <v>21.582000000000001</v>
      </c>
      <c r="H288">
        <v>22.756</v>
      </c>
      <c r="I288">
        <v>256.39699999999999</v>
      </c>
      <c r="J288">
        <v>263.30900000000003</v>
      </c>
      <c r="K288">
        <v>266.55900000000003</v>
      </c>
      <c r="L288">
        <v>1288.624</v>
      </c>
      <c r="M288">
        <v>1328.66</v>
      </c>
      <c r="N288">
        <v>1305.98</v>
      </c>
    </row>
    <row r="289" spans="1:32" x14ac:dyDescent="0.35">
      <c r="C289">
        <v>503.57400000000001</v>
      </c>
      <c r="D289">
        <v>503.96699999999998</v>
      </c>
      <c r="E289">
        <v>501.66800000000001</v>
      </c>
      <c r="F289">
        <v>648.47299999999996</v>
      </c>
      <c r="G289">
        <v>719.83100000000002</v>
      </c>
      <c r="H289">
        <v>672.00400000000002</v>
      </c>
      <c r="I289">
        <v>544.02800000000002</v>
      </c>
      <c r="J289">
        <v>569.05799999999999</v>
      </c>
      <c r="K289">
        <v>577.56100000000004</v>
      </c>
      <c r="L289">
        <v>236.446</v>
      </c>
      <c r="M289">
        <v>263.27800000000002</v>
      </c>
      <c r="N289">
        <v>263.279</v>
      </c>
    </row>
    <row r="290" spans="1:32" x14ac:dyDescent="0.35">
      <c r="C290">
        <v>1.1200000000000001</v>
      </c>
      <c r="D290">
        <v>0.871</v>
      </c>
      <c r="E290">
        <v>1.0209999999999999</v>
      </c>
      <c r="F290">
        <v>0.42399999999999999</v>
      </c>
      <c r="G290">
        <v>1.4510000000000001</v>
      </c>
      <c r="H290">
        <v>1.1919999999999999</v>
      </c>
      <c r="I290">
        <v>1.339</v>
      </c>
      <c r="J290">
        <v>0.996</v>
      </c>
      <c r="K290">
        <v>1.1339999999999999</v>
      </c>
      <c r="L290">
        <v>1.208</v>
      </c>
      <c r="M290">
        <v>0.94799999999999995</v>
      </c>
      <c r="N290">
        <v>1.026</v>
      </c>
    </row>
    <row r="291" spans="1:32" x14ac:dyDescent="0.35">
      <c r="C291">
        <v>31.47</v>
      </c>
      <c r="D291">
        <v>32.143999999999998</v>
      </c>
      <c r="E291">
        <v>64.491</v>
      </c>
      <c r="F291">
        <v>61.293999999999997</v>
      </c>
      <c r="G291">
        <v>96.811000000000007</v>
      </c>
      <c r="H291">
        <v>93.025000000000006</v>
      </c>
      <c r="I291">
        <v>161.52099999999999</v>
      </c>
      <c r="J291">
        <v>162.22200000000001</v>
      </c>
      <c r="K291">
        <v>289.97399999999999</v>
      </c>
      <c r="L291">
        <v>283.77100000000002</v>
      </c>
      <c r="M291">
        <v>532.87599999999998</v>
      </c>
      <c r="N291">
        <v>542.64099999999996</v>
      </c>
    </row>
    <row r="293" spans="1:32" x14ac:dyDescent="0.35">
      <c r="A293" t="s">
        <v>153</v>
      </c>
    </row>
    <row r="294" spans="1:32" x14ac:dyDescent="0.35">
      <c r="A294" t="s">
        <v>144</v>
      </c>
      <c r="B294" t="s">
        <v>163</v>
      </c>
      <c r="C294">
        <v>1.3</v>
      </c>
      <c r="D294" t="s">
        <v>146</v>
      </c>
      <c r="E294" t="s">
        <v>147</v>
      </c>
      <c r="F294" t="s">
        <v>148</v>
      </c>
      <c r="G294" t="b">
        <v>1</v>
      </c>
      <c r="H294" t="s">
        <v>149</v>
      </c>
      <c r="I294" t="b">
        <v>0</v>
      </c>
      <c r="J294">
        <v>1</v>
      </c>
      <c r="P294">
        <v>1</v>
      </c>
      <c r="Q294">
        <v>590</v>
      </c>
      <c r="R294">
        <v>1</v>
      </c>
      <c r="S294">
        <v>12</v>
      </c>
      <c r="T294">
        <v>96</v>
      </c>
      <c r="U294">
        <v>530</v>
      </c>
      <c r="V294" t="s">
        <v>150</v>
      </c>
      <c r="W294">
        <v>590</v>
      </c>
      <c r="Z294">
        <v>6</v>
      </c>
      <c r="AA294" t="s">
        <v>150</v>
      </c>
      <c r="AD294">
        <v>1</v>
      </c>
      <c r="AE294">
        <v>8</v>
      </c>
      <c r="AF294" t="s">
        <v>151</v>
      </c>
    </row>
    <row r="295" spans="1:32" x14ac:dyDescent="0.35">
      <c r="B295" t="s">
        <v>152</v>
      </c>
      <c r="C295">
        <v>1</v>
      </c>
      <c r="D295">
        <v>2</v>
      </c>
      <c r="E295">
        <v>3</v>
      </c>
      <c r="F295">
        <v>4</v>
      </c>
      <c r="G295">
        <v>5</v>
      </c>
      <c r="H295">
        <v>6</v>
      </c>
      <c r="I295">
        <v>7</v>
      </c>
      <c r="J295">
        <v>8</v>
      </c>
      <c r="K295">
        <v>9</v>
      </c>
      <c r="L295">
        <v>10</v>
      </c>
      <c r="M295">
        <v>11</v>
      </c>
      <c r="N295">
        <v>12</v>
      </c>
    </row>
    <row r="296" spans="1:32" x14ac:dyDescent="0.35">
      <c r="B296">
        <v>28</v>
      </c>
      <c r="C296">
        <v>31.896999999999998</v>
      </c>
      <c r="D296">
        <v>28.614000000000001</v>
      </c>
      <c r="E296">
        <v>59.55</v>
      </c>
      <c r="F296">
        <v>62.875999999999998</v>
      </c>
      <c r="G296">
        <v>91.739000000000004</v>
      </c>
      <c r="H296">
        <v>95.37</v>
      </c>
      <c r="I296">
        <v>159.548</v>
      </c>
      <c r="J296">
        <v>153.923</v>
      </c>
      <c r="K296">
        <v>281.25599999999997</v>
      </c>
      <c r="L296">
        <v>310.99400000000003</v>
      </c>
      <c r="M296">
        <v>535.28899999999999</v>
      </c>
      <c r="N296">
        <v>439.39499999999998</v>
      </c>
    </row>
    <row r="297" spans="1:32" x14ac:dyDescent="0.35">
      <c r="C297">
        <v>965.577</v>
      </c>
      <c r="D297">
        <v>934.74300000000005</v>
      </c>
      <c r="E297">
        <v>933.31600000000003</v>
      </c>
      <c r="F297">
        <v>341.084</v>
      </c>
      <c r="G297">
        <v>361.25099999999998</v>
      </c>
      <c r="H297">
        <v>363.36799999999999</v>
      </c>
      <c r="I297">
        <v>372.76900000000001</v>
      </c>
      <c r="J297">
        <v>385.23599999999999</v>
      </c>
      <c r="K297">
        <v>359.28100000000001</v>
      </c>
      <c r="L297">
        <v>441.137</v>
      </c>
      <c r="M297">
        <v>434.92099999999999</v>
      </c>
      <c r="N297">
        <v>454.86200000000002</v>
      </c>
    </row>
    <row r="298" spans="1:32" x14ac:dyDescent="0.35">
      <c r="C298">
        <v>916.83500000000004</v>
      </c>
      <c r="D298">
        <v>916.08299999999997</v>
      </c>
      <c r="E298">
        <v>941.11599999999999</v>
      </c>
      <c r="F298">
        <v>285.82499999999999</v>
      </c>
      <c r="G298">
        <v>297.387</v>
      </c>
      <c r="H298">
        <v>301.733</v>
      </c>
      <c r="I298">
        <v>717.59500000000003</v>
      </c>
      <c r="J298">
        <v>703.50599999999997</v>
      </c>
      <c r="K298">
        <v>692.27300000000002</v>
      </c>
      <c r="L298">
        <v>227.185</v>
      </c>
      <c r="M298">
        <v>214.90199999999999</v>
      </c>
      <c r="N298">
        <v>225.48</v>
      </c>
    </row>
    <row r="299" spans="1:32" x14ac:dyDescent="0.35">
      <c r="C299">
        <v>482.94600000000003</v>
      </c>
      <c r="D299">
        <v>534.745</v>
      </c>
      <c r="E299">
        <v>495.72800000000001</v>
      </c>
      <c r="F299">
        <v>436.2</v>
      </c>
      <c r="G299">
        <v>456.80900000000003</v>
      </c>
      <c r="H299">
        <v>452.02600000000001</v>
      </c>
      <c r="I299">
        <v>400.327</v>
      </c>
      <c r="J299">
        <v>459.50900000000001</v>
      </c>
      <c r="K299">
        <v>453.00900000000001</v>
      </c>
      <c r="L299">
        <v>965.75099999999998</v>
      </c>
      <c r="M299">
        <v>985.50800000000004</v>
      </c>
      <c r="N299">
        <v>961.53399999999999</v>
      </c>
    </row>
    <row r="300" spans="1:32" x14ac:dyDescent="0.35">
      <c r="C300">
        <v>195.89099999999999</v>
      </c>
      <c r="D300">
        <v>214.23599999999999</v>
      </c>
      <c r="E300">
        <v>220.50700000000001</v>
      </c>
      <c r="F300">
        <v>23.994</v>
      </c>
      <c r="G300">
        <v>21.477</v>
      </c>
      <c r="H300">
        <v>22.291</v>
      </c>
      <c r="I300">
        <v>276.38200000000001</v>
      </c>
      <c r="J300">
        <v>275.31799999999998</v>
      </c>
      <c r="K300">
        <v>281.36</v>
      </c>
      <c r="L300">
        <v>1359.3150000000001</v>
      </c>
      <c r="M300">
        <v>1401.261</v>
      </c>
      <c r="N300">
        <v>1393.231</v>
      </c>
    </row>
    <row r="301" spans="1:32" x14ac:dyDescent="0.35">
      <c r="C301">
        <v>529.88</v>
      </c>
      <c r="D301">
        <v>526.73400000000004</v>
      </c>
      <c r="E301">
        <v>530.35699999999997</v>
      </c>
      <c r="F301">
        <v>689.09100000000001</v>
      </c>
      <c r="G301">
        <v>766.03700000000003</v>
      </c>
      <c r="H301">
        <v>718.57500000000005</v>
      </c>
      <c r="I301">
        <v>572.62699999999995</v>
      </c>
      <c r="J301">
        <v>593.39700000000005</v>
      </c>
      <c r="K301">
        <v>606.78099999999995</v>
      </c>
      <c r="L301">
        <v>247.583</v>
      </c>
      <c r="M301">
        <v>280.09399999999999</v>
      </c>
      <c r="N301">
        <v>274.505</v>
      </c>
    </row>
    <row r="302" spans="1:32" x14ac:dyDescent="0.35">
      <c r="C302">
        <v>0.752</v>
      </c>
      <c r="D302">
        <v>1.7010000000000001</v>
      </c>
      <c r="E302">
        <v>1.244</v>
      </c>
      <c r="F302">
        <v>0.68300000000000005</v>
      </c>
      <c r="G302">
        <v>1.3149999999999999</v>
      </c>
      <c r="H302">
        <v>1.0429999999999999</v>
      </c>
      <c r="I302">
        <v>0.74399999999999999</v>
      </c>
      <c r="J302">
        <v>1.4179999999999999</v>
      </c>
      <c r="K302">
        <v>0.73399999999999999</v>
      </c>
      <c r="L302">
        <v>0.83199999999999996</v>
      </c>
      <c r="M302">
        <v>1.2989999999999999</v>
      </c>
      <c r="N302">
        <v>0.82299999999999995</v>
      </c>
    </row>
    <row r="303" spans="1:32" x14ac:dyDescent="0.35">
      <c r="C303">
        <v>29.736000000000001</v>
      </c>
      <c r="D303">
        <v>31.934999999999999</v>
      </c>
      <c r="E303">
        <v>64.441000000000003</v>
      </c>
      <c r="F303">
        <v>64.414000000000001</v>
      </c>
      <c r="G303">
        <v>97.411000000000001</v>
      </c>
      <c r="H303">
        <v>93.013000000000005</v>
      </c>
      <c r="I303">
        <v>161.56899999999999</v>
      </c>
      <c r="J303">
        <v>162.441</v>
      </c>
      <c r="K303">
        <v>294.61500000000001</v>
      </c>
      <c r="L303">
        <v>286.12200000000001</v>
      </c>
      <c r="M303">
        <v>543.255</v>
      </c>
      <c r="N303">
        <v>544.61500000000001</v>
      </c>
    </row>
    <row r="305" spans="1:32" x14ac:dyDescent="0.35">
      <c r="A305" t="s">
        <v>153</v>
      </c>
    </row>
    <row r="306" spans="1:32" x14ac:dyDescent="0.35">
      <c r="A306" t="s">
        <v>144</v>
      </c>
      <c r="B306" t="s">
        <v>164</v>
      </c>
      <c r="C306">
        <v>1.3</v>
      </c>
      <c r="D306" t="s">
        <v>146</v>
      </c>
      <c r="E306" t="s">
        <v>147</v>
      </c>
      <c r="F306" t="s">
        <v>148</v>
      </c>
      <c r="G306" t="b">
        <v>1</v>
      </c>
      <c r="H306" t="s">
        <v>149</v>
      </c>
      <c r="I306" t="b">
        <v>0</v>
      </c>
      <c r="J306">
        <v>1</v>
      </c>
      <c r="P306">
        <v>1</v>
      </c>
      <c r="Q306">
        <v>590</v>
      </c>
      <c r="R306">
        <v>1</v>
      </c>
      <c r="S306">
        <v>12</v>
      </c>
      <c r="T306">
        <v>96</v>
      </c>
      <c r="U306">
        <v>530</v>
      </c>
      <c r="V306" t="s">
        <v>150</v>
      </c>
      <c r="W306">
        <v>590</v>
      </c>
      <c r="Z306">
        <v>6</v>
      </c>
      <c r="AA306" t="s">
        <v>150</v>
      </c>
      <c r="AD306">
        <v>1</v>
      </c>
      <c r="AE306">
        <v>8</v>
      </c>
      <c r="AF306" t="s">
        <v>151</v>
      </c>
    </row>
    <row r="307" spans="1:32" x14ac:dyDescent="0.35">
      <c r="B307" t="s">
        <v>152</v>
      </c>
      <c r="C307">
        <v>1</v>
      </c>
      <c r="D307">
        <v>2</v>
      </c>
      <c r="E307">
        <v>3</v>
      </c>
      <c r="F307">
        <v>4</v>
      </c>
      <c r="G307">
        <v>5</v>
      </c>
      <c r="H307">
        <v>6</v>
      </c>
      <c r="I307">
        <v>7</v>
      </c>
      <c r="J307">
        <v>8</v>
      </c>
      <c r="K307">
        <v>9</v>
      </c>
      <c r="L307">
        <v>10</v>
      </c>
      <c r="M307">
        <v>11</v>
      </c>
      <c r="N307">
        <v>12</v>
      </c>
    </row>
    <row r="308" spans="1:32" x14ac:dyDescent="0.35">
      <c r="B308">
        <v>28</v>
      </c>
      <c r="C308">
        <v>32.837000000000003</v>
      </c>
      <c r="D308">
        <v>27.818999999999999</v>
      </c>
      <c r="E308">
        <v>57.387999999999998</v>
      </c>
      <c r="F308">
        <v>61.829000000000001</v>
      </c>
      <c r="G308">
        <v>96.531000000000006</v>
      </c>
      <c r="H308">
        <v>90.88</v>
      </c>
      <c r="I308">
        <v>163.809</v>
      </c>
      <c r="J308">
        <v>160.72800000000001</v>
      </c>
      <c r="K308">
        <v>281.10199999999998</v>
      </c>
      <c r="L308">
        <v>307.892</v>
      </c>
      <c r="M308">
        <v>528.89300000000003</v>
      </c>
      <c r="N308">
        <v>434.82600000000002</v>
      </c>
    </row>
    <row r="309" spans="1:32" x14ac:dyDescent="0.35">
      <c r="C309">
        <v>1006.068</v>
      </c>
      <c r="D309">
        <v>974.25599999999997</v>
      </c>
      <c r="E309">
        <v>979.16300000000001</v>
      </c>
      <c r="F309">
        <v>351.62</v>
      </c>
      <c r="G309">
        <v>364.267</v>
      </c>
      <c r="H309">
        <v>378.27600000000001</v>
      </c>
      <c r="I309">
        <v>389.78500000000003</v>
      </c>
      <c r="J309">
        <v>399.96100000000001</v>
      </c>
      <c r="K309">
        <v>382.80900000000003</v>
      </c>
      <c r="L309">
        <v>456.17200000000003</v>
      </c>
      <c r="M309">
        <v>464.99200000000002</v>
      </c>
      <c r="N309">
        <v>477.80599999999998</v>
      </c>
    </row>
    <row r="310" spans="1:32" x14ac:dyDescent="0.35">
      <c r="C310">
        <v>950.74800000000005</v>
      </c>
      <c r="D310">
        <v>959.42899999999997</v>
      </c>
      <c r="E310">
        <v>974.59199999999998</v>
      </c>
      <c r="F310">
        <v>295.952</v>
      </c>
      <c r="G310">
        <v>306.47399999999999</v>
      </c>
      <c r="H310">
        <v>314.97699999999998</v>
      </c>
      <c r="I310">
        <v>744.87</v>
      </c>
      <c r="J310">
        <v>748.80399999999997</v>
      </c>
      <c r="K310">
        <v>731.41800000000001</v>
      </c>
      <c r="L310">
        <v>233.553</v>
      </c>
      <c r="M310">
        <v>228.86799999999999</v>
      </c>
      <c r="N310">
        <v>232.44499999999999</v>
      </c>
    </row>
    <row r="311" spans="1:32" x14ac:dyDescent="0.35">
      <c r="C311">
        <v>504.9</v>
      </c>
      <c r="D311">
        <v>574.65300000000002</v>
      </c>
      <c r="E311">
        <v>529.31200000000001</v>
      </c>
      <c r="F311">
        <v>451.173</v>
      </c>
      <c r="G311">
        <v>477.47899999999998</v>
      </c>
      <c r="H311">
        <v>467.57</v>
      </c>
      <c r="I311">
        <v>414.67700000000002</v>
      </c>
      <c r="J311">
        <v>475.65800000000002</v>
      </c>
      <c r="K311">
        <v>468.48899999999998</v>
      </c>
      <c r="L311">
        <v>995.69200000000001</v>
      </c>
      <c r="M311">
        <v>1020.617</v>
      </c>
      <c r="N311">
        <v>995.11900000000003</v>
      </c>
    </row>
    <row r="312" spans="1:32" x14ac:dyDescent="0.35">
      <c r="C312">
        <v>205.04599999999999</v>
      </c>
      <c r="D312">
        <v>224.15799999999999</v>
      </c>
      <c r="E312">
        <v>235.84899999999999</v>
      </c>
      <c r="F312">
        <v>22.175000000000001</v>
      </c>
      <c r="G312">
        <v>21.891999999999999</v>
      </c>
      <c r="H312">
        <v>23.535</v>
      </c>
      <c r="I312">
        <v>287.642</v>
      </c>
      <c r="J312">
        <v>288.65800000000002</v>
      </c>
      <c r="K312">
        <v>293.74200000000002</v>
      </c>
      <c r="L312">
        <v>1422.376</v>
      </c>
      <c r="M312">
        <v>1446.7449999999999</v>
      </c>
      <c r="N312">
        <v>1462.77</v>
      </c>
    </row>
    <row r="313" spans="1:32" x14ac:dyDescent="0.35">
      <c r="C313">
        <v>556.60900000000004</v>
      </c>
      <c r="D313">
        <v>557.77800000000002</v>
      </c>
      <c r="E313">
        <v>546.26700000000005</v>
      </c>
      <c r="F313">
        <v>727.49699999999996</v>
      </c>
      <c r="G313">
        <v>797.64300000000003</v>
      </c>
      <c r="H313">
        <v>751.15800000000002</v>
      </c>
      <c r="I313">
        <v>603.70799999999997</v>
      </c>
      <c r="J313">
        <v>627.90099999999995</v>
      </c>
      <c r="K313">
        <v>640.02599999999995</v>
      </c>
      <c r="L313">
        <v>257.88</v>
      </c>
      <c r="M313">
        <v>289.786</v>
      </c>
      <c r="N313">
        <v>288.44200000000001</v>
      </c>
    </row>
    <row r="314" spans="1:32" x14ac:dyDescent="0.35">
      <c r="C314">
        <v>1.141</v>
      </c>
      <c r="D314">
        <v>1.397</v>
      </c>
      <c r="E314">
        <v>1.1459999999999999</v>
      </c>
      <c r="F314">
        <v>1.2410000000000001</v>
      </c>
      <c r="G314">
        <v>1.1379999999999999</v>
      </c>
      <c r="H314">
        <v>0.78500000000000003</v>
      </c>
      <c r="I314">
        <v>1.2210000000000001</v>
      </c>
      <c r="J314">
        <v>0.70599999999999996</v>
      </c>
      <c r="K314">
        <v>1.236</v>
      </c>
      <c r="L314">
        <v>1.2090000000000001</v>
      </c>
      <c r="M314">
        <v>1.341</v>
      </c>
      <c r="N314">
        <v>1.1020000000000001</v>
      </c>
    </row>
    <row r="315" spans="1:32" x14ac:dyDescent="0.35">
      <c r="C315">
        <v>31.969000000000001</v>
      </c>
      <c r="D315">
        <v>31.33</v>
      </c>
      <c r="E315">
        <v>61.908000000000001</v>
      </c>
      <c r="F315">
        <v>63</v>
      </c>
      <c r="G315">
        <v>95.855999999999995</v>
      </c>
      <c r="H315">
        <v>91.472999999999999</v>
      </c>
      <c r="I315">
        <v>162.077</v>
      </c>
      <c r="J315">
        <v>160.63</v>
      </c>
      <c r="K315">
        <v>293.63099999999997</v>
      </c>
      <c r="L315">
        <v>287.55200000000002</v>
      </c>
      <c r="M315">
        <v>537.37099999999998</v>
      </c>
      <c r="N315">
        <v>544.67200000000003</v>
      </c>
    </row>
    <row r="317" spans="1:32" x14ac:dyDescent="0.35">
      <c r="A317" t="s">
        <v>153</v>
      </c>
    </row>
    <row r="318" spans="1:32" x14ac:dyDescent="0.35">
      <c r="A318" t="s">
        <v>144</v>
      </c>
      <c r="B318" t="s">
        <v>165</v>
      </c>
      <c r="C318">
        <v>1.3</v>
      </c>
      <c r="D318" t="s">
        <v>146</v>
      </c>
      <c r="E318" t="s">
        <v>147</v>
      </c>
      <c r="F318" t="s">
        <v>148</v>
      </c>
      <c r="G318" t="b">
        <v>1</v>
      </c>
      <c r="H318" t="s">
        <v>149</v>
      </c>
      <c r="I318" t="b">
        <v>0</v>
      </c>
      <c r="J318">
        <v>1</v>
      </c>
      <c r="P318">
        <v>1</v>
      </c>
      <c r="Q318">
        <v>590</v>
      </c>
      <c r="R318">
        <v>1</v>
      </c>
      <c r="S318">
        <v>12</v>
      </c>
      <c r="T318">
        <v>96</v>
      </c>
      <c r="U318">
        <v>530</v>
      </c>
      <c r="V318" t="s">
        <v>150</v>
      </c>
      <c r="W318">
        <v>590</v>
      </c>
      <c r="Z318">
        <v>6</v>
      </c>
      <c r="AA318" t="s">
        <v>150</v>
      </c>
      <c r="AD318">
        <v>1</v>
      </c>
      <c r="AE318">
        <v>8</v>
      </c>
      <c r="AF318" t="s">
        <v>151</v>
      </c>
    </row>
    <row r="319" spans="1:32" x14ac:dyDescent="0.35">
      <c r="B319" t="s">
        <v>152</v>
      </c>
      <c r="C319">
        <v>1</v>
      </c>
      <c r="D319">
        <v>2</v>
      </c>
      <c r="E319">
        <v>3</v>
      </c>
      <c r="F319">
        <v>4</v>
      </c>
      <c r="G319">
        <v>5</v>
      </c>
      <c r="H319">
        <v>6</v>
      </c>
      <c r="I319">
        <v>7</v>
      </c>
      <c r="J319">
        <v>8</v>
      </c>
      <c r="K319">
        <v>9</v>
      </c>
      <c r="L319">
        <v>10</v>
      </c>
      <c r="M319">
        <v>11</v>
      </c>
      <c r="N319">
        <v>12</v>
      </c>
    </row>
    <row r="320" spans="1:32" x14ac:dyDescent="0.35">
      <c r="B320">
        <v>28</v>
      </c>
      <c r="C320">
        <v>32.265000000000001</v>
      </c>
      <c r="D320">
        <v>27.969000000000001</v>
      </c>
      <c r="E320">
        <v>57.856999999999999</v>
      </c>
      <c r="F320">
        <v>62.585999999999999</v>
      </c>
      <c r="G320">
        <v>92.063999999999993</v>
      </c>
      <c r="H320">
        <v>92.674999999999997</v>
      </c>
      <c r="I320">
        <v>157.667</v>
      </c>
      <c r="J320">
        <v>155.75800000000001</v>
      </c>
      <c r="K320">
        <v>279.39499999999998</v>
      </c>
      <c r="L320">
        <v>312.024</v>
      </c>
      <c r="M320">
        <v>524.68299999999999</v>
      </c>
      <c r="N320">
        <v>436.87599999999998</v>
      </c>
    </row>
    <row r="321" spans="1:32" x14ac:dyDescent="0.35">
      <c r="C321">
        <v>1048.944</v>
      </c>
      <c r="D321">
        <v>1008.715</v>
      </c>
      <c r="E321">
        <v>1028.1300000000001</v>
      </c>
      <c r="F321">
        <v>368.899</v>
      </c>
      <c r="G321">
        <v>377.77100000000002</v>
      </c>
      <c r="H321">
        <v>391.12900000000002</v>
      </c>
      <c r="I321">
        <v>406.78</v>
      </c>
      <c r="J321">
        <v>418.303</v>
      </c>
      <c r="K321">
        <v>393.86700000000002</v>
      </c>
      <c r="L321">
        <v>482.90100000000001</v>
      </c>
      <c r="M321">
        <v>482.072</v>
      </c>
      <c r="N321">
        <v>501.608</v>
      </c>
    </row>
    <row r="322" spans="1:32" x14ac:dyDescent="0.35">
      <c r="C322">
        <v>1000.8819999999999</v>
      </c>
      <c r="D322">
        <v>1009.895</v>
      </c>
      <c r="E322">
        <v>1025.0889999999999</v>
      </c>
      <c r="F322">
        <v>300.61200000000002</v>
      </c>
      <c r="G322">
        <v>315.154</v>
      </c>
      <c r="H322">
        <v>325.60399999999998</v>
      </c>
      <c r="I322">
        <v>791.25400000000002</v>
      </c>
      <c r="J322">
        <v>775.86800000000005</v>
      </c>
      <c r="K322">
        <v>760.63099999999997</v>
      </c>
      <c r="L322">
        <v>235.47300000000001</v>
      </c>
      <c r="M322">
        <v>233.72</v>
      </c>
      <c r="N322">
        <v>241.79300000000001</v>
      </c>
    </row>
    <row r="323" spans="1:32" x14ac:dyDescent="0.35">
      <c r="C323">
        <v>526.52700000000004</v>
      </c>
      <c r="D323">
        <v>592.62599999999998</v>
      </c>
      <c r="E323">
        <v>545.76300000000003</v>
      </c>
      <c r="F323">
        <v>466.44900000000001</v>
      </c>
      <c r="G323">
        <v>489.24700000000001</v>
      </c>
      <c r="H323">
        <v>482.88200000000001</v>
      </c>
      <c r="I323">
        <v>428.04</v>
      </c>
      <c r="J323">
        <v>499.53100000000001</v>
      </c>
      <c r="K323">
        <v>484.53699999999998</v>
      </c>
      <c r="L323">
        <v>1048.4269999999999</v>
      </c>
      <c r="M323">
        <v>1058.3420000000001</v>
      </c>
      <c r="N323">
        <v>1032.614</v>
      </c>
    </row>
    <row r="324" spans="1:32" x14ac:dyDescent="0.35">
      <c r="C324">
        <v>213.126</v>
      </c>
      <c r="D324">
        <v>235.63900000000001</v>
      </c>
      <c r="E324">
        <v>242.523</v>
      </c>
      <c r="F324">
        <v>23.867999999999999</v>
      </c>
      <c r="G324">
        <v>21.998000000000001</v>
      </c>
      <c r="H324">
        <v>21.52</v>
      </c>
      <c r="I324">
        <v>295.59899999999999</v>
      </c>
      <c r="J324">
        <v>301.81799999999998</v>
      </c>
      <c r="K324">
        <v>304.04399999999998</v>
      </c>
      <c r="L324">
        <v>1493.902</v>
      </c>
      <c r="M324">
        <v>1521.6</v>
      </c>
      <c r="N324">
        <v>1525.951</v>
      </c>
    </row>
    <row r="325" spans="1:32" x14ac:dyDescent="0.35">
      <c r="C325">
        <v>578.51700000000005</v>
      </c>
      <c r="D325">
        <v>581.923</v>
      </c>
      <c r="E325">
        <v>574.38199999999995</v>
      </c>
      <c r="F325">
        <v>761.21699999999998</v>
      </c>
      <c r="G325">
        <v>841.82500000000005</v>
      </c>
      <c r="H325">
        <v>781.51900000000001</v>
      </c>
      <c r="I325">
        <v>631.173</v>
      </c>
      <c r="J325">
        <v>649.96299999999997</v>
      </c>
      <c r="K325">
        <v>671.60400000000004</v>
      </c>
      <c r="L325">
        <v>269.339</v>
      </c>
      <c r="M325">
        <v>302.47300000000001</v>
      </c>
      <c r="N325">
        <v>296.14100000000002</v>
      </c>
    </row>
    <row r="326" spans="1:32" x14ac:dyDescent="0.35">
      <c r="C326">
        <v>0.63900000000000001</v>
      </c>
      <c r="D326">
        <v>0.46300000000000002</v>
      </c>
      <c r="E326">
        <v>0.65100000000000002</v>
      </c>
      <c r="F326">
        <v>0.69899999999999995</v>
      </c>
      <c r="G326">
        <v>1.117</v>
      </c>
      <c r="H326">
        <v>1.429</v>
      </c>
      <c r="I326">
        <v>1.04</v>
      </c>
      <c r="J326">
        <v>0.97099999999999997</v>
      </c>
      <c r="K326">
        <v>1.304</v>
      </c>
      <c r="L326">
        <v>1.173</v>
      </c>
      <c r="M326">
        <v>0.69699999999999995</v>
      </c>
      <c r="N326">
        <v>1.3779999999999999</v>
      </c>
    </row>
    <row r="327" spans="1:32" x14ac:dyDescent="0.35">
      <c r="C327">
        <v>29.346</v>
      </c>
      <c r="D327">
        <v>30.667000000000002</v>
      </c>
      <c r="E327">
        <v>65.061000000000007</v>
      </c>
      <c r="F327">
        <v>61.786000000000001</v>
      </c>
      <c r="G327">
        <v>96.037999999999997</v>
      </c>
      <c r="H327">
        <v>91.625</v>
      </c>
      <c r="I327">
        <v>158.62</v>
      </c>
      <c r="J327">
        <v>160.226</v>
      </c>
      <c r="K327">
        <v>291.66199999999998</v>
      </c>
      <c r="L327">
        <v>280.25700000000001</v>
      </c>
      <c r="M327">
        <v>533.84900000000005</v>
      </c>
      <c r="N327">
        <v>533.81600000000003</v>
      </c>
    </row>
    <row r="329" spans="1:32" x14ac:dyDescent="0.35">
      <c r="A329" t="s">
        <v>153</v>
      </c>
    </row>
    <row r="330" spans="1:32" x14ac:dyDescent="0.35">
      <c r="A330" t="s">
        <v>144</v>
      </c>
      <c r="B330" t="s">
        <v>166</v>
      </c>
      <c r="C330">
        <v>1.3</v>
      </c>
      <c r="D330" t="s">
        <v>146</v>
      </c>
      <c r="E330" t="s">
        <v>147</v>
      </c>
      <c r="F330" t="s">
        <v>148</v>
      </c>
      <c r="G330" t="b">
        <v>1</v>
      </c>
      <c r="H330" t="s">
        <v>149</v>
      </c>
      <c r="I330" t="b">
        <v>0</v>
      </c>
      <c r="J330">
        <v>1</v>
      </c>
      <c r="P330">
        <v>1</v>
      </c>
      <c r="Q330">
        <v>590</v>
      </c>
      <c r="R330">
        <v>1</v>
      </c>
      <c r="S330">
        <v>12</v>
      </c>
      <c r="T330">
        <v>96</v>
      </c>
      <c r="U330">
        <v>530</v>
      </c>
      <c r="V330" t="s">
        <v>150</v>
      </c>
      <c r="W330">
        <v>590</v>
      </c>
      <c r="Z330">
        <v>6</v>
      </c>
      <c r="AA330" t="s">
        <v>150</v>
      </c>
      <c r="AD330">
        <v>1</v>
      </c>
      <c r="AE330">
        <v>8</v>
      </c>
      <c r="AF330" t="s">
        <v>151</v>
      </c>
    </row>
    <row r="331" spans="1:32" x14ac:dyDescent="0.35">
      <c r="B331" t="s">
        <v>152</v>
      </c>
      <c r="C331">
        <v>1</v>
      </c>
      <c r="D331">
        <v>2</v>
      </c>
      <c r="E331">
        <v>3</v>
      </c>
      <c r="F331">
        <v>4</v>
      </c>
      <c r="G331">
        <v>5</v>
      </c>
      <c r="H331">
        <v>6</v>
      </c>
      <c r="I331">
        <v>7</v>
      </c>
      <c r="J331">
        <v>8</v>
      </c>
      <c r="K331">
        <v>9</v>
      </c>
      <c r="L331">
        <v>10</v>
      </c>
      <c r="M331">
        <v>11</v>
      </c>
      <c r="N331">
        <v>12</v>
      </c>
    </row>
    <row r="332" spans="1:32" x14ac:dyDescent="0.35">
      <c r="B332">
        <v>28.1</v>
      </c>
      <c r="C332">
        <v>32.686999999999998</v>
      </c>
      <c r="D332">
        <v>26.99</v>
      </c>
      <c r="E332">
        <v>59.348999999999997</v>
      </c>
      <c r="F332">
        <v>64.091999999999999</v>
      </c>
      <c r="G332">
        <v>96.103999999999999</v>
      </c>
      <c r="H332">
        <v>91.081999999999994</v>
      </c>
      <c r="I332">
        <v>160.01900000000001</v>
      </c>
      <c r="J332">
        <v>158.41399999999999</v>
      </c>
      <c r="K332">
        <v>281.23899999999998</v>
      </c>
      <c r="L332">
        <v>309.036</v>
      </c>
      <c r="M332">
        <v>529.38099999999997</v>
      </c>
      <c r="N332">
        <v>436.13499999999999</v>
      </c>
    </row>
    <row r="333" spans="1:32" x14ac:dyDescent="0.35">
      <c r="C333">
        <v>1099.8599999999999</v>
      </c>
      <c r="D333">
        <v>1073.8889999999999</v>
      </c>
      <c r="E333">
        <v>1075.124</v>
      </c>
      <c r="F333">
        <v>385.37400000000002</v>
      </c>
      <c r="G333">
        <v>402.14100000000002</v>
      </c>
      <c r="H333">
        <v>410.98899999999998</v>
      </c>
      <c r="I333">
        <v>421.66399999999999</v>
      </c>
      <c r="J333">
        <v>443.63299999999998</v>
      </c>
      <c r="K333">
        <v>407.94799999999998</v>
      </c>
      <c r="L333">
        <v>499.83199999999999</v>
      </c>
      <c r="M333">
        <v>503.983</v>
      </c>
      <c r="N333">
        <v>528.32799999999997</v>
      </c>
    </row>
    <row r="334" spans="1:32" x14ac:dyDescent="0.35">
      <c r="C334">
        <v>1043.598</v>
      </c>
      <c r="D334">
        <v>1050.2719999999999</v>
      </c>
      <c r="E334">
        <v>1080.433</v>
      </c>
      <c r="F334">
        <v>323.93400000000003</v>
      </c>
      <c r="G334">
        <v>333.03199999999998</v>
      </c>
      <c r="H334">
        <v>335.97899999999998</v>
      </c>
      <c r="I334">
        <v>821.90899999999999</v>
      </c>
      <c r="J334">
        <v>816.89099999999996</v>
      </c>
      <c r="K334">
        <v>803.21400000000006</v>
      </c>
      <c r="L334">
        <v>251.29400000000001</v>
      </c>
      <c r="M334">
        <v>242.44800000000001</v>
      </c>
      <c r="N334">
        <v>246.20699999999999</v>
      </c>
    </row>
    <row r="335" spans="1:32" x14ac:dyDescent="0.35">
      <c r="C335">
        <v>555.22199999999998</v>
      </c>
      <c r="D335">
        <v>627.19899999999996</v>
      </c>
      <c r="E335">
        <v>578.23299999999995</v>
      </c>
      <c r="F335">
        <v>499.75200000000001</v>
      </c>
      <c r="G335">
        <v>520.99599999999998</v>
      </c>
      <c r="H335">
        <v>514.76400000000001</v>
      </c>
      <c r="I335">
        <v>454.517</v>
      </c>
      <c r="J335">
        <v>523.40599999999995</v>
      </c>
      <c r="K335">
        <v>511.95600000000002</v>
      </c>
      <c r="L335">
        <v>1086.318</v>
      </c>
      <c r="M335">
        <v>1110.5309999999999</v>
      </c>
      <c r="N335">
        <v>1088.704</v>
      </c>
    </row>
    <row r="336" spans="1:32" x14ac:dyDescent="0.35">
      <c r="C336">
        <v>223.22200000000001</v>
      </c>
      <c r="D336">
        <v>244.85</v>
      </c>
      <c r="E336">
        <v>251.58099999999999</v>
      </c>
      <c r="F336">
        <v>24.917999999999999</v>
      </c>
      <c r="G336">
        <v>20.524999999999999</v>
      </c>
      <c r="H336">
        <v>24.62</v>
      </c>
      <c r="I336">
        <v>315.54599999999999</v>
      </c>
      <c r="J336">
        <v>316.03300000000002</v>
      </c>
      <c r="K336">
        <v>313.15499999999997</v>
      </c>
      <c r="L336">
        <v>1559.1410000000001</v>
      </c>
      <c r="M336">
        <v>1580.5830000000001</v>
      </c>
      <c r="N336">
        <v>1595.3409999999999</v>
      </c>
    </row>
    <row r="337" spans="1:14" x14ac:dyDescent="0.35">
      <c r="C337">
        <v>602.48</v>
      </c>
      <c r="D337">
        <v>610.76300000000003</v>
      </c>
      <c r="E337">
        <v>603.29700000000003</v>
      </c>
      <c r="F337">
        <v>803.78700000000003</v>
      </c>
      <c r="G337">
        <v>893.88</v>
      </c>
      <c r="H337">
        <v>828.99099999999999</v>
      </c>
      <c r="I337">
        <v>667.57</v>
      </c>
      <c r="J337">
        <v>694.49199999999996</v>
      </c>
      <c r="K337">
        <v>704.92600000000004</v>
      </c>
      <c r="L337">
        <v>283.83</v>
      </c>
      <c r="M337">
        <v>316.30900000000003</v>
      </c>
      <c r="N337">
        <v>309.553</v>
      </c>
    </row>
    <row r="338" spans="1:14" x14ac:dyDescent="0.35">
      <c r="C338">
        <v>0.65400000000000003</v>
      </c>
      <c r="D338">
        <v>1.2290000000000001</v>
      </c>
      <c r="E338">
        <v>1.0269999999999999</v>
      </c>
      <c r="F338">
        <v>0.86299999999999999</v>
      </c>
      <c r="G338">
        <v>1.034</v>
      </c>
      <c r="H338">
        <v>1.421</v>
      </c>
      <c r="I338">
        <v>1.7629999999999999</v>
      </c>
      <c r="J338">
        <v>0.77200000000000002</v>
      </c>
      <c r="K338">
        <v>1.048</v>
      </c>
      <c r="L338">
        <v>1.1859999999999999</v>
      </c>
      <c r="M338">
        <v>1.042</v>
      </c>
      <c r="N338">
        <v>0.748</v>
      </c>
    </row>
    <row r="339" spans="1:14" x14ac:dyDescent="0.35">
      <c r="C339">
        <v>32.268000000000001</v>
      </c>
      <c r="D339">
        <v>30.821000000000002</v>
      </c>
      <c r="E339">
        <v>65.183999999999997</v>
      </c>
      <c r="F339">
        <v>64.34</v>
      </c>
      <c r="G339">
        <v>95.103999999999999</v>
      </c>
      <c r="H339">
        <v>93.501000000000005</v>
      </c>
      <c r="I339">
        <v>161.1</v>
      </c>
      <c r="J339">
        <v>166.01900000000001</v>
      </c>
      <c r="K339">
        <v>289.31900000000002</v>
      </c>
      <c r="L339">
        <v>285.54399999999998</v>
      </c>
      <c r="M339">
        <v>533.51700000000005</v>
      </c>
      <c r="N339">
        <v>546.19000000000005</v>
      </c>
    </row>
    <row r="341" spans="1:14" x14ac:dyDescent="0.35">
      <c r="A341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2A8F-F652-A840-BE69-4F13E9E251EF}">
  <dimension ref="A1:AP182"/>
  <sheetViews>
    <sheetView tabSelected="1" topLeftCell="W23" zoomScale="65" zoomScaleNormal="100" workbookViewId="0">
      <selection activeCell="AJ32" sqref="AJ32"/>
    </sheetView>
  </sheetViews>
  <sheetFormatPr defaultColWidth="10.6640625" defaultRowHeight="15.5" x14ac:dyDescent="0.35"/>
  <cols>
    <col min="21" max="21" width="14.4140625" bestFit="1" customWidth="1"/>
    <col min="22" max="22" width="29.83203125" bestFit="1" customWidth="1"/>
    <col min="23" max="23" width="30.33203125" bestFit="1" customWidth="1"/>
  </cols>
  <sheetData>
    <row r="1" spans="1:37" x14ac:dyDescent="0.35">
      <c r="A1" s="13" t="s">
        <v>0</v>
      </c>
    </row>
    <row r="2" spans="1:37" x14ac:dyDescent="0.35">
      <c r="C2" s="19" t="s">
        <v>168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37" x14ac:dyDescent="0.3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T3" s="13" t="s">
        <v>0</v>
      </c>
      <c r="AH3" s="13" t="s">
        <v>167</v>
      </c>
    </row>
    <row r="4" spans="1:37" x14ac:dyDescent="0.35">
      <c r="A4" t="s">
        <v>169</v>
      </c>
      <c r="B4" t="s">
        <v>12</v>
      </c>
      <c r="C4" s="19" t="s">
        <v>202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T4" t="s">
        <v>169</v>
      </c>
      <c r="U4" t="s">
        <v>223</v>
      </c>
      <c r="V4" t="s">
        <v>224</v>
      </c>
      <c r="W4" s="21" t="s">
        <v>225</v>
      </c>
      <c r="AH4" t="s">
        <v>169</v>
      </c>
      <c r="AI4" t="s">
        <v>223</v>
      </c>
      <c r="AJ4" t="s">
        <v>224</v>
      </c>
      <c r="AK4" s="21" t="s">
        <v>225</v>
      </c>
    </row>
    <row r="5" spans="1:37" x14ac:dyDescent="0.35">
      <c r="A5" t="s">
        <v>170</v>
      </c>
      <c r="B5" t="s">
        <v>106</v>
      </c>
      <c r="C5">
        <v>35.915999999999997</v>
      </c>
      <c r="D5">
        <v>36.478000000000002</v>
      </c>
      <c r="E5">
        <v>36.192999999999998</v>
      </c>
      <c r="F5">
        <v>38.228000000000002</v>
      </c>
      <c r="G5">
        <v>35.545999999999999</v>
      </c>
      <c r="H5">
        <v>36.072000000000003</v>
      </c>
      <c r="I5">
        <v>37.759</v>
      </c>
      <c r="J5">
        <v>35.076000000000001</v>
      </c>
      <c r="K5">
        <v>38.22</v>
      </c>
      <c r="L5">
        <v>36.033999999999999</v>
      </c>
      <c r="M5">
        <v>37.085000000000001</v>
      </c>
      <c r="N5">
        <v>34.494999999999997</v>
      </c>
      <c r="O5">
        <v>33.755000000000003</v>
      </c>
      <c r="P5">
        <v>36.19</v>
      </c>
      <c r="T5" t="s">
        <v>170</v>
      </c>
      <c r="U5" t="s">
        <v>106</v>
      </c>
      <c r="V5">
        <v>0</v>
      </c>
      <c r="W5">
        <f t="shared" ref="W5:W12" si="0">AVERAGE(C5:P5)</f>
        <v>36.217642857142856</v>
      </c>
      <c r="AH5" t="s">
        <v>170</v>
      </c>
      <c r="AI5" t="s">
        <v>106</v>
      </c>
      <c r="AJ5">
        <v>0</v>
      </c>
      <c r="AK5">
        <f>AVERAGE(C99:P99)</f>
        <v>33.099928571428563</v>
      </c>
    </row>
    <row r="6" spans="1:37" x14ac:dyDescent="0.35">
      <c r="A6" t="s">
        <v>170</v>
      </c>
      <c r="B6" t="s">
        <v>111</v>
      </c>
      <c r="C6">
        <v>31.329000000000001</v>
      </c>
      <c r="D6">
        <v>33.11</v>
      </c>
      <c r="E6">
        <v>32.484999999999999</v>
      </c>
      <c r="F6">
        <v>32.564</v>
      </c>
      <c r="G6">
        <v>31.521000000000001</v>
      </c>
      <c r="H6">
        <v>33.238999999999997</v>
      </c>
      <c r="I6">
        <v>32.396000000000001</v>
      </c>
      <c r="J6">
        <v>31.102</v>
      </c>
      <c r="K6">
        <v>34.415999999999997</v>
      </c>
      <c r="L6">
        <v>33.033000000000001</v>
      </c>
      <c r="M6">
        <v>32.362000000000002</v>
      </c>
      <c r="N6">
        <v>30.524000000000001</v>
      </c>
      <c r="O6">
        <v>31.725000000000001</v>
      </c>
      <c r="P6">
        <v>31.614000000000001</v>
      </c>
      <c r="T6" t="s">
        <v>170</v>
      </c>
      <c r="U6" t="s">
        <v>111</v>
      </c>
      <c r="V6">
        <v>0</v>
      </c>
      <c r="W6">
        <f t="shared" si="0"/>
        <v>32.244285714285716</v>
      </c>
      <c r="AH6" t="s">
        <v>170</v>
      </c>
      <c r="AI6" t="s">
        <v>111</v>
      </c>
      <c r="AJ6">
        <v>0</v>
      </c>
      <c r="AK6">
        <f t="shared" ref="AK6:AK16" si="1">AVERAGE(C100:P100)</f>
        <v>28.663142857142855</v>
      </c>
    </row>
    <row r="7" spans="1:37" x14ac:dyDescent="0.35">
      <c r="A7" t="s">
        <v>171</v>
      </c>
      <c r="B7" t="s">
        <v>115</v>
      </c>
      <c r="C7">
        <v>69.771000000000001</v>
      </c>
      <c r="D7">
        <v>69.953000000000003</v>
      </c>
      <c r="E7">
        <v>67.31</v>
      </c>
      <c r="F7">
        <v>69.316999999999993</v>
      </c>
      <c r="G7">
        <v>69.385000000000005</v>
      </c>
      <c r="H7">
        <v>69.408000000000001</v>
      </c>
      <c r="I7">
        <v>67.771000000000001</v>
      </c>
      <c r="J7">
        <v>70.167000000000002</v>
      </c>
      <c r="K7">
        <v>68.284000000000006</v>
      </c>
      <c r="L7">
        <v>69.866</v>
      </c>
      <c r="M7">
        <v>69.076999999999998</v>
      </c>
      <c r="N7">
        <v>69.97</v>
      </c>
      <c r="O7">
        <v>66.771000000000001</v>
      </c>
      <c r="P7">
        <v>68.006</v>
      </c>
      <c r="T7" t="s">
        <v>171</v>
      </c>
      <c r="U7" t="s">
        <v>115</v>
      </c>
      <c r="V7">
        <v>3.1250000000000002E-3</v>
      </c>
      <c r="W7">
        <f t="shared" si="0"/>
        <v>68.932571428571421</v>
      </c>
      <c r="AH7" t="s">
        <v>171</v>
      </c>
      <c r="AI7" t="s">
        <v>115</v>
      </c>
      <c r="AJ7">
        <v>3.1250000000000002E-3</v>
      </c>
      <c r="AK7">
        <f t="shared" si="1"/>
        <v>59.481714285714283</v>
      </c>
    </row>
    <row r="8" spans="1:37" ht="15" customHeight="1" x14ac:dyDescent="0.35">
      <c r="A8" t="s">
        <v>171</v>
      </c>
      <c r="B8" t="s">
        <v>119</v>
      </c>
      <c r="C8">
        <v>69.525000000000006</v>
      </c>
      <c r="D8">
        <v>69.191999999999993</v>
      </c>
      <c r="E8">
        <v>69.364000000000004</v>
      </c>
      <c r="F8">
        <v>71.251000000000005</v>
      </c>
      <c r="G8">
        <v>71.828000000000003</v>
      </c>
      <c r="H8">
        <v>69.31</v>
      </c>
      <c r="I8">
        <v>70.956999999999994</v>
      </c>
      <c r="J8">
        <v>69.405000000000001</v>
      </c>
      <c r="K8">
        <v>68.393000000000001</v>
      </c>
      <c r="L8">
        <v>68.965000000000003</v>
      </c>
      <c r="M8">
        <v>69.521000000000001</v>
      </c>
      <c r="N8">
        <v>66.790999999999997</v>
      </c>
      <c r="O8">
        <v>67.322999999999993</v>
      </c>
      <c r="P8">
        <v>70.269000000000005</v>
      </c>
      <c r="T8" t="s">
        <v>171</v>
      </c>
      <c r="U8" t="s">
        <v>119</v>
      </c>
      <c r="V8">
        <v>3.1250000000000002E-3</v>
      </c>
      <c r="W8">
        <f t="shared" si="0"/>
        <v>69.435285714285712</v>
      </c>
      <c r="AH8" t="s">
        <v>171</v>
      </c>
      <c r="AI8" t="s">
        <v>119</v>
      </c>
      <c r="AJ8">
        <v>3.1250000000000002E-3</v>
      </c>
      <c r="AK8">
        <f t="shared" si="1"/>
        <v>63.659714285714287</v>
      </c>
    </row>
    <row r="9" spans="1:37" x14ac:dyDescent="0.35">
      <c r="A9" t="s">
        <v>172</v>
      </c>
      <c r="B9" t="s">
        <v>123</v>
      </c>
      <c r="C9">
        <v>104.001</v>
      </c>
      <c r="D9">
        <v>103.735</v>
      </c>
      <c r="E9">
        <v>106.033</v>
      </c>
      <c r="F9">
        <v>104.29300000000001</v>
      </c>
      <c r="G9">
        <v>104.809</v>
      </c>
      <c r="H9">
        <v>104.58799999999999</v>
      </c>
      <c r="I9">
        <v>104.16</v>
      </c>
      <c r="J9">
        <v>101.532</v>
      </c>
      <c r="K9">
        <v>103.848</v>
      </c>
      <c r="L9">
        <v>102.453</v>
      </c>
      <c r="M9">
        <v>104.66</v>
      </c>
      <c r="N9">
        <v>101.245</v>
      </c>
      <c r="O9">
        <v>99.575000000000003</v>
      </c>
      <c r="P9">
        <v>103.226</v>
      </c>
      <c r="T9" t="s">
        <v>172</v>
      </c>
      <c r="U9" t="s">
        <v>123</v>
      </c>
      <c r="V9">
        <v>6.2500000000000003E-3</v>
      </c>
      <c r="W9">
        <f t="shared" si="0"/>
        <v>103.43985714285714</v>
      </c>
      <c r="AH9" t="s">
        <v>172</v>
      </c>
      <c r="AI9" t="s">
        <v>123</v>
      </c>
      <c r="AJ9">
        <v>6.2500000000000003E-3</v>
      </c>
      <c r="AK9">
        <f t="shared" si="1"/>
        <v>94.558071428571438</v>
      </c>
    </row>
    <row r="10" spans="1:37" x14ac:dyDescent="0.35">
      <c r="A10" t="s">
        <v>172</v>
      </c>
      <c r="B10" t="s">
        <v>127</v>
      </c>
      <c r="C10">
        <v>100.37</v>
      </c>
      <c r="D10">
        <v>101.306</v>
      </c>
      <c r="E10">
        <v>101.001</v>
      </c>
      <c r="F10">
        <v>102.254</v>
      </c>
      <c r="G10">
        <v>100.03400000000001</v>
      </c>
      <c r="H10">
        <v>96.897999999999996</v>
      </c>
      <c r="I10">
        <v>100.384</v>
      </c>
      <c r="J10">
        <v>97.774000000000001</v>
      </c>
      <c r="K10">
        <v>98.668999999999997</v>
      </c>
      <c r="L10">
        <v>98.872</v>
      </c>
      <c r="M10">
        <v>102.19199999999999</v>
      </c>
      <c r="N10">
        <v>96.760999999999996</v>
      </c>
      <c r="O10">
        <v>97.716999999999999</v>
      </c>
      <c r="P10">
        <v>93.68</v>
      </c>
      <c r="T10" t="s">
        <v>172</v>
      </c>
      <c r="U10" t="s">
        <v>127</v>
      </c>
      <c r="V10">
        <v>6.2500000000000003E-3</v>
      </c>
      <c r="W10">
        <f t="shared" si="0"/>
        <v>99.136571428571429</v>
      </c>
      <c r="AH10" t="s">
        <v>172</v>
      </c>
      <c r="AI10" t="s">
        <v>127</v>
      </c>
      <c r="AJ10">
        <v>6.2500000000000003E-3</v>
      </c>
      <c r="AK10">
        <f t="shared" si="1"/>
        <v>94.052142857142854</v>
      </c>
    </row>
    <row r="11" spans="1:37" x14ac:dyDescent="0.35">
      <c r="A11" t="s">
        <v>173</v>
      </c>
      <c r="B11" t="s">
        <v>131</v>
      </c>
      <c r="C11">
        <v>156.56399999999999</v>
      </c>
      <c r="D11">
        <v>158.97300000000001</v>
      </c>
      <c r="E11">
        <v>160.01599999999999</v>
      </c>
      <c r="F11">
        <v>157.845</v>
      </c>
      <c r="G11">
        <v>161.63300000000001</v>
      </c>
      <c r="H11">
        <v>157.22499999999999</v>
      </c>
      <c r="I11">
        <v>153.91</v>
      </c>
      <c r="J11">
        <v>155.726</v>
      </c>
      <c r="K11">
        <v>156.285</v>
      </c>
      <c r="L11">
        <v>158.768</v>
      </c>
      <c r="M11">
        <v>156.51499999999999</v>
      </c>
      <c r="N11">
        <v>157.10300000000001</v>
      </c>
      <c r="O11">
        <v>155.864</v>
      </c>
      <c r="P11">
        <v>153.60499999999999</v>
      </c>
      <c r="T11" t="s">
        <v>173</v>
      </c>
      <c r="U11" t="s">
        <v>131</v>
      </c>
      <c r="V11">
        <v>1.2500000000000001E-2</v>
      </c>
      <c r="W11">
        <f t="shared" si="0"/>
        <v>157.1451428571429</v>
      </c>
      <c r="AH11" t="s">
        <v>173</v>
      </c>
      <c r="AI11" t="s">
        <v>131</v>
      </c>
      <c r="AJ11">
        <v>1.2500000000000001E-2</v>
      </c>
      <c r="AK11">
        <f t="shared" si="1"/>
        <v>161.57892857142861</v>
      </c>
    </row>
    <row r="12" spans="1:37" x14ac:dyDescent="0.35">
      <c r="A12" t="s">
        <v>173</v>
      </c>
      <c r="B12" t="s">
        <v>135</v>
      </c>
      <c r="C12">
        <v>169.33199999999999</v>
      </c>
      <c r="D12">
        <v>171.446</v>
      </c>
      <c r="E12">
        <v>170.01300000000001</v>
      </c>
      <c r="F12">
        <v>169.58500000000001</v>
      </c>
      <c r="G12">
        <v>171.13200000000001</v>
      </c>
      <c r="H12">
        <v>170.27</v>
      </c>
      <c r="I12">
        <v>168.75800000000001</v>
      </c>
      <c r="J12">
        <v>162.26499999999999</v>
      </c>
      <c r="K12">
        <v>168.392</v>
      </c>
      <c r="L12">
        <v>167.761</v>
      </c>
      <c r="M12">
        <v>167.89599999999999</v>
      </c>
      <c r="N12">
        <v>165.61500000000001</v>
      </c>
      <c r="O12">
        <v>161.20599999999999</v>
      </c>
      <c r="P12">
        <v>162.542</v>
      </c>
      <c r="T12" t="s">
        <v>173</v>
      </c>
      <c r="U12" t="s">
        <v>135</v>
      </c>
      <c r="V12">
        <v>1.2500000000000001E-2</v>
      </c>
      <c r="W12">
        <f t="shared" si="0"/>
        <v>167.58664285714283</v>
      </c>
      <c r="AH12" t="s">
        <v>173</v>
      </c>
      <c r="AI12" t="s">
        <v>135</v>
      </c>
      <c r="AJ12">
        <v>1.2500000000000001E-2</v>
      </c>
      <c r="AK12">
        <f t="shared" si="1"/>
        <v>158.9627142857143</v>
      </c>
    </row>
    <row r="13" spans="1:37" x14ac:dyDescent="0.35">
      <c r="A13" t="s">
        <v>174</v>
      </c>
      <c r="B13" t="s">
        <v>139</v>
      </c>
      <c r="C13">
        <v>307.03399999999999</v>
      </c>
      <c r="D13">
        <v>314.84500000000003</v>
      </c>
      <c r="E13">
        <v>307.61200000000002</v>
      </c>
      <c r="F13">
        <v>305.44900000000001</v>
      </c>
      <c r="G13">
        <v>308.13</v>
      </c>
      <c r="H13">
        <v>303.38600000000002</v>
      </c>
      <c r="I13">
        <v>302.64499999999998</v>
      </c>
      <c r="J13">
        <v>299.28699999999998</v>
      </c>
      <c r="K13">
        <v>307.58999999999997</v>
      </c>
      <c r="L13">
        <v>309.66399999999999</v>
      </c>
      <c r="M13">
        <v>310.08499999999998</v>
      </c>
      <c r="N13">
        <v>301.81299999999999</v>
      </c>
      <c r="O13">
        <v>302.77499999999998</v>
      </c>
      <c r="P13">
        <v>298.39</v>
      </c>
      <c r="T13" t="s">
        <v>174</v>
      </c>
      <c r="U13" t="s">
        <v>139</v>
      </c>
      <c r="V13">
        <v>2.5000000000000001E-2</v>
      </c>
      <c r="W13">
        <f t="shared" ref="W13:W16" si="2">AVERAGE(C13:P13)</f>
        <v>305.62178571428569</v>
      </c>
      <c r="AH13" t="s">
        <v>174</v>
      </c>
      <c r="AI13" t="s">
        <v>139</v>
      </c>
      <c r="AJ13">
        <v>2.5000000000000001E-2</v>
      </c>
      <c r="AK13">
        <f t="shared" si="1"/>
        <v>282.86992857142855</v>
      </c>
    </row>
    <row r="14" spans="1:37" x14ac:dyDescent="0.35">
      <c r="A14" t="s">
        <v>174</v>
      </c>
      <c r="B14" t="s">
        <v>21</v>
      </c>
      <c r="C14">
        <v>304.90800000000002</v>
      </c>
      <c r="D14">
        <v>307.298</v>
      </c>
      <c r="E14">
        <v>306.53899999999999</v>
      </c>
      <c r="F14">
        <v>308.904</v>
      </c>
      <c r="G14">
        <v>308.91800000000001</v>
      </c>
      <c r="H14">
        <v>299.46199999999999</v>
      </c>
      <c r="I14">
        <v>304.608</v>
      </c>
      <c r="J14">
        <v>300.44200000000001</v>
      </c>
      <c r="K14">
        <v>304.95299999999997</v>
      </c>
      <c r="L14">
        <v>306.28899999999999</v>
      </c>
      <c r="M14">
        <v>306.77499999999998</v>
      </c>
      <c r="N14">
        <v>299.07799999999997</v>
      </c>
      <c r="O14">
        <v>296.8</v>
      </c>
      <c r="P14">
        <v>298.79700000000003</v>
      </c>
      <c r="T14" t="s">
        <v>174</v>
      </c>
      <c r="U14" t="s">
        <v>21</v>
      </c>
      <c r="V14">
        <v>2.5000000000000001E-2</v>
      </c>
      <c r="W14">
        <f t="shared" si="2"/>
        <v>303.84078571428574</v>
      </c>
      <c r="AH14" t="s">
        <v>174</v>
      </c>
      <c r="AI14" t="s">
        <v>21</v>
      </c>
      <c r="AJ14">
        <v>2.5000000000000001E-2</v>
      </c>
      <c r="AK14">
        <f t="shared" si="1"/>
        <v>313.89807142857137</v>
      </c>
    </row>
    <row r="15" spans="1:37" x14ac:dyDescent="0.35">
      <c r="A15" t="s">
        <v>175</v>
      </c>
      <c r="B15" t="s">
        <v>26</v>
      </c>
      <c r="C15">
        <v>577.57100000000003</v>
      </c>
      <c r="D15">
        <v>581.39800000000002</v>
      </c>
      <c r="E15">
        <v>571.91700000000003</v>
      </c>
      <c r="F15">
        <v>566.12099999999998</v>
      </c>
      <c r="G15">
        <v>567.26499999999999</v>
      </c>
      <c r="H15">
        <v>566.15899999999999</v>
      </c>
      <c r="I15">
        <v>564.66300000000001</v>
      </c>
      <c r="J15">
        <v>561.78800000000001</v>
      </c>
      <c r="K15">
        <v>561.01300000000003</v>
      </c>
      <c r="L15">
        <v>569.08799999999997</v>
      </c>
      <c r="M15">
        <v>567.35299999999995</v>
      </c>
      <c r="N15">
        <v>553.16</v>
      </c>
      <c r="O15">
        <v>557.69399999999996</v>
      </c>
      <c r="P15">
        <v>556.096</v>
      </c>
      <c r="T15" t="s">
        <v>175</v>
      </c>
      <c r="U15" t="s">
        <v>26</v>
      </c>
      <c r="V15">
        <v>0.05</v>
      </c>
      <c r="W15">
        <f t="shared" si="2"/>
        <v>565.80614285714273</v>
      </c>
      <c r="AH15" t="s">
        <v>175</v>
      </c>
      <c r="AI15" t="s">
        <v>26</v>
      </c>
      <c r="AJ15">
        <v>0.05</v>
      </c>
      <c r="AK15">
        <f t="shared" si="1"/>
        <v>536.13892857142855</v>
      </c>
    </row>
    <row r="16" spans="1:37" x14ac:dyDescent="0.35">
      <c r="A16" t="s">
        <v>175</v>
      </c>
      <c r="B16" t="s">
        <v>30</v>
      </c>
      <c r="C16">
        <v>573.33100000000002</v>
      </c>
      <c r="D16">
        <v>578.97400000000005</v>
      </c>
      <c r="E16">
        <v>570.82000000000005</v>
      </c>
      <c r="F16">
        <v>587.54200000000003</v>
      </c>
      <c r="G16">
        <v>573.58500000000004</v>
      </c>
      <c r="H16">
        <v>571.06899999999996</v>
      </c>
      <c r="I16">
        <v>566.46900000000005</v>
      </c>
      <c r="J16">
        <v>559.98900000000003</v>
      </c>
      <c r="K16">
        <v>571.39599999999996</v>
      </c>
      <c r="L16">
        <v>575.30999999999995</v>
      </c>
      <c r="M16">
        <v>567.65300000000002</v>
      </c>
      <c r="N16">
        <v>563.81799999999998</v>
      </c>
      <c r="O16">
        <v>557.71100000000001</v>
      </c>
      <c r="P16">
        <v>552.93100000000004</v>
      </c>
      <c r="T16" t="s">
        <v>175</v>
      </c>
      <c r="U16" t="s">
        <v>30</v>
      </c>
      <c r="V16">
        <v>0.05</v>
      </c>
      <c r="W16">
        <f t="shared" si="2"/>
        <v>569.32842857142873</v>
      </c>
      <c r="AH16" t="s">
        <v>175</v>
      </c>
      <c r="AI16" t="s">
        <v>30</v>
      </c>
      <c r="AJ16">
        <v>0.05</v>
      </c>
      <c r="AK16">
        <f t="shared" si="1"/>
        <v>440.9855714285714</v>
      </c>
    </row>
    <row r="17" spans="1:42" x14ac:dyDescent="0.35">
      <c r="A17" t="s">
        <v>176</v>
      </c>
      <c r="B17" t="s">
        <v>108</v>
      </c>
      <c r="C17">
        <v>250.61600000000001</v>
      </c>
      <c r="D17">
        <v>276.04000000000002</v>
      </c>
      <c r="E17">
        <v>292.72500000000002</v>
      </c>
      <c r="F17">
        <v>327.44799999999998</v>
      </c>
      <c r="G17">
        <v>350.49299999999999</v>
      </c>
      <c r="H17">
        <v>366.33</v>
      </c>
      <c r="I17">
        <v>393.63</v>
      </c>
      <c r="J17">
        <v>417.16500000000002</v>
      </c>
      <c r="K17">
        <v>448.01900000000001</v>
      </c>
      <c r="L17">
        <v>475.00599999999997</v>
      </c>
      <c r="M17">
        <v>490.18200000000002</v>
      </c>
      <c r="N17">
        <v>510.411</v>
      </c>
      <c r="O17">
        <v>528.67600000000004</v>
      </c>
      <c r="P17">
        <v>549.58299999999997</v>
      </c>
      <c r="T17" t="s">
        <v>170</v>
      </c>
      <c r="U17" t="s">
        <v>98</v>
      </c>
      <c r="V17">
        <v>0</v>
      </c>
      <c r="W17">
        <f>AVERAGE(C77:P77)</f>
        <v>28.20664285714286</v>
      </c>
      <c r="AH17" t="s">
        <v>170</v>
      </c>
      <c r="AI17" t="s">
        <v>98</v>
      </c>
      <c r="AJ17">
        <v>0</v>
      </c>
      <c r="AK17">
        <f>AVERAGE(C171:P171)</f>
        <v>31.309000000000001</v>
      </c>
    </row>
    <row r="18" spans="1:42" x14ac:dyDescent="0.35">
      <c r="A18" t="s">
        <v>176</v>
      </c>
      <c r="B18" t="s">
        <v>112</v>
      </c>
      <c r="C18">
        <v>245.392</v>
      </c>
      <c r="D18">
        <v>269.94099999999997</v>
      </c>
      <c r="E18">
        <v>291.81099999999998</v>
      </c>
      <c r="F18">
        <v>320.88499999999999</v>
      </c>
      <c r="G18">
        <v>344.68200000000002</v>
      </c>
      <c r="H18">
        <v>362.12900000000002</v>
      </c>
      <c r="I18">
        <v>382.846</v>
      </c>
      <c r="J18">
        <v>409.84699999999998</v>
      </c>
      <c r="K18">
        <v>439.57499999999999</v>
      </c>
      <c r="L18">
        <v>452.358</v>
      </c>
      <c r="M18">
        <v>481.31900000000002</v>
      </c>
      <c r="N18">
        <v>497.95</v>
      </c>
      <c r="O18">
        <v>513.31200000000001</v>
      </c>
      <c r="P18">
        <v>538.78</v>
      </c>
      <c r="T18" t="s">
        <v>170</v>
      </c>
      <c r="U18" t="s">
        <v>99</v>
      </c>
      <c r="V18">
        <v>0</v>
      </c>
      <c r="W18">
        <f t="shared" ref="W18:W28" si="3">AVERAGE(C78:P78)</f>
        <v>34.059071428571428</v>
      </c>
      <c r="AH18" t="s">
        <v>170</v>
      </c>
      <c r="AI18" t="s">
        <v>99</v>
      </c>
      <c r="AJ18">
        <v>0</v>
      </c>
      <c r="AK18">
        <f t="shared" ref="AK18:AK28" si="4">AVERAGE(C172:P172)</f>
        <v>31.382357142857149</v>
      </c>
    </row>
    <row r="19" spans="1:42" x14ac:dyDescent="0.35">
      <c r="A19" t="s">
        <v>176</v>
      </c>
      <c r="B19" t="s">
        <v>116</v>
      </c>
      <c r="C19">
        <v>246.072</v>
      </c>
      <c r="D19">
        <v>264.56</v>
      </c>
      <c r="E19">
        <v>286.97800000000001</v>
      </c>
      <c r="F19">
        <v>312.48599999999999</v>
      </c>
      <c r="G19">
        <v>335.697</v>
      </c>
      <c r="H19">
        <v>354.84100000000001</v>
      </c>
      <c r="I19">
        <v>375.68</v>
      </c>
      <c r="J19">
        <v>392.68299999999999</v>
      </c>
      <c r="K19">
        <v>426.161</v>
      </c>
      <c r="L19">
        <v>446.38099999999997</v>
      </c>
      <c r="M19">
        <v>471.08800000000002</v>
      </c>
      <c r="N19">
        <v>481.05</v>
      </c>
      <c r="O19">
        <v>503.30500000000001</v>
      </c>
      <c r="P19">
        <v>523.46600000000001</v>
      </c>
      <c r="T19" t="s">
        <v>171</v>
      </c>
      <c r="U19" t="s">
        <v>100</v>
      </c>
      <c r="V19">
        <v>3.1250000000000002E-3</v>
      </c>
      <c r="W19">
        <f t="shared" si="3"/>
        <v>62.502357142857143</v>
      </c>
      <c r="AH19" t="s">
        <v>171</v>
      </c>
      <c r="AI19" t="s">
        <v>100</v>
      </c>
      <c r="AJ19">
        <v>3.1250000000000002E-3</v>
      </c>
      <c r="AK19">
        <f t="shared" si="4"/>
        <v>64.498071428571436</v>
      </c>
    </row>
    <row r="20" spans="1:42" x14ac:dyDescent="0.35">
      <c r="A20" t="s">
        <v>177</v>
      </c>
      <c r="B20" t="s">
        <v>120</v>
      </c>
      <c r="C20">
        <v>205.964</v>
      </c>
      <c r="D20">
        <v>221.71100000000001</v>
      </c>
      <c r="E20">
        <v>237.20400000000001</v>
      </c>
      <c r="F20">
        <v>258.57900000000001</v>
      </c>
      <c r="G20">
        <v>273.74599999999998</v>
      </c>
      <c r="H20">
        <v>290.73200000000003</v>
      </c>
      <c r="I20">
        <v>305.947</v>
      </c>
      <c r="J20">
        <v>331.04599999999999</v>
      </c>
      <c r="K20">
        <v>349.55200000000002</v>
      </c>
      <c r="L20">
        <v>363.70299999999997</v>
      </c>
      <c r="M20">
        <v>382.03100000000001</v>
      </c>
      <c r="N20">
        <v>394.62099999999998</v>
      </c>
      <c r="O20">
        <v>410.95699999999999</v>
      </c>
      <c r="P20">
        <v>425.69299999999998</v>
      </c>
      <c r="T20" t="s">
        <v>171</v>
      </c>
      <c r="U20" t="s">
        <v>102</v>
      </c>
      <c r="V20">
        <v>3.1250000000000002E-3</v>
      </c>
      <c r="W20">
        <f t="shared" si="3"/>
        <v>70.308999999999997</v>
      </c>
      <c r="AH20" t="s">
        <v>171</v>
      </c>
      <c r="AI20" t="s">
        <v>102</v>
      </c>
      <c r="AJ20">
        <v>3.1250000000000002E-3</v>
      </c>
      <c r="AK20">
        <f t="shared" si="4"/>
        <v>63.676928571428569</v>
      </c>
    </row>
    <row r="21" spans="1:42" x14ac:dyDescent="0.35">
      <c r="A21" t="s">
        <v>177</v>
      </c>
      <c r="B21" t="s">
        <v>124</v>
      </c>
      <c r="C21">
        <v>204.31299999999999</v>
      </c>
      <c r="D21">
        <v>224.02600000000001</v>
      </c>
      <c r="E21">
        <v>235.36099999999999</v>
      </c>
      <c r="F21">
        <v>259.63499999999999</v>
      </c>
      <c r="G21">
        <v>281.89999999999998</v>
      </c>
      <c r="H21">
        <v>287.69499999999999</v>
      </c>
      <c r="I21">
        <v>305.63900000000001</v>
      </c>
      <c r="J21">
        <v>325.00700000000001</v>
      </c>
      <c r="K21">
        <v>351.279</v>
      </c>
      <c r="L21">
        <v>365.49799999999999</v>
      </c>
      <c r="M21">
        <v>382.65800000000002</v>
      </c>
      <c r="N21">
        <v>395.267</v>
      </c>
      <c r="O21">
        <v>412.09899999999999</v>
      </c>
      <c r="P21">
        <v>426.471</v>
      </c>
      <c r="T21" t="s">
        <v>172</v>
      </c>
      <c r="U21" t="s">
        <v>103</v>
      </c>
      <c r="V21">
        <v>6.2500000000000003E-3</v>
      </c>
      <c r="W21">
        <f t="shared" si="3"/>
        <v>107.16092857142857</v>
      </c>
      <c r="AH21" t="s">
        <v>172</v>
      </c>
      <c r="AI21" t="s">
        <v>103</v>
      </c>
      <c r="AJ21">
        <v>6.2500000000000003E-3</v>
      </c>
      <c r="AK21">
        <f t="shared" si="4"/>
        <v>96.646000000000001</v>
      </c>
    </row>
    <row r="22" spans="1:42" x14ac:dyDescent="0.35">
      <c r="A22" t="s">
        <v>177</v>
      </c>
      <c r="B22" t="s">
        <v>128</v>
      </c>
      <c r="C22">
        <v>211.274</v>
      </c>
      <c r="D22">
        <v>228.48099999999999</v>
      </c>
      <c r="E22">
        <v>242.66</v>
      </c>
      <c r="F22">
        <v>266.18900000000002</v>
      </c>
      <c r="G22">
        <v>283.89600000000002</v>
      </c>
      <c r="H22">
        <v>291.43900000000002</v>
      </c>
      <c r="I22">
        <v>310.38400000000001</v>
      </c>
      <c r="J22">
        <v>329.714</v>
      </c>
      <c r="K22">
        <v>352.99900000000002</v>
      </c>
      <c r="L22">
        <v>367.125</v>
      </c>
      <c r="M22">
        <v>384.76100000000002</v>
      </c>
      <c r="N22">
        <v>402.56</v>
      </c>
      <c r="O22">
        <v>414.84800000000001</v>
      </c>
      <c r="P22">
        <v>424.935</v>
      </c>
      <c r="T22" t="s">
        <v>172</v>
      </c>
      <c r="U22" t="s">
        <v>104</v>
      </c>
      <c r="V22">
        <v>6.2500000000000003E-3</v>
      </c>
      <c r="W22">
        <f t="shared" si="3"/>
        <v>105.02000000000001</v>
      </c>
      <c r="AH22" t="s">
        <v>172</v>
      </c>
      <c r="AI22" t="s">
        <v>104</v>
      </c>
      <c r="AJ22">
        <v>6.2500000000000003E-3</v>
      </c>
      <c r="AK22">
        <f t="shared" si="4"/>
        <v>93.884714285714281</v>
      </c>
    </row>
    <row r="23" spans="1:42" x14ac:dyDescent="0.35">
      <c r="A23" t="s">
        <v>178</v>
      </c>
      <c r="B23" t="s">
        <v>132</v>
      </c>
      <c r="C23">
        <v>191.82499999999999</v>
      </c>
      <c r="D23">
        <v>209.988</v>
      </c>
      <c r="E23">
        <v>229.32900000000001</v>
      </c>
      <c r="F23">
        <v>248.25399999999999</v>
      </c>
      <c r="G23">
        <v>258.20299999999997</v>
      </c>
      <c r="H23">
        <v>276.28199999999998</v>
      </c>
      <c r="I23">
        <v>292.41399999999999</v>
      </c>
      <c r="J23">
        <v>307.81099999999998</v>
      </c>
      <c r="K23">
        <v>327.68400000000003</v>
      </c>
      <c r="L23">
        <v>345.91199999999998</v>
      </c>
      <c r="M23">
        <v>361.94600000000003</v>
      </c>
      <c r="N23">
        <v>373.50400000000002</v>
      </c>
      <c r="O23">
        <v>387.10899999999998</v>
      </c>
      <c r="P23">
        <v>392.71100000000001</v>
      </c>
      <c r="T23" t="s">
        <v>173</v>
      </c>
      <c r="U23" t="s">
        <v>196</v>
      </c>
      <c r="V23">
        <v>1.2500000000000001E-2</v>
      </c>
      <c r="W23">
        <f t="shared" si="3"/>
        <v>164.91221428571427</v>
      </c>
      <c r="AH23" t="s">
        <v>173</v>
      </c>
      <c r="AI23" t="s">
        <v>196</v>
      </c>
      <c r="AJ23">
        <v>1.2500000000000001E-2</v>
      </c>
      <c r="AK23">
        <f t="shared" si="4"/>
        <v>162.7727857142857</v>
      </c>
    </row>
    <row r="24" spans="1:42" x14ac:dyDescent="0.35">
      <c r="A24" t="s">
        <v>178</v>
      </c>
      <c r="B24" t="s">
        <v>136</v>
      </c>
      <c r="C24">
        <v>195.98</v>
      </c>
      <c r="D24">
        <v>212.929</v>
      </c>
      <c r="E24">
        <v>227.99799999999999</v>
      </c>
      <c r="F24">
        <v>249.82599999999999</v>
      </c>
      <c r="G24">
        <v>260.95600000000002</v>
      </c>
      <c r="H24">
        <v>279.36799999999999</v>
      </c>
      <c r="I24">
        <v>294.798</v>
      </c>
      <c r="J24">
        <v>311.108</v>
      </c>
      <c r="K24">
        <v>322.84300000000002</v>
      </c>
      <c r="L24">
        <v>348.57299999999998</v>
      </c>
      <c r="M24">
        <v>364.94799999999998</v>
      </c>
      <c r="N24">
        <v>376.51799999999997</v>
      </c>
      <c r="O24">
        <v>389.04199999999997</v>
      </c>
      <c r="P24">
        <v>401.93</v>
      </c>
      <c r="T24" t="s">
        <v>173</v>
      </c>
      <c r="U24" t="s">
        <v>197</v>
      </c>
      <c r="V24">
        <v>1.2500000000000001E-2</v>
      </c>
      <c r="W24">
        <f t="shared" si="3"/>
        <v>173.86342857142856</v>
      </c>
      <c r="AH24" t="s">
        <v>173</v>
      </c>
      <c r="AI24" t="s">
        <v>197</v>
      </c>
      <c r="AJ24">
        <v>1.2500000000000001E-2</v>
      </c>
      <c r="AK24">
        <f t="shared" si="4"/>
        <v>163.55164285714287</v>
      </c>
    </row>
    <row r="25" spans="1:42" x14ac:dyDescent="0.35">
      <c r="A25" t="s">
        <v>178</v>
      </c>
      <c r="B25" t="s">
        <v>140</v>
      </c>
      <c r="C25">
        <v>193.435</v>
      </c>
      <c r="D25">
        <v>211.41200000000001</v>
      </c>
      <c r="E25">
        <v>226.57599999999999</v>
      </c>
      <c r="F25">
        <v>247.78700000000001</v>
      </c>
      <c r="G25">
        <v>259.05700000000002</v>
      </c>
      <c r="H25">
        <v>275.358</v>
      </c>
      <c r="I25">
        <v>293.55599999999998</v>
      </c>
      <c r="J25">
        <v>307.24299999999999</v>
      </c>
      <c r="K25">
        <v>330.65300000000002</v>
      </c>
      <c r="L25">
        <v>346.14299999999997</v>
      </c>
      <c r="M25">
        <v>361.51900000000001</v>
      </c>
      <c r="N25">
        <v>376.35500000000002</v>
      </c>
      <c r="O25">
        <v>387.67099999999999</v>
      </c>
      <c r="P25">
        <v>397.40100000000001</v>
      </c>
      <c r="T25" t="s">
        <v>174</v>
      </c>
      <c r="U25" t="s">
        <v>198</v>
      </c>
      <c r="V25">
        <v>2.5000000000000001E-2</v>
      </c>
      <c r="W25">
        <f t="shared" si="3"/>
        <v>300.3844285714286</v>
      </c>
      <c r="AH25" t="s">
        <v>174</v>
      </c>
      <c r="AI25" t="s">
        <v>198</v>
      </c>
      <c r="AJ25">
        <v>2.5000000000000001E-2</v>
      </c>
      <c r="AK25">
        <f>AVERAGE(C179:P179)</f>
        <v>297.30771428571427</v>
      </c>
    </row>
    <row r="26" spans="1:42" x14ac:dyDescent="0.35">
      <c r="A26" t="s">
        <v>179</v>
      </c>
      <c r="B26" t="s">
        <v>23</v>
      </c>
      <c r="C26">
        <v>104.63200000000001</v>
      </c>
      <c r="D26">
        <v>113.071</v>
      </c>
      <c r="E26">
        <v>116.81100000000001</v>
      </c>
      <c r="F26">
        <v>127.857</v>
      </c>
      <c r="G26">
        <v>129.393</v>
      </c>
      <c r="H26">
        <v>136.898</v>
      </c>
      <c r="I26">
        <v>144.08199999999999</v>
      </c>
      <c r="J26">
        <v>148.614</v>
      </c>
      <c r="K26">
        <v>158.84700000000001</v>
      </c>
      <c r="L26">
        <v>166.09800000000001</v>
      </c>
      <c r="M26">
        <v>170.79900000000001</v>
      </c>
      <c r="N26">
        <v>179.64599999999999</v>
      </c>
      <c r="O26">
        <v>182.89699999999999</v>
      </c>
      <c r="P26">
        <v>183.48599999999999</v>
      </c>
      <c r="T26" t="s">
        <v>174</v>
      </c>
      <c r="U26" t="s">
        <v>199</v>
      </c>
      <c r="V26">
        <v>2.5000000000000001E-2</v>
      </c>
      <c r="W26">
        <f t="shared" si="3"/>
        <v>308.97135714285713</v>
      </c>
      <c r="AH26" t="s">
        <v>174</v>
      </c>
      <c r="AI26" t="s">
        <v>199</v>
      </c>
      <c r="AJ26">
        <v>2.5000000000000001E-2</v>
      </c>
      <c r="AK26">
        <f t="shared" si="4"/>
        <v>287.93542857142859</v>
      </c>
    </row>
    <row r="27" spans="1:42" x14ac:dyDescent="0.35">
      <c r="A27" t="s">
        <v>179</v>
      </c>
      <c r="B27" t="s">
        <v>27</v>
      </c>
      <c r="C27">
        <v>101.792</v>
      </c>
      <c r="D27">
        <v>108.97499999999999</v>
      </c>
      <c r="E27">
        <v>116.74299999999999</v>
      </c>
      <c r="F27">
        <v>125.178</v>
      </c>
      <c r="G27">
        <v>131.19200000000001</v>
      </c>
      <c r="H27">
        <v>137.256</v>
      </c>
      <c r="I27">
        <v>141.49199999999999</v>
      </c>
      <c r="J27">
        <v>148.57599999999999</v>
      </c>
      <c r="K27">
        <v>159.73400000000001</v>
      </c>
      <c r="L27">
        <v>165.262</v>
      </c>
      <c r="M27">
        <v>173.029</v>
      </c>
      <c r="N27">
        <v>173.37</v>
      </c>
      <c r="O27">
        <v>179.941</v>
      </c>
      <c r="P27">
        <v>185.04599999999999</v>
      </c>
      <c r="T27" t="s">
        <v>175</v>
      </c>
      <c r="U27" t="s">
        <v>200</v>
      </c>
      <c r="V27">
        <v>0.05</v>
      </c>
      <c r="W27">
        <f>AVERAGE(C87:P87)</f>
        <v>565.64035714285706</v>
      </c>
      <c r="AH27" t="s">
        <v>175</v>
      </c>
      <c r="AI27" t="s">
        <v>200</v>
      </c>
      <c r="AJ27">
        <v>0.05</v>
      </c>
      <c r="AK27">
        <f t="shared" si="4"/>
        <v>539.79192857142857</v>
      </c>
    </row>
    <row r="28" spans="1:42" x14ac:dyDescent="0.35">
      <c r="A28" t="s">
        <v>179</v>
      </c>
      <c r="B28" t="s">
        <v>31</v>
      </c>
      <c r="C28">
        <v>107.661</v>
      </c>
      <c r="D28">
        <v>112.604</v>
      </c>
      <c r="E28">
        <v>123.04600000000001</v>
      </c>
      <c r="F28">
        <v>128.04400000000001</v>
      </c>
      <c r="G28">
        <v>134.773</v>
      </c>
      <c r="H28">
        <v>137.267</v>
      </c>
      <c r="I28">
        <v>146.46199999999999</v>
      </c>
      <c r="J28">
        <v>149.09200000000001</v>
      </c>
      <c r="K28">
        <v>163.279</v>
      </c>
      <c r="L28">
        <v>167.916</v>
      </c>
      <c r="M28">
        <v>174.233</v>
      </c>
      <c r="N28">
        <v>181.92400000000001</v>
      </c>
      <c r="O28">
        <v>186.50899999999999</v>
      </c>
      <c r="P28">
        <v>190.92500000000001</v>
      </c>
      <c r="T28" t="s">
        <v>175</v>
      </c>
      <c r="U28" t="s">
        <v>201</v>
      </c>
      <c r="V28">
        <v>0.05</v>
      </c>
      <c r="W28">
        <f t="shared" si="3"/>
        <v>581.6225714285714</v>
      </c>
      <c r="Z28" t="s">
        <v>254</v>
      </c>
      <c r="AA28">
        <v>10744</v>
      </c>
      <c r="AH28" t="s">
        <v>175</v>
      </c>
      <c r="AI28" t="s">
        <v>201</v>
      </c>
      <c r="AJ28">
        <v>0.05</v>
      </c>
      <c r="AK28">
        <f t="shared" si="4"/>
        <v>545.37549999999999</v>
      </c>
      <c r="AO28" t="s">
        <v>254</v>
      </c>
      <c r="AP28">
        <v>9752.7000000000007</v>
      </c>
    </row>
    <row r="29" spans="1:42" x14ac:dyDescent="0.35">
      <c r="A29" t="s">
        <v>180</v>
      </c>
      <c r="B29" t="s">
        <v>109</v>
      </c>
      <c r="C29">
        <v>500.44099999999997</v>
      </c>
      <c r="D29">
        <v>545.01400000000001</v>
      </c>
      <c r="E29">
        <v>592.08399999999995</v>
      </c>
      <c r="F29">
        <v>652.39800000000002</v>
      </c>
      <c r="G29">
        <v>705.46699999999998</v>
      </c>
      <c r="H29">
        <v>744.45500000000004</v>
      </c>
      <c r="I29">
        <v>796.971</v>
      </c>
      <c r="J29">
        <v>841.84100000000001</v>
      </c>
      <c r="K29">
        <v>901.68299999999999</v>
      </c>
      <c r="L29">
        <v>954.66399999999999</v>
      </c>
      <c r="M29">
        <v>992.07500000000005</v>
      </c>
      <c r="N29">
        <v>1035.5239999999999</v>
      </c>
      <c r="O29">
        <v>1079.03</v>
      </c>
      <c r="P29">
        <v>1121.5050000000001</v>
      </c>
    </row>
    <row r="30" spans="1:42" x14ac:dyDescent="0.35">
      <c r="A30" t="s">
        <v>180</v>
      </c>
      <c r="B30" t="s">
        <v>113</v>
      </c>
      <c r="C30">
        <v>480.767</v>
      </c>
      <c r="D30">
        <v>547.07600000000002</v>
      </c>
      <c r="E30">
        <v>583.67200000000003</v>
      </c>
      <c r="F30">
        <v>645.03800000000001</v>
      </c>
      <c r="G30">
        <v>690.34799999999996</v>
      </c>
      <c r="H30">
        <v>726.20500000000004</v>
      </c>
      <c r="I30">
        <v>774.25400000000002</v>
      </c>
      <c r="J30">
        <v>828.55700000000002</v>
      </c>
      <c r="K30">
        <v>894.48900000000003</v>
      </c>
      <c r="L30">
        <v>938.76300000000003</v>
      </c>
      <c r="M30">
        <v>979.23400000000004</v>
      </c>
      <c r="N30">
        <v>1028.31</v>
      </c>
      <c r="O30">
        <v>1068.7260000000001</v>
      </c>
      <c r="P30">
        <v>1115.498</v>
      </c>
    </row>
    <row r="31" spans="1:42" x14ac:dyDescent="0.35">
      <c r="A31" t="s">
        <v>180</v>
      </c>
      <c r="B31" t="s">
        <v>117</v>
      </c>
      <c r="C31">
        <v>500.02100000000002</v>
      </c>
      <c r="D31">
        <v>564.70699999999999</v>
      </c>
      <c r="E31">
        <v>611.53899999999999</v>
      </c>
      <c r="F31">
        <v>672.98</v>
      </c>
      <c r="G31">
        <v>725.81200000000001</v>
      </c>
      <c r="H31">
        <v>769.87</v>
      </c>
      <c r="I31">
        <v>814.08100000000002</v>
      </c>
      <c r="J31">
        <v>866.56899999999996</v>
      </c>
      <c r="K31">
        <v>937.15200000000004</v>
      </c>
      <c r="L31">
        <v>994.577</v>
      </c>
      <c r="M31">
        <v>1022.208</v>
      </c>
      <c r="N31">
        <v>1066.8119999999999</v>
      </c>
      <c r="O31">
        <v>1116.626</v>
      </c>
      <c r="P31">
        <v>1160.92</v>
      </c>
      <c r="AH31" s="13" t="s">
        <v>167</v>
      </c>
    </row>
    <row r="32" spans="1:42" x14ac:dyDescent="0.35">
      <c r="A32" t="s">
        <v>181</v>
      </c>
      <c r="B32" t="s">
        <v>121</v>
      </c>
      <c r="C32">
        <v>937.01199999999994</v>
      </c>
      <c r="D32">
        <v>1044.72</v>
      </c>
      <c r="E32">
        <v>1151.6949999999999</v>
      </c>
      <c r="F32">
        <v>1266.7919999999999</v>
      </c>
      <c r="G32">
        <v>1363.4549999999999</v>
      </c>
      <c r="H32">
        <v>1446.491</v>
      </c>
      <c r="I32">
        <v>1536.704</v>
      </c>
      <c r="J32">
        <v>1631.9860000000001</v>
      </c>
      <c r="K32">
        <v>1753.998</v>
      </c>
      <c r="L32">
        <v>1851.432</v>
      </c>
      <c r="M32">
        <v>1928.229</v>
      </c>
      <c r="N32">
        <v>1996.5840000000001</v>
      </c>
      <c r="O32">
        <v>2088.2809999999999</v>
      </c>
      <c r="P32">
        <v>2168.7170000000001</v>
      </c>
      <c r="AH32" t="s">
        <v>169</v>
      </c>
      <c r="AI32" t="s">
        <v>12</v>
      </c>
      <c r="AJ32" s="21" t="s">
        <v>226</v>
      </c>
      <c r="AK32" t="s">
        <v>5</v>
      </c>
      <c r="AL32" t="s">
        <v>227</v>
      </c>
    </row>
    <row r="33" spans="1:38" x14ac:dyDescent="0.35">
      <c r="A33" t="s">
        <v>181</v>
      </c>
      <c r="B33" t="s">
        <v>125</v>
      </c>
      <c r="C33">
        <v>915.57299999999998</v>
      </c>
      <c r="D33">
        <v>1029.854</v>
      </c>
      <c r="E33">
        <v>1123.5309999999999</v>
      </c>
      <c r="F33">
        <v>1245.92</v>
      </c>
      <c r="G33">
        <v>1331.7909999999999</v>
      </c>
      <c r="H33">
        <v>1404.5239999999999</v>
      </c>
      <c r="I33">
        <v>1507.5029999999999</v>
      </c>
      <c r="J33">
        <v>1593.6020000000001</v>
      </c>
      <c r="K33">
        <v>1724.077</v>
      </c>
      <c r="L33">
        <v>1815.6030000000001</v>
      </c>
      <c r="M33">
        <v>1903.0150000000001</v>
      </c>
      <c r="N33">
        <v>1964.7280000000001</v>
      </c>
      <c r="O33">
        <v>2052.4160000000002</v>
      </c>
      <c r="P33">
        <v>2128.598</v>
      </c>
      <c r="S33" s="13" t="s">
        <v>0</v>
      </c>
      <c r="AH33" t="s">
        <v>203</v>
      </c>
      <c r="AI33" t="s">
        <v>108</v>
      </c>
      <c r="AJ33">
        <f>SLOPE(C111:P111,$C$97:$P$97)</f>
        <v>47.149830769230753</v>
      </c>
      <c r="AK33">
        <f>CORREL($C$97:$P$97,C111:P111)*100</f>
        <v>99.979373269122533</v>
      </c>
      <c r="AL33" s="19">
        <f>AVERAGE(AJ33:AJ35)</f>
        <v>46.471362637362631</v>
      </c>
    </row>
    <row r="34" spans="1:38" x14ac:dyDescent="0.35">
      <c r="A34" t="s">
        <v>181</v>
      </c>
      <c r="B34" t="s">
        <v>129</v>
      </c>
      <c r="C34">
        <v>957.58900000000006</v>
      </c>
      <c r="D34">
        <v>1061.4179999999999</v>
      </c>
      <c r="E34">
        <v>1164.4290000000001</v>
      </c>
      <c r="F34">
        <v>1286.8630000000001</v>
      </c>
      <c r="G34">
        <v>1375.9290000000001</v>
      </c>
      <c r="H34">
        <v>1463.0530000000001</v>
      </c>
      <c r="I34">
        <v>1553.5730000000001</v>
      </c>
      <c r="J34">
        <v>1656.6130000000001</v>
      </c>
      <c r="K34">
        <v>1793.133</v>
      </c>
      <c r="L34">
        <v>1886.8119999999999</v>
      </c>
      <c r="M34">
        <v>1959.577</v>
      </c>
      <c r="N34">
        <v>2045.4359999999999</v>
      </c>
      <c r="O34">
        <v>2125.2890000000002</v>
      </c>
      <c r="P34">
        <v>2206.4450000000002</v>
      </c>
      <c r="S34" t="s">
        <v>169</v>
      </c>
      <c r="T34" t="s">
        <v>12</v>
      </c>
      <c r="U34" s="21" t="s">
        <v>226</v>
      </c>
      <c r="V34" t="s">
        <v>5</v>
      </c>
      <c r="W34" t="s">
        <v>227</v>
      </c>
      <c r="AH34" t="s">
        <v>203</v>
      </c>
      <c r="AI34" t="s">
        <v>112</v>
      </c>
      <c r="AJ34">
        <f t="shared" ref="AJ34:AJ92" si="5">SLOPE(C112:P112,$C$97:$P$97)</f>
        <v>45.84766813186814</v>
      </c>
      <c r="AK34">
        <f t="shared" ref="AK34:AK92" si="6">CORREL($C$97:$P$97,C112:P112)*100</f>
        <v>99.935471771872102</v>
      </c>
      <c r="AL34" s="19"/>
    </row>
    <row r="35" spans="1:38" x14ac:dyDescent="0.35">
      <c r="A35" t="s">
        <v>182</v>
      </c>
      <c r="B35" t="s">
        <v>133</v>
      </c>
      <c r="C35">
        <v>277.23700000000002</v>
      </c>
      <c r="D35">
        <v>309.81200000000001</v>
      </c>
      <c r="E35">
        <v>333.096</v>
      </c>
      <c r="F35">
        <v>365.45699999999999</v>
      </c>
      <c r="G35">
        <v>389.72</v>
      </c>
      <c r="H35">
        <v>408.81099999999998</v>
      </c>
      <c r="I35">
        <v>431.42599999999999</v>
      </c>
      <c r="J35">
        <v>455.88</v>
      </c>
      <c r="K35">
        <v>493.24</v>
      </c>
      <c r="L35">
        <v>518.39</v>
      </c>
      <c r="M35">
        <v>539.20699999999999</v>
      </c>
      <c r="N35">
        <v>554.93799999999999</v>
      </c>
      <c r="O35">
        <v>576.81399999999996</v>
      </c>
      <c r="P35">
        <v>609.77</v>
      </c>
      <c r="S35" t="s">
        <v>176</v>
      </c>
      <c r="T35" t="s">
        <v>108</v>
      </c>
      <c r="U35">
        <f>SLOPE(C17:P17,$C$3:$P$3)</f>
        <v>23.417683516483518</v>
      </c>
      <c r="V35">
        <f>CORREL($C$3:$P$3,C17:P17)*100</f>
        <v>99.845437628046639</v>
      </c>
      <c r="W35" s="19">
        <f>AVERAGE(U35:U37)</f>
        <v>22.560982417582412</v>
      </c>
      <c r="AH35" t="s">
        <v>203</v>
      </c>
      <c r="AI35" t="s">
        <v>116</v>
      </c>
      <c r="AJ35">
        <f t="shared" si="5"/>
        <v>46.416589010989007</v>
      </c>
      <c r="AK35">
        <f t="shared" si="6"/>
        <v>99.956205956305084</v>
      </c>
      <c r="AL35" s="19"/>
    </row>
    <row r="36" spans="1:38" x14ac:dyDescent="0.35">
      <c r="A36" t="s">
        <v>182</v>
      </c>
      <c r="B36" t="s">
        <v>137</v>
      </c>
      <c r="C36">
        <v>256.762</v>
      </c>
      <c r="D36">
        <v>291.34800000000001</v>
      </c>
      <c r="E36">
        <v>313.27800000000002</v>
      </c>
      <c r="F36">
        <v>342.834</v>
      </c>
      <c r="G36">
        <v>367.27300000000002</v>
      </c>
      <c r="H36">
        <v>386.80799999999999</v>
      </c>
      <c r="I36">
        <v>413.01</v>
      </c>
      <c r="J36">
        <v>437.089</v>
      </c>
      <c r="K36">
        <v>469.98899999999998</v>
      </c>
      <c r="L36">
        <v>501.37</v>
      </c>
      <c r="M36">
        <v>521.08799999999997</v>
      </c>
      <c r="N36">
        <v>538.38900000000001</v>
      </c>
      <c r="O36">
        <v>558.21299999999997</v>
      </c>
      <c r="P36">
        <v>579.529</v>
      </c>
      <c r="S36" t="s">
        <v>176</v>
      </c>
      <c r="T36" t="s">
        <v>112</v>
      </c>
      <c r="U36">
        <f t="shared" ref="U36:U94" si="7">SLOPE(C18:P18,$C$3:$P$3)</f>
        <v>22.565127472527472</v>
      </c>
      <c r="V36">
        <f t="shared" ref="V36:V94" si="8">CORREL($C$3:$P$3,C18:P18)*100</f>
        <v>99.883550086310933</v>
      </c>
      <c r="W36" s="19"/>
      <c r="AH36" t="s">
        <v>204</v>
      </c>
      <c r="AI36" t="s">
        <v>120</v>
      </c>
      <c r="AJ36">
        <f t="shared" si="5"/>
        <v>13.925465934065937</v>
      </c>
      <c r="AK36">
        <f t="shared" si="6"/>
        <v>99.842334836756905</v>
      </c>
      <c r="AL36" s="19">
        <f t="shared" ref="AL36" si="9">AVERAGE(AJ36:AJ38)</f>
        <v>14.972021245421246</v>
      </c>
    </row>
    <row r="37" spans="1:38" x14ac:dyDescent="0.35">
      <c r="A37" t="s">
        <v>182</v>
      </c>
      <c r="B37" t="s">
        <v>141</v>
      </c>
      <c r="C37">
        <v>288.161</v>
      </c>
      <c r="D37">
        <v>321.02</v>
      </c>
      <c r="E37">
        <v>342.63200000000001</v>
      </c>
      <c r="F37">
        <v>377.649</v>
      </c>
      <c r="G37">
        <v>400.85899999999998</v>
      </c>
      <c r="H37">
        <v>423.88400000000001</v>
      </c>
      <c r="I37">
        <v>444.95100000000002</v>
      </c>
      <c r="J37">
        <v>473.43799999999999</v>
      </c>
      <c r="K37">
        <v>512.66099999999994</v>
      </c>
      <c r="L37">
        <v>534.53700000000003</v>
      </c>
      <c r="M37">
        <v>553.63699999999994</v>
      </c>
      <c r="N37">
        <v>573.38400000000001</v>
      </c>
      <c r="O37">
        <v>595.99599999999998</v>
      </c>
      <c r="P37">
        <v>623.851</v>
      </c>
      <c r="S37" t="s">
        <v>176</v>
      </c>
      <c r="T37" t="s">
        <v>116</v>
      </c>
      <c r="U37">
        <f t="shared" si="7"/>
        <v>21.700136263736258</v>
      </c>
      <c r="V37">
        <f t="shared" si="8"/>
        <v>99.891855393248846</v>
      </c>
      <c r="W37" s="19"/>
      <c r="AH37" t="s">
        <v>204</v>
      </c>
      <c r="AI37" t="s">
        <v>124</v>
      </c>
      <c r="AJ37">
        <f t="shared" si="5"/>
        <v>15.181854945054942</v>
      </c>
      <c r="AK37">
        <f t="shared" si="6"/>
        <v>99.759025495477033</v>
      </c>
      <c r="AL37" s="19"/>
    </row>
    <row r="38" spans="1:38" x14ac:dyDescent="0.35">
      <c r="A38" t="s">
        <v>183</v>
      </c>
      <c r="B38" t="s">
        <v>24</v>
      </c>
      <c r="C38">
        <v>159.47999999999999</v>
      </c>
      <c r="D38">
        <v>174.11500000000001</v>
      </c>
      <c r="E38">
        <v>187.10300000000001</v>
      </c>
      <c r="F38">
        <v>205.61500000000001</v>
      </c>
      <c r="G38">
        <v>211.50200000000001</v>
      </c>
      <c r="H38">
        <v>226.54900000000001</v>
      </c>
      <c r="I38">
        <v>237.29599999999999</v>
      </c>
      <c r="J38">
        <v>258</v>
      </c>
      <c r="K38">
        <v>275.43900000000002</v>
      </c>
      <c r="L38">
        <v>287.19900000000001</v>
      </c>
      <c r="M38">
        <v>305.803</v>
      </c>
      <c r="N38">
        <v>315.41300000000001</v>
      </c>
      <c r="O38">
        <v>328.66300000000001</v>
      </c>
      <c r="P38">
        <v>343.863</v>
      </c>
      <c r="S38" t="s">
        <v>177</v>
      </c>
      <c r="T38" t="s">
        <v>120</v>
      </c>
      <c r="U38">
        <f t="shared" si="7"/>
        <v>17.297679120879117</v>
      </c>
      <c r="V38">
        <f t="shared" si="8"/>
        <v>99.909394715867293</v>
      </c>
      <c r="W38" s="19">
        <f t="shared" ref="W38" si="10">AVERAGE(U38:U40)</f>
        <v>17.196054945054943</v>
      </c>
      <c r="AH38" t="s">
        <v>204</v>
      </c>
      <c r="AI38" t="s">
        <v>128</v>
      </c>
      <c r="AJ38">
        <f t="shared" si="5"/>
        <v>15.808742857142857</v>
      </c>
      <c r="AK38">
        <f t="shared" si="6"/>
        <v>99.948123158159262</v>
      </c>
      <c r="AL38" s="19"/>
    </row>
    <row r="39" spans="1:38" x14ac:dyDescent="0.35">
      <c r="A39" t="s">
        <v>183</v>
      </c>
      <c r="B39" t="s">
        <v>28</v>
      </c>
      <c r="C39">
        <v>155.85</v>
      </c>
      <c r="D39">
        <v>171.155</v>
      </c>
      <c r="E39">
        <v>182.16800000000001</v>
      </c>
      <c r="F39">
        <v>202.18799999999999</v>
      </c>
      <c r="G39">
        <v>215.554</v>
      </c>
      <c r="H39">
        <v>222.28</v>
      </c>
      <c r="I39">
        <v>240.06399999999999</v>
      </c>
      <c r="J39">
        <v>260.726</v>
      </c>
      <c r="K39">
        <v>273.18700000000001</v>
      </c>
      <c r="L39">
        <v>287.91199999999998</v>
      </c>
      <c r="M39">
        <v>302.43799999999999</v>
      </c>
      <c r="N39">
        <v>316.73899999999998</v>
      </c>
      <c r="O39">
        <v>325.88</v>
      </c>
      <c r="P39">
        <v>337.64600000000002</v>
      </c>
      <c r="S39" t="s">
        <v>177</v>
      </c>
      <c r="T39" t="s">
        <v>124</v>
      </c>
      <c r="U39">
        <f t="shared" si="7"/>
        <v>17.330290109890107</v>
      </c>
      <c r="V39">
        <f t="shared" si="8"/>
        <v>99.838519050716044</v>
      </c>
      <c r="W39" s="19"/>
      <c r="AH39" t="s">
        <v>205</v>
      </c>
      <c r="AI39" t="s">
        <v>132</v>
      </c>
      <c r="AJ39">
        <f t="shared" si="5"/>
        <v>16.15621098901099</v>
      </c>
      <c r="AK39">
        <f t="shared" si="6"/>
        <v>99.84486365482374</v>
      </c>
      <c r="AL39" s="19">
        <f t="shared" ref="AL39" si="11">AVERAGE(AJ39:AJ41)</f>
        <v>16.438427106227106</v>
      </c>
    </row>
    <row r="40" spans="1:38" x14ac:dyDescent="0.35">
      <c r="A40" t="s">
        <v>183</v>
      </c>
      <c r="B40" t="s">
        <v>32</v>
      </c>
      <c r="C40">
        <v>160.96899999999999</v>
      </c>
      <c r="D40">
        <v>171.85300000000001</v>
      </c>
      <c r="E40">
        <v>186.82400000000001</v>
      </c>
      <c r="F40">
        <v>208.072</v>
      </c>
      <c r="G40">
        <v>222.667</v>
      </c>
      <c r="H40">
        <v>233.346</v>
      </c>
      <c r="I40">
        <v>245.06899999999999</v>
      </c>
      <c r="J40">
        <v>258.39600000000002</v>
      </c>
      <c r="K40">
        <v>280.17</v>
      </c>
      <c r="L40">
        <v>299.10700000000003</v>
      </c>
      <c r="M40">
        <v>303.733</v>
      </c>
      <c r="N40">
        <v>316.87599999999998</v>
      </c>
      <c r="O40">
        <v>336.80399999999997</v>
      </c>
      <c r="P40">
        <v>350.14299999999997</v>
      </c>
      <c r="S40" t="s">
        <v>177</v>
      </c>
      <c r="T40" t="s">
        <v>128</v>
      </c>
      <c r="U40">
        <f t="shared" si="7"/>
        <v>16.960195604395604</v>
      </c>
      <c r="V40">
        <f t="shared" si="8"/>
        <v>99.849232686121397</v>
      </c>
      <c r="W40" s="19"/>
      <c r="AH40" t="s">
        <v>205</v>
      </c>
      <c r="AI40" t="s">
        <v>136</v>
      </c>
      <c r="AJ40">
        <f t="shared" si="5"/>
        <v>17.223334065934068</v>
      </c>
      <c r="AK40">
        <f t="shared" si="6"/>
        <v>99.89153175928287</v>
      </c>
      <c r="AL40" s="19"/>
    </row>
    <row r="41" spans="1:38" x14ac:dyDescent="0.35">
      <c r="A41" t="s">
        <v>184</v>
      </c>
      <c r="B41" t="s">
        <v>34</v>
      </c>
      <c r="C41">
        <v>324.60399999999998</v>
      </c>
      <c r="D41">
        <v>357.517</v>
      </c>
      <c r="E41">
        <v>393.07499999999999</v>
      </c>
      <c r="F41">
        <v>441.86799999999999</v>
      </c>
      <c r="G41">
        <v>462.01400000000001</v>
      </c>
      <c r="H41">
        <v>497.57299999999998</v>
      </c>
      <c r="I41">
        <v>532.70600000000002</v>
      </c>
      <c r="J41">
        <v>563.73500000000001</v>
      </c>
      <c r="K41">
        <v>605.47500000000002</v>
      </c>
      <c r="L41">
        <v>640.00099999999998</v>
      </c>
      <c r="M41">
        <v>667.20600000000002</v>
      </c>
      <c r="N41">
        <v>699.51300000000003</v>
      </c>
      <c r="O41">
        <v>726.97799999999995</v>
      </c>
      <c r="P41">
        <v>765.25099999999998</v>
      </c>
      <c r="S41" t="s">
        <v>178</v>
      </c>
      <c r="T41" t="s">
        <v>132</v>
      </c>
      <c r="U41">
        <f t="shared" si="7"/>
        <v>15.959156043956046</v>
      </c>
      <c r="V41">
        <f t="shared" si="8"/>
        <v>99.777917235008388</v>
      </c>
      <c r="W41" s="19">
        <f t="shared" ref="W41" si="12">AVERAGE(U41:U43)</f>
        <v>16.082715750915753</v>
      </c>
      <c r="AH41" t="s">
        <v>205</v>
      </c>
      <c r="AI41" t="s">
        <v>140</v>
      </c>
      <c r="AJ41">
        <f t="shared" si="5"/>
        <v>15.935736263736263</v>
      </c>
      <c r="AK41">
        <f t="shared" si="6"/>
        <v>99.877546922363464</v>
      </c>
      <c r="AL41" s="19"/>
    </row>
    <row r="42" spans="1:38" x14ac:dyDescent="0.35">
      <c r="A42" t="s">
        <v>184</v>
      </c>
      <c r="B42" t="s">
        <v>38</v>
      </c>
      <c r="C42">
        <v>334.10300000000001</v>
      </c>
      <c r="D42">
        <v>372.72</v>
      </c>
      <c r="E42">
        <v>416.56599999999997</v>
      </c>
      <c r="F42">
        <v>457.548</v>
      </c>
      <c r="G42">
        <v>482.27199999999999</v>
      </c>
      <c r="H42">
        <v>531.15899999999999</v>
      </c>
      <c r="I42">
        <v>553.68200000000002</v>
      </c>
      <c r="J42">
        <v>595.53099999999995</v>
      </c>
      <c r="K42">
        <v>637.27099999999996</v>
      </c>
      <c r="L42">
        <v>681.74</v>
      </c>
      <c r="M42">
        <v>712.77200000000005</v>
      </c>
      <c r="N42">
        <v>746.76300000000003</v>
      </c>
      <c r="O42">
        <v>769.43899999999996</v>
      </c>
      <c r="P42">
        <v>803.29899999999998</v>
      </c>
      <c r="S42" t="s">
        <v>178</v>
      </c>
      <c r="T42" t="s">
        <v>136</v>
      </c>
      <c r="U42">
        <f t="shared" si="7"/>
        <v>16.136147252747254</v>
      </c>
      <c r="V42">
        <f t="shared" si="8"/>
        <v>99.878505268945815</v>
      </c>
      <c r="W42" s="19"/>
      <c r="AH42" t="s">
        <v>206</v>
      </c>
      <c r="AI42" t="s">
        <v>23</v>
      </c>
      <c r="AJ42">
        <f t="shared" si="5"/>
        <v>21.568999999999996</v>
      </c>
      <c r="AK42">
        <f t="shared" si="6"/>
        <v>99.902524532865911</v>
      </c>
      <c r="AL42" s="19">
        <f t="shared" ref="AL42" si="13">AVERAGE(AJ42:AJ44)</f>
        <v>22.095323809523808</v>
      </c>
    </row>
    <row r="43" spans="1:38" x14ac:dyDescent="0.35">
      <c r="A43" t="s">
        <v>184</v>
      </c>
      <c r="B43" t="s">
        <v>42</v>
      </c>
      <c r="C43">
        <v>502.05399999999997</v>
      </c>
      <c r="D43">
        <v>568.29100000000005</v>
      </c>
      <c r="E43">
        <v>499.78100000000001</v>
      </c>
      <c r="F43">
        <v>711.51</v>
      </c>
      <c r="G43">
        <v>752.01499999999999</v>
      </c>
      <c r="H43">
        <v>785.74099999999999</v>
      </c>
      <c r="I43">
        <v>841.18299999999999</v>
      </c>
      <c r="J43">
        <v>892.08199999999999</v>
      </c>
      <c r="K43">
        <v>960.61400000000003</v>
      </c>
      <c r="L43">
        <v>1030.4079999999999</v>
      </c>
      <c r="M43">
        <v>1082.9459999999999</v>
      </c>
      <c r="N43">
        <v>1135.0719999999999</v>
      </c>
      <c r="O43">
        <v>1159.4949999999999</v>
      </c>
      <c r="P43">
        <v>1209.4549999999999</v>
      </c>
      <c r="S43" t="s">
        <v>178</v>
      </c>
      <c r="T43" t="s">
        <v>140</v>
      </c>
      <c r="U43">
        <f t="shared" si="7"/>
        <v>16.152843956043959</v>
      </c>
      <c r="V43">
        <f t="shared" si="8"/>
        <v>99.84618911292678</v>
      </c>
      <c r="W43" s="19"/>
      <c r="AH43" t="s">
        <v>206</v>
      </c>
      <c r="AI43" t="s">
        <v>27</v>
      </c>
      <c r="AJ43">
        <f t="shared" si="5"/>
        <v>21.921342857142861</v>
      </c>
      <c r="AK43">
        <f t="shared" si="6"/>
        <v>99.956070624776075</v>
      </c>
      <c r="AL43" s="19"/>
    </row>
    <row r="44" spans="1:38" x14ac:dyDescent="0.35">
      <c r="A44" t="s">
        <v>185</v>
      </c>
      <c r="B44" t="s">
        <v>46</v>
      </c>
      <c r="C44">
        <v>572.63199999999995</v>
      </c>
      <c r="D44">
        <v>671.03700000000003</v>
      </c>
      <c r="E44">
        <v>752.15099999999995</v>
      </c>
      <c r="F44">
        <v>851.31600000000003</v>
      </c>
      <c r="G44">
        <v>903.88800000000003</v>
      </c>
      <c r="H44">
        <v>972.71900000000005</v>
      </c>
      <c r="I44">
        <v>1021.842</v>
      </c>
      <c r="J44">
        <v>1080.0940000000001</v>
      </c>
      <c r="K44">
        <v>1169.7080000000001</v>
      </c>
      <c r="L44">
        <v>1235.6410000000001</v>
      </c>
      <c r="M44">
        <v>1304.5119999999999</v>
      </c>
      <c r="N44">
        <v>1345.008</v>
      </c>
      <c r="O44">
        <v>1369.2739999999999</v>
      </c>
      <c r="P44">
        <v>1433.3979999999999</v>
      </c>
      <c r="S44" t="s">
        <v>179</v>
      </c>
      <c r="T44" t="s">
        <v>23</v>
      </c>
      <c r="U44">
        <f t="shared" si="7"/>
        <v>6.4026395604395603</v>
      </c>
      <c r="V44">
        <f t="shared" si="8"/>
        <v>99.593297085439104</v>
      </c>
      <c r="W44" s="19">
        <f t="shared" ref="W44" si="14">AVERAGE(U44:U46)</f>
        <v>6.4912747252747254</v>
      </c>
      <c r="AH44" t="s">
        <v>206</v>
      </c>
      <c r="AI44" t="s">
        <v>31</v>
      </c>
      <c r="AJ44">
        <f t="shared" si="5"/>
        <v>22.795628571428569</v>
      </c>
      <c r="AK44">
        <f t="shared" si="6"/>
        <v>99.952118277670195</v>
      </c>
      <c r="AL44" s="19"/>
    </row>
    <row r="45" spans="1:38" x14ac:dyDescent="0.35">
      <c r="A45" t="s">
        <v>185</v>
      </c>
      <c r="B45" t="s">
        <v>50</v>
      </c>
      <c r="C45">
        <v>1003.841</v>
      </c>
      <c r="D45">
        <v>1415.1869999999999</v>
      </c>
      <c r="E45">
        <v>1305.8789999999999</v>
      </c>
      <c r="F45">
        <v>1374.098</v>
      </c>
      <c r="G45">
        <v>1501.8040000000001</v>
      </c>
      <c r="H45">
        <v>1655.3240000000001</v>
      </c>
      <c r="I45">
        <v>1768.6669999999999</v>
      </c>
      <c r="J45">
        <v>1802.1610000000001</v>
      </c>
      <c r="K45">
        <v>1903.28</v>
      </c>
      <c r="L45">
        <v>2040.867</v>
      </c>
      <c r="M45">
        <v>2076.701</v>
      </c>
      <c r="N45">
        <v>2131.201</v>
      </c>
      <c r="O45">
        <v>2207.1439999999998</v>
      </c>
      <c r="P45">
        <v>2312.6010000000001</v>
      </c>
      <c r="S45" t="s">
        <v>179</v>
      </c>
      <c r="T45" t="s">
        <v>27</v>
      </c>
      <c r="U45">
        <f t="shared" si="7"/>
        <v>6.488782417582418</v>
      </c>
      <c r="V45">
        <f t="shared" si="8"/>
        <v>99.617579491916999</v>
      </c>
      <c r="W45" s="19"/>
      <c r="AH45" t="s">
        <v>207</v>
      </c>
      <c r="AI45" t="s">
        <v>109</v>
      </c>
      <c r="AJ45">
        <f t="shared" si="5"/>
        <v>44.293382417582414</v>
      </c>
      <c r="AK45">
        <f t="shared" si="6"/>
        <v>99.954236812499133</v>
      </c>
      <c r="AL45" s="19">
        <f t="shared" ref="AL45" si="15">AVERAGE(AJ45:AJ47)</f>
        <v>45.301212454212447</v>
      </c>
    </row>
    <row r="46" spans="1:38" x14ac:dyDescent="0.35">
      <c r="A46" t="s">
        <v>185</v>
      </c>
      <c r="B46" t="s">
        <v>54</v>
      </c>
      <c r="C46">
        <v>315.89400000000001</v>
      </c>
      <c r="D46">
        <v>350.27100000000002</v>
      </c>
      <c r="E46">
        <v>383.24299999999999</v>
      </c>
      <c r="F46">
        <v>423.45699999999999</v>
      </c>
      <c r="G46">
        <v>455.14800000000002</v>
      </c>
      <c r="H46">
        <v>485.90600000000001</v>
      </c>
      <c r="I46">
        <v>514.04300000000001</v>
      </c>
      <c r="J46">
        <v>548.65099999999995</v>
      </c>
      <c r="K46">
        <v>588.45699999999999</v>
      </c>
      <c r="L46">
        <v>611.10400000000004</v>
      </c>
      <c r="M46">
        <v>647.63300000000004</v>
      </c>
      <c r="N46">
        <v>673.43</v>
      </c>
      <c r="O46">
        <v>705.51</v>
      </c>
      <c r="P46">
        <v>744.63699999999994</v>
      </c>
      <c r="S46" t="s">
        <v>179</v>
      </c>
      <c r="T46" t="s">
        <v>31</v>
      </c>
      <c r="U46">
        <f t="shared" si="7"/>
        <v>6.5824021978021978</v>
      </c>
      <c r="V46">
        <f t="shared" si="8"/>
        <v>99.695498517755283</v>
      </c>
      <c r="W46" s="19"/>
      <c r="AH46" t="s">
        <v>207</v>
      </c>
      <c r="AI46" t="s">
        <v>113</v>
      </c>
      <c r="AJ46">
        <f t="shared" si="5"/>
        <v>45.132043956043944</v>
      </c>
      <c r="AK46">
        <f t="shared" si="6"/>
        <v>99.950596627039104</v>
      </c>
      <c r="AL46" s="19"/>
    </row>
    <row r="47" spans="1:38" x14ac:dyDescent="0.35">
      <c r="A47" t="s">
        <v>186</v>
      </c>
      <c r="B47" t="s">
        <v>58</v>
      </c>
      <c r="C47">
        <v>218.286</v>
      </c>
      <c r="D47">
        <v>242.322</v>
      </c>
      <c r="E47">
        <v>260.733</v>
      </c>
      <c r="F47">
        <v>280.2</v>
      </c>
      <c r="G47">
        <v>304.387</v>
      </c>
      <c r="H47">
        <v>316.12599999999998</v>
      </c>
      <c r="I47">
        <v>336.702</v>
      </c>
      <c r="J47">
        <v>352.21600000000001</v>
      </c>
      <c r="K47">
        <v>378.39600000000002</v>
      </c>
      <c r="L47">
        <v>395.38799999999998</v>
      </c>
      <c r="M47">
        <v>415.32600000000002</v>
      </c>
      <c r="N47">
        <v>435.69499999999999</v>
      </c>
      <c r="O47">
        <v>443.26299999999998</v>
      </c>
      <c r="P47">
        <v>468.47300000000001</v>
      </c>
      <c r="S47" t="s">
        <v>180</v>
      </c>
      <c r="T47" t="s">
        <v>109</v>
      </c>
      <c r="U47">
        <f t="shared" si="7"/>
        <v>48.525815384615392</v>
      </c>
      <c r="V47">
        <f t="shared" si="8"/>
        <v>99.930506838081513</v>
      </c>
      <c r="W47" s="19">
        <f t="shared" ref="W47" si="16">AVERAGE(U47:U49)</f>
        <v>49.314469597069603</v>
      </c>
      <c r="AH47" t="s">
        <v>207</v>
      </c>
      <c r="AI47" t="s">
        <v>117</v>
      </c>
      <c r="AJ47">
        <f t="shared" si="5"/>
        <v>46.478210989010982</v>
      </c>
      <c r="AK47">
        <f t="shared" si="6"/>
        <v>99.963590712612842</v>
      </c>
      <c r="AL47" s="19"/>
    </row>
    <row r="48" spans="1:38" x14ac:dyDescent="0.35">
      <c r="A48" t="s">
        <v>186</v>
      </c>
      <c r="B48" t="s">
        <v>62</v>
      </c>
      <c r="C48">
        <v>231.36</v>
      </c>
      <c r="D48">
        <v>249.732</v>
      </c>
      <c r="E48">
        <v>268.32400000000001</v>
      </c>
      <c r="F48">
        <v>293.738</v>
      </c>
      <c r="G48">
        <v>307.68</v>
      </c>
      <c r="H48">
        <v>334.66500000000002</v>
      </c>
      <c r="I48">
        <v>351.66500000000002</v>
      </c>
      <c r="J48">
        <v>372.44499999999999</v>
      </c>
      <c r="K48">
        <v>398.35700000000003</v>
      </c>
      <c r="L48">
        <v>418.911</v>
      </c>
      <c r="M48">
        <v>437.74299999999999</v>
      </c>
      <c r="N48">
        <v>455.803</v>
      </c>
      <c r="O48">
        <v>466.745</v>
      </c>
      <c r="P48">
        <v>482.75299999999999</v>
      </c>
      <c r="S48" t="s">
        <v>180</v>
      </c>
      <c r="T48" t="s">
        <v>113</v>
      </c>
      <c r="U48">
        <f t="shared" si="7"/>
        <v>48.641751648351644</v>
      </c>
      <c r="V48">
        <f t="shared" si="8"/>
        <v>99.923185187052695</v>
      </c>
      <c r="W48" s="19"/>
      <c r="AH48" t="s">
        <v>208</v>
      </c>
      <c r="AI48" t="s">
        <v>121</v>
      </c>
      <c r="AJ48">
        <f t="shared" si="5"/>
        <v>12.507101098901101</v>
      </c>
      <c r="AK48">
        <f t="shared" si="6"/>
        <v>99.795515243448307</v>
      </c>
      <c r="AL48" s="19">
        <f t="shared" ref="AL48" si="17">AVERAGE(AJ48:AJ50)</f>
        <v>12.96395750915751</v>
      </c>
    </row>
    <row r="49" spans="1:38" x14ac:dyDescent="0.35">
      <c r="A49" t="s">
        <v>186</v>
      </c>
      <c r="B49" t="s">
        <v>66</v>
      </c>
      <c r="C49">
        <v>231.42099999999999</v>
      </c>
      <c r="D49">
        <v>253.81399999999999</v>
      </c>
      <c r="E49">
        <v>272.78800000000001</v>
      </c>
      <c r="F49">
        <v>297.20400000000001</v>
      </c>
      <c r="G49">
        <v>313.714</v>
      </c>
      <c r="H49">
        <v>334.09500000000003</v>
      </c>
      <c r="I49">
        <v>348.23599999999999</v>
      </c>
      <c r="J49">
        <v>372.67</v>
      </c>
      <c r="K49">
        <v>396.87099999999998</v>
      </c>
      <c r="L49">
        <v>416.53399999999999</v>
      </c>
      <c r="M49">
        <v>433.928</v>
      </c>
      <c r="N49">
        <v>457.09800000000001</v>
      </c>
      <c r="O49">
        <v>474.90199999999999</v>
      </c>
      <c r="P49">
        <v>493.339</v>
      </c>
      <c r="S49" t="s">
        <v>180</v>
      </c>
      <c r="T49" t="s">
        <v>117</v>
      </c>
      <c r="U49">
        <f t="shared" si="7"/>
        <v>50.775841758241754</v>
      </c>
      <c r="V49">
        <f t="shared" si="8"/>
        <v>99.876136371581453</v>
      </c>
      <c r="W49" s="19"/>
      <c r="AH49" t="s">
        <v>208</v>
      </c>
      <c r="AI49" t="s">
        <v>125</v>
      </c>
      <c r="AJ49">
        <f t="shared" si="5"/>
        <v>13.300041758241754</v>
      </c>
      <c r="AK49">
        <f t="shared" si="6"/>
        <v>99.858632193521956</v>
      </c>
      <c r="AL49" s="19"/>
    </row>
    <row r="50" spans="1:38" x14ac:dyDescent="0.35">
      <c r="A50" t="s">
        <v>187</v>
      </c>
      <c r="B50" t="s">
        <v>70</v>
      </c>
      <c r="C50">
        <v>199.273</v>
      </c>
      <c r="D50">
        <v>220.29599999999999</v>
      </c>
      <c r="E50">
        <v>238.48</v>
      </c>
      <c r="F50">
        <v>259.39699999999999</v>
      </c>
      <c r="G50">
        <v>269.32799999999997</v>
      </c>
      <c r="H50">
        <v>287.10899999999998</v>
      </c>
      <c r="I50">
        <v>309.72899999999998</v>
      </c>
      <c r="J50">
        <v>325.23899999999998</v>
      </c>
      <c r="K50">
        <v>350.46800000000002</v>
      </c>
      <c r="L50">
        <v>373.76499999999999</v>
      </c>
      <c r="M50">
        <v>391.2</v>
      </c>
      <c r="N50">
        <v>398.45499999999998</v>
      </c>
      <c r="O50">
        <v>417.15199999999999</v>
      </c>
      <c r="P50">
        <v>433.16300000000001</v>
      </c>
      <c r="S50" t="s">
        <v>181</v>
      </c>
      <c r="T50" t="s">
        <v>121</v>
      </c>
      <c r="U50">
        <f t="shared" si="7"/>
        <v>94.907876923076927</v>
      </c>
      <c r="V50">
        <f t="shared" si="8"/>
        <v>99.875050935223726</v>
      </c>
      <c r="W50" s="19">
        <f t="shared" ref="W50" si="18">AVERAGE(U50:U52)</f>
        <v>95.280814652014669</v>
      </c>
      <c r="AH50" t="s">
        <v>208</v>
      </c>
      <c r="AI50" t="s">
        <v>129</v>
      </c>
      <c r="AJ50">
        <f t="shared" si="5"/>
        <v>13.084729670329668</v>
      </c>
      <c r="AK50">
        <f t="shared" si="6"/>
        <v>99.807306804607705</v>
      </c>
      <c r="AL50" s="19"/>
    </row>
    <row r="51" spans="1:38" x14ac:dyDescent="0.35">
      <c r="A51" t="s">
        <v>187</v>
      </c>
      <c r="B51" t="s">
        <v>74</v>
      </c>
      <c r="C51">
        <v>209.88499999999999</v>
      </c>
      <c r="D51">
        <v>225.64500000000001</v>
      </c>
      <c r="E51">
        <v>245.298</v>
      </c>
      <c r="F51">
        <v>274.60500000000002</v>
      </c>
      <c r="G51">
        <v>281.99</v>
      </c>
      <c r="H51">
        <v>300.87700000000001</v>
      </c>
      <c r="I51">
        <v>318.86599999999999</v>
      </c>
      <c r="J51">
        <v>336.85</v>
      </c>
      <c r="K51">
        <v>362.36399999999998</v>
      </c>
      <c r="L51">
        <v>379.19799999999998</v>
      </c>
      <c r="M51">
        <v>404.57900000000001</v>
      </c>
      <c r="N51">
        <v>409.08</v>
      </c>
      <c r="O51">
        <v>427.54199999999997</v>
      </c>
      <c r="P51">
        <v>446.52800000000002</v>
      </c>
      <c r="S51" t="s">
        <v>181</v>
      </c>
      <c r="T51" t="s">
        <v>125</v>
      </c>
      <c r="U51">
        <f t="shared" si="7"/>
        <v>93.740138461538464</v>
      </c>
      <c r="V51">
        <f t="shared" si="8"/>
        <v>99.866954624577303</v>
      </c>
      <c r="W51" s="19"/>
      <c r="AH51" t="s">
        <v>209</v>
      </c>
      <c r="AI51" t="s">
        <v>133</v>
      </c>
      <c r="AJ51">
        <f t="shared" si="5"/>
        <v>35.618186813186817</v>
      </c>
      <c r="AK51">
        <f t="shared" si="6"/>
        <v>99.959283579185836</v>
      </c>
      <c r="AL51" s="19">
        <f t="shared" ref="AL51" si="19">AVERAGE(AJ51:AJ53)</f>
        <v>35.183610989010987</v>
      </c>
    </row>
    <row r="52" spans="1:38" x14ac:dyDescent="0.35">
      <c r="A52" t="s">
        <v>187</v>
      </c>
      <c r="B52" t="s">
        <v>78</v>
      </c>
      <c r="C52">
        <v>204.298</v>
      </c>
      <c r="D52">
        <v>221.30699999999999</v>
      </c>
      <c r="E52">
        <v>242.56200000000001</v>
      </c>
      <c r="F52">
        <v>268.78100000000001</v>
      </c>
      <c r="G52">
        <v>283.63299999999998</v>
      </c>
      <c r="H52">
        <v>294.24799999999999</v>
      </c>
      <c r="I52">
        <v>313.46100000000001</v>
      </c>
      <c r="J52">
        <v>334.20299999999997</v>
      </c>
      <c r="K52">
        <v>353.613</v>
      </c>
      <c r="L52">
        <v>381.79700000000003</v>
      </c>
      <c r="M52">
        <v>397.209</v>
      </c>
      <c r="N52">
        <v>406.93799999999999</v>
      </c>
      <c r="O52">
        <v>431.1</v>
      </c>
      <c r="P52">
        <v>446.85199999999998</v>
      </c>
      <c r="S52" t="s">
        <v>181</v>
      </c>
      <c r="T52" t="s">
        <v>129</v>
      </c>
      <c r="U52">
        <f t="shared" si="7"/>
        <v>97.194428571428574</v>
      </c>
      <c r="V52">
        <f t="shared" si="8"/>
        <v>99.875181733986906</v>
      </c>
      <c r="W52" s="19"/>
      <c r="AH52" t="s">
        <v>209</v>
      </c>
      <c r="AI52" t="s">
        <v>137</v>
      </c>
      <c r="AJ52">
        <f t="shared" si="5"/>
        <v>35.431057142857135</v>
      </c>
      <c r="AK52">
        <f t="shared" si="6"/>
        <v>99.946118008406074</v>
      </c>
      <c r="AL52" s="19"/>
    </row>
    <row r="53" spans="1:38" x14ac:dyDescent="0.35">
      <c r="A53" t="s">
        <v>188</v>
      </c>
      <c r="B53" t="s">
        <v>35</v>
      </c>
      <c r="C53">
        <v>2402.7629999999999</v>
      </c>
      <c r="D53">
        <v>2719.5839999999998</v>
      </c>
      <c r="E53">
        <v>2923.7640000000001</v>
      </c>
      <c r="F53">
        <v>3013.297</v>
      </c>
      <c r="G53">
        <v>3423.0830000000001</v>
      </c>
      <c r="H53">
        <v>3402.79</v>
      </c>
      <c r="I53">
        <v>3602.5239999999999</v>
      </c>
      <c r="J53">
        <v>3714.88</v>
      </c>
      <c r="K53">
        <v>3961.248</v>
      </c>
      <c r="L53">
        <v>4113.3469999999998</v>
      </c>
      <c r="M53">
        <v>4011.058</v>
      </c>
      <c r="N53">
        <v>4051.835</v>
      </c>
      <c r="O53">
        <v>4149.4279999999999</v>
      </c>
      <c r="P53">
        <v>4201.3410000000003</v>
      </c>
      <c r="S53" t="s">
        <v>182</v>
      </c>
      <c r="T53" t="s">
        <v>133</v>
      </c>
      <c r="U53">
        <f t="shared" si="7"/>
        <v>25.041472527472525</v>
      </c>
      <c r="V53">
        <f t="shared" si="8"/>
        <v>99.861732006312337</v>
      </c>
      <c r="W53" s="19">
        <f>AVERAGE(U53:U55)</f>
        <v>25.204276923076918</v>
      </c>
      <c r="AH53" t="s">
        <v>209</v>
      </c>
      <c r="AI53" t="s">
        <v>141</v>
      </c>
      <c r="AJ53">
        <f t="shared" si="5"/>
        <v>34.501589010989015</v>
      </c>
      <c r="AK53">
        <f t="shared" si="6"/>
        <v>99.958552332420211</v>
      </c>
      <c r="AL53" s="19"/>
    </row>
    <row r="54" spans="1:38" x14ac:dyDescent="0.35">
      <c r="A54" t="s">
        <v>188</v>
      </c>
      <c r="B54" t="s">
        <v>39</v>
      </c>
      <c r="C54">
        <v>412.93299999999999</v>
      </c>
      <c r="D54">
        <v>459.98500000000001</v>
      </c>
      <c r="E54">
        <v>505.41</v>
      </c>
      <c r="F54">
        <v>558.74099999999999</v>
      </c>
      <c r="G54">
        <v>597.32399999999996</v>
      </c>
      <c r="H54">
        <v>636.51400000000001</v>
      </c>
      <c r="I54">
        <v>678.15599999999995</v>
      </c>
      <c r="J54">
        <v>723.822</v>
      </c>
      <c r="K54">
        <v>773.82100000000003</v>
      </c>
      <c r="L54">
        <v>816.88599999999997</v>
      </c>
      <c r="M54">
        <v>860.47900000000004</v>
      </c>
      <c r="N54">
        <v>898.49800000000005</v>
      </c>
      <c r="O54">
        <v>921.73599999999999</v>
      </c>
      <c r="P54">
        <v>974.64099999999996</v>
      </c>
      <c r="S54" t="s">
        <v>182</v>
      </c>
      <c r="T54" t="s">
        <v>137</v>
      </c>
      <c r="U54">
        <f t="shared" si="7"/>
        <v>24.943670329670326</v>
      </c>
      <c r="V54">
        <f t="shared" si="8"/>
        <v>99.84047747235266</v>
      </c>
      <c r="W54" s="19"/>
      <c r="AH54" t="s">
        <v>210</v>
      </c>
      <c r="AI54" t="s">
        <v>24</v>
      </c>
      <c r="AJ54">
        <f t="shared" si="5"/>
        <v>9.5014571428571433</v>
      </c>
      <c r="AK54">
        <f t="shared" si="6"/>
        <v>99.644025875994288</v>
      </c>
      <c r="AL54" s="19">
        <f t="shared" ref="AL54" si="20">AVERAGE(AJ54:AJ56)</f>
        <v>9.4355252747252738</v>
      </c>
    </row>
    <row r="55" spans="1:38" x14ac:dyDescent="0.35">
      <c r="A55" t="s">
        <v>188</v>
      </c>
      <c r="B55" t="s">
        <v>43</v>
      </c>
      <c r="C55">
        <v>402.87900000000002</v>
      </c>
      <c r="D55">
        <v>455.16300000000001</v>
      </c>
      <c r="E55">
        <v>499.78100000000001</v>
      </c>
      <c r="F55">
        <v>555.72900000000004</v>
      </c>
      <c r="G55">
        <v>594.38900000000001</v>
      </c>
      <c r="H55">
        <v>636.26499999999999</v>
      </c>
      <c r="I55">
        <v>667.73</v>
      </c>
      <c r="J55">
        <v>716.17100000000005</v>
      </c>
      <c r="K55">
        <v>775.82799999999997</v>
      </c>
      <c r="L55">
        <v>819.21600000000001</v>
      </c>
      <c r="M55">
        <v>848.99900000000002</v>
      </c>
      <c r="N55">
        <v>889.05</v>
      </c>
      <c r="O55">
        <v>923.32600000000002</v>
      </c>
      <c r="P55">
        <v>963.86699999999996</v>
      </c>
      <c r="S55" t="s">
        <v>182</v>
      </c>
      <c r="T55" t="s">
        <v>141</v>
      </c>
      <c r="U55">
        <f t="shared" si="7"/>
        <v>25.627687912087911</v>
      </c>
      <c r="V55">
        <f t="shared" si="8"/>
        <v>99.85406245016479</v>
      </c>
      <c r="W55" s="19"/>
      <c r="AH55" t="s">
        <v>210</v>
      </c>
      <c r="AI55" t="s">
        <v>28</v>
      </c>
      <c r="AJ55">
        <f t="shared" si="5"/>
        <v>9.3300439560439568</v>
      </c>
      <c r="AK55">
        <f t="shared" si="6"/>
        <v>99.765292899250099</v>
      </c>
      <c r="AL55" s="19"/>
    </row>
    <row r="56" spans="1:38" x14ac:dyDescent="0.35">
      <c r="A56" t="s">
        <v>189</v>
      </c>
      <c r="B56" t="s">
        <v>47</v>
      </c>
      <c r="C56">
        <v>104.08799999999999</v>
      </c>
      <c r="D56">
        <v>113.843</v>
      </c>
      <c r="E56">
        <v>120.657</v>
      </c>
      <c r="F56">
        <v>128.28899999999999</v>
      </c>
      <c r="G56">
        <v>132.232</v>
      </c>
      <c r="H56">
        <v>140.13399999999999</v>
      </c>
      <c r="I56">
        <v>147.398</v>
      </c>
      <c r="J56">
        <v>151.39699999999999</v>
      </c>
      <c r="K56">
        <v>164.251</v>
      </c>
      <c r="L56">
        <v>168.83799999999999</v>
      </c>
      <c r="M56">
        <v>178.767</v>
      </c>
      <c r="N56">
        <v>179.09899999999999</v>
      </c>
      <c r="O56">
        <v>187.529</v>
      </c>
      <c r="P56">
        <v>193.97499999999999</v>
      </c>
      <c r="S56" t="s">
        <v>183</v>
      </c>
      <c r="T56" t="s">
        <v>24</v>
      </c>
      <c r="U56">
        <f t="shared" si="7"/>
        <v>14.283454945054945</v>
      </c>
      <c r="V56">
        <f t="shared" si="8"/>
        <v>99.865064733650826</v>
      </c>
      <c r="W56" s="19">
        <f t="shared" ref="W56" si="21">AVERAGE(U56:U58)</f>
        <v>14.404523076923077</v>
      </c>
      <c r="AH56" t="s">
        <v>210</v>
      </c>
      <c r="AI56" t="s">
        <v>32</v>
      </c>
      <c r="AJ56">
        <f t="shared" si="5"/>
        <v>9.4750747252747249</v>
      </c>
      <c r="AK56">
        <f t="shared" si="6"/>
        <v>99.773162335602009</v>
      </c>
      <c r="AL56" s="19"/>
    </row>
    <row r="57" spans="1:38" x14ac:dyDescent="0.35">
      <c r="A57" t="s">
        <v>189</v>
      </c>
      <c r="B57" t="s">
        <v>51</v>
      </c>
      <c r="C57">
        <v>113.054</v>
      </c>
      <c r="D57">
        <v>119.751</v>
      </c>
      <c r="E57">
        <v>125.188</v>
      </c>
      <c r="F57">
        <v>140.09399999999999</v>
      </c>
      <c r="G57">
        <v>147.358</v>
      </c>
      <c r="H57">
        <v>149.524</v>
      </c>
      <c r="I57">
        <v>157.501</v>
      </c>
      <c r="J57">
        <v>164.107</v>
      </c>
      <c r="K57">
        <v>174.601</v>
      </c>
      <c r="L57">
        <v>187.131</v>
      </c>
      <c r="M57">
        <v>192.22</v>
      </c>
      <c r="N57">
        <v>195.399</v>
      </c>
      <c r="O57">
        <v>206.93100000000001</v>
      </c>
      <c r="P57">
        <v>214.69200000000001</v>
      </c>
      <c r="S57" t="s">
        <v>183</v>
      </c>
      <c r="T57" t="s">
        <v>28</v>
      </c>
      <c r="U57">
        <f t="shared" si="7"/>
        <v>14.315131868131868</v>
      </c>
      <c r="V57">
        <f t="shared" si="8"/>
        <v>99.858440160581338</v>
      </c>
      <c r="W57" s="19"/>
      <c r="AH57" t="s">
        <v>211</v>
      </c>
      <c r="AI57" t="s">
        <v>34</v>
      </c>
      <c r="AJ57">
        <f t="shared" si="5"/>
        <v>23.014586813186813</v>
      </c>
      <c r="AK57">
        <f t="shared" si="6"/>
        <v>99.957532337819572</v>
      </c>
      <c r="AL57" s="19">
        <f t="shared" ref="AL57" si="22">AVERAGE(AJ57:AJ59)</f>
        <v>24.779397069597067</v>
      </c>
    </row>
    <row r="58" spans="1:38" x14ac:dyDescent="0.35">
      <c r="A58" t="s">
        <v>189</v>
      </c>
      <c r="B58" t="s">
        <v>55</v>
      </c>
      <c r="C58">
        <v>112.575</v>
      </c>
      <c r="D58">
        <v>119.908</v>
      </c>
      <c r="E58">
        <v>125.76600000000001</v>
      </c>
      <c r="F58">
        <v>138.57300000000001</v>
      </c>
      <c r="G58">
        <v>141.46799999999999</v>
      </c>
      <c r="H58">
        <v>149.15299999999999</v>
      </c>
      <c r="I58">
        <v>155.45599999999999</v>
      </c>
      <c r="J58">
        <v>161.5</v>
      </c>
      <c r="K58">
        <v>173.10599999999999</v>
      </c>
      <c r="L58">
        <v>179.22</v>
      </c>
      <c r="M58">
        <v>190.06899999999999</v>
      </c>
      <c r="N58">
        <v>193.49100000000001</v>
      </c>
      <c r="O58">
        <v>198.54300000000001</v>
      </c>
      <c r="P58">
        <v>210.99600000000001</v>
      </c>
      <c r="S58" t="s">
        <v>183</v>
      </c>
      <c r="T58" t="s">
        <v>32</v>
      </c>
      <c r="U58">
        <f t="shared" si="7"/>
        <v>14.614982417582418</v>
      </c>
      <c r="V58">
        <f t="shared" si="8"/>
        <v>99.833849415498591</v>
      </c>
      <c r="W58" s="19"/>
      <c r="AH58" t="s">
        <v>211</v>
      </c>
      <c r="AI58" t="s">
        <v>38</v>
      </c>
      <c r="AJ58">
        <f t="shared" si="5"/>
        <v>27.007217582417582</v>
      </c>
      <c r="AK58">
        <f t="shared" si="6"/>
        <v>99.898097170993395</v>
      </c>
      <c r="AL58" s="19"/>
    </row>
    <row r="59" spans="1:38" x14ac:dyDescent="0.35">
      <c r="A59" t="s">
        <v>190</v>
      </c>
      <c r="B59" t="s">
        <v>59</v>
      </c>
      <c r="C59">
        <v>145.209</v>
      </c>
      <c r="D59">
        <v>157.922</v>
      </c>
      <c r="E59">
        <v>168.702</v>
      </c>
      <c r="F59">
        <v>187.99600000000001</v>
      </c>
      <c r="G59">
        <v>195.654</v>
      </c>
      <c r="H59">
        <v>211.28100000000001</v>
      </c>
      <c r="I59">
        <v>224.93199999999999</v>
      </c>
      <c r="J59">
        <v>235.12899999999999</v>
      </c>
      <c r="K59">
        <v>250.74100000000001</v>
      </c>
      <c r="L59">
        <v>265.46100000000001</v>
      </c>
      <c r="M59">
        <v>278.56799999999998</v>
      </c>
      <c r="N59">
        <v>290.56400000000002</v>
      </c>
      <c r="O59">
        <v>295.70699999999999</v>
      </c>
      <c r="P59">
        <v>313.70400000000001</v>
      </c>
      <c r="S59" t="s">
        <v>184</v>
      </c>
      <c r="T59" t="s">
        <v>34</v>
      </c>
      <c r="U59">
        <f t="shared" si="7"/>
        <v>33.785626373626364</v>
      </c>
      <c r="V59">
        <f t="shared" si="8"/>
        <v>99.932304400106034</v>
      </c>
      <c r="W59" s="19">
        <f t="shared" ref="W59" si="23">AVERAGE(U59:U61)</f>
        <v>42.444244688644687</v>
      </c>
      <c r="AH59" t="s">
        <v>211</v>
      </c>
      <c r="AI59" t="s">
        <v>42</v>
      </c>
      <c r="AJ59">
        <f t="shared" si="5"/>
        <v>24.316386813186813</v>
      </c>
      <c r="AK59">
        <f t="shared" si="6"/>
        <v>99.96253865731326</v>
      </c>
      <c r="AL59" s="19"/>
    </row>
    <row r="60" spans="1:38" x14ac:dyDescent="0.35">
      <c r="A60" t="s">
        <v>190</v>
      </c>
      <c r="B60" t="s">
        <v>63</v>
      </c>
      <c r="C60">
        <v>151.35</v>
      </c>
      <c r="D60">
        <v>164.364</v>
      </c>
      <c r="E60">
        <v>176.61199999999999</v>
      </c>
      <c r="F60">
        <v>196.15</v>
      </c>
      <c r="G60">
        <v>208.45500000000001</v>
      </c>
      <c r="H60">
        <v>222.262</v>
      </c>
      <c r="I60">
        <v>229.58699999999999</v>
      </c>
      <c r="J60">
        <v>247.465</v>
      </c>
      <c r="K60">
        <v>265.10199999999998</v>
      </c>
      <c r="L60">
        <v>278.94</v>
      </c>
      <c r="M60">
        <v>285.68200000000002</v>
      </c>
      <c r="N60">
        <v>299.96300000000002</v>
      </c>
      <c r="O60">
        <v>312.76499999999999</v>
      </c>
      <c r="P60">
        <v>320.20999999999998</v>
      </c>
      <c r="S60" t="s">
        <v>184</v>
      </c>
      <c r="T60" t="s">
        <v>38</v>
      </c>
      <c r="U60">
        <f t="shared" si="7"/>
        <v>36.438072527472521</v>
      </c>
      <c r="V60">
        <f t="shared" si="8"/>
        <v>99.881028421271878</v>
      </c>
      <c r="W60" s="19"/>
      <c r="AH60" t="s">
        <v>212</v>
      </c>
      <c r="AI60" t="s">
        <v>46</v>
      </c>
      <c r="AJ60">
        <f t="shared" si="5"/>
        <v>20.411591208791208</v>
      </c>
      <c r="AK60">
        <f t="shared" si="6"/>
        <v>99.9218992448492</v>
      </c>
      <c r="AL60" s="19">
        <f t="shared" ref="AL60" si="24">AVERAGE(AJ60:AJ62)</f>
        <v>21.203094505494509</v>
      </c>
    </row>
    <row r="61" spans="1:38" x14ac:dyDescent="0.35">
      <c r="A61" t="s">
        <v>190</v>
      </c>
      <c r="B61" t="s">
        <v>67</v>
      </c>
      <c r="C61">
        <v>153.38800000000001</v>
      </c>
      <c r="D61">
        <v>165.57400000000001</v>
      </c>
      <c r="E61">
        <v>180.79300000000001</v>
      </c>
      <c r="F61">
        <v>198.48599999999999</v>
      </c>
      <c r="G61">
        <v>213.779</v>
      </c>
      <c r="H61">
        <v>220.79400000000001</v>
      </c>
      <c r="I61">
        <v>236.36600000000001</v>
      </c>
      <c r="J61">
        <v>246.56299999999999</v>
      </c>
      <c r="K61">
        <v>270.07400000000001</v>
      </c>
      <c r="L61">
        <v>281.57100000000003</v>
      </c>
      <c r="M61">
        <v>293.089</v>
      </c>
      <c r="N61">
        <v>304.58699999999999</v>
      </c>
      <c r="O61">
        <v>310.851</v>
      </c>
      <c r="P61">
        <v>326.798</v>
      </c>
      <c r="S61" t="s">
        <v>184</v>
      </c>
      <c r="T61" t="s">
        <v>42</v>
      </c>
      <c r="U61">
        <f t="shared" si="7"/>
        <v>57.10903516483517</v>
      </c>
      <c r="V61">
        <f t="shared" si="8"/>
        <v>98.849790733339702</v>
      </c>
      <c r="W61" s="19"/>
      <c r="AH61" t="s">
        <v>212</v>
      </c>
      <c r="AI61" t="s">
        <v>50</v>
      </c>
      <c r="AJ61">
        <f t="shared" si="5"/>
        <v>21.550380219780223</v>
      </c>
      <c r="AK61">
        <f t="shared" si="6"/>
        <v>99.937018349276997</v>
      </c>
      <c r="AL61" s="19"/>
    </row>
    <row r="62" spans="1:38" x14ac:dyDescent="0.35">
      <c r="A62" t="s">
        <v>191</v>
      </c>
      <c r="B62" t="s">
        <v>71</v>
      </c>
      <c r="C62">
        <v>248.31299999999999</v>
      </c>
      <c r="D62">
        <v>268.78100000000001</v>
      </c>
      <c r="E62">
        <v>294.57900000000001</v>
      </c>
      <c r="F62">
        <v>318.59199999999998</v>
      </c>
      <c r="G62">
        <v>342.779</v>
      </c>
      <c r="H62">
        <v>355.07499999999999</v>
      </c>
      <c r="I62">
        <v>379.85700000000003</v>
      </c>
      <c r="J62">
        <v>399.83699999999999</v>
      </c>
      <c r="K62">
        <v>434.48599999999999</v>
      </c>
      <c r="L62">
        <v>452.767</v>
      </c>
      <c r="M62">
        <v>466.36200000000002</v>
      </c>
      <c r="N62">
        <v>487.93599999999998</v>
      </c>
      <c r="O62">
        <v>501.03</v>
      </c>
      <c r="P62">
        <v>523.79</v>
      </c>
      <c r="S62" t="s">
        <v>185</v>
      </c>
      <c r="T62" t="s">
        <v>46</v>
      </c>
      <c r="U62">
        <f t="shared" si="7"/>
        <v>65.245349450549455</v>
      </c>
      <c r="V62">
        <f t="shared" si="8"/>
        <v>99.50022996696832</v>
      </c>
      <c r="W62" s="19">
        <f t="shared" ref="W62:W77" si="25">AVERAGE(U62:U64)</f>
        <v>63.014711355311363</v>
      </c>
      <c r="AH62" t="s">
        <v>212</v>
      </c>
      <c r="AI62" t="s">
        <v>54</v>
      </c>
      <c r="AJ62">
        <f t="shared" si="5"/>
        <v>21.647312087912091</v>
      </c>
      <c r="AK62">
        <f t="shared" si="6"/>
        <v>99.903360179862204</v>
      </c>
      <c r="AL62" s="19"/>
    </row>
    <row r="63" spans="1:38" x14ac:dyDescent="0.35">
      <c r="A63" t="s">
        <v>191</v>
      </c>
      <c r="B63" t="s">
        <v>75</v>
      </c>
      <c r="C63">
        <v>239.816</v>
      </c>
      <c r="D63">
        <v>255.489</v>
      </c>
      <c r="E63">
        <v>280.166</v>
      </c>
      <c r="F63">
        <v>304.15100000000001</v>
      </c>
      <c r="G63">
        <v>319.72300000000001</v>
      </c>
      <c r="H63">
        <v>339.95499999999998</v>
      </c>
      <c r="I63">
        <v>361.83</v>
      </c>
      <c r="J63">
        <v>384.49799999999999</v>
      </c>
      <c r="K63">
        <v>411.17599999999999</v>
      </c>
      <c r="L63">
        <v>426.56400000000002</v>
      </c>
      <c r="M63">
        <v>449.58300000000003</v>
      </c>
      <c r="N63">
        <v>456.43799999999999</v>
      </c>
      <c r="O63">
        <v>468.98500000000001</v>
      </c>
      <c r="P63">
        <v>487.37299999999999</v>
      </c>
      <c r="S63" t="s">
        <v>185</v>
      </c>
      <c r="T63" t="s">
        <v>50</v>
      </c>
      <c r="U63">
        <f t="shared" si="7"/>
        <v>91.305940659340664</v>
      </c>
      <c r="V63">
        <f t="shared" si="8"/>
        <v>98.202593863714</v>
      </c>
      <c r="W63" s="19"/>
      <c r="AH63" t="s">
        <v>213</v>
      </c>
      <c r="AI63" t="s">
        <v>58</v>
      </c>
      <c r="AJ63">
        <f t="shared" si="5"/>
        <v>18.772654945054946</v>
      </c>
      <c r="AK63">
        <f t="shared" si="6"/>
        <v>99.917375790808805</v>
      </c>
      <c r="AL63" s="19">
        <f t="shared" ref="AL63" si="26">AVERAGE(AJ63:AJ65)</f>
        <v>20.812995604395606</v>
      </c>
    </row>
    <row r="64" spans="1:38" x14ac:dyDescent="0.35">
      <c r="A64" t="s">
        <v>191</v>
      </c>
      <c r="B64" t="s">
        <v>79</v>
      </c>
      <c r="C64">
        <v>230.137</v>
      </c>
      <c r="D64">
        <v>256.14</v>
      </c>
      <c r="E64">
        <v>277.57499999999999</v>
      </c>
      <c r="F64">
        <v>301.03699999999998</v>
      </c>
      <c r="G64">
        <v>314.93799999999999</v>
      </c>
      <c r="H64">
        <v>330.024</v>
      </c>
      <c r="I64">
        <v>352.22199999999998</v>
      </c>
      <c r="J64">
        <v>373.55500000000001</v>
      </c>
      <c r="K64">
        <v>394.68</v>
      </c>
      <c r="L64">
        <v>416.55099999999999</v>
      </c>
      <c r="M64">
        <v>430.63200000000001</v>
      </c>
      <c r="N64">
        <v>445.911</v>
      </c>
      <c r="O64">
        <v>468.50099999999998</v>
      </c>
      <c r="P64">
        <v>478.78699999999998</v>
      </c>
      <c r="S64" t="s">
        <v>185</v>
      </c>
      <c r="T64" t="s">
        <v>54</v>
      </c>
      <c r="U64">
        <f t="shared" si="7"/>
        <v>32.492843956043956</v>
      </c>
      <c r="V64">
        <f t="shared" si="8"/>
        <v>99.955180784946094</v>
      </c>
      <c r="W64" s="19"/>
      <c r="AH64" t="s">
        <v>213</v>
      </c>
      <c r="AI64" t="s">
        <v>62</v>
      </c>
      <c r="AJ64">
        <f t="shared" si="5"/>
        <v>21.937054945054943</v>
      </c>
      <c r="AK64">
        <f t="shared" si="6"/>
        <v>99.942804971835997</v>
      </c>
      <c r="AL64" s="19"/>
    </row>
    <row r="65" spans="1:38" x14ac:dyDescent="0.35">
      <c r="A65" t="s">
        <v>192</v>
      </c>
      <c r="B65" t="s">
        <v>36</v>
      </c>
      <c r="C65">
        <v>1261.9929999999999</v>
      </c>
      <c r="D65">
        <v>1398.2570000000001</v>
      </c>
      <c r="E65">
        <v>1553.8489999999999</v>
      </c>
      <c r="F65">
        <v>1744.7670000000001</v>
      </c>
      <c r="G65">
        <v>1891.1510000000001</v>
      </c>
      <c r="H65">
        <v>1974.941</v>
      </c>
      <c r="I65">
        <v>2152.89</v>
      </c>
      <c r="J65">
        <v>2256.9299999999998</v>
      </c>
      <c r="K65">
        <v>2415.1559999999999</v>
      </c>
      <c r="L65">
        <v>2622.7820000000002</v>
      </c>
      <c r="M65">
        <v>2699.4119999999998</v>
      </c>
      <c r="N65">
        <v>2855.2620000000002</v>
      </c>
      <c r="O65">
        <v>2936.703</v>
      </c>
      <c r="P65">
        <v>3025.703</v>
      </c>
      <c r="S65" t="s">
        <v>186</v>
      </c>
      <c r="T65" t="s">
        <v>58</v>
      </c>
      <c r="U65">
        <f t="shared" si="7"/>
        <v>18.990441758241758</v>
      </c>
      <c r="V65">
        <f t="shared" si="8"/>
        <v>99.900689085621821</v>
      </c>
      <c r="W65" s="19">
        <f t="shared" si="25"/>
        <v>19.735444688644687</v>
      </c>
      <c r="AH65" t="s">
        <v>213</v>
      </c>
      <c r="AI65" t="s">
        <v>66</v>
      </c>
      <c r="AJ65">
        <f t="shared" si="5"/>
        <v>21.729276923076924</v>
      </c>
      <c r="AK65">
        <f t="shared" si="6"/>
        <v>99.915295285015617</v>
      </c>
      <c r="AL65" s="19"/>
    </row>
    <row r="66" spans="1:38" x14ac:dyDescent="0.35">
      <c r="A66" t="s">
        <v>192</v>
      </c>
      <c r="B66" t="s">
        <v>40</v>
      </c>
      <c r="C66">
        <v>1474.319</v>
      </c>
      <c r="D66">
        <v>1584.1880000000001</v>
      </c>
      <c r="E66">
        <v>1787.7919999999999</v>
      </c>
      <c r="F66">
        <v>1933.1120000000001</v>
      </c>
      <c r="G66">
        <v>2088.3629999999998</v>
      </c>
      <c r="H66">
        <v>2178.8449999999998</v>
      </c>
      <c r="I66">
        <v>2351.1350000000002</v>
      </c>
      <c r="J66">
        <v>2457.681</v>
      </c>
      <c r="K66">
        <v>2620.3159999999998</v>
      </c>
      <c r="L66">
        <v>2767.2150000000001</v>
      </c>
      <c r="M66">
        <v>2995.221</v>
      </c>
      <c r="N66">
        <v>2966.9119999999998</v>
      </c>
      <c r="O66">
        <v>3088.2730000000001</v>
      </c>
      <c r="P66">
        <v>3199.4639999999999</v>
      </c>
      <c r="S66" t="s">
        <v>186</v>
      </c>
      <c r="T66" t="s">
        <v>62</v>
      </c>
      <c r="U66">
        <f t="shared" si="7"/>
        <v>20.040898901098902</v>
      </c>
      <c r="V66">
        <f t="shared" si="8"/>
        <v>99.838277723777651</v>
      </c>
      <c r="W66" s="19"/>
      <c r="AH66" t="s">
        <v>214</v>
      </c>
      <c r="AI66" t="s">
        <v>70</v>
      </c>
      <c r="AJ66">
        <f t="shared" si="5"/>
        <v>45.55872307692308</v>
      </c>
      <c r="AK66">
        <f>CORREL($C$97:$P$97,C144:P144)*100</f>
        <v>99.902843769543793</v>
      </c>
      <c r="AL66" s="19">
        <f t="shared" ref="AL66" si="27">AVERAGE(AJ66:AJ68)</f>
        <v>45.707814652014662</v>
      </c>
    </row>
    <row r="67" spans="1:38" x14ac:dyDescent="0.35">
      <c r="A67" t="s">
        <v>192</v>
      </c>
      <c r="B67" t="s">
        <v>44</v>
      </c>
      <c r="C67">
        <v>767.94799999999998</v>
      </c>
      <c r="D67">
        <v>878.16200000000003</v>
      </c>
      <c r="E67">
        <v>963.327</v>
      </c>
      <c r="F67">
        <v>1071.287</v>
      </c>
      <c r="G67">
        <v>1151.5340000000001</v>
      </c>
      <c r="H67">
        <v>1217.693</v>
      </c>
      <c r="I67">
        <v>1291.653</v>
      </c>
      <c r="J67">
        <v>1395.296</v>
      </c>
      <c r="K67">
        <v>1502.115</v>
      </c>
      <c r="L67">
        <v>1580.829</v>
      </c>
      <c r="M67">
        <v>1710.7829999999999</v>
      </c>
      <c r="N67">
        <v>1714.154</v>
      </c>
      <c r="O67">
        <v>1798.04</v>
      </c>
      <c r="P67">
        <v>1878.6559999999999</v>
      </c>
      <c r="S67" t="s">
        <v>186</v>
      </c>
      <c r="T67" t="s">
        <v>66</v>
      </c>
      <c r="U67">
        <f t="shared" si="7"/>
        <v>20.174993406593401</v>
      </c>
      <c r="V67">
        <f t="shared" si="8"/>
        <v>99.961130776199354</v>
      </c>
      <c r="W67" s="19"/>
      <c r="AH67" t="s">
        <v>214</v>
      </c>
      <c r="AI67" t="s">
        <v>74</v>
      </c>
      <c r="AJ67">
        <f t="shared" si="5"/>
        <v>46.315279120879126</v>
      </c>
      <c r="AK67">
        <f t="shared" si="6"/>
        <v>99.927778289371474</v>
      </c>
      <c r="AL67" s="19"/>
    </row>
    <row r="68" spans="1:38" x14ac:dyDescent="0.35">
      <c r="A68" t="s">
        <v>193</v>
      </c>
      <c r="B68" t="s">
        <v>48</v>
      </c>
      <c r="C68">
        <v>113.241</v>
      </c>
      <c r="D68">
        <v>127.357</v>
      </c>
      <c r="E68">
        <v>133.45099999999999</v>
      </c>
      <c r="F68">
        <v>148.506</v>
      </c>
      <c r="G68">
        <v>154.08000000000001</v>
      </c>
      <c r="H68">
        <v>163.49799999999999</v>
      </c>
      <c r="I68">
        <v>169.815</v>
      </c>
      <c r="J68">
        <v>181.93</v>
      </c>
      <c r="K68">
        <v>191.39599999999999</v>
      </c>
      <c r="L68">
        <v>204.21700000000001</v>
      </c>
      <c r="M68">
        <v>207.02099999999999</v>
      </c>
      <c r="N68">
        <v>213.858</v>
      </c>
      <c r="O68">
        <v>224.19499999999999</v>
      </c>
      <c r="P68">
        <v>234.75899999999999</v>
      </c>
      <c r="S68" t="s">
        <v>187</v>
      </c>
      <c r="T68" t="s">
        <v>70</v>
      </c>
      <c r="U68">
        <f t="shared" si="7"/>
        <v>18.23330549450549</v>
      </c>
      <c r="V68">
        <f t="shared" si="8"/>
        <v>99.823353872792154</v>
      </c>
      <c r="W68" s="19">
        <f t="shared" si="25"/>
        <v>18.457643223443224</v>
      </c>
      <c r="AH68" t="s">
        <v>214</v>
      </c>
      <c r="AI68" t="s">
        <v>78</v>
      </c>
      <c r="AJ68">
        <f t="shared" si="5"/>
        <v>45.249441758241765</v>
      </c>
      <c r="AK68">
        <f t="shared" si="6"/>
        <v>99.881394027041964</v>
      </c>
      <c r="AL68" s="19"/>
    </row>
    <row r="69" spans="1:38" x14ac:dyDescent="0.35">
      <c r="A69" t="s">
        <v>193</v>
      </c>
      <c r="B69" t="s">
        <v>52</v>
      </c>
      <c r="C69">
        <v>118.617</v>
      </c>
      <c r="D69">
        <v>133.172</v>
      </c>
      <c r="E69">
        <v>142.51</v>
      </c>
      <c r="F69">
        <v>150.48400000000001</v>
      </c>
      <c r="G69">
        <v>159.69999999999999</v>
      </c>
      <c r="H69">
        <v>170.58</v>
      </c>
      <c r="I69">
        <v>181.55799999999999</v>
      </c>
      <c r="J69">
        <v>192.17699999999999</v>
      </c>
      <c r="K69">
        <v>205.50200000000001</v>
      </c>
      <c r="L69">
        <v>211.637</v>
      </c>
      <c r="M69">
        <v>217.47399999999999</v>
      </c>
      <c r="N69">
        <v>227.31800000000001</v>
      </c>
      <c r="O69">
        <v>227.791</v>
      </c>
      <c r="P69">
        <v>245.93799999999999</v>
      </c>
      <c r="S69" t="s">
        <v>187</v>
      </c>
      <c r="T69" t="s">
        <v>74</v>
      </c>
      <c r="U69">
        <f t="shared" si="7"/>
        <v>18.394652747252746</v>
      </c>
      <c r="V69">
        <f t="shared" si="8"/>
        <v>99.816715921915701</v>
      </c>
      <c r="W69" s="19"/>
      <c r="AH69" t="s">
        <v>215</v>
      </c>
      <c r="AI69" t="s">
        <v>35</v>
      </c>
      <c r="AJ69">
        <f t="shared" si="5"/>
        <v>8.5323472527472521</v>
      </c>
      <c r="AK69">
        <f t="shared" si="6"/>
        <v>99.921529512356599</v>
      </c>
      <c r="AL69" s="19">
        <f>AVERAGE(AJ69:AJ71)</f>
        <v>9.3517282051282056</v>
      </c>
    </row>
    <row r="70" spans="1:38" x14ac:dyDescent="0.35">
      <c r="A70" t="s">
        <v>193</v>
      </c>
      <c r="B70" t="s">
        <v>56</v>
      </c>
      <c r="C70">
        <v>116.676</v>
      </c>
      <c r="D70">
        <v>128.27199999999999</v>
      </c>
      <c r="E70">
        <v>142.56</v>
      </c>
      <c r="F70">
        <v>149.33199999999999</v>
      </c>
      <c r="G70">
        <v>160.33099999999999</v>
      </c>
      <c r="H70">
        <v>165.14699999999999</v>
      </c>
      <c r="I70">
        <v>181.554</v>
      </c>
      <c r="J70">
        <v>185.93199999999999</v>
      </c>
      <c r="K70">
        <v>198.70699999999999</v>
      </c>
      <c r="L70">
        <v>210.71199999999999</v>
      </c>
      <c r="M70">
        <v>216.71299999999999</v>
      </c>
      <c r="N70">
        <v>222.458</v>
      </c>
      <c r="O70">
        <v>230.87200000000001</v>
      </c>
      <c r="P70">
        <v>242.32300000000001</v>
      </c>
      <c r="S70" t="s">
        <v>187</v>
      </c>
      <c r="T70" t="s">
        <v>78</v>
      </c>
      <c r="U70">
        <f t="shared" si="7"/>
        <v>18.744971428571432</v>
      </c>
      <c r="V70">
        <f t="shared" si="8"/>
        <v>99.857444933364008</v>
      </c>
      <c r="W70" s="19"/>
      <c r="AH70" t="s">
        <v>215</v>
      </c>
      <c r="AI70" t="s">
        <v>39</v>
      </c>
      <c r="AJ70">
        <f t="shared" si="5"/>
        <v>9.6415362637362652</v>
      </c>
      <c r="AK70">
        <f t="shared" si="6"/>
        <v>99.920428427418088</v>
      </c>
      <c r="AL70" s="19"/>
    </row>
    <row r="71" spans="1:38" x14ac:dyDescent="0.35">
      <c r="A71" t="s">
        <v>194</v>
      </c>
      <c r="B71" t="s">
        <v>60</v>
      </c>
      <c r="C71">
        <v>298.74200000000002</v>
      </c>
      <c r="D71">
        <v>332.17599999999999</v>
      </c>
      <c r="E71">
        <v>362.79500000000002</v>
      </c>
      <c r="F71">
        <v>400.37200000000001</v>
      </c>
      <c r="G71">
        <v>425.05500000000001</v>
      </c>
      <c r="H71">
        <v>456.26799999999997</v>
      </c>
      <c r="I71">
        <v>479.48</v>
      </c>
      <c r="J71">
        <v>515.14700000000005</v>
      </c>
      <c r="K71">
        <v>562.03300000000002</v>
      </c>
      <c r="L71">
        <v>587.76099999999997</v>
      </c>
      <c r="M71">
        <v>612.70100000000002</v>
      </c>
      <c r="N71">
        <v>642.14700000000005</v>
      </c>
      <c r="O71">
        <v>675.58699999999999</v>
      </c>
      <c r="P71">
        <v>697.78399999999999</v>
      </c>
      <c r="S71" t="s">
        <v>188</v>
      </c>
      <c r="T71" t="s">
        <v>35</v>
      </c>
      <c r="U71">
        <f t="shared" si="7"/>
        <v>135.13365714285717</v>
      </c>
      <c r="V71">
        <f t="shared" si="8"/>
        <v>96.210194474363149</v>
      </c>
      <c r="W71" s="19">
        <f t="shared" si="25"/>
        <v>73.745675457875464</v>
      </c>
      <c r="AH71" t="s">
        <v>215</v>
      </c>
      <c r="AI71" t="s">
        <v>43</v>
      </c>
      <c r="AJ71">
        <f t="shared" si="5"/>
        <v>9.8813010989010994</v>
      </c>
      <c r="AK71">
        <f t="shared" si="6"/>
        <v>99.901869913916329</v>
      </c>
      <c r="AL71" s="19"/>
    </row>
    <row r="72" spans="1:38" x14ac:dyDescent="0.35">
      <c r="A72" t="s">
        <v>194</v>
      </c>
      <c r="B72" t="s">
        <v>64</v>
      </c>
      <c r="C72">
        <v>317.18</v>
      </c>
      <c r="D72">
        <v>349.036</v>
      </c>
      <c r="E72">
        <v>378.37599999999998</v>
      </c>
      <c r="F72">
        <v>413.45499999999998</v>
      </c>
      <c r="G72">
        <v>448.404</v>
      </c>
      <c r="H72">
        <v>478.22500000000002</v>
      </c>
      <c r="I72">
        <v>510.66899999999998</v>
      </c>
      <c r="J72">
        <v>539.76900000000001</v>
      </c>
      <c r="K72">
        <v>577.245</v>
      </c>
      <c r="L72">
        <v>616.33900000000006</v>
      </c>
      <c r="M72">
        <v>641.47900000000004</v>
      </c>
      <c r="N72">
        <v>672.92</v>
      </c>
      <c r="O72">
        <v>699.43</v>
      </c>
      <c r="P72">
        <v>714.88199999999995</v>
      </c>
      <c r="S72" t="s">
        <v>188</v>
      </c>
      <c r="T72" t="s">
        <v>39</v>
      </c>
      <c r="U72">
        <f t="shared" si="7"/>
        <v>43.047956043956042</v>
      </c>
      <c r="V72">
        <f t="shared" si="8"/>
        <v>99.916968754972743</v>
      </c>
      <c r="W72" s="19"/>
      <c r="AH72" t="s">
        <v>216</v>
      </c>
      <c r="AI72" t="s">
        <v>47</v>
      </c>
      <c r="AJ72">
        <f t="shared" si="5"/>
        <v>-0.1342000000000001</v>
      </c>
      <c r="AK72">
        <f t="shared" si="6"/>
        <v>-56.410363568714338</v>
      </c>
      <c r="AL72" s="19">
        <f t="shared" ref="AL72" si="28">AVERAGE(AJ72:AJ74)</f>
        <v>-7.7341391941392001E-2</v>
      </c>
    </row>
    <row r="73" spans="1:38" x14ac:dyDescent="0.35">
      <c r="A73" t="s">
        <v>194</v>
      </c>
      <c r="B73" t="s">
        <v>68</v>
      </c>
      <c r="C73">
        <v>319.33300000000003</v>
      </c>
      <c r="D73">
        <v>350.81400000000002</v>
      </c>
      <c r="E73">
        <v>387.38900000000001</v>
      </c>
      <c r="F73">
        <v>424.91500000000002</v>
      </c>
      <c r="G73">
        <v>454.88600000000002</v>
      </c>
      <c r="H73">
        <v>487.10599999999999</v>
      </c>
      <c r="I73">
        <v>519.08600000000001</v>
      </c>
      <c r="J73">
        <v>550.66600000000005</v>
      </c>
      <c r="K73">
        <v>600.697</v>
      </c>
      <c r="L73">
        <v>628.65300000000002</v>
      </c>
      <c r="M73">
        <v>660.44399999999996</v>
      </c>
      <c r="N73">
        <v>678.37400000000002</v>
      </c>
      <c r="O73">
        <v>705.16399999999999</v>
      </c>
      <c r="P73">
        <v>739.65899999999999</v>
      </c>
      <c r="S73" t="s">
        <v>188</v>
      </c>
      <c r="T73" t="s">
        <v>43</v>
      </c>
      <c r="U73">
        <f t="shared" si="7"/>
        <v>43.055413186813176</v>
      </c>
      <c r="V73">
        <f t="shared" si="8"/>
        <v>99.86663382567572</v>
      </c>
      <c r="W73" s="19"/>
      <c r="AH73" t="s">
        <v>216</v>
      </c>
      <c r="AI73" t="s">
        <v>51</v>
      </c>
      <c r="AJ73">
        <f t="shared" si="5"/>
        <v>-4.0013186813186857E-2</v>
      </c>
      <c r="AK73">
        <f t="shared" si="6"/>
        <v>-21.664584573200045</v>
      </c>
      <c r="AL73" s="19"/>
    </row>
    <row r="74" spans="1:38" x14ac:dyDescent="0.35">
      <c r="A74" t="s">
        <v>195</v>
      </c>
      <c r="B74" t="s">
        <v>72</v>
      </c>
      <c r="C74">
        <v>343.24700000000001</v>
      </c>
      <c r="D74">
        <v>376.46100000000001</v>
      </c>
      <c r="E74">
        <v>410.36</v>
      </c>
      <c r="F74">
        <v>462.30799999999999</v>
      </c>
      <c r="G74">
        <v>488.34</v>
      </c>
      <c r="H74">
        <v>519.66700000000003</v>
      </c>
      <c r="I74">
        <v>550.52</v>
      </c>
      <c r="J74">
        <v>584.13099999999997</v>
      </c>
      <c r="K74">
        <v>633.69299999999998</v>
      </c>
      <c r="L74">
        <v>668.25800000000004</v>
      </c>
      <c r="M74">
        <v>690.82100000000003</v>
      </c>
      <c r="N74">
        <v>727.35199999999998</v>
      </c>
      <c r="O74">
        <v>753.26300000000003</v>
      </c>
      <c r="P74">
        <v>793.59199999999998</v>
      </c>
      <c r="S74" t="s">
        <v>189</v>
      </c>
      <c r="T74" t="s">
        <v>47</v>
      </c>
      <c r="U74">
        <f t="shared" si="7"/>
        <v>6.852265934065934</v>
      </c>
      <c r="V74">
        <f t="shared" si="8"/>
        <v>99.747919818354873</v>
      </c>
      <c r="W74" s="19">
        <f t="shared" si="25"/>
        <v>7.3675135531135538</v>
      </c>
      <c r="AH74" t="s">
        <v>216</v>
      </c>
      <c r="AI74" t="s">
        <v>55</v>
      </c>
      <c r="AJ74">
        <f>SLOPE(C152:P152,$C$97:$P$97)</f>
        <v>-5.781098901098905E-2</v>
      </c>
      <c r="AK74">
        <f t="shared" si="6"/>
        <v>-28.1785187505055</v>
      </c>
      <c r="AL74" s="19"/>
    </row>
    <row r="75" spans="1:38" x14ac:dyDescent="0.35">
      <c r="A75" t="s">
        <v>195</v>
      </c>
      <c r="B75" t="s">
        <v>76</v>
      </c>
      <c r="C75">
        <v>356.91899999999998</v>
      </c>
      <c r="D75">
        <v>394.75799999999998</v>
      </c>
      <c r="E75">
        <v>426.55200000000002</v>
      </c>
      <c r="F75">
        <v>480.25799999999998</v>
      </c>
      <c r="G75">
        <v>511.72899999999998</v>
      </c>
      <c r="H75">
        <v>548.37</v>
      </c>
      <c r="I75">
        <v>577.41499999999996</v>
      </c>
      <c r="J75">
        <v>613.66600000000005</v>
      </c>
      <c r="K75">
        <v>667.97199999999998</v>
      </c>
      <c r="L75">
        <v>705.75400000000002</v>
      </c>
      <c r="M75">
        <v>728.93200000000002</v>
      </c>
      <c r="N75">
        <v>767.572</v>
      </c>
      <c r="O75">
        <v>799.25</v>
      </c>
      <c r="P75">
        <v>833.678</v>
      </c>
      <c r="S75" t="s">
        <v>189</v>
      </c>
      <c r="T75" t="s">
        <v>51</v>
      </c>
      <c r="U75">
        <f t="shared" si="7"/>
        <v>7.8192461538461542</v>
      </c>
      <c r="V75">
        <f t="shared" si="8"/>
        <v>99.685347330838198</v>
      </c>
      <c r="W75" s="19"/>
      <c r="AH75" t="s">
        <v>217</v>
      </c>
      <c r="AI75" t="s">
        <v>59</v>
      </c>
      <c r="AJ75">
        <f t="shared" si="5"/>
        <v>13.013002197802196</v>
      </c>
      <c r="AK75">
        <f t="shared" si="6"/>
        <v>99.810145782917402</v>
      </c>
      <c r="AL75" s="19">
        <f t="shared" ref="AL75" si="29">AVERAGE(AJ75:AJ77)</f>
        <v>13.193061538461537</v>
      </c>
    </row>
    <row r="76" spans="1:38" x14ac:dyDescent="0.35">
      <c r="A76" t="s">
        <v>195</v>
      </c>
      <c r="B76" t="s">
        <v>80</v>
      </c>
      <c r="C76">
        <v>382.25299999999999</v>
      </c>
      <c r="D76">
        <v>422.50799999999998</v>
      </c>
      <c r="E76">
        <v>454.17500000000001</v>
      </c>
      <c r="F76">
        <v>509.81900000000002</v>
      </c>
      <c r="G76">
        <v>537.29499999999996</v>
      </c>
      <c r="H76">
        <v>578.26199999999994</v>
      </c>
      <c r="I76">
        <v>613.38699999999994</v>
      </c>
      <c r="J76">
        <v>656.45500000000004</v>
      </c>
      <c r="K76">
        <v>709.77200000000005</v>
      </c>
      <c r="L76">
        <v>746.43200000000002</v>
      </c>
      <c r="M76">
        <v>783.30799999999999</v>
      </c>
      <c r="N76">
        <v>804.29899999999998</v>
      </c>
      <c r="O76">
        <v>847.39099999999996</v>
      </c>
      <c r="P76">
        <v>878.75900000000001</v>
      </c>
      <c r="S76" t="s">
        <v>189</v>
      </c>
      <c r="T76" t="s">
        <v>55</v>
      </c>
      <c r="U76">
        <f t="shared" si="7"/>
        <v>7.4310285714285715</v>
      </c>
      <c r="V76">
        <f t="shared" si="8"/>
        <v>99.780985858188387</v>
      </c>
      <c r="W76" s="19"/>
      <c r="AH76" t="s">
        <v>217</v>
      </c>
      <c r="AI76" t="s">
        <v>63</v>
      </c>
      <c r="AJ76">
        <f t="shared" si="5"/>
        <v>13.196327472527473</v>
      </c>
      <c r="AK76">
        <f t="shared" si="6"/>
        <v>99.919566151550157</v>
      </c>
      <c r="AL76" s="19"/>
    </row>
    <row r="77" spans="1:38" x14ac:dyDescent="0.35">
      <c r="A77" t="s">
        <v>170</v>
      </c>
      <c r="B77" t="s">
        <v>98</v>
      </c>
      <c r="C77">
        <v>31.847000000000001</v>
      </c>
      <c r="D77">
        <v>31.542000000000002</v>
      </c>
      <c r="E77">
        <v>31.420999999999999</v>
      </c>
      <c r="F77">
        <v>29.108000000000001</v>
      </c>
      <c r="G77">
        <v>30.265000000000001</v>
      </c>
      <c r="H77">
        <v>27.367000000000001</v>
      </c>
      <c r="I77">
        <v>27.651</v>
      </c>
      <c r="J77">
        <v>27.463000000000001</v>
      </c>
      <c r="K77">
        <v>26.623999999999999</v>
      </c>
      <c r="L77">
        <v>26.76</v>
      </c>
      <c r="M77">
        <v>26.731000000000002</v>
      </c>
      <c r="N77">
        <v>26.667000000000002</v>
      </c>
      <c r="O77">
        <v>26.187999999999999</v>
      </c>
      <c r="P77">
        <v>25.259</v>
      </c>
      <c r="S77" t="s">
        <v>190</v>
      </c>
      <c r="T77" t="s">
        <v>59</v>
      </c>
      <c r="U77">
        <f t="shared" si="7"/>
        <v>12.998778021978024</v>
      </c>
      <c r="V77">
        <f t="shared" si="8"/>
        <v>99.887788921617854</v>
      </c>
      <c r="W77" s="19">
        <f t="shared" si="25"/>
        <v>13.262624175824174</v>
      </c>
      <c r="AH77" t="s">
        <v>217</v>
      </c>
      <c r="AI77" t="s">
        <v>67</v>
      </c>
      <c r="AJ77">
        <f t="shared" si="5"/>
        <v>13.369854945054945</v>
      </c>
      <c r="AK77">
        <f t="shared" si="6"/>
        <v>99.879620122144502</v>
      </c>
      <c r="AL77" s="19"/>
    </row>
    <row r="78" spans="1:38" x14ac:dyDescent="0.35">
      <c r="A78" t="s">
        <v>170</v>
      </c>
      <c r="B78" t="s">
        <v>99</v>
      </c>
      <c r="C78">
        <v>36.555</v>
      </c>
      <c r="D78">
        <v>34.630000000000003</v>
      </c>
      <c r="E78">
        <v>34.965000000000003</v>
      </c>
      <c r="F78">
        <v>33.939</v>
      </c>
      <c r="G78">
        <v>34.363999999999997</v>
      </c>
      <c r="H78">
        <v>32.850999999999999</v>
      </c>
      <c r="I78">
        <v>34.302</v>
      </c>
      <c r="J78">
        <v>32.735999999999997</v>
      </c>
      <c r="K78">
        <v>33.667999999999999</v>
      </c>
      <c r="L78">
        <v>34.597999999999999</v>
      </c>
      <c r="M78">
        <v>33.139000000000003</v>
      </c>
      <c r="N78">
        <v>34.383000000000003</v>
      </c>
      <c r="O78">
        <v>33.411000000000001</v>
      </c>
      <c r="P78">
        <v>33.286000000000001</v>
      </c>
      <c r="S78" t="s">
        <v>190</v>
      </c>
      <c r="T78" t="s">
        <v>63</v>
      </c>
      <c r="U78">
        <f t="shared" si="7"/>
        <v>13.325927472527471</v>
      </c>
      <c r="V78">
        <f t="shared" si="8"/>
        <v>99.812426684075589</v>
      </c>
      <c r="W78" s="19"/>
      <c r="AH78" t="s">
        <v>218</v>
      </c>
      <c r="AI78" t="s">
        <v>71</v>
      </c>
      <c r="AJ78">
        <f t="shared" si="5"/>
        <v>70.053909890109892</v>
      </c>
      <c r="AK78">
        <f t="shared" si="6"/>
        <v>99.957252661699584</v>
      </c>
      <c r="AL78" s="19">
        <f t="shared" ref="AL78" si="30">AVERAGE(AJ78:AJ80)</f>
        <v>70.909361172161184</v>
      </c>
    </row>
    <row r="79" spans="1:38" x14ac:dyDescent="0.35">
      <c r="A79" t="s">
        <v>171</v>
      </c>
      <c r="B79" t="s">
        <v>100</v>
      </c>
      <c r="C79">
        <v>64.918999999999997</v>
      </c>
      <c r="D79">
        <v>63.865000000000002</v>
      </c>
      <c r="E79">
        <v>64.930000000000007</v>
      </c>
      <c r="F79">
        <v>61.695</v>
      </c>
      <c r="G79">
        <v>65.069999999999993</v>
      </c>
      <c r="H79">
        <v>61.66</v>
      </c>
      <c r="I79">
        <v>61.201999999999998</v>
      </c>
      <c r="J79">
        <v>61.459000000000003</v>
      </c>
      <c r="K79">
        <v>63.874000000000002</v>
      </c>
      <c r="L79">
        <v>62.707000000000001</v>
      </c>
      <c r="M79">
        <v>60.887</v>
      </c>
      <c r="N79">
        <v>59.655000000000001</v>
      </c>
      <c r="O79">
        <v>61.164000000000001</v>
      </c>
      <c r="P79">
        <v>61.945999999999998</v>
      </c>
      <c r="S79" t="s">
        <v>190</v>
      </c>
      <c r="T79" t="s">
        <v>67</v>
      </c>
      <c r="U79">
        <f t="shared" si="7"/>
        <v>13.463167032967029</v>
      </c>
      <c r="V79">
        <f t="shared" si="8"/>
        <v>99.767448319884807</v>
      </c>
      <c r="W79" s="19"/>
      <c r="AH79" t="s">
        <v>218</v>
      </c>
      <c r="AI79" t="s">
        <v>75</v>
      </c>
      <c r="AJ79">
        <f t="shared" si="5"/>
        <v>71.26191868131869</v>
      </c>
      <c r="AK79">
        <f t="shared" si="6"/>
        <v>99.904232235112872</v>
      </c>
      <c r="AL79" s="19"/>
    </row>
    <row r="80" spans="1:38" x14ac:dyDescent="0.35">
      <c r="A80" t="s">
        <v>171</v>
      </c>
      <c r="B80" t="s">
        <v>102</v>
      </c>
      <c r="C80">
        <v>71.941999999999993</v>
      </c>
      <c r="D80">
        <v>70.661000000000001</v>
      </c>
      <c r="E80">
        <v>69.884</v>
      </c>
      <c r="F80">
        <v>73.266000000000005</v>
      </c>
      <c r="G80">
        <v>70.914000000000001</v>
      </c>
      <c r="H80">
        <v>70.435000000000002</v>
      </c>
      <c r="I80">
        <v>71.254000000000005</v>
      </c>
      <c r="J80">
        <v>69.819000000000003</v>
      </c>
      <c r="K80">
        <v>68.290000000000006</v>
      </c>
      <c r="L80">
        <v>69.912000000000006</v>
      </c>
      <c r="M80">
        <v>70.313000000000002</v>
      </c>
      <c r="N80">
        <v>71.164000000000001</v>
      </c>
      <c r="O80">
        <v>69.823999999999998</v>
      </c>
      <c r="P80">
        <v>66.647999999999996</v>
      </c>
      <c r="S80" t="s">
        <v>191</v>
      </c>
      <c r="T80" t="s">
        <v>71</v>
      </c>
      <c r="U80">
        <f t="shared" si="7"/>
        <v>21.359771428571428</v>
      </c>
      <c r="V80">
        <f t="shared" si="8"/>
        <v>99.81622326943112</v>
      </c>
      <c r="W80" s="19">
        <f t="shared" ref="W80" si="31">AVERAGE(U80:U82)</f>
        <v>20.054488644688647</v>
      </c>
      <c r="AH80" t="s">
        <v>218</v>
      </c>
      <c r="AI80" t="s">
        <v>79</v>
      </c>
      <c r="AJ80">
        <f t="shared" si="5"/>
        <v>71.412254945054926</v>
      </c>
      <c r="AK80">
        <f t="shared" si="6"/>
        <v>99.950282722461353</v>
      </c>
      <c r="AL80" s="19"/>
    </row>
    <row r="81" spans="1:38" x14ac:dyDescent="0.35">
      <c r="A81" t="s">
        <v>172</v>
      </c>
      <c r="B81" t="s">
        <v>103</v>
      </c>
      <c r="C81">
        <v>109.05200000000001</v>
      </c>
      <c r="D81">
        <v>110.151</v>
      </c>
      <c r="E81">
        <v>108.262</v>
      </c>
      <c r="F81">
        <v>106.608</v>
      </c>
      <c r="G81">
        <v>110.042</v>
      </c>
      <c r="H81">
        <v>103.935</v>
      </c>
      <c r="I81">
        <v>103.81100000000001</v>
      </c>
      <c r="J81">
        <v>105.813</v>
      </c>
      <c r="K81">
        <v>105.965</v>
      </c>
      <c r="L81">
        <v>110.67</v>
      </c>
      <c r="M81">
        <v>107.702</v>
      </c>
      <c r="N81">
        <v>106.56699999999999</v>
      </c>
      <c r="O81">
        <v>106.908</v>
      </c>
      <c r="P81">
        <v>104.767</v>
      </c>
      <c r="S81" t="s">
        <v>191</v>
      </c>
      <c r="T81" t="s">
        <v>75</v>
      </c>
      <c r="U81">
        <f t="shared" si="7"/>
        <v>19.652098901098903</v>
      </c>
      <c r="V81">
        <f t="shared" si="8"/>
        <v>99.668918966878479</v>
      </c>
      <c r="W81" s="19"/>
      <c r="AH81" t="s">
        <v>219</v>
      </c>
      <c r="AI81" t="s">
        <v>36</v>
      </c>
      <c r="AJ81">
        <f t="shared" si="5"/>
        <v>26.360729670329672</v>
      </c>
      <c r="AK81">
        <f t="shared" si="6"/>
        <v>99.956700354527229</v>
      </c>
      <c r="AL81" s="19">
        <f t="shared" ref="AL81" si="32">AVERAGE(AJ81:AJ83)</f>
        <v>26.580278388278387</v>
      </c>
    </row>
    <row r="82" spans="1:38" x14ac:dyDescent="0.35">
      <c r="A82" t="s">
        <v>172</v>
      </c>
      <c r="B82" t="s">
        <v>104</v>
      </c>
      <c r="C82">
        <v>108.455</v>
      </c>
      <c r="D82">
        <v>106.24</v>
      </c>
      <c r="E82">
        <v>103.914</v>
      </c>
      <c r="F82">
        <v>107.69</v>
      </c>
      <c r="G82">
        <v>108.273</v>
      </c>
      <c r="H82">
        <v>105.65600000000001</v>
      </c>
      <c r="I82">
        <v>104.414</v>
      </c>
      <c r="J82">
        <v>105.755</v>
      </c>
      <c r="K82">
        <v>104.288</v>
      </c>
      <c r="L82">
        <v>104.377</v>
      </c>
      <c r="M82">
        <v>105.483</v>
      </c>
      <c r="N82">
        <v>102.145</v>
      </c>
      <c r="O82">
        <v>99.909000000000006</v>
      </c>
      <c r="P82">
        <v>103.681</v>
      </c>
      <c r="S82" t="s">
        <v>191</v>
      </c>
      <c r="T82" t="s">
        <v>79</v>
      </c>
      <c r="U82">
        <f t="shared" si="7"/>
        <v>19.151595604395606</v>
      </c>
      <c r="V82">
        <f>CORREL($C$3:$P$3,C64:P64)*100</f>
        <v>99.857835263078115</v>
      </c>
      <c r="W82" s="19"/>
      <c r="AH82" t="s">
        <v>219</v>
      </c>
      <c r="AI82" t="s">
        <v>40</v>
      </c>
      <c r="AJ82">
        <f t="shared" si="5"/>
        <v>26.694494505494511</v>
      </c>
      <c r="AK82">
        <f t="shared" si="6"/>
        <v>99.943137735695473</v>
      </c>
      <c r="AL82" s="19"/>
    </row>
    <row r="83" spans="1:38" x14ac:dyDescent="0.35">
      <c r="A83" t="s">
        <v>173</v>
      </c>
      <c r="B83" t="s">
        <v>196</v>
      </c>
      <c r="C83">
        <v>166.68299999999999</v>
      </c>
      <c r="D83">
        <v>171.50200000000001</v>
      </c>
      <c r="E83">
        <v>166.99799999999999</v>
      </c>
      <c r="F83">
        <v>169.297</v>
      </c>
      <c r="G83">
        <v>165.42</v>
      </c>
      <c r="H83">
        <v>164.321</v>
      </c>
      <c r="I83">
        <v>164.64099999999999</v>
      </c>
      <c r="J83">
        <v>162.60400000000001</v>
      </c>
      <c r="K83">
        <v>167.2</v>
      </c>
      <c r="L83">
        <v>162.09800000000001</v>
      </c>
      <c r="M83">
        <v>164.845</v>
      </c>
      <c r="N83">
        <v>165.23500000000001</v>
      </c>
      <c r="O83">
        <v>162.12899999999999</v>
      </c>
      <c r="P83">
        <v>155.798</v>
      </c>
      <c r="S83" t="s">
        <v>192</v>
      </c>
      <c r="T83" t="s">
        <v>36</v>
      </c>
      <c r="U83">
        <f t="shared" si="7"/>
        <v>139.18507252747253</v>
      </c>
      <c r="V83">
        <f t="shared" si="8"/>
        <v>99.774058431086331</v>
      </c>
      <c r="W83" s="19">
        <f t="shared" ref="W83:W92" si="33">AVERAGE(U83:U85)</f>
        <v>120.19652087912088</v>
      </c>
      <c r="AH83" t="s">
        <v>219</v>
      </c>
      <c r="AI83" t="s">
        <v>44</v>
      </c>
      <c r="AJ83">
        <f t="shared" si="5"/>
        <v>26.685610989010986</v>
      </c>
      <c r="AK83">
        <f t="shared" si="6"/>
        <v>99.942416846037545</v>
      </c>
      <c r="AL83" s="19"/>
    </row>
    <row r="84" spans="1:38" x14ac:dyDescent="0.35">
      <c r="A84" t="s">
        <v>173</v>
      </c>
      <c r="B84" t="s">
        <v>197</v>
      </c>
      <c r="C84">
        <v>172.21899999999999</v>
      </c>
      <c r="D84">
        <v>177.64699999999999</v>
      </c>
      <c r="E84">
        <v>174.89</v>
      </c>
      <c r="F84">
        <v>176.27500000000001</v>
      </c>
      <c r="G84">
        <v>177.24799999999999</v>
      </c>
      <c r="H84">
        <v>174.422</v>
      </c>
      <c r="I84">
        <v>172.92</v>
      </c>
      <c r="J84">
        <v>172.459</v>
      </c>
      <c r="K84">
        <v>180.011</v>
      </c>
      <c r="L84">
        <v>172.88300000000001</v>
      </c>
      <c r="M84">
        <v>171.03299999999999</v>
      </c>
      <c r="N84">
        <v>170.18199999999999</v>
      </c>
      <c r="O84">
        <v>171.065</v>
      </c>
      <c r="P84">
        <v>170.834</v>
      </c>
      <c r="S84" t="s">
        <v>192</v>
      </c>
      <c r="T84" t="s">
        <v>40</v>
      </c>
      <c r="U84">
        <f t="shared" si="7"/>
        <v>135.92061978021979</v>
      </c>
      <c r="V84">
        <f t="shared" si="8"/>
        <v>99.584613266719515</v>
      </c>
      <c r="W84" s="19"/>
      <c r="AH84" t="s">
        <v>220</v>
      </c>
      <c r="AI84" t="s">
        <v>48</v>
      </c>
      <c r="AJ84">
        <f t="shared" si="5"/>
        <v>36.869821978021982</v>
      </c>
      <c r="AK84">
        <f t="shared" si="6"/>
        <v>99.971659935531321</v>
      </c>
      <c r="AL84" s="19">
        <f t="shared" ref="AL84" si="34">AVERAGE(AJ84:AJ86)</f>
        <v>38.637908424908431</v>
      </c>
    </row>
    <row r="85" spans="1:38" x14ac:dyDescent="0.35">
      <c r="A85" t="s">
        <v>174</v>
      </c>
      <c r="B85" t="s">
        <v>198</v>
      </c>
      <c r="C85">
        <v>305.25299999999999</v>
      </c>
      <c r="D85">
        <v>308.12099999999998</v>
      </c>
      <c r="E85">
        <v>304.08100000000002</v>
      </c>
      <c r="F85">
        <v>302.54700000000003</v>
      </c>
      <c r="G85">
        <v>301.27199999999999</v>
      </c>
      <c r="H85">
        <v>303.678</v>
      </c>
      <c r="I85">
        <v>295.01400000000001</v>
      </c>
      <c r="J85">
        <v>304.23399999999998</v>
      </c>
      <c r="K85">
        <v>298.13799999999998</v>
      </c>
      <c r="L85">
        <v>301.411</v>
      </c>
      <c r="M85">
        <v>296.15699999999998</v>
      </c>
      <c r="N85">
        <v>296.80599999999998</v>
      </c>
      <c r="O85">
        <v>296.42700000000002</v>
      </c>
      <c r="P85">
        <v>292.24299999999999</v>
      </c>
      <c r="S85" t="s">
        <v>192</v>
      </c>
      <c r="T85" t="s">
        <v>44</v>
      </c>
      <c r="U85">
        <f t="shared" si="7"/>
        <v>85.48387032967031</v>
      </c>
      <c r="V85">
        <f t="shared" si="8"/>
        <v>99.763670318023088</v>
      </c>
      <c r="W85" s="19"/>
      <c r="AH85" t="s">
        <v>220</v>
      </c>
      <c r="AI85" t="s">
        <v>52</v>
      </c>
      <c r="AJ85">
        <f t="shared" si="5"/>
        <v>41.217364835164837</v>
      </c>
      <c r="AK85">
        <f t="shared" si="6"/>
        <v>99.967628578482632</v>
      </c>
      <c r="AL85" s="19"/>
    </row>
    <row r="86" spans="1:38" x14ac:dyDescent="0.35">
      <c r="A86" t="s">
        <v>174</v>
      </c>
      <c r="B86" t="s">
        <v>199</v>
      </c>
      <c r="C86">
        <v>314.03100000000001</v>
      </c>
      <c r="D86">
        <v>315.20600000000002</v>
      </c>
      <c r="E86">
        <v>313.86599999999999</v>
      </c>
      <c r="F86">
        <v>313.86399999999998</v>
      </c>
      <c r="G86">
        <v>317.02600000000001</v>
      </c>
      <c r="H86">
        <v>309.87700000000001</v>
      </c>
      <c r="I86">
        <v>307.06799999999998</v>
      </c>
      <c r="J86">
        <v>303.62700000000001</v>
      </c>
      <c r="K86">
        <v>314.226</v>
      </c>
      <c r="L86">
        <v>307.33699999999999</v>
      </c>
      <c r="M86">
        <v>304.07900000000001</v>
      </c>
      <c r="N86">
        <v>300.18900000000002</v>
      </c>
      <c r="O86">
        <v>302.18900000000002</v>
      </c>
      <c r="P86">
        <v>303.01400000000001</v>
      </c>
      <c r="S86" t="s">
        <v>193</v>
      </c>
      <c r="T86" t="s">
        <v>48</v>
      </c>
      <c r="U86">
        <f t="shared" si="7"/>
        <v>9.0653054945054929</v>
      </c>
      <c r="V86">
        <f t="shared" si="8"/>
        <v>99.763262700912577</v>
      </c>
      <c r="W86" s="19">
        <f t="shared" si="33"/>
        <v>9.3316417582417586</v>
      </c>
      <c r="AH86" t="s">
        <v>220</v>
      </c>
      <c r="AI86" t="s">
        <v>56</v>
      </c>
      <c r="AJ86">
        <f t="shared" si="5"/>
        <v>37.826538461538469</v>
      </c>
      <c r="AK86">
        <f t="shared" si="6"/>
        <v>99.957065604707239</v>
      </c>
      <c r="AL86" s="19"/>
    </row>
    <row r="87" spans="1:38" x14ac:dyDescent="0.35">
      <c r="A87" t="s">
        <v>175</v>
      </c>
      <c r="B87" t="s">
        <v>200</v>
      </c>
      <c r="C87">
        <v>574.04999999999995</v>
      </c>
      <c r="D87">
        <v>579.63900000000001</v>
      </c>
      <c r="E87">
        <v>572.36500000000001</v>
      </c>
      <c r="F87">
        <v>575.23699999999997</v>
      </c>
      <c r="G87">
        <v>569.37599999999998</v>
      </c>
      <c r="H87">
        <v>563.82799999999997</v>
      </c>
      <c r="I87">
        <v>562.90099999999995</v>
      </c>
      <c r="J87">
        <v>562.42499999999995</v>
      </c>
      <c r="K87">
        <v>568.96500000000003</v>
      </c>
      <c r="L87">
        <v>568.221</v>
      </c>
      <c r="M87">
        <v>567.40700000000004</v>
      </c>
      <c r="N87">
        <v>550.75300000000004</v>
      </c>
      <c r="O87">
        <v>556.05999999999995</v>
      </c>
      <c r="P87">
        <v>547.73800000000006</v>
      </c>
      <c r="S87" t="s">
        <v>193</v>
      </c>
      <c r="T87" t="s">
        <v>52</v>
      </c>
      <c r="U87">
        <f t="shared" si="7"/>
        <v>9.4577010989011008</v>
      </c>
      <c r="V87">
        <f t="shared" si="8"/>
        <v>99.587110509186047</v>
      </c>
      <c r="W87" s="19"/>
      <c r="AH87" t="s">
        <v>221</v>
      </c>
      <c r="AI87" t="s">
        <v>60</v>
      </c>
      <c r="AJ87">
        <f>SLOPE(C165:P165,$C$97:$P$97)</f>
        <v>29.445778021978018</v>
      </c>
      <c r="AK87">
        <f>CORREL($C$97:$P$97,C165:P165)*100</f>
        <v>99.962153740536436</v>
      </c>
      <c r="AL87" s="19">
        <f t="shared" ref="AL87" si="35">AVERAGE(AJ87:AJ89)</f>
        <v>30.626513553113551</v>
      </c>
    </row>
    <row r="88" spans="1:38" x14ac:dyDescent="0.35">
      <c r="A88" t="s">
        <v>175</v>
      </c>
      <c r="B88" t="s">
        <v>201</v>
      </c>
      <c r="C88">
        <v>591.14</v>
      </c>
      <c r="D88">
        <v>583.29</v>
      </c>
      <c r="E88">
        <v>583.07500000000005</v>
      </c>
      <c r="F88">
        <v>603.24400000000003</v>
      </c>
      <c r="G88">
        <v>583.596</v>
      </c>
      <c r="H88">
        <v>581.42899999999997</v>
      </c>
      <c r="I88">
        <v>580.94399999999996</v>
      </c>
      <c r="J88">
        <v>575.30899999999997</v>
      </c>
      <c r="K88">
        <v>587.86800000000005</v>
      </c>
      <c r="L88">
        <v>587.18700000000001</v>
      </c>
      <c r="M88">
        <v>580.976</v>
      </c>
      <c r="N88">
        <v>570.23299999999995</v>
      </c>
      <c r="O88">
        <v>571.39400000000001</v>
      </c>
      <c r="P88">
        <v>563.03099999999995</v>
      </c>
      <c r="S88" t="s">
        <v>193</v>
      </c>
      <c r="T88" t="s">
        <v>56</v>
      </c>
      <c r="U88">
        <f t="shared" si="7"/>
        <v>9.4719186813186838</v>
      </c>
      <c r="V88">
        <f t="shared" si="8"/>
        <v>99.739024591940961</v>
      </c>
      <c r="W88" s="19"/>
      <c r="AH88" t="s">
        <v>221</v>
      </c>
      <c r="AI88" t="s">
        <v>64</v>
      </c>
      <c r="AJ88">
        <f t="shared" si="5"/>
        <v>30.814945054945049</v>
      </c>
      <c r="AK88">
        <f t="shared" si="6"/>
        <v>99.936082677380227</v>
      </c>
      <c r="AL88" s="19"/>
    </row>
    <row r="89" spans="1:38" x14ac:dyDescent="0.35">
      <c r="S89" t="s">
        <v>194</v>
      </c>
      <c r="T89" t="s">
        <v>60</v>
      </c>
      <c r="U89">
        <f t="shared" si="7"/>
        <v>31.059406593406599</v>
      </c>
      <c r="V89">
        <f t="shared" si="8"/>
        <v>99.914467158495327</v>
      </c>
      <c r="W89" s="19">
        <f>AVERAGE(U89:U91)</f>
        <v>31.82434652014652</v>
      </c>
      <c r="AH89" t="s">
        <v>221</v>
      </c>
      <c r="AI89" t="s">
        <v>68</v>
      </c>
      <c r="AJ89">
        <f t="shared" si="5"/>
        <v>31.618817582417581</v>
      </c>
      <c r="AK89">
        <f t="shared" si="6"/>
        <v>99.977211714803801</v>
      </c>
      <c r="AL89" s="19"/>
    </row>
    <row r="90" spans="1:38" x14ac:dyDescent="0.35">
      <c r="S90" t="s">
        <v>194</v>
      </c>
      <c r="T90" t="s">
        <v>64</v>
      </c>
      <c r="U90">
        <f t="shared" si="7"/>
        <v>31.73045934065934</v>
      </c>
      <c r="V90">
        <f t="shared" si="8"/>
        <v>99.887374877910489</v>
      </c>
      <c r="W90" s="19"/>
      <c r="AH90" t="s">
        <v>222</v>
      </c>
      <c r="AI90" t="s">
        <v>72</v>
      </c>
      <c r="AJ90">
        <f t="shared" si="5"/>
        <v>11.598665934065934</v>
      </c>
      <c r="AK90">
        <f t="shared" si="6"/>
        <v>99.881288711833307</v>
      </c>
      <c r="AL90" s="19">
        <f t="shared" ref="AL90" si="36">AVERAGE(AJ90:AJ92)</f>
        <v>12.617618315018314</v>
      </c>
    </row>
    <row r="91" spans="1:38" x14ac:dyDescent="0.35">
      <c r="S91" t="s">
        <v>194</v>
      </c>
      <c r="T91" t="s">
        <v>68</v>
      </c>
      <c r="U91">
        <f t="shared" si="7"/>
        <v>32.683173626373623</v>
      </c>
      <c r="V91">
        <f t="shared" si="8"/>
        <v>99.847823762110323</v>
      </c>
      <c r="W91" s="19"/>
      <c r="AH91" t="s">
        <v>222</v>
      </c>
      <c r="AI91" t="s">
        <v>76</v>
      </c>
      <c r="AJ91">
        <f t="shared" si="5"/>
        <v>13.224819780219779</v>
      </c>
      <c r="AK91">
        <f t="shared" si="6"/>
        <v>99.917847641756069</v>
      </c>
      <c r="AL91" s="19"/>
    </row>
    <row r="92" spans="1:38" x14ac:dyDescent="0.35">
      <c r="S92" t="s">
        <v>195</v>
      </c>
      <c r="T92" t="s">
        <v>72</v>
      </c>
      <c r="U92">
        <f t="shared" si="7"/>
        <v>34.565065934065927</v>
      </c>
      <c r="V92">
        <f t="shared" si="8"/>
        <v>99.899642990824162</v>
      </c>
      <c r="W92" s="19">
        <f t="shared" si="33"/>
        <v>36.796027106227108</v>
      </c>
      <c r="AH92" t="s">
        <v>222</v>
      </c>
      <c r="AI92" t="s">
        <v>80</v>
      </c>
      <c r="AJ92">
        <f t="shared" si="5"/>
        <v>13.029369230769232</v>
      </c>
      <c r="AK92">
        <f t="shared" si="6"/>
        <v>99.907987081179627</v>
      </c>
      <c r="AL92" s="19"/>
    </row>
    <row r="93" spans="1:38" x14ac:dyDescent="0.35">
      <c r="S93" t="s">
        <v>195</v>
      </c>
      <c r="T93" t="s">
        <v>76</v>
      </c>
      <c r="U93">
        <f>SLOPE(C75:P75,$C$3:$P$3)</f>
        <v>36.972217582417585</v>
      </c>
      <c r="V93">
        <f t="shared" si="8"/>
        <v>99.901830600129585</v>
      </c>
      <c r="W93" s="19"/>
    </row>
    <row r="94" spans="1:38" x14ac:dyDescent="0.35">
      <c r="S94" t="s">
        <v>195</v>
      </c>
      <c r="T94" t="s">
        <v>80</v>
      </c>
      <c r="U94">
        <f t="shared" si="7"/>
        <v>38.850797802197796</v>
      </c>
      <c r="V94">
        <f t="shared" si="8"/>
        <v>99.880754796682425</v>
      </c>
      <c r="W94" s="19"/>
    </row>
    <row r="95" spans="1:38" x14ac:dyDescent="0.35">
      <c r="A95" s="13" t="s">
        <v>167</v>
      </c>
    </row>
    <row r="96" spans="1:38" x14ac:dyDescent="0.35">
      <c r="C96" s="19" t="s">
        <v>168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35">
      <c r="C97">
        <v>0</v>
      </c>
      <c r="D97">
        <v>1</v>
      </c>
      <c r="E97">
        <v>2</v>
      </c>
      <c r="F97">
        <v>3</v>
      </c>
      <c r="G97">
        <v>4</v>
      </c>
      <c r="H97">
        <v>5</v>
      </c>
      <c r="I97">
        <v>6</v>
      </c>
      <c r="J97">
        <v>7</v>
      </c>
      <c r="K97">
        <v>8</v>
      </c>
      <c r="L97">
        <v>9</v>
      </c>
      <c r="M97">
        <v>10</v>
      </c>
      <c r="N97">
        <v>11</v>
      </c>
      <c r="O97">
        <v>12</v>
      </c>
      <c r="P97">
        <v>13</v>
      </c>
    </row>
    <row r="98" spans="1:16" x14ac:dyDescent="0.35">
      <c r="A98" t="s">
        <v>169</v>
      </c>
      <c r="B98" t="s">
        <v>12</v>
      </c>
      <c r="C98" s="19" t="s">
        <v>202</v>
      </c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x14ac:dyDescent="0.35">
      <c r="A99" t="s">
        <v>170</v>
      </c>
      <c r="B99" t="s">
        <v>106</v>
      </c>
      <c r="C99">
        <v>34.390999999999998</v>
      </c>
      <c r="D99">
        <v>32.963999999999999</v>
      </c>
      <c r="E99">
        <v>34.531999999999996</v>
      </c>
      <c r="F99">
        <v>34.106999999999999</v>
      </c>
      <c r="G99">
        <v>34.701000000000001</v>
      </c>
      <c r="H99">
        <v>33.545000000000002</v>
      </c>
      <c r="I99">
        <v>31.015999999999998</v>
      </c>
      <c r="J99">
        <v>32.707999999999998</v>
      </c>
      <c r="K99">
        <v>33.021999999999998</v>
      </c>
      <c r="L99">
        <v>32.726999999999997</v>
      </c>
      <c r="M99">
        <v>31.896999999999998</v>
      </c>
      <c r="N99">
        <v>32.837000000000003</v>
      </c>
      <c r="O99">
        <v>32.265000000000001</v>
      </c>
      <c r="P99">
        <v>32.686999999999998</v>
      </c>
    </row>
    <row r="100" spans="1:16" x14ac:dyDescent="0.35">
      <c r="A100" t="s">
        <v>170</v>
      </c>
      <c r="B100" t="s">
        <v>111</v>
      </c>
      <c r="C100">
        <v>29.934999999999999</v>
      </c>
      <c r="D100">
        <v>28.335999999999999</v>
      </c>
      <c r="E100">
        <v>29.757000000000001</v>
      </c>
      <c r="F100">
        <v>31.378</v>
      </c>
      <c r="G100">
        <v>28.74</v>
      </c>
      <c r="H100">
        <v>27.802</v>
      </c>
      <c r="I100">
        <v>27.664000000000001</v>
      </c>
      <c r="J100">
        <v>27.885999999999999</v>
      </c>
      <c r="K100">
        <v>28.818999999999999</v>
      </c>
      <c r="L100">
        <v>29.574999999999999</v>
      </c>
      <c r="M100">
        <v>28.614000000000001</v>
      </c>
      <c r="N100">
        <v>27.818999999999999</v>
      </c>
      <c r="O100">
        <v>27.969000000000001</v>
      </c>
      <c r="P100">
        <v>26.99</v>
      </c>
    </row>
    <row r="101" spans="1:16" x14ac:dyDescent="0.35">
      <c r="A101" t="s">
        <v>171</v>
      </c>
      <c r="B101" t="s">
        <v>115</v>
      </c>
      <c r="C101">
        <v>60.180999999999997</v>
      </c>
      <c r="D101">
        <v>61.192</v>
      </c>
      <c r="E101">
        <v>60.781999999999996</v>
      </c>
      <c r="F101">
        <v>58.116</v>
      </c>
      <c r="G101">
        <v>59.23</v>
      </c>
      <c r="H101">
        <v>59.820999999999998</v>
      </c>
      <c r="I101">
        <v>59.539000000000001</v>
      </c>
      <c r="J101">
        <v>59.534999999999997</v>
      </c>
      <c r="K101">
        <v>61.463000000000001</v>
      </c>
      <c r="L101">
        <v>58.741</v>
      </c>
      <c r="M101">
        <v>59.55</v>
      </c>
      <c r="N101">
        <v>57.387999999999998</v>
      </c>
      <c r="O101">
        <v>57.856999999999999</v>
      </c>
      <c r="P101">
        <v>59.348999999999997</v>
      </c>
    </row>
    <row r="102" spans="1:16" x14ac:dyDescent="0.35">
      <c r="A102" t="s">
        <v>171</v>
      </c>
      <c r="B102" t="s">
        <v>119</v>
      </c>
      <c r="C102">
        <v>65.61</v>
      </c>
      <c r="D102">
        <v>64.945999999999998</v>
      </c>
      <c r="E102">
        <v>64.875</v>
      </c>
      <c r="F102">
        <v>62.893000000000001</v>
      </c>
      <c r="G102">
        <v>65.320999999999998</v>
      </c>
      <c r="H102">
        <v>65.200999999999993</v>
      </c>
      <c r="I102">
        <v>62.905999999999999</v>
      </c>
      <c r="J102">
        <v>61.741999999999997</v>
      </c>
      <c r="K102">
        <v>62.32</v>
      </c>
      <c r="L102">
        <v>64.039000000000001</v>
      </c>
      <c r="M102">
        <v>62.875999999999998</v>
      </c>
      <c r="N102">
        <v>61.829000000000001</v>
      </c>
      <c r="O102">
        <v>62.585999999999999</v>
      </c>
      <c r="P102">
        <v>64.091999999999999</v>
      </c>
    </row>
    <row r="103" spans="1:16" x14ac:dyDescent="0.35">
      <c r="A103" t="s">
        <v>172</v>
      </c>
      <c r="B103" t="s">
        <v>123</v>
      </c>
      <c r="C103">
        <v>95.355000000000004</v>
      </c>
      <c r="D103">
        <v>96.521000000000001</v>
      </c>
      <c r="E103">
        <v>95.316000000000003</v>
      </c>
      <c r="F103">
        <v>94.53</v>
      </c>
      <c r="G103">
        <v>95.644000000000005</v>
      </c>
      <c r="H103">
        <v>94.322999999999993</v>
      </c>
      <c r="I103">
        <v>94.138999999999996</v>
      </c>
      <c r="J103">
        <v>95.495000000000005</v>
      </c>
      <c r="K103">
        <v>93.733999999999995</v>
      </c>
      <c r="L103">
        <v>92.317999999999998</v>
      </c>
      <c r="M103">
        <v>91.739000000000004</v>
      </c>
      <c r="N103">
        <v>96.531000000000006</v>
      </c>
      <c r="O103">
        <v>92.063999999999993</v>
      </c>
      <c r="P103">
        <v>96.103999999999999</v>
      </c>
    </row>
    <row r="104" spans="1:16" x14ac:dyDescent="0.35">
      <c r="A104" t="s">
        <v>172</v>
      </c>
      <c r="B104" t="s">
        <v>127</v>
      </c>
      <c r="C104">
        <v>94.233000000000004</v>
      </c>
      <c r="D104">
        <v>94.861000000000004</v>
      </c>
      <c r="E104">
        <v>95.951999999999998</v>
      </c>
      <c r="F104">
        <v>93.994</v>
      </c>
      <c r="G104">
        <v>96.655000000000001</v>
      </c>
      <c r="H104">
        <v>92.018000000000001</v>
      </c>
      <c r="I104">
        <v>94.805999999999997</v>
      </c>
      <c r="J104">
        <v>94.073999999999998</v>
      </c>
      <c r="K104">
        <v>95.688000000000002</v>
      </c>
      <c r="L104">
        <v>94.441999999999993</v>
      </c>
      <c r="M104">
        <v>95.37</v>
      </c>
      <c r="N104">
        <v>90.88</v>
      </c>
      <c r="O104">
        <v>92.674999999999997</v>
      </c>
      <c r="P104">
        <v>91.081999999999994</v>
      </c>
    </row>
    <row r="105" spans="1:16" x14ac:dyDescent="0.35">
      <c r="A105" t="s">
        <v>173</v>
      </c>
      <c r="B105" t="s">
        <v>131</v>
      </c>
      <c r="C105">
        <v>159.822</v>
      </c>
      <c r="D105">
        <v>165.06399999999999</v>
      </c>
      <c r="E105">
        <v>163.09100000000001</v>
      </c>
      <c r="F105">
        <v>166.37</v>
      </c>
      <c r="G105">
        <v>165.352</v>
      </c>
      <c r="H105">
        <v>162.24</v>
      </c>
      <c r="I105">
        <v>160.738</v>
      </c>
      <c r="J105">
        <v>159.75700000000001</v>
      </c>
      <c r="K105">
        <v>161.19900000000001</v>
      </c>
      <c r="L105">
        <v>157.429</v>
      </c>
      <c r="M105">
        <v>159.548</v>
      </c>
      <c r="N105">
        <v>163.809</v>
      </c>
      <c r="O105">
        <v>157.667</v>
      </c>
      <c r="P105">
        <v>160.01900000000001</v>
      </c>
    </row>
    <row r="106" spans="1:16" x14ac:dyDescent="0.35">
      <c r="A106" t="s">
        <v>173</v>
      </c>
      <c r="B106" t="s">
        <v>135</v>
      </c>
      <c r="C106">
        <v>163.60499999999999</v>
      </c>
      <c r="D106">
        <v>157.965</v>
      </c>
      <c r="E106">
        <v>157.57</v>
      </c>
      <c r="F106">
        <v>165.11099999999999</v>
      </c>
      <c r="G106">
        <v>162.66800000000001</v>
      </c>
      <c r="H106">
        <v>153.90299999999999</v>
      </c>
      <c r="I106">
        <v>159.012</v>
      </c>
      <c r="J106">
        <v>159.81299999999999</v>
      </c>
      <c r="K106">
        <v>158.89699999999999</v>
      </c>
      <c r="L106">
        <v>158.11099999999999</v>
      </c>
      <c r="M106">
        <v>153.923</v>
      </c>
      <c r="N106">
        <v>160.72800000000001</v>
      </c>
      <c r="O106">
        <v>155.75800000000001</v>
      </c>
      <c r="P106">
        <v>158.41399999999999</v>
      </c>
    </row>
    <row r="107" spans="1:16" x14ac:dyDescent="0.35">
      <c r="A107" t="s">
        <v>174</v>
      </c>
      <c r="B107" t="s">
        <v>139</v>
      </c>
      <c r="C107">
        <v>286.38</v>
      </c>
      <c r="D107">
        <v>287.96499999999997</v>
      </c>
      <c r="E107">
        <v>287.52300000000002</v>
      </c>
      <c r="F107">
        <v>281.71499999999997</v>
      </c>
      <c r="G107">
        <v>285.012</v>
      </c>
      <c r="H107">
        <v>283.37799999999999</v>
      </c>
      <c r="I107">
        <v>282.286</v>
      </c>
      <c r="J107">
        <v>280.262</v>
      </c>
      <c r="K107">
        <v>280.58199999999999</v>
      </c>
      <c r="L107">
        <v>282.084</v>
      </c>
      <c r="M107">
        <v>281.25599999999997</v>
      </c>
      <c r="N107">
        <v>281.10199999999998</v>
      </c>
      <c r="O107">
        <v>279.39499999999998</v>
      </c>
      <c r="P107">
        <v>281.23899999999998</v>
      </c>
    </row>
    <row r="108" spans="1:16" x14ac:dyDescent="0.35">
      <c r="A108" t="s">
        <v>174</v>
      </c>
      <c r="B108" t="s">
        <v>21</v>
      </c>
      <c r="C108">
        <v>319.23599999999999</v>
      </c>
      <c r="D108">
        <v>316.173</v>
      </c>
      <c r="E108">
        <v>320.22199999999998</v>
      </c>
      <c r="F108">
        <v>319.63499999999999</v>
      </c>
      <c r="G108">
        <v>314.98599999999999</v>
      </c>
      <c r="H108">
        <v>311.57900000000001</v>
      </c>
      <c r="I108">
        <v>313.10300000000001</v>
      </c>
      <c r="J108">
        <v>311.26499999999999</v>
      </c>
      <c r="K108">
        <v>313.935</v>
      </c>
      <c r="L108">
        <v>314.49299999999999</v>
      </c>
      <c r="M108">
        <v>310.99400000000003</v>
      </c>
      <c r="N108">
        <v>307.892</v>
      </c>
      <c r="O108">
        <v>312.024</v>
      </c>
      <c r="P108">
        <v>309.036</v>
      </c>
    </row>
    <row r="109" spans="1:16" x14ac:dyDescent="0.35">
      <c r="A109" t="s">
        <v>175</v>
      </c>
      <c r="B109" t="s">
        <v>26</v>
      </c>
      <c r="C109">
        <v>537.37400000000002</v>
      </c>
      <c r="D109">
        <v>540.59299999999996</v>
      </c>
      <c r="E109">
        <v>546.34</v>
      </c>
      <c r="F109">
        <v>545.48</v>
      </c>
      <c r="G109">
        <v>544.98</v>
      </c>
      <c r="H109">
        <v>539.50099999999998</v>
      </c>
      <c r="I109">
        <v>532.322</v>
      </c>
      <c r="J109">
        <v>537.98</v>
      </c>
      <c r="K109">
        <v>530.68700000000001</v>
      </c>
      <c r="L109">
        <v>532.44200000000001</v>
      </c>
      <c r="M109">
        <v>535.28899999999999</v>
      </c>
      <c r="N109">
        <v>528.89300000000003</v>
      </c>
      <c r="O109">
        <v>524.68299999999999</v>
      </c>
      <c r="P109">
        <v>529.38099999999997</v>
      </c>
    </row>
    <row r="110" spans="1:16" x14ac:dyDescent="0.35">
      <c r="A110" t="s">
        <v>175</v>
      </c>
      <c r="B110" t="s">
        <v>30</v>
      </c>
      <c r="C110">
        <v>443.28199999999998</v>
      </c>
      <c r="D110">
        <v>441.76299999999998</v>
      </c>
      <c r="E110">
        <v>452.5</v>
      </c>
      <c r="F110">
        <v>447.66899999999998</v>
      </c>
      <c r="G110">
        <v>444.96</v>
      </c>
      <c r="H110">
        <v>435.65899999999999</v>
      </c>
      <c r="I110">
        <v>437.61599999999999</v>
      </c>
      <c r="J110">
        <v>439.29700000000003</v>
      </c>
      <c r="K110">
        <v>444.15499999999997</v>
      </c>
      <c r="L110">
        <v>439.66500000000002</v>
      </c>
      <c r="M110">
        <v>439.39499999999998</v>
      </c>
      <c r="N110">
        <v>434.82600000000002</v>
      </c>
      <c r="O110">
        <v>436.87599999999998</v>
      </c>
      <c r="P110">
        <v>436.13499999999999</v>
      </c>
    </row>
    <row r="111" spans="1:16" x14ac:dyDescent="0.35">
      <c r="A111" t="s">
        <v>203</v>
      </c>
      <c r="B111" t="s">
        <v>108</v>
      </c>
      <c r="C111">
        <v>483.41500000000002</v>
      </c>
      <c r="D111">
        <v>532.01199999999994</v>
      </c>
      <c r="E111">
        <v>589.06600000000003</v>
      </c>
      <c r="F111">
        <v>632.60599999999999</v>
      </c>
      <c r="G111">
        <v>676.52599999999995</v>
      </c>
      <c r="H111">
        <v>720.93299999999999</v>
      </c>
      <c r="I111">
        <v>765.447</v>
      </c>
      <c r="J111">
        <v>814.68499999999995</v>
      </c>
      <c r="K111">
        <v>868.94399999999996</v>
      </c>
      <c r="L111">
        <v>911.73599999999999</v>
      </c>
      <c r="M111">
        <v>965.577</v>
      </c>
      <c r="N111">
        <v>1006.068</v>
      </c>
      <c r="O111">
        <v>1048.944</v>
      </c>
      <c r="P111">
        <v>1099.8599999999999</v>
      </c>
    </row>
    <row r="112" spans="1:16" x14ac:dyDescent="0.35">
      <c r="A112" t="s">
        <v>203</v>
      </c>
      <c r="B112" t="s">
        <v>112</v>
      </c>
      <c r="C112">
        <v>468.42599999999999</v>
      </c>
      <c r="D112">
        <v>511.18700000000001</v>
      </c>
      <c r="E112">
        <v>565.17499999999995</v>
      </c>
      <c r="F112">
        <v>613.69200000000001</v>
      </c>
      <c r="G112">
        <v>666.69799999999998</v>
      </c>
      <c r="H112">
        <v>691.61599999999999</v>
      </c>
      <c r="I112">
        <v>739.86</v>
      </c>
      <c r="J112">
        <v>795.91600000000005</v>
      </c>
      <c r="K112">
        <v>833.64099999999996</v>
      </c>
      <c r="L112">
        <v>887.827</v>
      </c>
      <c r="M112">
        <v>934.74300000000005</v>
      </c>
      <c r="N112">
        <v>974.25599999999997</v>
      </c>
      <c r="O112">
        <v>1008.715</v>
      </c>
      <c r="P112">
        <v>1073.8889999999999</v>
      </c>
    </row>
    <row r="113" spans="1:16" x14ac:dyDescent="0.35">
      <c r="A113" t="s">
        <v>203</v>
      </c>
      <c r="B113" t="s">
        <v>116</v>
      </c>
      <c r="C113">
        <v>464.27600000000001</v>
      </c>
      <c r="D113">
        <v>509.44400000000002</v>
      </c>
      <c r="E113">
        <v>574.72199999999998</v>
      </c>
      <c r="F113">
        <v>615.923</v>
      </c>
      <c r="G113">
        <v>667.34400000000005</v>
      </c>
      <c r="H113">
        <v>704.87099999999998</v>
      </c>
      <c r="I113">
        <v>751.74099999999999</v>
      </c>
      <c r="J113">
        <v>796.76</v>
      </c>
      <c r="K113">
        <v>843.35400000000004</v>
      </c>
      <c r="L113">
        <v>897.50199999999995</v>
      </c>
      <c r="M113">
        <v>933.31600000000003</v>
      </c>
      <c r="N113">
        <v>979.16300000000001</v>
      </c>
      <c r="O113">
        <v>1028.1300000000001</v>
      </c>
      <c r="P113">
        <v>1075.124</v>
      </c>
    </row>
    <row r="114" spans="1:16" x14ac:dyDescent="0.35">
      <c r="A114" t="s">
        <v>204</v>
      </c>
      <c r="B114" t="s">
        <v>120</v>
      </c>
      <c r="C114">
        <v>203.48</v>
      </c>
      <c r="D114">
        <v>210.107</v>
      </c>
      <c r="E114">
        <v>231.16499999999999</v>
      </c>
      <c r="F114">
        <v>247.77099999999999</v>
      </c>
      <c r="G114">
        <v>255.39099999999999</v>
      </c>
      <c r="H114">
        <v>270.71600000000001</v>
      </c>
      <c r="I114">
        <v>288.75200000000001</v>
      </c>
      <c r="J114">
        <v>291.96300000000002</v>
      </c>
      <c r="K114">
        <v>312.71300000000002</v>
      </c>
      <c r="L114">
        <v>327.04399999999998</v>
      </c>
      <c r="M114">
        <v>341.084</v>
      </c>
      <c r="N114">
        <v>351.62</v>
      </c>
      <c r="O114">
        <v>368.899</v>
      </c>
      <c r="P114">
        <v>385.37400000000002</v>
      </c>
    </row>
    <row r="115" spans="1:16" x14ac:dyDescent="0.35">
      <c r="A115" t="s">
        <v>204</v>
      </c>
      <c r="B115" t="s">
        <v>124</v>
      </c>
      <c r="C115">
        <v>200.221</v>
      </c>
      <c r="D115">
        <v>213.81100000000001</v>
      </c>
      <c r="E115">
        <v>235.88200000000001</v>
      </c>
      <c r="F115">
        <v>250.61600000000001</v>
      </c>
      <c r="G115">
        <v>267.28199999999998</v>
      </c>
      <c r="H115">
        <v>273.76299999999998</v>
      </c>
      <c r="I115">
        <v>297.976</v>
      </c>
      <c r="J115">
        <v>309.339</v>
      </c>
      <c r="K115">
        <v>329.64499999999998</v>
      </c>
      <c r="L115">
        <v>341.34300000000002</v>
      </c>
      <c r="M115">
        <v>361.25099999999998</v>
      </c>
      <c r="N115">
        <v>364.267</v>
      </c>
      <c r="O115">
        <v>377.77100000000002</v>
      </c>
      <c r="P115">
        <v>402.14100000000002</v>
      </c>
    </row>
    <row r="116" spans="1:16" x14ac:dyDescent="0.35">
      <c r="A116" t="s">
        <v>204</v>
      </c>
      <c r="B116" t="s">
        <v>128</v>
      </c>
      <c r="C116">
        <v>204.32499999999999</v>
      </c>
      <c r="D116">
        <v>219.673</v>
      </c>
      <c r="E116">
        <v>235.04900000000001</v>
      </c>
      <c r="F116">
        <v>252.64400000000001</v>
      </c>
      <c r="G116">
        <v>269.92700000000002</v>
      </c>
      <c r="H116">
        <v>287.14800000000002</v>
      </c>
      <c r="I116">
        <v>295.50700000000001</v>
      </c>
      <c r="J116">
        <v>314.64</v>
      </c>
      <c r="K116">
        <v>332.21499999999997</v>
      </c>
      <c r="L116">
        <v>350.30399999999997</v>
      </c>
      <c r="M116">
        <v>363.36799999999999</v>
      </c>
      <c r="N116">
        <v>378.27600000000001</v>
      </c>
      <c r="O116">
        <v>391.12900000000002</v>
      </c>
      <c r="P116">
        <v>410.98899999999998</v>
      </c>
    </row>
    <row r="117" spans="1:16" x14ac:dyDescent="0.35">
      <c r="A117" t="s">
        <v>205</v>
      </c>
      <c r="B117" t="s">
        <v>132</v>
      </c>
      <c r="C117">
        <v>209.68799999999999</v>
      </c>
      <c r="D117">
        <v>224.214</v>
      </c>
      <c r="E117">
        <v>251.10499999999999</v>
      </c>
      <c r="F117">
        <v>262.41500000000002</v>
      </c>
      <c r="G117">
        <v>284.36599999999999</v>
      </c>
      <c r="H117">
        <v>293.24200000000002</v>
      </c>
      <c r="I117">
        <v>307.87799999999999</v>
      </c>
      <c r="J117">
        <v>326.65100000000001</v>
      </c>
      <c r="K117">
        <v>350.089</v>
      </c>
      <c r="L117">
        <v>359.81599999999997</v>
      </c>
      <c r="M117">
        <v>372.76900000000001</v>
      </c>
      <c r="N117">
        <v>389.78500000000003</v>
      </c>
      <c r="O117">
        <v>406.78</v>
      </c>
      <c r="P117">
        <v>421.66399999999999</v>
      </c>
    </row>
    <row r="118" spans="1:16" x14ac:dyDescent="0.35">
      <c r="A118" t="s">
        <v>205</v>
      </c>
      <c r="B118" t="s">
        <v>136</v>
      </c>
      <c r="C118">
        <v>211.23</v>
      </c>
      <c r="D118">
        <v>227.91499999999999</v>
      </c>
      <c r="E118">
        <v>249.56800000000001</v>
      </c>
      <c r="F118">
        <v>271.363</v>
      </c>
      <c r="G118">
        <v>288.08600000000001</v>
      </c>
      <c r="H118">
        <v>303.255</v>
      </c>
      <c r="I118">
        <v>317.69900000000001</v>
      </c>
      <c r="J118">
        <v>336.42</v>
      </c>
      <c r="K118">
        <v>354.887</v>
      </c>
      <c r="L118">
        <v>367.45499999999998</v>
      </c>
      <c r="M118">
        <v>385.23599999999999</v>
      </c>
      <c r="N118">
        <v>399.96100000000001</v>
      </c>
      <c r="O118">
        <v>418.303</v>
      </c>
      <c r="P118">
        <v>443.63299999999998</v>
      </c>
    </row>
    <row r="119" spans="1:16" x14ac:dyDescent="0.35">
      <c r="A119" t="s">
        <v>205</v>
      </c>
      <c r="B119" t="s">
        <v>140</v>
      </c>
      <c r="C119">
        <v>203.6</v>
      </c>
      <c r="D119">
        <v>214.827</v>
      </c>
      <c r="E119">
        <v>235.316</v>
      </c>
      <c r="F119">
        <v>256.38200000000001</v>
      </c>
      <c r="G119">
        <v>271.17700000000002</v>
      </c>
      <c r="H119">
        <v>279.423</v>
      </c>
      <c r="I119">
        <v>299.47699999999998</v>
      </c>
      <c r="J119">
        <v>313.39499999999998</v>
      </c>
      <c r="K119">
        <v>333.61399999999998</v>
      </c>
      <c r="L119">
        <v>351.29199999999997</v>
      </c>
      <c r="M119">
        <v>359.28100000000001</v>
      </c>
      <c r="N119">
        <v>382.80900000000003</v>
      </c>
      <c r="O119">
        <v>393.86700000000002</v>
      </c>
      <c r="P119">
        <v>407.94799999999998</v>
      </c>
    </row>
    <row r="120" spans="1:16" x14ac:dyDescent="0.35">
      <c r="A120" t="s">
        <v>206</v>
      </c>
      <c r="B120" t="s">
        <v>23</v>
      </c>
      <c r="C120">
        <v>218.27500000000001</v>
      </c>
      <c r="D120">
        <v>240.636</v>
      </c>
      <c r="E120">
        <v>265.899</v>
      </c>
      <c r="F120">
        <v>287.69</v>
      </c>
      <c r="G120">
        <v>313.71499999999997</v>
      </c>
      <c r="H120">
        <v>323.47800000000001</v>
      </c>
      <c r="I120">
        <v>349.18299999999999</v>
      </c>
      <c r="J120">
        <v>364.34399999999999</v>
      </c>
      <c r="K120">
        <v>392.67700000000002</v>
      </c>
      <c r="L120">
        <v>409.59399999999999</v>
      </c>
      <c r="M120">
        <v>441.137</v>
      </c>
      <c r="N120">
        <v>456.17200000000003</v>
      </c>
      <c r="O120">
        <v>482.90100000000001</v>
      </c>
      <c r="P120">
        <v>499.83199999999999</v>
      </c>
    </row>
    <row r="121" spans="1:16" x14ac:dyDescent="0.35">
      <c r="A121" t="s">
        <v>206</v>
      </c>
      <c r="B121" t="s">
        <v>27</v>
      </c>
      <c r="C121">
        <v>218.95099999999999</v>
      </c>
      <c r="D121">
        <v>241.69499999999999</v>
      </c>
      <c r="E121">
        <v>265.435</v>
      </c>
      <c r="F121">
        <v>285.51299999999998</v>
      </c>
      <c r="G121">
        <v>307.58999999999997</v>
      </c>
      <c r="H121">
        <v>327.27800000000002</v>
      </c>
      <c r="I121">
        <v>345.80200000000002</v>
      </c>
      <c r="J121">
        <v>370.88200000000001</v>
      </c>
      <c r="K121">
        <v>391.53100000000001</v>
      </c>
      <c r="L121">
        <v>420.57799999999997</v>
      </c>
      <c r="M121">
        <v>434.92099999999999</v>
      </c>
      <c r="N121">
        <v>464.99200000000002</v>
      </c>
      <c r="O121">
        <v>482.072</v>
      </c>
      <c r="P121">
        <v>503.983</v>
      </c>
    </row>
    <row r="122" spans="1:16" x14ac:dyDescent="0.35">
      <c r="A122" t="s">
        <v>206</v>
      </c>
      <c r="B122" t="s">
        <v>31</v>
      </c>
      <c r="C122">
        <v>224.239</v>
      </c>
      <c r="D122">
        <v>252.346</v>
      </c>
      <c r="E122">
        <v>279.09300000000002</v>
      </c>
      <c r="F122">
        <v>298.07299999999998</v>
      </c>
      <c r="G122">
        <v>325.72500000000002</v>
      </c>
      <c r="H122">
        <v>344.12099999999998</v>
      </c>
      <c r="I122">
        <v>363.86099999999999</v>
      </c>
      <c r="J122">
        <v>386.839</v>
      </c>
      <c r="K122">
        <v>413.42399999999998</v>
      </c>
      <c r="L122">
        <v>437.75400000000002</v>
      </c>
      <c r="M122">
        <v>454.86200000000002</v>
      </c>
      <c r="N122">
        <v>477.80599999999998</v>
      </c>
      <c r="O122">
        <v>501.608</v>
      </c>
      <c r="P122">
        <v>528.32799999999997</v>
      </c>
    </row>
    <row r="123" spans="1:16" x14ac:dyDescent="0.35">
      <c r="A123" t="s">
        <v>207</v>
      </c>
      <c r="B123" t="s">
        <v>109</v>
      </c>
      <c r="C123">
        <v>460.77300000000002</v>
      </c>
      <c r="D123">
        <v>507.04899999999998</v>
      </c>
      <c r="E123">
        <v>566.60299999999995</v>
      </c>
      <c r="F123">
        <v>608.28200000000004</v>
      </c>
      <c r="G123">
        <v>653.80499999999995</v>
      </c>
      <c r="H123">
        <v>690.69</v>
      </c>
      <c r="I123">
        <v>729.05200000000002</v>
      </c>
      <c r="J123">
        <v>779.49699999999996</v>
      </c>
      <c r="K123">
        <v>829.15499999999997</v>
      </c>
      <c r="L123">
        <v>866.12199999999996</v>
      </c>
      <c r="M123">
        <v>916.83500000000004</v>
      </c>
      <c r="N123">
        <v>950.74800000000005</v>
      </c>
      <c r="O123">
        <v>1000.8819999999999</v>
      </c>
      <c r="P123">
        <v>1043.598</v>
      </c>
    </row>
    <row r="124" spans="1:16" x14ac:dyDescent="0.35">
      <c r="A124" t="s">
        <v>207</v>
      </c>
      <c r="B124" t="s">
        <v>113</v>
      </c>
      <c r="C124">
        <v>455.20699999999999</v>
      </c>
      <c r="D124">
        <v>505.476</v>
      </c>
      <c r="E124">
        <v>563.00699999999995</v>
      </c>
      <c r="F124">
        <v>609.44500000000005</v>
      </c>
      <c r="G124">
        <v>653.27099999999996</v>
      </c>
      <c r="H124">
        <v>693.947</v>
      </c>
      <c r="I124">
        <v>740.16399999999999</v>
      </c>
      <c r="J124">
        <v>779.24800000000005</v>
      </c>
      <c r="K124">
        <v>836.45299999999997</v>
      </c>
      <c r="L124">
        <v>867.22299999999996</v>
      </c>
      <c r="M124">
        <v>916.08299999999997</v>
      </c>
      <c r="N124">
        <v>959.42899999999997</v>
      </c>
      <c r="O124">
        <v>1009.895</v>
      </c>
      <c r="P124">
        <v>1050.2719999999999</v>
      </c>
    </row>
    <row r="125" spans="1:16" x14ac:dyDescent="0.35">
      <c r="A125" t="s">
        <v>207</v>
      </c>
      <c r="B125" t="s">
        <v>117</v>
      </c>
      <c r="C125">
        <v>467.286</v>
      </c>
      <c r="D125">
        <v>511.88400000000001</v>
      </c>
      <c r="E125">
        <v>571.96600000000001</v>
      </c>
      <c r="F125">
        <v>612.423</v>
      </c>
      <c r="G125">
        <v>661.56600000000003</v>
      </c>
      <c r="H125">
        <v>707.67399999999998</v>
      </c>
      <c r="I125">
        <v>753.17600000000004</v>
      </c>
      <c r="J125">
        <v>793.31200000000001</v>
      </c>
      <c r="K125">
        <v>851.62699999999995</v>
      </c>
      <c r="L125">
        <v>888.55399999999997</v>
      </c>
      <c r="M125">
        <v>941.11599999999999</v>
      </c>
      <c r="N125">
        <v>974.59199999999998</v>
      </c>
      <c r="O125">
        <v>1025.0889999999999</v>
      </c>
      <c r="P125">
        <v>1080.433</v>
      </c>
    </row>
    <row r="126" spans="1:16" x14ac:dyDescent="0.35">
      <c r="A126" t="s">
        <v>208</v>
      </c>
      <c r="B126" t="s">
        <v>121</v>
      </c>
      <c r="C126">
        <v>155.363</v>
      </c>
      <c r="D126">
        <v>171.26400000000001</v>
      </c>
      <c r="E126">
        <v>186.666</v>
      </c>
      <c r="F126">
        <v>196.721</v>
      </c>
      <c r="G126">
        <v>207.57</v>
      </c>
      <c r="H126">
        <v>220.26400000000001</v>
      </c>
      <c r="I126">
        <v>237.92</v>
      </c>
      <c r="J126">
        <v>250.07900000000001</v>
      </c>
      <c r="K126">
        <v>259.74700000000001</v>
      </c>
      <c r="L126">
        <v>275.28399999999999</v>
      </c>
      <c r="M126">
        <v>285.82499999999999</v>
      </c>
      <c r="N126">
        <v>295.952</v>
      </c>
      <c r="O126">
        <v>300.61200000000002</v>
      </c>
      <c r="P126">
        <v>323.93400000000003</v>
      </c>
    </row>
    <row r="127" spans="1:16" x14ac:dyDescent="0.35">
      <c r="A127" t="s">
        <v>208</v>
      </c>
      <c r="B127" t="s">
        <v>125</v>
      </c>
      <c r="C127">
        <v>154.63</v>
      </c>
      <c r="D127">
        <v>174.74100000000001</v>
      </c>
      <c r="E127">
        <v>186.38900000000001</v>
      </c>
      <c r="F127">
        <v>202.93100000000001</v>
      </c>
      <c r="G127">
        <v>217.06800000000001</v>
      </c>
      <c r="H127">
        <v>230.37200000000001</v>
      </c>
      <c r="I127">
        <v>243.428</v>
      </c>
      <c r="J127">
        <v>254.44300000000001</v>
      </c>
      <c r="K127">
        <v>268.678</v>
      </c>
      <c r="L127">
        <v>281.04000000000002</v>
      </c>
      <c r="M127">
        <v>297.387</v>
      </c>
      <c r="N127">
        <v>306.47399999999999</v>
      </c>
      <c r="O127">
        <v>315.154</v>
      </c>
      <c r="P127">
        <v>333.03199999999998</v>
      </c>
    </row>
    <row r="128" spans="1:16" x14ac:dyDescent="0.35">
      <c r="A128" t="s">
        <v>208</v>
      </c>
      <c r="B128" t="s">
        <v>129</v>
      </c>
      <c r="C128">
        <v>163.29599999999999</v>
      </c>
      <c r="D128">
        <v>182.68600000000001</v>
      </c>
      <c r="E128">
        <v>194.78800000000001</v>
      </c>
      <c r="F128">
        <v>212.33</v>
      </c>
      <c r="G128">
        <v>229.07</v>
      </c>
      <c r="H128">
        <v>237.72800000000001</v>
      </c>
      <c r="I128">
        <v>246.47800000000001</v>
      </c>
      <c r="J128">
        <v>258.22800000000001</v>
      </c>
      <c r="K128">
        <v>277.154</v>
      </c>
      <c r="L128">
        <v>288.875</v>
      </c>
      <c r="M128">
        <v>301.733</v>
      </c>
      <c r="N128">
        <v>314.97699999999998</v>
      </c>
      <c r="O128">
        <v>325.60399999999998</v>
      </c>
      <c r="P128">
        <v>335.97899999999998</v>
      </c>
    </row>
    <row r="129" spans="1:16" x14ac:dyDescent="0.35">
      <c r="A129" t="s">
        <v>209</v>
      </c>
      <c r="B129" t="s">
        <v>133</v>
      </c>
      <c r="C129">
        <v>355.98599999999999</v>
      </c>
      <c r="D129">
        <v>396.96899999999999</v>
      </c>
      <c r="E129">
        <v>428.428</v>
      </c>
      <c r="F129">
        <v>470.22199999999998</v>
      </c>
      <c r="G129">
        <v>502.12</v>
      </c>
      <c r="H129">
        <v>533.18499999999995</v>
      </c>
      <c r="I129">
        <v>565.61199999999997</v>
      </c>
      <c r="J129">
        <v>599.66800000000001</v>
      </c>
      <c r="K129">
        <v>644.53200000000004</v>
      </c>
      <c r="L129">
        <v>675.01099999999997</v>
      </c>
      <c r="M129">
        <v>717.59500000000003</v>
      </c>
      <c r="N129">
        <v>744.87</v>
      </c>
      <c r="O129">
        <v>791.25400000000002</v>
      </c>
      <c r="P129">
        <v>821.90899999999999</v>
      </c>
    </row>
    <row r="130" spans="1:16" x14ac:dyDescent="0.35">
      <c r="A130" t="s">
        <v>209</v>
      </c>
      <c r="B130" t="s">
        <v>137</v>
      </c>
      <c r="C130">
        <v>349.28500000000003</v>
      </c>
      <c r="D130">
        <v>386.47199999999998</v>
      </c>
      <c r="E130">
        <v>432.733</v>
      </c>
      <c r="F130">
        <v>469.19</v>
      </c>
      <c r="G130">
        <v>491.85899999999998</v>
      </c>
      <c r="H130">
        <v>529.38</v>
      </c>
      <c r="I130">
        <v>562.71299999999997</v>
      </c>
      <c r="J130">
        <v>602.23599999999999</v>
      </c>
      <c r="K130">
        <v>643.16099999999994</v>
      </c>
      <c r="L130">
        <v>670.495</v>
      </c>
      <c r="M130">
        <v>703.50599999999997</v>
      </c>
      <c r="N130">
        <v>748.80399999999997</v>
      </c>
      <c r="O130">
        <v>775.86800000000005</v>
      </c>
      <c r="P130">
        <v>816.89099999999996</v>
      </c>
    </row>
    <row r="131" spans="1:16" x14ac:dyDescent="0.35">
      <c r="A131" t="s">
        <v>209</v>
      </c>
      <c r="B131" t="s">
        <v>141</v>
      </c>
      <c r="C131">
        <v>349.68799999999999</v>
      </c>
      <c r="D131">
        <v>383.209</v>
      </c>
      <c r="E131">
        <v>417.81400000000002</v>
      </c>
      <c r="F131">
        <v>460.28699999999998</v>
      </c>
      <c r="G131">
        <v>493.79399999999998</v>
      </c>
      <c r="H131">
        <v>513.78300000000002</v>
      </c>
      <c r="I131">
        <v>555.83299999999997</v>
      </c>
      <c r="J131">
        <v>587.976</v>
      </c>
      <c r="K131">
        <v>628.52200000000005</v>
      </c>
      <c r="L131">
        <v>659.40300000000002</v>
      </c>
      <c r="M131">
        <v>692.27300000000002</v>
      </c>
      <c r="N131">
        <v>731.41800000000001</v>
      </c>
      <c r="O131">
        <v>760.63099999999997</v>
      </c>
      <c r="P131">
        <v>803.21400000000006</v>
      </c>
    </row>
    <row r="132" spans="1:16" x14ac:dyDescent="0.35">
      <c r="A132" t="s">
        <v>210</v>
      </c>
      <c r="B132" t="s">
        <v>24</v>
      </c>
      <c r="C132">
        <v>125.717</v>
      </c>
      <c r="D132">
        <v>131.78399999999999</v>
      </c>
      <c r="E132">
        <v>149.51400000000001</v>
      </c>
      <c r="F132">
        <v>158.91200000000001</v>
      </c>
      <c r="G132">
        <v>168.58099999999999</v>
      </c>
      <c r="H132">
        <v>175.756</v>
      </c>
      <c r="I132">
        <v>179.42099999999999</v>
      </c>
      <c r="J132">
        <v>192.31800000000001</v>
      </c>
      <c r="K132">
        <v>202.529</v>
      </c>
      <c r="L132">
        <v>213.102</v>
      </c>
      <c r="M132">
        <v>227.185</v>
      </c>
      <c r="N132">
        <v>233.553</v>
      </c>
      <c r="O132">
        <v>235.47300000000001</v>
      </c>
      <c r="P132">
        <v>251.29400000000001</v>
      </c>
    </row>
    <row r="133" spans="1:16" x14ac:dyDescent="0.35">
      <c r="A133" t="s">
        <v>210</v>
      </c>
      <c r="B133" t="s">
        <v>28</v>
      </c>
      <c r="C133">
        <v>122.26300000000001</v>
      </c>
      <c r="D133">
        <v>130.089</v>
      </c>
      <c r="E133">
        <v>141.45099999999999</v>
      </c>
      <c r="F133">
        <v>155.19900000000001</v>
      </c>
      <c r="G133">
        <v>158.38399999999999</v>
      </c>
      <c r="H133">
        <v>167.28100000000001</v>
      </c>
      <c r="I133">
        <v>174.18899999999999</v>
      </c>
      <c r="J133">
        <v>188.13900000000001</v>
      </c>
      <c r="K133">
        <v>201.036</v>
      </c>
      <c r="L133">
        <v>202.971</v>
      </c>
      <c r="M133">
        <v>214.90199999999999</v>
      </c>
      <c r="N133">
        <v>228.86799999999999</v>
      </c>
      <c r="O133">
        <v>233.72</v>
      </c>
      <c r="P133">
        <v>242.44800000000001</v>
      </c>
    </row>
    <row r="134" spans="1:16" x14ac:dyDescent="0.35">
      <c r="A134" t="s">
        <v>210</v>
      </c>
      <c r="B134" t="s">
        <v>32</v>
      </c>
      <c r="C134">
        <v>126.173</v>
      </c>
      <c r="D134">
        <v>132.45099999999999</v>
      </c>
      <c r="E134">
        <v>148.202</v>
      </c>
      <c r="F134">
        <v>159.77199999999999</v>
      </c>
      <c r="G134">
        <v>166.82300000000001</v>
      </c>
      <c r="H134">
        <v>174.85599999999999</v>
      </c>
      <c r="I134">
        <v>184.46299999999999</v>
      </c>
      <c r="J134">
        <v>196.303</v>
      </c>
      <c r="K134">
        <v>206.94499999999999</v>
      </c>
      <c r="L134">
        <v>211.16399999999999</v>
      </c>
      <c r="M134">
        <v>225.48</v>
      </c>
      <c r="N134">
        <v>232.44499999999999</v>
      </c>
      <c r="O134">
        <v>241.79300000000001</v>
      </c>
      <c r="P134">
        <v>246.20699999999999</v>
      </c>
    </row>
    <row r="135" spans="1:16" x14ac:dyDescent="0.35">
      <c r="A135" t="s">
        <v>211</v>
      </c>
      <c r="B135" t="s">
        <v>34</v>
      </c>
      <c r="C135">
        <v>252.101</v>
      </c>
      <c r="D135">
        <v>275.21100000000001</v>
      </c>
      <c r="E135">
        <v>303.38</v>
      </c>
      <c r="F135">
        <v>320.8</v>
      </c>
      <c r="G135">
        <v>339.31200000000001</v>
      </c>
      <c r="H135">
        <v>366.70699999999999</v>
      </c>
      <c r="I135">
        <v>387.43</v>
      </c>
      <c r="J135">
        <v>408.28699999999998</v>
      </c>
      <c r="K135">
        <v>436</v>
      </c>
      <c r="L135">
        <v>457.142</v>
      </c>
      <c r="M135">
        <v>482.94600000000003</v>
      </c>
      <c r="N135">
        <v>504.9</v>
      </c>
      <c r="O135">
        <v>526.52700000000004</v>
      </c>
      <c r="P135">
        <v>555.22199999999998</v>
      </c>
    </row>
    <row r="136" spans="1:16" x14ac:dyDescent="0.35">
      <c r="A136" t="s">
        <v>211</v>
      </c>
      <c r="B136" t="s">
        <v>38</v>
      </c>
      <c r="C136">
        <v>269.33100000000002</v>
      </c>
      <c r="D136">
        <v>291.726</v>
      </c>
      <c r="E136">
        <v>325.935</v>
      </c>
      <c r="F136">
        <v>362.26299999999998</v>
      </c>
      <c r="G136">
        <v>383.21899999999999</v>
      </c>
      <c r="H136">
        <v>410.59399999999999</v>
      </c>
      <c r="I136">
        <v>434.154</v>
      </c>
      <c r="J136">
        <v>458.36799999999999</v>
      </c>
      <c r="K136">
        <v>488.12400000000002</v>
      </c>
      <c r="L136">
        <v>507.911</v>
      </c>
      <c r="M136">
        <v>534.745</v>
      </c>
      <c r="N136">
        <v>574.65300000000002</v>
      </c>
      <c r="O136">
        <v>592.62599999999998</v>
      </c>
      <c r="P136">
        <v>627.19899999999996</v>
      </c>
    </row>
    <row r="137" spans="1:16" x14ac:dyDescent="0.35">
      <c r="A137" t="s">
        <v>211</v>
      </c>
      <c r="B137" t="s">
        <v>42</v>
      </c>
      <c r="C137">
        <v>259.39499999999998</v>
      </c>
      <c r="D137">
        <v>282.43299999999999</v>
      </c>
      <c r="E137">
        <v>304.65899999999999</v>
      </c>
      <c r="F137">
        <v>331.06099999999998</v>
      </c>
      <c r="G137">
        <v>355.49700000000001</v>
      </c>
      <c r="H137">
        <v>381.23200000000003</v>
      </c>
      <c r="I137">
        <v>400.39499999999998</v>
      </c>
      <c r="J137">
        <v>426.45800000000003</v>
      </c>
      <c r="K137">
        <v>453.43299999999999</v>
      </c>
      <c r="L137">
        <v>476.541</v>
      </c>
      <c r="M137">
        <v>495.72800000000001</v>
      </c>
      <c r="N137">
        <v>529.31200000000001</v>
      </c>
      <c r="O137">
        <v>545.76300000000003</v>
      </c>
      <c r="P137">
        <v>578.23299999999995</v>
      </c>
    </row>
    <row r="138" spans="1:16" x14ac:dyDescent="0.35">
      <c r="A138" t="s">
        <v>212</v>
      </c>
      <c r="B138" t="s">
        <v>46</v>
      </c>
      <c r="C138">
        <v>228.32900000000001</v>
      </c>
      <c r="D138">
        <v>249.17699999999999</v>
      </c>
      <c r="E138">
        <v>270.99200000000002</v>
      </c>
      <c r="F138">
        <v>292.35000000000002</v>
      </c>
      <c r="G138">
        <v>311.56799999999998</v>
      </c>
      <c r="H138">
        <v>331.84199999999998</v>
      </c>
      <c r="I138">
        <v>350.30599999999998</v>
      </c>
      <c r="J138">
        <v>374.49200000000002</v>
      </c>
      <c r="K138">
        <v>398.51799999999997</v>
      </c>
      <c r="L138">
        <v>414.76600000000002</v>
      </c>
      <c r="M138">
        <v>436.2</v>
      </c>
      <c r="N138">
        <v>451.173</v>
      </c>
      <c r="O138">
        <v>466.44900000000001</v>
      </c>
      <c r="P138">
        <v>499.75200000000001</v>
      </c>
    </row>
    <row r="139" spans="1:16" x14ac:dyDescent="0.35">
      <c r="A139" t="s">
        <v>212</v>
      </c>
      <c r="B139" t="s">
        <v>50</v>
      </c>
      <c r="C139">
        <v>236.98400000000001</v>
      </c>
      <c r="D139">
        <v>256.09800000000001</v>
      </c>
      <c r="E139">
        <v>284.14999999999998</v>
      </c>
      <c r="F139">
        <v>303.33300000000003</v>
      </c>
      <c r="G139">
        <v>326.221</v>
      </c>
      <c r="H139">
        <v>345.23599999999999</v>
      </c>
      <c r="I139">
        <v>368.30399999999997</v>
      </c>
      <c r="J139">
        <v>383.745</v>
      </c>
      <c r="K139">
        <v>409.66899999999998</v>
      </c>
      <c r="L139">
        <v>431.34</v>
      </c>
      <c r="M139">
        <v>456.80900000000003</v>
      </c>
      <c r="N139">
        <v>477.47899999999998</v>
      </c>
      <c r="O139">
        <v>489.24700000000001</v>
      </c>
      <c r="P139">
        <v>520.99599999999998</v>
      </c>
    </row>
    <row r="140" spans="1:16" x14ac:dyDescent="0.35">
      <c r="A140" t="s">
        <v>212</v>
      </c>
      <c r="B140" t="s">
        <v>54</v>
      </c>
      <c r="C140">
        <v>229.55600000000001</v>
      </c>
      <c r="D140">
        <v>249.63900000000001</v>
      </c>
      <c r="E140">
        <v>279.07600000000002</v>
      </c>
      <c r="F140">
        <v>292.85199999999998</v>
      </c>
      <c r="G140">
        <v>320.34500000000003</v>
      </c>
      <c r="H140">
        <v>344.23500000000001</v>
      </c>
      <c r="I140">
        <v>358.23</v>
      </c>
      <c r="J140">
        <v>385.68400000000003</v>
      </c>
      <c r="K140">
        <v>408.334</v>
      </c>
      <c r="L140">
        <v>429.49200000000002</v>
      </c>
      <c r="M140">
        <v>452.02600000000001</v>
      </c>
      <c r="N140">
        <v>467.57</v>
      </c>
      <c r="O140">
        <v>482.88200000000001</v>
      </c>
      <c r="P140">
        <v>514.76400000000001</v>
      </c>
    </row>
    <row r="141" spans="1:16" x14ac:dyDescent="0.35">
      <c r="A141" t="s">
        <v>213</v>
      </c>
      <c r="B141" t="s">
        <v>58</v>
      </c>
      <c r="C141">
        <v>205.411</v>
      </c>
      <c r="D141">
        <v>224.196</v>
      </c>
      <c r="E141">
        <v>250.148</v>
      </c>
      <c r="F141">
        <v>268.06099999999998</v>
      </c>
      <c r="G141">
        <v>285.01</v>
      </c>
      <c r="H141">
        <v>305.14999999999998</v>
      </c>
      <c r="I141">
        <v>323.70400000000001</v>
      </c>
      <c r="J141">
        <v>342.90199999999999</v>
      </c>
      <c r="K141">
        <v>363.57499999999999</v>
      </c>
      <c r="L141">
        <v>376.97</v>
      </c>
      <c r="M141">
        <v>400.327</v>
      </c>
      <c r="N141">
        <v>414.67700000000002</v>
      </c>
      <c r="O141">
        <v>428.04</v>
      </c>
      <c r="P141">
        <v>454.517</v>
      </c>
    </row>
    <row r="142" spans="1:16" x14ac:dyDescent="0.35">
      <c r="A142" t="s">
        <v>213</v>
      </c>
      <c r="B142" t="s">
        <v>62</v>
      </c>
      <c r="C142">
        <v>238.20699999999999</v>
      </c>
      <c r="D142">
        <v>254.06399999999999</v>
      </c>
      <c r="E142">
        <v>285.55900000000003</v>
      </c>
      <c r="F142">
        <v>305.97699999999998</v>
      </c>
      <c r="G142">
        <v>324.19299999999998</v>
      </c>
      <c r="H142">
        <v>347.45</v>
      </c>
      <c r="I142">
        <v>370.37299999999999</v>
      </c>
      <c r="J142">
        <v>396.88299999999998</v>
      </c>
      <c r="K142">
        <v>417.99700000000001</v>
      </c>
      <c r="L142">
        <v>434.16699999999997</v>
      </c>
      <c r="M142">
        <v>459.50900000000001</v>
      </c>
      <c r="N142">
        <v>475.65800000000002</v>
      </c>
      <c r="O142">
        <v>499.53100000000001</v>
      </c>
      <c r="P142">
        <v>523.40599999999995</v>
      </c>
    </row>
    <row r="143" spans="1:16" x14ac:dyDescent="0.35">
      <c r="A143" t="s">
        <v>213</v>
      </c>
      <c r="B143" t="s">
        <v>66</v>
      </c>
      <c r="C143">
        <v>226.89699999999999</v>
      </c>
      <c r="D143">
        <v>246.96700000000001</v>
      </c>
      <c r="E143">
        <v>276.428</v>
      </c>
      <c r="F143">
        <v>301.20100000000002</v>
      </c>
      <c r="G143">
        <v>317.54000000000002</v>
      </c>
      <c r="H143">
        <v>338.38099999999997</v>
      </c>
      <c r="I143">
        <v>362.48599999999999</v>
      </c>
      <c r="J143">
        <v>378.57799999999997</v>
      </c>
      <c r="K143">
        <v>406.1</v>
      </c>
      <c r="L143">
        <v>429.00599999999997</v>
      </c>
      <c r="M143">
        <v>453.00900000000001</v>
      </c>
      <c r="N143">
        <v>468.48899999999998</v>
      </c>
      <c r="O143">
        <v>484.53699999999998</v>
      </c>
      <c r="P143">
        <v>511.95600000000002</v>
      </c>
    </row>
    <row r="144" spans="1:16" x14ac:dyDescent="0.35">
      <c r="A144" t="s">
        <v>214</v>
      </c>
      <c r="B144" t="s">
        <v>70</v>
      </c>
      <c r="C144">
        <v>494.64600000000002</v>
      </c>
      <c r="D144">
        <v>536.12099999999998</v>
      </c>
      <c r="E144">
        <v>602.83799999999997</v>
      </c>
      <c r="F144">
        <v>644.26599999999996</v>
      </c>
      <c r="G144">
        <v>694.68499999999995</v>
      </c>
      <c r="H144">
        <v>722.59900000000005</v>
      </c>
      <c r="I144">
        <v>771.44</v>
      </c>
      <c r="J144">
        <v>811.21600000000001</v>
      </c>
      <c r="K144">
        <v>877.98400000000004</v>
      </c>
      <c r="L144">
        <v>916.70600000000002</v>
      </c>
      <c r="M144">
        <v>965.75099999999998</v>
      </c>
      <c r="N144">
        <v>995.69200000000001</v>
      </c>
      <c r="O144">
        <v>1048.4269999999999</v>
      </c>
      <c r="P144">
        <v>1086.318</v>
      </c>
    </row>
    <row r="145" spans="1:16" x14ac:dyDescent="0.35">
      <c r="A145" t="s">
        <v>214</v>
      </c>
      <c r="B145" t="s">
        <v>74</v>
      </c>
      <c r="C145">
        <v>499.286</v>
      </c>
      <c r="D145">
        <v>551.85799999999995</v>
      </c>
      <c r="E145">
        <v>612.35299999999995</v>
      </c>
      <c r="F145">
        <v>660.36300000000006</v>
      </c>
      <c r="G145">
        <v>706.47199999999998</v>
      </c>
      <c r="H145">
        <v>740.38400000000001</v>
      </c>
      <c r="I145">
        <v>792.87599999999998</v>
      </c>
      <c r="J145">
        <v>840.44</v>
      </c>
      <c r="K145">
        <v>888.55</v>
      </c>
      <c r="L145">
        <v>929.17</v>
      </c>
      <c r="M145">
        <v>985.50800000000004</v>
      </c>
      <c r="N145">
        <v>1020.617</v>
      </c>
      <c r="O145">
        <v>1058.3420000000001</v>
      </c>
      <c r="P145">
        <v>1110.5309999999999</v>
      </c>
    </row>
    <row r="146" spans="1:16" x14ac:dyDescent="0.35">
      <c r="A146" t="s">
        <v>214</v>
      </c>
      <c r="B146" t="s">
        <v>78</v>
      </c>
      <c r="C146">
        <v>493.86599999999999</v>
      </c>
      <c r="D146">
        <v>533.90200000000004</v>
      </c>
      <c r="E146">
        <v>597.76599999999996</v>
      </c>
      <c r="F146">
        <v>649.14499999999998</v>
      </c>
      <c r="G146">
        <v>691.65099999999995</v>
      </c>
      <c r="H146">
        <v>724.05100000000004</v>
      </c>
      <c r="I146">
        <v>768.71699999999998</v>
      </c>
      <c r="J146">
        <v>816.27499999999998</v>
      </c>
      <c r="K146">
        <v>882.86500000000001</v>
      </c>
      <c r="L146">
        <v>908.22500000000002</v>
      </c>
      <c r="M146">
        <v>961.53399999999999</v>
      </c>
      <c r="N146">
        <v>995.11900000000003</v>
      </c>
      <c r="O146">
        <v>1032.614</v>
      </c>
      <c r="P146">
        <v>1088.704</v>
      </c>
    </row>
    <row r="147" spans="1:16" x14ac:dyDescent="0.35">
      <c r="A147" t="s">
        <v>215</v>
      </c>
      <c r="B147" t="s">
        <v>35</v>
      </c>
      <c r="C147">
        <v>110.613</v>
      </c>
      <c r="D147">
        <v>117.846</v>
      </c>
      <c r="E147">
        <v>128.29499999999999</v>
      </c>
      <c r="F147">
        <v>139.38999999999999</v>
      </c>
      <c r="G147">
        <v>147.57300000000001</v>
      </c>
      <c r="H147">
        <v>155.29300000000001</v>
      </c>
      <c r="I147">
        <v>163.23699999999999</v>
      </c>
      <c r="J147">
        <v>170.16</v>
      </c>
      <c r="K147">
        <v>181.95699999999999</v>
      </c>
      <c r="L147">
        <v>186.98099999999999</v>
      </c>
      <c r="M147">
        <v>195.89099999999999</v>
      </c>
      <c r="N147">
        <v>205.04599999999999</v>
      </c>
      <c r="O147">
        <v>213.126</v>
      </c>
      <c r="P147">
        <v>223.22200000000001</v>
      </c>
    </row>
    <row r="148" spans="1:16" x14ac:dyDescent="0.35">
      <c r="A148" t="s">
        <v>215</v>
      </c>
      <c r="B148" t="s">
        <v>39</v>
      </c>
      <c r="C148">
        <v>117.696</v>
      </c>
      <c r="D148">
        <v>128.37299999999999</v>
      </c>
      <c r="E148">
        <v>138.65299999999999</v>
      </c>
      <c r="F148">
        <v>151.535</v>
      </c>
      <c r="G148">
        <v>155.93299999999999</v>
      </c>
      <c r="H148">
        <v>167.48099999999999</v>
      </c>
      <c r="I148">
        <v>178.405</v>
      </c>
      <c r="J148">
        <v>184.221</v>
      </c>
      <c r="K148">
        <v>194.71700000000001</v>
      </c>
      <c r="L148">
        <v>207.53200000000001</v>
      </c>
      <c r="M148">
        <v>214.23599999999999</v>
      </c>
      <c r="N148">
        <v>224.15799999999999</v>
      </c>
      <c r="O148">
        <v>235.63900000000001</v>
      </c>
      <c r="P148">
        <v>244.85</v>
      </c>
    </row>
    <row r="149" spans="1:16" x14ac:dyDescent="0.35">
      <c r="A149" t="s">
        <v>215</v>
      </c>
      <c r="B149" t="s">
        <v>43</v>
      </c>
      <c r="C149">
        <v>122.628</v>
      </c>
      <c r="D149">
        <v>132.91200000000001</v>
      </c>
      <c r="E149">
        <v>144.96700000000001</v>
      </c>
      <c r="F149">
        <v>153.971</v>
      </c>
      <c r="G149">
        <v>162.79</v>
      </c>
      <c r="H149">
        <v>176.834</v>
      </c>
      <c r="I149">
        <v>180.58199999999999</v>
      </c>
      <c r="J149">
        <v>192.851</v>
      </c>
      <c r="K149">
        <v>201.19499999999999</v>
      </c>
      <c r="L149">
        <v>211.75800000000001</v>
      </c>
      <c r="M149">
        <v>220.50700000000001</v>
      </c>
      <c r="N149">
        <v>235.84899999999999</v>
      </c>
      <c r="O149">
        <v>242.523</v>
      </c>
      <c r="P149">
        <v>251.58099999999999</v>
      </c>
    </row>
    <row r="150" spans="1:16" x14ac:dyDescent="0.35">
      <c r="A150" t="s">
        <v>216</v>
      </c>
      <c r="B150" t="s">
        <v>47</v>
      </c>
      <c r="C150">
        <v>25.91</v>
      </c>
      <c r="D150">
        <v>24.231000000000002</v>
      </c>
      <c r="E150">
        <v>24.632000000000001</v>
      </c>
      <c r="F150">
        <v>25.873000000000001</v>
      </c>
      <c r="G150">
        <v>24.802</v>
      </c>
      <c r="H150">
        <v>24.888999999999999</v>
      </c>
      <c r="I150">
        <v>25.158999999999999</v>
      </c>
      <c r="J150">
        <v>25.117000000000001</v>
      </c>
      <c r="K150">
        <v>23.350999999999999</v>
      </c>
      <c r="L150">
        <v>23.952000000000002</v>
      </c>
      <c r="M150">
        <v>23.994</v>
      </c>
      <c r="N150">
        <v>22.175000000000001</v>
      </c>
      <c r="O150">
        <v>23.867999999999999</v>
      </c>
      <c r="P150">
        <v>24.917999999999999</v>
      </c>
    </row>
    <row r="151" spans="1:16" x14ac:dyDescent="0.35">
      <c r="A151" t="s">
        <v>216</v>
      </c>
      <c r="B151" t="s">
        <v>51</v>
      </c>
      <c r="C151">
        <v>22.327999999999999</v>
      </c>
      <c r="D151">
        <v>22.324000000000002</v>
      </c>
      <c r="E151">
        <v>21.439</v>
      </c>
      <c r="F151">
        <v>21.611000000000001</v>
      </c>
      <c r="G151">
        <v>21.757999999999999</v>
      </c>
      <c r="H151">
        <v>20.111000000000001</v>
      </c>
      <c r="I151">
        <v>22.353999999999999</v>
      </c>
      <c r="J151">
        <v>20.661000000000001</v>
      </c>
      <c r="K151">
        <v>22.861999999999998</v>
      </c>
      <c r="L151">
        <v>21.582000000000001</v>
      </c>
      <c r="M151">
        <v>21.477</v>
      </c>
      <c r="N151">
        <v>21.891999999999999</v>
      </c>
      <c r="O151">
        <v>21.998000000000001</v>
      </c>
      <c r="P151">
        <v>20.524999999999999</v>
      </c>
    </row>
    <row r="152" spans="1:16" x14ac:dyDescent="0.35">
      <c r="A152" t="s">
        <v>216</v>
      </c>
      <c r="B152" t="s">
        <v>55</v>
      </c>
      <c r="C152">
        <v>23.353000000000002</v>
      </c>
      <c r="D152">
        <v>23.509</v>
      </c>
      <c r="E152">
        <v>24.027000000000001</v>
      </c>
      <c r="F152">
        <v>23.707999999999998</v>
      </c>
      <c r="G152">
        <v>24.341000000000001</v>
      </c>
      <c r="H152">
        <v>22.959</v>
      </c>
      <c r="I152">
        <v>22.303000000000001</v>
      </c>
      <c r="J152">
        <v>23.79</v>
      </c>
      <c r="K152">
        <v>22.922000000000001</v>
      </c>
      <c r="L152">
        <v>22.756</v>
      </c>
      <c r="M152">
        <v>22.291</v>
      </c>
      <c r="N152">
        <v>23.535</v>
      </c>
      <c r="O152">
        <v>21.52</v>
      </c>
      <c r="P152">
        <v>24.62</v>
      </c>
    </row>
    <row r="153" spans="1:16" x14ac:dyDescent="0.35">
      <c r="A153" t="s">
        <v>217</v>
      </c>
      <c r="B153" t="s">
        <v>59</v>
      </c>
      <c r="C153">
        <v>141.155</v>
      </c>
      <c r="D153">
        <v>157.739</v>
      </c>
      <c r="E153">
        <v>169.47399999999999</v>
      </c>
      <c r="F153">
        <v>185.77500000000001</v>
      </c>
      <c r="G153">
        <v>197.31299999999999</v>
      </c>
      <c r="H153">
        <v>201.971</v>
      </c>
      <c r="I153">
        <v>215.97900000000001</v>
      </c>
      <c r="J153">
        <v>231.17400000000001</v>
      </c>
      <c r="K153">
        <v>244.97</v>
      </c>
      <c r="L153">
        <v>256.39699999999999</v>
      </c>
      <c r="M153">
        <v>276.38200000000001</v>
      </c>
      <c r="N153">
        <v>287.642</v>
      </c>
      <c r="O153">
        <v>295.59899999999999</v>
      </c>
      <c r="P153">
        <v>315.54599999999999</v>
      </c>
    </row>
    <row r="154" spans="1:16" x14ac:dyDescent="0.35">
      <c r="A154" t="s">
        <v>217</v>
      </c>
      <c r="B154" t="s">
        <v>63</v>
      </c>
      <c r="C154">
        <v>141.56899999999999</v>
      </c>
      <c r="D154">
        <v>155.339</v>
      </c>
      <c r="E154">
        <v>173.398</v>
      </c>
      <c r="F154">
        <v>183.36099999999999</v>
      </c>
      <c r="G154">
        <v>202.82900000000001</v>
      </c>
      <c r="H154">
        <v>208.583</v>
      </c>
      <c r="I154">
        <v>222.74299999999999</v>
      </c>
      <c r="J154">
        <v>238.95599999999999</v>
      </c>
      <c r="K154">
        <v>250.375</v>
      </c>
      <c r="L154">
        <v>263.30900000000003</v>
      </c>
      <c r="M154">
        <v>275.31799999999998</v>
      </c>
      <c r="N154">
        <v>288.65800000000002</v>
      </c>
      <c r="O154">
        <v>301.81799999999998</v>
      </c>
      <c r="P154">
        <v>316.03300000000002</v>
      </c>
    </row>
    <row r="155" spans="1:16" x14ac:dyDescent="0.35">
      <c r="A155" t="s">
        <v>217</v>
      </c>
      <c r="B155" t="s">
        <v>67</v>
      </c>
      <c r="C155">
        <v>143.273</v>
      </c>
      <c r="D155">
        <v>156.893</v>
      </c>
      <c r="E155">
        <v>170.988</v>
      </c>
      <c r="F155">
        <v>188.041</v>
      </c>
      <c r="G155">
        <v>197.59700000000001</v>
      </c>
      <c r="H155">
        <v>209.64400000000001</v>
      </c>
      <c r="I155">
        <v>219.721</v>
      </c>
      <c r="J155">
        <v>237.71</v>
      </c>
      <c r="K155">
        <v>254.75700000000001</v>
      </c>
      <c r="L155">
        <v>266.55900000000003</v>
      </c>
      <c r="M155">
        <v>281.36</v>
      </c>
      <c r="N155">
        <v>293.74200000000002</v>
      </c>
      <c r="O155">
        <v>304.04399999999998</v>
      </c>
      <c r="P155">
        <v>313.15499999999997</v>
      </c>
    </row>
    <row r="156" spans="1:16" x14ac:dyDescent="0.35">
      <c r="A156" t="s">
        <v>218</v>
      </c>
      <c r="B156" t="s">
        <v>71</v>
      </c>
      <c r="C156">
        <v>642.58199999999999</v>
      </c>
      <c r="D156">
        <v>716.51499999999999</v>
      </c>
      <c r="E156">
        <v>797.47500000000002</v>
      </c>
      <c r="F156">
        <v>881.77599999999995</v>
      </c>
      <c r="G156">
        <v>948.13800000000003</v>
      </c>
      <c r="H156">
        <v>1005.53</v>
      </c>
      <c r="I156">
        <v>1066.1389999999999</v>
      </c>
      <c r="J156">
        <v>1154.2339999999999</v>
      </c>
      <c r="K156">
        <v>1222.396</v>
      </c>
      <c r="L156">
        <v>1288.624</v>
      </c>
      <c r="M156">
        <v>1359.3150000000001</v>
      </c>
      <c r="N156">
        <v>1422.376</v>
      </c>
      <c r="O156">
        <v>1493.902</v>
      </c>
      <c r="P156">
        <v>1559.1410000000001</v>
      </c>
    </row>
    <row r="157" spans="1:16" x14ac:dyDescent="0.35">
      <c r="A157" t="s">
        <v>218</v>
      </c>
      <c r="B157" t="s">
        <v>75</v>
      </c>
      <c r="C157">
        <v>659.20100000000002</v>
      </c>
      <c r="D157">
        <v>732.18</v>
      </c>
      <c r="E157">
        <v>819.49300000000005</v>
      </c>
      <c r="F157">
        <v>902.36900000000003</v>
      </c>
      <c r="G157">
        <v>961.05499999999995</v>
      </c>
      <c r="H157">
        <v>1023.0940000000001</v>
      </c>
      <c r="I157">
        <v>1085.2639999999999</v>
      </c>
      <c r="J157">
        <v>1160.3119999999999</v>
      </c>
      <c r="K157">
        <v>1260.4280000000001</v>
      </c>
      <c r="L157">
        <v>1328.66</v>
      </c>
      <c r="M157">
        <v>1401.261</v>
      </c>
      <c r="N157">
        <v>1446.7449999999999</v>
      </c>
      <c r="O157">
        <v>1521.6</v>
      </c>
      <c r="P157">
        <v>1580.5830000000001</v>
      </c>
    </row>
    <row r="158" spans="1:16" x14ac:dyDescent="0.35">
      <c r="A158" t="s">
        <v>218</v>
      </c>
      <c r="B158" t="s">
        <v>79</v>
      </c>
      <c r="C158">
        <v>669.30100000000004</v>
      </c>
      <c r="D158">
        <v>725.52300000000002</v>
      </c>
      <c r="E158">
        <v>826.81500000000005</v>
      </c>
      <c r="F158">
        <v>892.73299999999995</v>
      </c>
      <c r="G158">
        <v>971.47400000000005</v>
      </c>
      <c r="H158">
        <v>1034.385</v>
      </c>
      <c r="I158">
        <v>1099.644</v>
      </c>
      <c r="J158">
        <v>1171.5070000000001</v>
      </c>
      <c r="K158">
        <v>1260.3430000000001</v>
      </c>
      <c r="L158">
        <v>1305.98</v>
      </c>
      <c r="M158">
        <v>1393.231</v>
      </c>
      <c r="N158">
        <v>1462.77</v>
      </c>
      <c r="O158">
        <v>1525.951</v>
      </c>
      <c r="P158">
        <v>1595.3409999999999</v>
      </c>
    </row>
    <row r="159" spans="1:16" x14ac:dyDescent="0.35">
      <c r="A159" t="s">
        <v>219</v>
      </c>
      <c r="B159" t="s">
        <v>36</v>
      </c>
      <c r="C159">
        <v>261.51900000000001</v>
      </c>
      <c r="D159">
        <v>286.46300000000002</v>
      </c>
      <c r="E159">
        <v>322.18</v>
      </c>
      <c r="F159">
        <v>342.69799999999998</v>
      </c>
      <c r="G159">
        <v>372.108</v>
      </c>
      <c r="H159">
        <v>397.57900000000001</v>
      </c>
      <c r="I159">
        <v>418.84100000000001</v>
      </c>
      <c r="J159">
        <v>453.79899999999998</v>
      </c>
      <c r="K159">
        <v>476.45299999999997</v>
      </c>
      <c r="L159">
        <v>503.57400000000001</v>
      </c>
      <c r="M159">
        <v>529.88</v>
      </c>
      <c r="N159">
        <v>556.60900000000004</v>
      </c>
      <c r="O159">
        <v>578.51700000000005</v>
      </c>
      <c r="P159">
        <v>602.48</v>
      </c>
    </row>
    <row r="160" spans="1:16" x14ac:dyDescent="0.35">
      <c r="A160" t="s">
        <v>219</v>
      </c>
      <c r="B160" t="s">
        <v>40</v>
      </c>
      <c r="C160">
        <v>261.03199999999998</v>
      </c>
      <c r="D160">
        <v>283.84199999999998</v>
      </c>
      <c r="E160">
        <v>317.77100000000002</v>
      </c>
      <c r="F160">
        <v>349.80599999999998</v>
      </c>
      <c r="G160">
        <v>371.411</v>
      </c>
      <c r="H160">
        <v>404.38499999999999</v>
      </c>
      <c r="I160">
        <v>420.04199999999997</v>
      </c>
      <c r="J160">
        <v>451.47800000000001</v>
      </c>
      <c r="K160">
        <v>480.327</v>
      </c>
      <c r="L160">
        <v>503.96699999999998</v>
      </c>
      <c r="M160">
        <v>526.73400000000004</v>
      </c>
      <c r="N160">
        <v>557.77800000000002</v>
      </c>
      <c r="O160">
        <v>581.923</v>
      </c>
      <c r="P160">
        <v>610.76300000000003</v>
      </c>
    </row>
    <row r="161" spans="1:16" x14ac:dyDescent="0.35">
      <c r="A161" t="s">
        <v>219</v>
      </c>
      <c r="B161" t="s">
        <v>44</v>
      </c>
      <c r="C161">
        <v>258.69600000000003</v>
      </c>
      <c r="D161">
        <v>277.27999999999997</v>
      </c>
      <c r="E161">
        <v>313.01600000000002</v>
      </c>
      <c r="F161">
        <v>338.31900000000002</v>
      </c>
      <c r="G161">
        <v>366.56</v>
      </c>
      <c r="H161">
        <v>388.577</v>
      </c>
      <c r="I161">
        <v>415.202</v>
      </c>
      <c r="J161">
        <v>438.65300000000002</v>
      </c>
      <c r="K161">
        <v>472.411</v>
      </c>
      <c r="L161">
        <v>501.66800000000001</v>
      </c>
      <c r="M161">
        <v>530.35699999999997</v>
      </c>
      <c r="N161">
        <v>546.26700000000005</v>
      </c>
      <c r="O161">
        <v>574.38199999999995</v>
      </c>
      <c r="P161">
        <v>603.29700000000003</v>
      </c>
    </row>
    <row r="162" spans="1:16" x14ac:dyDescent="0.35">
      <c r="A162" t="s">
        <v>220</v>
      </c>
      <c r="B162" t="s">
        <v>48</v>
      </c>
      <c r="C162">
        <v>319.08199999999999</v>
      </c>
      <c r="D162">
        <v>356.625</v>
      </c>
      <c r="E162">
        <v>399.03</v>
      </c>
      <c r="F162">
        <v>433.64499999999998</v>
      </c>
      <c r="G162">
        <v>472.95699999999999</v>
      </c>
      <c r="H162">
        <v>500.31599999999997</v>
      </c>
      <c r="I162">
        <v>537.029</v>
      </c>
      <c r="J162">
        <v>576.03599999999994</v>
      </c>
      <c r="K162">
        <v>621.37599999999998</v>
      </c>
      <c r="L162">
        <v>648.47299999999996</v>
      </c>
      <c r="M162">
        <v>689.09100000000001</v>
      </c>
      <c r="N162">
        <v>727.49699999999996</v>
      </c>
      <c r="O162">
        <v>761.21699999999998</v>
      </c>
      <c r="P162">
        <v>803.78700000000003</v>
      </c>
    </row>
    <row r="163" spans="1:16" x14ac:dyDescent="0.35">
      <c r="A163" t="s">
        <v>220</v>
      </c>
      <c r="B163" t="s">
        <v>52</v>
      </c>
      <c r="C163">
        <v>349.46600000000001</v>
      </c>
      <c r="D163">
        <v>391.03699999999998</v>
      </c>
      <c r="E163">
        <v>434.03800000000001</v>
      </c>
      <c r="F163">
        <v>479.26799999999997</v>
      </c>
      <c r="G163">
        <v>516.48599999999999</v>
      </c>
      <c r="H163">
        <v>563.54200000000003</v>
      </c>
      <c r="I163">
        <v>598.44399999999996</v>
      </c>
      <c r="J163">
        <v>645.00900000000001</v>
      </c>
      <c r="K163">
        <v>688.45299999999997</v>
      </c>
      <c r="L163">
        <v>719.83100000000002</v>
      </c>
      <c r="M163">
        <v>766.03700000000003</v>
      </c>
      <c r="N163">
        <v>797.64300000000003</v>
      </c>
      <c r="O163">
        <v>841.82500000000005</v>
      </c>
      <c r="P163">
        <v>893.88</v>
      </c>
    </row>
    <row r="164" spans="1:16" x14ac:dyDescent="0.35">
      <c r="A164" t="s">
        <v>220</v>
      </c>
      <c r="B164" t="s">
        <v>56</v>
      </c>
      <c r="C164">
        <v>329.81299999999999</v>
      </c>
      <c r="D164">
        <v>372.637</v>
      </c>
      <c r="E164">
        <v>412.56599999999997</v>
      </c>
      <c r="F164">
        <v>455.17500000000001</v>
      </c>
      <c r="G164">
        <v>488.17700000000002</v>
      </c>
      <c r="H164">
        <v>522.41899999999998</v>
      </c>
      <c r="I164">
        <v>563.35400000000004</v>
      </c>
      <c r="J164">
        <v>600.53899999999999</v>
      </c>
      <c r="K164">
        <v>647.95600000000002</v>
      </c>
      <c r="L164">
        <v>672.00400000000002</v>
      </c>
      <c r="M164">
        <v>718.57500000000005</v>
      </c>
      <c r="N164">
        <v>751.15800000000002</v>
      </c>
      <c r="O164">
        <v>781.51900000000001</v>
      </c>
      <c r="P164">
        <v>828.99099999999999</v>
      </c>
    </row>
    <row r="165" spans="1:16" x14ac:dyDescent="0.35">
      <c r="A165" t="s">
        <v>221</v>
      </c>
      <c r="B165" t="s">
        <v>60</v>
      </c>
      <c r="C165">
        <v>278.19</v>
      </c>
      <c r="D165">
        <v>309.45</v>
      </c>
      <c r="E165">
        <v>339.86700000000002</v>
      </c>
      <c r="F165">
        <v>373.50200000000001</v>
      </c>
      <c r="G165">
        <v>398.37200000000001</v>
      </c>
      <c r="H165">
        <v>426.13600000000002</v>
      </c>
      <c r="I165">
        <v>448.01499999999999</v>
      </c>
      <c r="J165">
        <v>488.298</v>
      </c>
      <c r="K165">
        <v>512.779</v>
      </c>
      <c r="L165">
        <v>544.02800000000002</v>
      </c>
      <c r="M165">
        <v>572.62699999999995</v>
      </c>
      <c r="N165">
        <v>603.70799999999997</v>
      </c>
      <c r="O165">
        <v>631.173</v>
      </c>
      <c r="P165">
        <v>667.57</v>
      </c>
    </row>
    <row r="166" spans="1:16" x14ac:dyDescent="0.35">
      <c r="A166" t="s">
        <v>221</v>
      </c>
      <c r="B166" t="s">
        <v>64</v>
      </c>
      <c r="C166">
        <v>285.35500000000002</v>
      </c>
      <c r="D166">
        <v>318.05799999999999</v>
      </c>
      <c r="E166">
        <v>353.11200000000002</v>
      </c>
      <c r="F166">
        <v>381.39400000000001</v>
      </c>
      <c r="G166">
        <v>410.83100000000002</v>
      </c>
      <c r="H166">
        <v>445.988</v>
      </c>
      <c r="I166">
        <v>464.03899999999999</v>
      </c>
      <c r="J166">
        <v>496.74700000000001</v>
      </c>
      <c r="K166">
        <v>536.02099999999996</v>
      </c>
      <c r="L166">
        <v>569.05799999999999</v>
      </c>
      <c r="M166">
        <v>593.39700000000005</v>
      </c>
      <c r="N166">
        <v>627.90099999999995</v>
      </c>
      <c r="O166">
        <v>649.96299999999997</v>
      </c>
      <c r="P166">
        <v>694.49199999999996</v>
      </c>
    </row>
    <row r="167" spans="1:16" x14ac:dyDescent="0.35">
      <c r="A167" t="s">
        <v>221</v>
      </c>
      <c r="B167" t="s">
        <v>68</v>
      </c>
      <c r="C167">
        <v>290.97399999999999</v>
      </c>
      <c r="D167">
        <v>321.03100000000001</v>
      </c>
      <c r="E167">
        <v>359.64400000000001</v>
      </c>
      <c r="F167">
        <v>386.28</v>
      </c>
      <c r="G167">
        <v>422.85300000000001</v>
      </c>
      <c r="H167">
        <v>448.577</v>
      </c>
      <c r="I167">
        <v>476.99799999999999</v>
      </c>
      <c r="J167">
        <v>511.49599999999998</v>
      </c>
      <c r="K167">
        <v>539.87699999999995</v>
      </c>
      <c r="L167">
        <v>577.56100000000004</v>
      </c>
      <c r="M167">
        <v>606.78099999999995</v>
      </c>
      <c r="N167">
        <v>640.02599999999995</v>
      </c>
      <c r="O167">
        <v>671.60400000000004</v>
      </c>
      <c r="P167">
        <v>704.92600000000004</v>
      </c>
    </row>
    <row r="168" spans="1:16" x14ac:dyDescent="0.35">
      <c r="A168" t="s">
        <v>222</v>
      </c>
      <c r="B168" t="s">
        <v>72</v>
      </c>
      <c r="C168">
        <v>128.321</v>
      </c>
      <c r="D168">
        <v>143.821</v>
      </c>
      <c r="E168">
        <v>157.43899999999999</v>
      </c>
      <c r="F168">
        <v>167.56</v>
      </c>
      <c r="G168">
        <v>182.238</v>
      </c>
      <c r="H168">
        <v>187.19300000000001</v>
      </c>
      <c r="I168">
        <v>201.41900000000001</v>
      </c>
      <c r="J168">
        <v>215.77099999999999</v>
      </c>
      <c r="K168">
        <v>229.04499999999999</v>
      </c>
      <c r="L168">
        <v>236.446</v>
      </c>
      <c r="M168">
        <v>247.583</v>
      </c>
      <c r="N168">
        <v>257.88</v>
      </c>
      <c r="O168">
        <v>269.339</v>
      </c>
      <c r="P168">
        <v>283.83</v>
      </c>
    </row>
    <row r="169" spans="1:16" x14ac:dyDescent="0.35">
      <c r="A169" t="s">
        <v>222</v>
      </c>
      <c r="B169" t="s">
        <v>76</v>
      </c>
      <c r="C169">
        <v>142.21199999999999</v>
      </c>
      <c r="D169">
        <v>155.66300000000001</v>
      </c>
      <c r="E169">
        <v>173.928</v>
      </c>
      <c r="F169">
        <v>187.67400000000001</v>
      </c>
      <c r="G169">
        <v>201.148</v>
      </c>
      <c r="H169">
        <v>212.82599999999999</v>
      </c>
      <c r="I169">
        <v>226.25899999999999</v>
      </c>
      <c r="J169">
        <v>239.31800000000001</v>
      </c>
      <c r="K169">
        <v>254.74299999999999</v>
      </c>
      <c r="L169">
        <v>263.27800000000002</v>
      </c>
      <c r="M169">
        <v>280.09399999999999</v>
      </c>
      <c r="N169">
        <v>289.786</v>
      </c>
      <c r="O169">
        <v>302.47300000000001</v>
      </c>
      <c r="P169">
        <v>316.30900000000003</v>
      </c>
    </row>
    <row r="170" spans="1:16" x14ac:dyDescent="0.35">
      <c r="A170" t="s">
        <v>222</v>
      </c>
      <c r="B170" t="s">
        <v>80</v>
      </c>
      <c r="C170">
        <v>140.97200000000001</v>
      </c>
      <c r="D170">
        <v>156.01900000000001</v>
      </c>
      <c r="E170">
        <v>166.86799999999999</v>
      </c>
      <c r="F170">
        <v>183.25899999999999</v>
      </c>
      <c r="G170">
        <v>197.42</v>
      </c>
      <c r="H170">
        <v>210.63499999999999</v>
      </c>
      <c r="I170">
        <v>217.839</v>
      </c>
      <c r="J170">
        <v>234.90700000000001</v>
      </c>
      <c r="K170">
        <v>249.374</v>
      </c>
      <c r="L170">
        <v>263.279</v>
      </c>
      <c r="M170">
        <v>274.505</v>
      </c>
      <c r="N170">
        <v>288.44200000000001</v>
      </c>
      <c r="O170">
        <v>296.14100000000002</v>
      </c>
      <c r="P170">
        <v>309.553</v>
      </c>
    </row>
    <row r="171" spans="1:16" x14ac:dyDescent="0.35">
      <c r="A171" t="s">
        <v>170</v>
      </c>
      <c r="B171" t="s">
        <v>98</v>
      </c>
      <c r="C171">
        <v>31.867000000000001</v>
      </c>
      <c r="D171">
        <v>30.994</v>
      </c>
      <c r="E171">
        <v>32.161999999999999</v>
      </c>
      <c r="F171">
        <v>31.506</v>
      </c>
      <c r="G171">
        <v>32.448</v>
      </c>
      <c r="H171">
        <v>30.620999999999999</v>
      </c>
      <c r="I171">
        <v>30.423999999999999</v>
      </c>
      <c r="J171">
        <v>30.606999999999999</v>
      </c>
      <c r="K171">
        <v>32.908000000000001</v>
      </c>
      <c r="L171">
        <v>31.47</v>
      </c>
      <c r="M171">
        <v>29.736000000000001</v>
      </c>
      <c r="N171">
        <v>31.969000000000001</v>
      </c>
      <c r="O171">
        <v>29.346</v>
      </c>
      <c r="P171">
        <v>32.268000000000001</v>
      </c>
    </row>
    <row r="172" spans="1:16" x14ac:dyDescent="0.35">
      <c r="A172" t="s">
        <v>170</v>
      </c>
      <c r="B172" t="s">
        <v>99</v>
      </c>
      <c r="C172">
        <v>30.231000000000002</v>
      </c>
      <c r="D172">
        <v>31.623000000000001</v>
      </c>
      <c r="E172">
        <v>31.896999999999998</v>
      </c>
      <c r="F172">
        <v>32.841000000000001</v>
      </c>
      <c r="G172">
        <v>30.693000000000001</v>
      </c>
      <c r="H172">
        <v>30.082000000000001</v>
      </c>
      <c r="I172">
        <v>32.380000000000003</v>
      </c>
      <c r="J172">
        <v>29.992999999999999</v>
      </c>
      <c r="K172">
        <v>32.716000000000001</v>
      </c>
      <c r="L172">
        <v>32.143999999999998</v>
      </c>
      <c r="M172">
        <v>31.934999999999999</v>
      </c>
      <c r="N172">
        <v>31.33</v>
      </c>
      <c r="O172">
        <v>30.667000000000002</v>
      </c>
      <c r="P172">
        <v>30.821000000000002</v>
      </c>
    </row>
    <row r="173" spans="1:16" x14ac:dyDescent="0.35">
      <c r="A173" t="s">
        <v>171</v>
      </c>
      <c r="B173" t="s">
        <v>100</v>
      </c>
      <c r="C173">
        <v>65.271000000000001</v>
      </c>
      <c r="D173">
        <v>64.39</v>
      </c>
      <c r="E173">
        <v>66.257999999999996</v>
      </c>
      <c r="F173">
        <v>65.936000000000007</v>
      </c>
      <c r="G173">
        <v>64.55</v>
      </c>
      <c r="H173">
        <v>64.843999999999994</v>
      </c>
      <c r="I173">
        <v>62.81</v>
      </c>
      <c r="J173">
        <v>63.899000000000001</v>
      </c>
      <c r="K173">
        <v>63.93</v>
      </c>
      <c r="L173">
        <v>64.491</v>
      </c>
      <c r="M173">
        <v>64.441000000000003</v>
      </c>
      <c r="N173">
        <v>61.908000000000001</v>
      </c>
      <c r="O173">
        <v>65.061000000000007</v>
      </c>
      <c r="P173">
        <v>65.183999999999997</v>
      </c>
    </row>
    <row r="174" spans="1:16" x14ac:dyDescent="0.35">
      <c r="A174" t="s">
        <v>171</v>
      </c>
      <c r="B174" t="s">
        <v>102</v>
      </c>
      <c r="C174">
        <v>66.215000000000003</v>
      </c>
      <c r="D174">
        <v>66.765000000000001</v>
      </c>
      <c r="E174">
        <v>61.881</v>
      </c>
      <c r="F174">
        <v>62.688000000000002</v>
      </c>
      <c r="G174">
        <v>62.972999999999999</v>
      </c>
      <c r="H174">
        <v>64.381</v>
      </c>
      <c r="I174">
        <v>64.646000000000001</v>
      </c>
      <c r="J174">
        <v>62.875</v>
      </c>
      <c r="K174">
        <v>64.218999999999994</v>
      </c>
      <c r="L174">
        <v>61.293999999999997</v>
      </c>
      <c r="M174">
        <v>64.414000000000001</v>
      </c>
      <c r="N174">
        <v>63</v>
      </c>
      <c r="O174">
        <v>61.786000000000001</v>
      </c>
      <c r="P174">
        <v>64.34</v>
      </c>
    </row>
    <row r="175" spans="1:16" x14ac:dyDescent="0.35">
      <c r="A175" t="s">
        <v>172</v>
      </c>
      <c r="B175" t="s">
        <v>103</v>
      </c>
      <c r="C175">
        <v>95.186000000000007</v>
      </c>
      <c r="D175">
        <v>98.531999999999996</v>
      </c>
      <c r="E175">
        <v>95.876000000000005</v>
      </c>
      <c r="F175">
        <v>98.292000000000002</v>
      </c>
      <c r="G175">
        <v>96.742999999999995</v>
      </c>
      <c r="H175">
        <v>96.811000000000007</v>
      </c>
      <c r="I175">
        <v>96.638999999999996</v>
      </c>
      <c r="J175">
        <v>96.524000000000001</v>
      </c>
      <c r="K175">
        <v>97.221000000000004</v>
      </c>
      <c r="L175">
        <v>96.811000000000007</v>
      </c>
      <c r="M175">
        <v>97.411000000000001</v>
      </c>
      <c r="N175">
        <v>95.855999999999995</v>
      </c>
      <c r="O175">
        <v>96.037999999999997</v>
      </c>
      <c r="P175">
        <v>95.103999999999999</v>
      </c>
    </row>
    <row r="176" spans="1:16" x14ac:dyDescent="0.35">
      <c r="A176" t="s">
        <v>172</v>
      </c>
      <c r="B176" t="s">
        <v>104</v>
      </c>
      <c r="C176">
        <v>97.5</v>
      </c>
      <c r="D176">
        <v>96.712999999999994</v>
      </c>
      <c r="E176">
        <v>97.046000000000006</v>
      </c>
      <c r="F176">
        <v>92.454999999999998</v>
      </c>
      <c r="G176">
        <v>96.075999999999993</v>
      </c>
      <c r="H176">
        <v>91.85</v>
      </c>
      <c r="I176">
        <v>93.317999999999998</v>
      </c>
      <c r="J176">
        <v>92.713999999999999</v>
      </c>
      <c r="K176">
        <v>94.076999999999998</v>
      </c>
      <c r="L176">
        <v>93.025000000000006</v>
      </c>
      <c r="M176">
        <v>93.013000000000005</v>
      </c>
      <c r="N176">
        <v>91.472999999999999</v>
      </c>
      <c r="O176">
        <v>91.625</v>
      </c>
      <c r="P176">
        <v>93.501000000000005</v>
      </c>
    </row>
    <row r="177" spans="1:16" x14ac:dyDescent="0.35">
      <c r="A177" t="s">
        <v>173</v>
      </c>
      <c r="B177" t="s">
        <v>196</v>
      </c>
      <c r="C177">
        <v>164.56200000000001</v>
      </c>
      <c r="D177">
        <v>166.00899999999999</v>
      </c>
      <c r="E177">
        <v>166.529</v>
      </c>
      <c r="F177">
        <v>163.60499999999999</v>
      </c>
      <c r="G177">
        <v>166.346</v>
      </c>
      <c r="H177">
        <v>162.744</v>
      </c>
      <c r="I177">
        <v>163.44999999999999</v>
      </c>
      <c r="J177">
        <v>162.93199999999999</v>
      </c>
      <c r="K177">
        <v>157.755</v>
      </c>
      <c r="L177">
        <v>161.52099999999999</v>
      </c>
      <c r="M177">
        <v>161.56899999999999</v>
      </c>
      <c r="N177">
        <v>162.077</v>
      </c>
      <c r="O177">
        <v>158.62</v>
      </c>
      <c r="P177">
        <v>161.1</v>
      </c>
    </row>
    <row r="178" spans="1:16" x14ac:dyDescent="0.35">
      <c r="A178" t="s">
        <v>173</v>
      </c>
      <c r="B178" t="s">
        <v>197</v>
      </c>
      <c r="C178">
        <v>166.57400000000001</v>
      </c>
      <c r="D178">
        <v>164.863</v>
      </c>
      <c r="E178">
        <v>167.31</v>
      </c>
      <c r="F178">
        <v>165.32</v>
      </c>
      <c r="G178">
        <v>163.571</v>
      </c>
      <c r="H178">
        <v>164.63800000000001</v>
      </c>
      <c r="I178">
        <v>161.977</v>
      </c>
      <c r="J178">
        <v>162.249</v>
      </c>
      <c r="K178">
        <v>161.68299999999999</v>
      </c>
      <c r="L178">
        <v>162.22200000000001</v>
      </c>
      <c r="M178">
        <v>162.441</v>
      </c>
      <c r="N178">
        <v>160.63</v>
      </c>
      <c r="O178">
        <v>160.226</v>
      </c>
      <c r="P178">
        <v>166.01900000000001</v>
      </c>
    </row>
    <row r="179" spans="1:16" x14ac:dyDescent="0.35">
      <c r="A179" t="s">
        <v>174</v>
      </c>
      <c r="B179" t="s">
        <v>198</v>
      </c>
      <c r="C179">
        <v>303.08100000000002</v>
      </c>
      <c r="D179">
        <v>304.86599999999999</v>
      </c>
      <c r="E179">
        <v>305.29899999999998</v>
      </c>
      <c r="F179">
        <v>306.59899999999999</v>
      </c>
      <c r="G179">
        <v>300.791</v>
      </c>
      <c r="H179">
        <v>295.637</v>
      </c>
      <c r="I179">
        <v>295.30799999999999</v>
      </c>
      <c r="J179">
        <v>296.52600000000001</v>
      </c>
      <c r="K179">
        <v>295</v>
      </c>
      <c r="L179">
        <v>289.97399999999999</v>
      </c>
      <c r="M179">
        <v>294.61500000000001</v>
      </c>
      <c r="N179">
        <v>293.63099999999997</v>
      </c>
      <c r="O179">
        <v>291.66199999999998</v>
      </c>
      <c r="P179">
        <v>289.31900000000002</v>
      </c>
    </row>
    <row r="180" spans="1:16" x14ac:dyDescent="0.35">
      <c r="A180" t="s">
        <v>174</v>
      </c>
      <c r="B180" t="s">
        <v>199</v>
      </c>
      <c r="C180">
        <v>290.27300000000002</v>
      </c>
      <c r="D180">
        <v>286.88</v>
      </c>
      <c r="E180">
        <v>291.06799999999998</v>
      </c>
      <c r="F180">
        <v>300.64400000000001</v>
      </c>
      <c r="G180">
        <v>289.43200000000002</v>
      </c>
      <c r="H180">
        <v>291.52199999999999</v>
      </c>
      <c r="I180">
        <v>287.68700000000001</v>
      </c>
      <c r="J180">
        <v>283.06900000000002</v>
      </c>
      <c r="K180">
        <v>287.27499999999998</v>
      </c>
      <c r="L180">
        <v>283.77100000000002</v>
      </c>
      <c r="M180">
        <v>286.12200000000001</v>
      </c>
      <c r="N180">
        <v>287.55200000000002</v>
      </c>
      <c r="O180">
        <v>280.25700000000001</v>
      </c>
      <c r="P180">
        <v>285.54399999999998</v>
      </c>
    </row>
    <row r="181" spans="1:16" x14ac:dyDescent="0.35">
      <c r="A181" t="s">
        <v>175</v>
      </c>
      <c r="B181" t="s">
        <v>200</v>
      </c>
      <c r="C181">
        <v>539.09900000000005</v>
      </c>
      <c r="D181">
        <v>537.40700000000004</v>
      </c>
      <c r="E181">
        <v>551.74199999999996</v>
      </c>
      <c r="F181">
        <v>546.59500000000003</v>
      </c>
      <c r="G181">
        <v>549.68100000000004</v>
      </c>
      <c r="H181">
        <v>536.83900000000006</v>
      </c>
      <c r="I181">
        <v>537.70699999999999</v>
      </c>
      <c r="J181">
        <v>541.65</v>
      </c>
      <c r="K181">
        <v>535.49900000000002</v>
      </c>
      <c r="L181">
        <v>532.87599999999998</v>
      </c>
      <c r="M181">
        <v>543.255</v>
      </c>
      <c r="N181">
        <v>537.37099999999998</v>
      </c>
      <c r="O181">
        <v>533.84900000000005</v>
      </c>
      <c r="P181">
        <v>533.51700000000005</v>
      </c>
    </row>
    <row r="182" spans="1:16" x14ac:dyDescent="0.35">
      <c r="A182" t="s">
        <v>175</v>
      </c>
      <c r="B182" t="s">
        <v>201</v>
      </c>
      <c r="C182">
        <v>550.548</v>
      </c>
      <c r="D182">
        <v>544.95399999999995</v>
      </c>
      <c r="E182">
        <v>559.52</v>
      </c>
      <c r="F182">
        <v>553.64700000000005</v>
      </c>
      <c r="G182">
        <v>549.00400000000002</v>
      </c>
      <c r="H182">
        <v>539.096</v>
      </c>
      <c r="I182">
        <v>539.548</v>
      </c>
      <c r="J182">
        <v>542.75599999999997</v>
      </c>
      <c r="K182">
        <v>544.25</v>
      </c>
      <c r="L182">
        <v>542.64099999999996</v>
      </c>
      <c r="M182">
        <v>544.61500000000001</v>
      </c>
      <c r="N182">
        <v>544.67200000000003</v>
      </c>
      <c r="O182">
        <v>533.81600000000003</v>
      </c>
      <c r="P182">
        <v>546.19000000000005</v>
      </c>
    </row>
  </sheetData>
  <mergeCells count="44">
    <mergeCell ref="C2:P2"/>
    <mergeCell ref="C4:P4"/>
    <mergeCell ref="C96:P96"/>
    <mergeCell ref="C98:P98"/>
    <mergeCell ref="AL66:AL68"/>
    <mergeCell ref="AL33:AL35"/>
    <mergeCell ref="AL36:AL38"/>
    <mergeCell ref="AL39:AL41"/>
    <mergeCell ref="AL42:AL44"/>
    <mergeCell ref="AL45:AL47"/>
    <mergeCell ref="AL48:AL50"/>
    <mergeCell ref="AL51:AL53"/>
    <mergeCell ref="AL54:AL56"/>
    <mergeCell ref="AL57:AL59"/>
    <mergeCell ref="AL60:AL62"/>
    <mergeCell ref="AL63:AL65"/>
    <mergeCell ref="AL87:AL89"/>
    <mergeCell ref="AL90:AL92"/>
    <mergeCell ref="W35:W37"/>
    <mergeCell ref="W38:W40"/>
    <mergeCell ref="W41:W43"/>
    <mergeCell ref="W44:W46"/>
    <mergeCell ref="W47:W49"/>
    <mergeCell ref="W50:W52"/>
    <mergeCell ref="W53:W55"/>
    <mergeCell ref="W56:W58"/>
    <mergeCell ref="AL69:AL71"/>
    <mergeCell ref="AL72:AL74"/>
    <mergeCell ref="AL75:AL77"/>
    <mergeCell ref="AL78:AL80"/>
    <mergeCell ref="AL81:AL83"/>
    <mergeCell ref="AL84:AL86"/>
    <mergeCell ref="W92:W94"/>
    <mergeCell ref="W59:W61"/>
    <mergeCell ref="W62:W64"/>
    <mergeCell ref="W65:W67"/>
    <mergeCell ref="W68:W70"/>
    <mergeCell ref="W71:W73"/>
    <mergeCell ref="W74:W76"/>
    <mergeCell ref="W77:W79"/>
    <mergeCell ref="W80:W82"/>
    <mergeCell ref="W83:W85"/>
    <mergeCell ref="W86:W88"/>
    <mergeCell ref="W89:W9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526C-8F1E-6A46-BE4E-2338942CE4E6}">
  <dimension ref="A2:K47"/>
  <sheetViews>
    <sheetView zoomScale="76" workbookViewId="0">
      <selection activeCell="E4" sqref="E4"/>
    </sheetView>
  </sheetViews>
  <sheetFormatPr defaultColWidth="10.6640625" defaultRowHeight="15.5" x14ac:dyDescent="0.35"/>
  <cols>
    <col min="2" max="2" width="11.83203125" bestFit="1" customWidth="1"/>
    <col min="3" max="3" width="29.5" bestFit="1" customWidth="1"/>
    <col min="4" max="4" width="22.58203125" bestFit="1" customWidth="1"/>
    <col min="5" max="5" width="47.33203125" bestFit="1" customWidth="1"/>
    <col min="6" max="6" width="24.58203125" bestFit="1" customWidth="1"/>
    <col min="10" max="10" width="15.33203125" bestFit="1" customWidth="1"/>
    <col min="11" max="11" width="35.58203125" bestFit="1" customWidth="1"/>
  </cols>
  <sheetData>
    <row r="2" spans="1:11" x14ac:dyDescent="0.35">
      <c r="A2" s="13" t="s">
        <v>0</v>
      </c>
      <c r="B2" s="13"/>
      <c r="I2" s="16"/>
    </row>
    <row r="3" spans="1:11" x14ac:dyDescent="0.35">
      <c r="A3" t="s">
        <v>250</v>
      </c>
      <c r="B3" t="s">
        <v>229</v>
      </c>
      <c r="C3" t="s">
        <v>227</v>
      </c>
      <c r="D3" t="s">
        <v>251</v>
      </c>
      <c r="E3" t="s">
        <v>252</v>
      </c>
      <c r="F3" t="s">
        <v>253</v>
      </c>
      <c r="I3" s="1" t="s">
        <v>169</v>
      </c>
      <c r="J3" t="s">
        <v>255</v>
      </c>
      <c r="K3" t="s">
        <v>258</v>
      </c>
    </row>
    <row r="4" spans="1:11" x14ac:dyDescent="0.35">
      <c r="A4" t="s">
        <v>176</v>
      </c>
      <c r="B4" t="s">
        <v>230</v>
      </c>
      <c r="C4">
        <v>22.560982417582412</v>
      </c>
      <c r="D4">
        <f>C4/Standard_curve!$AA$28</f>
        <v>2.0998680582262111E-3</v>
      </c>
      <c r="E4">
        <f>D4/K4</f>
        <v>1.3810782743896229E-5</v>
      </c>
      <c r="F4">
        <f>E4/213.19*1000000</f>
        <v>6.4781569228839195E-2</v>
      </c>
      <c r="I4" s="1" t="s">
        <v>176</v>
      </c>
      <c r="J4">
        <v>3040.9110000000001</v>
      </c>
      <c r="K4">
        <f>J4/1000*50</f>
        <v>152.04554999999999</v>
      </c>
    </row>
    <row r="5" spans="1:11" x14ac:dyDescent="0.35">
      <c r="A5" t="s">
        <v>177</v>
      </c>
      <c r="B5" t="s">
        <v>231</v>
      </c>
      <c r="C5">
        <v>17.1960549450549</v>
      </c>
      <c r="D5">
        <f>C5/Standard_curve!$AA$28</f>
        <v>1.6005263351689222E-3</v>
      </c>
      <c r="E5">
        <f t="shared" ref="E5:E23" si="0">D5/K5</f>
        <v>9.1475479212113446E-6</v>
      </c>
      <c r="F5">
        <f t="shared" ref="F5:F23" si="1">E5/213.19*1000000</f>
        <v>4.2907959666078826E-2</v>
      </c>
      <c r="I5" s="1" t="s">
        <v>177</v>
      </c>
      <c r="J5">
        <v>3499.3559999999998</v>
      </c>
      <c r="K5">
        <f t="shared" ref="K5:K23" si="2">J5/1000*50</f>
        <v>174.96779999999998</v>
      </c>
    </row>
    <row r="6" spans="1:11" x14ac:dyDescent="0.35">
      <c r="A6" t="s">
        <v>178</v>
      </c>
      <c r="B6" t="s">
        <v>232</v>
      </c>
      <c r="C6">
        <v>16.082715750915753</v>
      </c>
      <c r="D6">
        <f>C6/Standard_curve!$AA$28</f>
        <v>1.4969020617010196E-3</v>
      </c>
      <c r="E6">
        <f t="shared" si="0"/>
        <v>9.0988263551407617E-6</v>
      </c>
      <c r="F6">
        <f t="shared" si="1"/>
        <v>4.2679423777572875E-2</v>
      </c>
      <c r="I6" s="1" t="s">
        <v>178</v>
      </c>
      <c r="J6">
        <v>3290.3189999999995</v>
      </c>
      <c r="K6">
        <f t="shared" si="2"/>
        <v>164.51594999999998</v>
      </c>
    </row>
    <row r="7" spans="1:11" x14ac:dyDescent="0.35">
      <c r="A7" t="s">
        <v>179</v>
      </c>
      <c r="B7" t="s">
        <v>233</v>
      </c>
      <c r="C7">
        <v>6.4912747252747254</v>
      </c>
      <c r="D7">
        <f>C7/Standard_curve!$AA$28</f>
        <v>6.0417672424373844E-4</v>
      </c>
      <c r="E7">
        <f t="shared" si="0"/>
        <v>1.487293939557557E-5</v>
      </c>
      <c r="F7">
        <f t="shared" si="1"/>
        <v>6.9763775953729387E-2</v>
      </c>
      <c r="I7" s="1" t="s">
        <v>179</v>
      </c>
      <c r="J7">
        <v>812.45100000000002</v>
      </c>
      <c r="K7">
        <f t="shared" si="2"/>
        <v>40.622550000000004</v>
      </c>
    </row>
    <row r="8" spans="1:11" x14ac:dyDescent="0.35">
      <c r="A8" t="s">
        <v>180</v>
      </c>
      <c r="B8" t="s">
        <v>234</v>
      </c>
      <c r="C8">
        <v>49.314469597069603</v>
      </c>
      <c r="D8">
        <f>C8/Standard_curve!$AA$28</f>
        <v>4.589954355646836E-3</v>
      </c>
      <c r="E8">
        <f t="shared" si="0"/>
        <v>4.3155724190310505E-5</v>
      </c>
      <c r="F8">
        <f t="shared" si="1"/>
        <v>0.20242846376617338</v>
      </c>
      <c r="I8" s="1" t="s">
        <v>180</v>
      </c>
      <c r="J8">
        <v>2127.1590000000001</v>
      </c>
      <c r="K8">
        <f t="shared" si="2"/>
        <v>106.35795000000002</v>
      </c>
    </row>
    <row r="9" spans="1:11" x14ac:dyDescent="0.35">
      <c r="A9" t="s">
        <v>181</v>
      </c>
      <c r="B9" t="s">
        <v>235</v>
      </c>
      <c r="C9">
        <v>95.280814652014669</v>
      </c>
      <c r="D9">
        <f>C9/Standard_curve!$AA$28</f>
        <v>8.8682813339552007E-3</v>
      </c>
      <c r="E9">
        <f t="shared" si="0"/>
        <v>6.6761304920442662E-5</v>
      </c>
      <c r="F9">
        <f t="shared" si="1"/>
        <v>0.31315401716986102</v>
      </c>
      <c r="I9" s="1" t="s">
        <v>181</v>
      </c>
      <c r="J9">
        <v>2656.7130000000002</v>
      </c>
      <c r="K9">
        <f t="shared" si="2"/>
        <v>132.83565000000002</v>
      </c>
    </row>
    <row r="10" spans="1:11" x14ac:dyDescent="0.35">
      <c r="A10" t="s">
        <v>182</v>
      </c>
      <c r="B10" s="14" t="s">
        <v>236</v>
      </c>
      <c r="C10">
        <v>25.204276923076918</v>
      </c>
      <c r="D10">
        <f>C10/Standard_curve!$AA$28</f>
        <v>2.3458932355805025E-3</v>
      </c>
      <c r="E10">
        <f t="shared" si="0"/>
        <v>1.9349304540492925E-5</v>
      </c>
      <c r="F10">
        <f t="shared" si="1"/>
        <v>9.0760844976279023E-2</v>
      </c>
      <c r="I10" s="1" t="s">
        <v>182</v>
      </c>
      <c r="J10">
        <v>2424.7829999999999</v>
      </c>
      <c r="K10">
        <f t="shared" si="2"/>
        <v>121.23914999999998</v>
      </c>
    </row>
    <row r="11" spans="1:11" x14ac:dyDescent="0.35">
      <c r="A11" t="s">
        <v>183</v>
      </c>
      <c r="B11" t="s">
        <v>237</v>
      </c>
      <c r="C11">
        <v>14.404523076923077</v>
      </c>
      <c r="D11">
        <f>C11/Standard_curve!$AA$28</f>
        <v>1.3407039349332722E-3</v>
      </c>
      <c r="E11">
        <f t="shared" si="0"/>
        <v>1.3446181182755727E-5</v>
      </c>
      <c r="F11">
        <f t="shared" si="1"/>
        <v>6.3071350357689043E-2</v>
      </c>
      <c r="I11" s="1" t="s">
        <v>183</v>
      </c>
      <c r="J11">
        <v>1994.1779999999999</v>
      </c>
      <c r="K11">
        <f t="shared" si="2"/>
        <v>99.708899999999986</v>
      </c>
    </row>
    <row r="12" spans="1:11" x14ac:dyDescent="0.35">
      <c r="A12" t="s">
        <v>184</v>
      </c>
      <c r="B12" t="s">
        <v>238</v>
      </c>
      <c r="C12">
        <v>42.444244688644687</v>
      </c>
      <c r="D12">
        <f>C12/Standard_curve!$AA$28</f>
        <v>3.9505067655104887E-3</v>
      </c>
      <c r="E12">
        <f t="shared" si="0"/>
        <v>2.2389756019864186E-5</v>
      </c>
      <c r="F12">
        <f t="shared" si="1"/>
        <v>0.10502254336443637</v>
      </c>
      <c r="I12" s="1" t="s">
        <v>184</v>
      </c>
      <c r="J12">
        <v>3528.8520000000003</v>
      </c>
      <c r="K12">
        <f t="shared" si="2"/>
        <v>176.4426</v>
      </c>
    </row>
    <row r="13" spans="1:11" x14ac:dyDescent="0.35">
      <c r="A13" t="s">
        <v>185</v>
      </c>
      <c r="B13" t="s">
        <v>239</v>
      </c>
      <c r="C13">
        <v>63.014711355311363</v>
      </c>
      <c r="D13">
        <f>C13/Standard_curve!$AA$28</f>
        <v>5.8651071626313628E-3</v>
      </c>
      <c r="E13">
        <f t="shared" si="0"/>
        <v>5.7983765461499948E-5</v>
      </c>
      <c r="F13">
        <f t="shared" si="1"/>
        <v>0.27198163826398963</v>
      </c>
      <c r="I13" s="1" t="s">
        <v>185</v>
      </c>
      <c r="J13">
        <v>2023.0170000000003</v>
      </c>
      <c r="K13">
        <f t="shared" si="2"/>
        <v>101.15085000000002</v>
      </c>
    </row>
    <row r="14" spans="1:11" x14ac:dyDescent="0.35">
      <c r="A14" t="s">
        <v>186</v>
      </c>
      <c r="B14" t="s">
        <v>240</v>
      </c>
      <c r="C14">
        <v>19.735444688644687</v>
      </c>
      <c r="D14">
        <f>C14/Standard_curve!$AA$28</f>
        <v>1.8368805555328265E-3</v>
      </c>
      <c r="E14">
        <f t="shared" si="0"/>
        <v>5.3527307565495124E-5</v>
      </c>
      <c r="F14">
        <f t="shared" si="1"/>
        <v>0.25107794720903948</v>
      </c>
      <c r="I14" s="1" t="s">
        <v>186</v>
      </c>
      <c r="J14">
        <v>686.33399999999995</v>
      </c>
      <c r="K14">
        <f t="shared" si="2"/>
        <v>34.316699999999997</v>
      </c>
    </row>
    <row r="15" spans="1:11" x14ac:dyDescent="0.35">
      <c r="A15" t="s">
        <v>187</v>
      </c>
      <c r="B15" t="s">
        <v>241</v>
      </c>
      <c r="C15">
        <v>18.457643223443224</v>
      </c>
      <c r="D15">
        <f>C15/Standard_curve!$AA$28</f>
        <v>1.7179489225096075E-3</v>
      </c>
      <c r="E15">
        <f t="shared" si="0"/>
        <v>1.5882118657279553E-5</v>
      </c>
      <c r="F15">
        <f t="shared" si="1"/>
        <v>7.4497484203196934E-2</v>
      </c>
      <c r="I15" s="1" t="s">
        <v>187</v>
      </c>
      <c r="J15">
        <v>2163.375</v>
      </c>
      <c r="K15">
        <f t="shared" si="2"/>
        <v>108.16874999999999</v>
      </c>
    </row>
    <row r="16" spans="1:11" x14ac:dyDescent="0.35">
      <c r="A16" t="s">
        <v>188</v>
      </c>
      <c r="B16" t="s">
        <v>242</v>
      </c>
      <c r="C16">
        <v>73.745675457875464</v>
      </c>
      <c r="D16">
        <f>C16/Standard_curve!$AA$28</f>
        <v>6.8638938438082154E-3</v>
      </c>
      <c r="E16">
        <f>D16/K16</f>
        <v>4.222373044682069E-5</v>
      </c>
      <c r="F16">
        <f t="shared" si="1"/>
        <v>0.19805680588592661</v>
      </c>
      <c r="I16" s="1" t="s">
        <v>188</v>
      </c>
      <c r="J16">
        <v>3251.2019999999998</v>
      </c>
      <c r="K16">
        <f t="shared" si="2"/>
        <v>162.56009999999998</v>
      </c>
    </row>
    <row r="17" spans="1:11" x14ac:dyDescent="0.35">
      <c r="A17" t="s">
        <v>189</v>
      </c>
      <c r="B17" t="s">
        <v>243</v>
      </c>
      <c r="C17">
        <v>7.3675135531135538</v>
      </c>
      <c r="D17">
        <f>C17/Standard_curve!$AA$28</f>
        <v>6.857328325682757E-4</v>
      </c>
      <c r="E17">
        <f t="shared" si="0"/>
        <v>1.1001393880108288E-5</v>
      </c>
      <c r="F17">
        <f t="shared" si="1"/>
        <v>5.1603705052339639E-2</v>
      </c>
      <c r="I17" s="1" t="s">
        <v>189</v>
      </c>
      <c r="J17">
        <v>1246.6289999999999</v>
      </c>
      <c r="K17">
        <f t="shared" si="2"/>
        <v>62.331449999999997</v>
      </c>
    </row>
    <row r="18" spans="1:11" x14ac:dyDescent="0.35">
      <c r="A18" t="s">
        <v>190</v>
      </c>
      <c r="B18" t="s">
        <v>244</v>
      </c>
      <c r="C18">
        <v>13.262624175824174</v>
      </c>
      <c r="D18">
        <f>C18/Standard_curve!$AA$28</f>
        <v>1.234421460892049E-3</v>
      </c>
      <c r="E18">
        <f t="shared" si="0"/>
        <v>8.1558292676600228E-6</v>
      </c>
      <c r="F18">
        <f t="shared" si="1"/>
        <v>3.8256153044983456E-2</v>
      </c>
      <c r="I18" s="1" t="s">
        <v>190</v>
      </c>
      <c r="J18">
        <v>3027.09</v>
      </c>
      <c r="K18">
        <f t="shared" si="2"/>
        <v>151.3545</v>
      </c>
    </row>
    <row r="19" spans="1:11" x14ac:dyDescent="0.35">
      <c r="A19" t="s">
        <v>191</v>
      </c>
      <c r="B19" t="s">
        <v>245</v>
      </c>
      <c r="C19">
        <v>20.054488644688647</v>
      </c>
      <c r="D19">
        <f>C19/Standard_curve!$AA$28</f>
        <v>1.8665756370707972E-3</v>
      </c>
      <c r="E19">
        <f t="shared" si="0"/>
        <v>1.3881100619740536E-5</v>
      </c>
      <c r="F19">
        <f t="shared" si="1"/>
        <v>6.5111405880859966E-2</v>
      </c>
      <c r="I19" s="1" t="s">
        <v>191</v>
      </c>
      <c r="J19">
        <v>2689.377</v>
      </c>
      <c r="K19">
        <f t="shared" si="2"/>
        <v>134.46885</v>
      </c>
    </row>
    <row r="20" spans="1:11" x14ac:dyDescent="0.35">
      <c r="A20" t="s">
        <v>192</v>
      </c>
      <c r="B20" t="s">
        <v>246</v>
      </c>
      <c r="C20">
        <v>120.19652087912088</v>
      </c>
      <c r="D20">
        <f>C20/Standard_curve!$AA$28</f>
        <v>1.1187315792918921E-2</v>
      </c>
      <c r="E20">
        <f t="shared" si="0"/>
        <v>9.5705691217506985E-5</v>
      </c>
      <c r="F20">
        <f t="shared" si="1"/>
        <v>0.44892204708244754</v>
      </c>
      <c r="I20" s="1" t="s">
        <v>192</v>
      </c>
      <c r="J20">
        <v>2337.8579999999997</v>
      </c>
      <c r="K20">
        <f t="shared" si="2"/>
        <v>116.89289999999998</v>
      </c>
    </row>
    <row r="21" spans="1:11" x14ac:dyDescent="0.35">
      <c r="A21" t="s">
        <v>193</v>
      </c>
      <c r="B21" t="s">
        <v>247</v>
      </c>
      <c r="C21">
        <v>9.3316417582417586</v>
      </c>
      <c r="D21">
        <f>C21/Standard_curve!$AA$28</f>
        <v>8.6854446744618003E-4</v>
      </c>
      <c r="E21">
        <f t="shared" si="0"/>
        <v>7.0341356165865904E-6</v>
      </c>
      <c r="F21">
        <f t="shared" si="1"/>
        <v>3.2994679002704579E-2</v>
      </c>
      <c r="I21" s="1" t="s">
        <v>193</v>
      </c>
      <c r="J21">
        <v>2469.5129999999999</v>
      </c>
      <c r="K21">
        <f t="shared" si="2"/>
        <v>123.47565</v>
      </c>
    </row>
    <row r="22" spans="1:11" x14ac:dyDescent="0.35">
      <c r="A22" t="s">
        <v>194</v>
      </c>
      <c r="B22" t="s">
        <v>248</v>
      </c>
      <c r="C22">
        <v>31.82434652014652</v>
      </c>
      <c r="D22">
        <f>C22/Standard_curve!$AA$28</f>
        <v>2.9620575688892887E-3</v>
      </c>
      <c r="E22">
        <f t="shared" si="0"/>
        <v>1.7912359159945363E-5</v>
      </c>
      <c r="F22">
        <f t="shared" si="1"/>
        <v>8.4020634926335019E-2</v>
      </c>
      <c r="I22" s="1" t="s">
        <v>194</v>
      </c>
      <c r="J22">
        <v>3307.2779999999998</v>
      </c>
      <c r="K22">
        <f t="shared" si="2"/>
        <v>165.36389999999997</v>
      </c>
    </row>
    <row r="23" spans="1:11" x14ac:dyDescent="0.35">
      <c r="A23" t="s">
        <v>195</v>
      </c>
      <c r="B23" t="s">
        <v>249</v>
      </c>
      <c r="C23">
        <v>36.796027106227108</v>
      </c>
      <c r="D23">
        <f>C23/Standard_curve!$AA$28</f>
        <v>3.4247977574671544E-3</v>
      </c>
      <c r="E23">
        <f t="shared" si="0"/>
        <v>3.7584689973482345E-5</v>
      </c>
      <c r="F23">
        <f t="shared" si="1"/>
        <v>0.17629668358498216</v>
      </c>
      <c r="I23" s="1" t="s">
        <v>195</v>
      </c>
      <c r="J23">
        <v>1822.443</v>
      </c>
      <c r="K23">
        <f t="shared" si="2"/>
        <v>91.122150000000005</v>
      </c>
    </row>
    <row r="26" spans="1:11" x14ac:dyDescent="0.35">
      <c r="A26" s="13" t="s">
        <v>167</v>
      </c>
      <c r="B26" s="13"/>
      <c r="I26" s="16"/>
    </row>
    <row r="27" spans="1:11" x14ac:dyDescent="0.35">
      <c r="A27" t="s">
        <v>250</v>
      </c>
      <c r="B27" t="s">
        <v>229</v>
      </c>
      <c r="C27" t="s">
        <v>227</v>
      </c>
      <c r="D27" t="s">
        <v>251</v>
      </c>
      <c r="E27" t="s">
        <v>252</v>
      </c>
      <c r="F27" t="s">
        <v>253</v>
      </c>
      <c r="I27" s="1" t="s">
        <v>169</v>
      </c>
      <c r="J27" t="s">
        <v>255</v>
      </c>
      <c r="K27" t="s">
        <v>258</v>
      </c>
    </row>
    <row r="28" spans="1:11" x14ac:dyDescent="0.35">
      <c r="A28" t="s">
        <v>203</v>
      </c>
      <c r="B28" t="s">
        <v>230</v>
      </c>
      <c r="C28">
        <v>46.471362637362631</v>
      </c>
      <c r="D28">
        <f>C28/Standard_curve!$AP$28</f>
        <v>4.7649740725504352E-3</v>
      </c>
      <c r="E28">
        <f>D28/K28</f>
        <v>2.8264570109567691E-5</v>
      </c>
      <c r="F28">
        <f>E28/213.19*1000000</f>
        <v>0.13257924907156851</v>
      </c>
      <c r="I28" s="1" t="s">
        <v>203</v>
      </c>
      <c r="J28">
        <v>3371.6939999999995</v>
      </c>
      <c r="K28">
        <f>J28/1000*50</f>
        <v>168.58469999999997</v>
      </c>
    </row>
    <row r="29" spans="1:11" x14ac:dyDescent="0.35">
      <c r="A29" t="s">
        <v>204</v>
      </c>
      <c r="B29" t="s">
        <v>231</v>
      </c>
      <c r="C29">
        <v>14.972021245421246</v>
      </c>
      <c r="D29">
        <f>C29/Standard_curve!$AP$28</f>
        <v>1.5351667994936012E-3</v>
      </c>
      <c r="E29">
        <f t="shared" ref="E29:E47" si="3">D29/K29</f>
        <v>1.2165311388177484E-5</v>
      </c>
      <c r="F29">
        <f t="shared" ref="F29:F47" si="4">E29/213.19*1000000</f>
        <v>5.706323649410143E-2</v>
      </c>
      <c r="I29" s="1" t="s">
        <v>204</v>
      </c>
      <c r="J29">
        <v>2523.8429999999998</v>
      </c>
      <c r="K29">
        <f t="shared" ref="K29:K47" si="5">J29/1000*50</f>
        <v>126.19215</v>
      </c>
    </row>
    <row r="30" spans="1:11" x14ac:dyDescent="0.35">
      <c r="A30" t="s">
        <v>205</v>
      </c>
      <c r="B30" t="s">
        <v>232</v>
      </c>
      <c r="C30">
        <v>16.438427106227106</v>
      </c>
      <c r="D30">
        <f>C30/Standard_curve!$AP$28</f>
        <v>1.6855257627351509E-3</v>
      </c>
      <c r="E30">
        <f t="shared" si="3"/>
        <v>1.6735008225745414E-5</v>
      </c>
      <c r="F30">
        <f t="shared" si="4"/>
        <v>7.8498091963719749E-2</v>
      </c>
      <c r="I30" s="1" t="s">
        <v>205</v>
      </c>
      <c r="J30">
        <v>2014.3710000000001</v>
      </c>
      <c r="K30">
        <f t="shared" si="5"/>
        <v>100.71855000000001</v>
      </c>
    </row>
    <row r="31" spans="1:11" x14ac:dyDescent="0.35">
      <c r="A31" t="s">
        <v>206</v>
      </c>
      <c r="B31" t="s">
        <v>233</v>
      </c>
      <c r="C31">
        <v>22.095323809523808</v>
      </c>
      <c r="D31">
        <f>C31/Standard_curve!$AP$28</f>
        <v>2.265559671631836E-3</v>
      </c>
      <c r="E31">
        <f t="shared" si="3"/>
        <v>1.6132793652953159E-5</v>
      </c>
      <c r="F31">
        <f t="shared" si="4"/>
        <v>7.5673313255561522E-2</v>
      </c>
      <c r="I31" s="1" t="s">
        <v>206</v>
      </c>
      <c r="J31">
        <v>2808.6390000000001</v>
      </c>
      <c r="K31">
        <f t="shared" si="5"/>
        <v>140.43195000000003</v>
      </c>
    </row>
    <row r="32" spans="1:11" x14ac:dyDescent="0.35">
      <c r="A32" t="s">
        <v>207</v>
      </c>
      <c r="B32" t="s">
        <v>234</v>
      </c>
      <c r="C32">
        <v>45.301212454212447</v>
      </c>
      <c r="D32">
        <f>C32/Standard_curve!$AP$28</f>
        <v>4.6449918949842033E-3</v>
      </c>
      <c r="E32">
        <f t="shared" si="3"/>
        <v>1.9745841016941085E-5</v>
      </c>
      <c r="F32">
        <f t="shared" si="4"/>
        <v>9.2620859406825296E-2</v>
      </c>
      <c r="I32" s="1" t="s">
        <v>207</v>
      </c>
      <c r="J32">
        <v>4704.78</v>
      </c>
      <c r="K32">
        <f t="shared" si="5"/>
        <v>235.23899999999998</v>
      </c>
    </row>
    <row r="33" spans="1:11" x14ac:dyDescent="0.35">
      <c r="A33" t="s">
        <v>208</v>
      </c>
      <c r="B33" t="s">
        <v>235</v>
      </c>
      <c r="C33">
        <v>12.96395750915751</v>
      </c>
      <c r="D33">
        <f>C33/Standard_curve!$AP$28</f>
        <v>1.3292685624655234E-3</v>
      </c>
      <c r="E33">
        <f t="shared" si="3"/>
        <v>9.093987191394705E-6</v>
      </c>
      <c r="F33">
        <f t="shared" si="4"/>
        <v>4.2656724946736273E-2</v>
      </c>
      <c r="I33" s="1" t="s">
        <v>208</v>
      </c>
      <c r="J33">
        <v>2923.4009999999998</v>
      </c>
      <c r="K33">
        <f t="shared" si="5"/>
        <v>146.17004999999997</v>
      </c>
    </row>
    <row r="34" spans="1:11" x14ac:dyDescent="0.35">
      <c r="A34" t="s">
        <v>209</v>
      </c>
      <c r="B34" s="14" t="s">
        <v>236</v>
      </c>
      <c r="C34">
        <v>35.183610989010987</v>
      </c>
      <c r="D34">
        <f>C34/Standard_curve!$AP$28</f>
        <v>3.6075764648775197E-3</v>
      </c>
      <c r="E34">
        <f t="shared" si="3"/>
        <v>3.198065745233271E-5</v>
      </c>
      <c r="F34">
        <f t="shared" si="4"/>
        <v>0.15001011985708856</v>
      </c>
      <c r="I34" s="1" t="s">
        <v>209</v>
      </c>
      <c r="J34">
        <v>2256.0990000000002</v>
      </c>
      <c r="K34">
        <f t="shared" si="5"/>
        <v>112.80495000000002</v>
      </c>
    </row>
    <row r="35" spans="1:11" x14ac:dyDescent="0.35">
      <c r="A35" t="s">
        <v>210</v>
      </c>
      <c r="B35" t="s">
        <v>237</v>
      </c>
      <c r="C35">
        <v>9.4355252747252738</v>
      </c>
      <c r="D35">
        <f>C35/Standard_curve!$AP$28</f>
        <v>9.6747826496511454E-4</v>
      </c>
      <c r="E35">
        <f t="shared" si="3"/>
        <v>7.2170894444254064E-6</v>
      </c>
      <c r="F35">
        <f t="shared" si="4"/>
        <v>3.3852851655450093E-2</v>
      </c>
      <c r="I35" s="1" t="s">
        <v>210</v>
      </c>
      <c r="J35">
        <v>2681.076</v>
      </c>
      <c r="K35">
        <f t="shared" si="5"/>
        <v>134.0538</v>
      </c>
    </row>
    <row r="36" spans="1:11" x14ac:dyDescent="0.35">
      <c r="A36" t="s">
        <v>211</v>
      </c>
      <c r="B36" t="s">
        <v>238</v>
      </c>
      <c r="C36">
        <v>24.779397069597067</v>
      </c>
      <c r="D36">
        <f>C36/Standard_curve!$AP$28</f>
        <v>2.5407730238392514E-3</v>
      </c>
      <c r="E36">
        <f t="shared" si="3"/>
        <v>3.3467135114576913E-5</v>
      </c>
      <c r="F36">
        <f t="shared" si="4"/>
        <v>0.15698266858003149</v>
      </c>
      <c r="I36" s="1" t="s">
        <v>211</v>
      </c>
      <c r="J36">
        <v>1518.3689999999999</v>
      </c>
      <c r="K36">
        <f t="shared" si="5"/>
        <v>75.918449999999993</v>
      </c>
    </row>
    <row r="37" spans="1:11" x14ac:dyDescent="0.35">
      <c r="A37" t="s">
        <v>212</v>
      </c>
      <c r="B37" t="s">
        <v>239</v>
      </c>
      <c r="C37">
        <v>21.203094505494509</v>
      </c>
      <c r="D37">
        <f>C37/Standard_curve!$AP$28</f>
        <v>2.1740743081910146E-3</v>
      </c>
      <c r="E37">
        <f t="shared" si="3"/>
        <v>2.3727234618653012E-5</v>
      </c>
      <c r="F37">
        <f t="shared" si="4"/>
        <v>0.11129618940219059</v>
      </c>
      <c r="I37" s="1" t="s">
        <v>212</v>
      </c>
      <c r="J37">
        <v>1832.556</v>
      </c>
      <c r="K37">
        <f t="shared" si="5"/>
        <v>91.627800000000008</v>
      </c>
    </row>
    <row r="38" spans="1:11" x14ac:dyDescent="0.35">
      <c r="A38" t="s">
        <v>213</v>
      </c>
      <c r="B38" t="s">
        <v>240</v>
      </c>
      <c r="C38">
        <v>20.812995604395606</v>
      </c>
      <c r="D38">
        <f>C38/Standard_curve!$AP$28</f>
        <v>2.134075241153281E-3</v>
      </c>
      <c r="E38">
        <f t="shared" si="3"/>
        <v>1.6203067549780772E-5</v>
      </c>
      <c r="F38">
        <f t="shared" si="4"/>
        <v>7.6002943617340266E-2</v>
      </c>
      <c r="I38" s="1" t="s">
        <v>213</v>
      </c>
      <c r="J38">
        <v>2634.1619999999998</v>
      </c>
      <c r="K38">
        <f t="shared" si="5"/>
        <v>131.7081</v>
      </c>
    </row>
    <row r="39" spans="1:11" x14ac:dyDescent="0.35">
      <c r="A39" t="s">
        <v>214</v>
      </c>
      <c r="B39" t="s">
        <v>241</v>
      </c>
      <c r="C39">
        <v>45.707814652014662</v>
      </c>
      <c r="D39">
        <f>C39/Standard_curve!$AP$28</f>
        <v>4.6866831392347406E-3</v>
      </c>
      <c r="E39">
        <f t="shared" si="3"/>
        <v>3.2676230630405517E-5</v>
      </c>
      <c r="F39">
        <f t="shared" si="4"/>
        <v>0.15327281125008452</v>
      </c>
      <c r="I39" s="1" t="s">
        <v>214</v>
      </c>
      <c r="J39">
        <v>2868.558</v>
      </c>
      <c r="K39">
        <f t="shared" si="5"/>
        <v>143.42790000000002</v>
      </c>
    </row>
    <row r="40" spans="1:11" x14ac:dyDescent="0.35">
      <c r="A40" t="s">
        <v>215</v>
      </c>
      <c r="B40" t="s">
        <v>242</v>
      </c>
      <c r="C40">
        <v>9.3517282051282056</v>
      </c>
      <c r="D40">
        <f>C40/Standard_curve!$AP$28</f>
        <v>9.5888607310059832E-4</v>
      </c>
      <c r="E40">
        <f t="shared" si="3"/>
        <v>1.1611503330688626E-5</v>
      </c>
      <c r="F40">
        <f t="shared" si="4"/>
        <v>5.4465515881085537E-2</v>
      </c>
      <c r="I40" s="1" t="s">
        <v>215</v>
      </c>
      <c r="J40">
        <v>1651.614</v>
      </c>
      <c r="K40">
        <f t="shared" si="5"/>
        <v>82.580700000000007</v>
      </c>
    </row>
    <row r="41" spans="1:11" x14ac:dyDescent="0.35">
      <c r="A41" t="s">
        <v>216</v>
      </c>
      <c r="B41" t="s">
        <v>243</v>
      </c>
      <c r="C41">
        <v>-7.7341391941392001E-2</v>
      </c>
      <c r="D41">
        <f>C41/Standard_curve!$AP$28</f>
        <v>-7.9302543850822843E-6</v>
      </c>
      <c r="E41">
        <f t="shared" si="3"/>
        <v>-1.4247121940281296E-7</v>
      </c>
      <c r="F41">
        <f t="shared" si="4"/>
        <v>-6.6828284348615307E-4</v>
      </c>
      <c r="I41" s="1" t="s">
        <v>216</v>
      </c>
      <c r="J41">
        <v>1113.2429999999999</v>
      </c>
      <c r="K41">
        <f t="shared" si="5"/>
        <v>55.662149999999997</v>
      </c>
    </row>
    <row r="42" spans="1:11" x14ac:dyDescent="0.35">
      <c r="A42" t="s">
        <v>217</v>
      </c>
      <c r="B42" t="s">
        <v>244</v>
      </c>
      <c r="C42">
        <v>13.193061538461537</v>
      </c>
      <c r="D42">
        <f>C42/Standard_curve!$AP$28</f>
        <v>1.3527599063296867E-3</v>
      </c>
      <c r="E42">
        <f t="shared" si="3"/>
        <v>1.222122910948241E-5</v>
      </c>
      <c r="F42">
        <f t="shared" si="4"/>
        <v>5.7325527039178252E-2</v>
      </c>
      <c r="I42" s="1" t="s">
        <v>217</v>
      </c>
      <c r="J42">
        <v>2213.7869999999998</v>
      </c>
      <c r="K42">
        <f t="shared" si="5"/>
        <v>110.68934999999999</v>
      </c>
    </row>
    <row r="43" spans="1:11" x14ac:dyDescent="0.35">
      <c r="A43" t="s">
        <v>218</v>
      </c>
      <c r="B43" t="s">
        <v>245</v>
      </c>
      <c r="C43">
        <v>70.909361172161184</v>
      </c>
      <c r="D43">
        <f>C43/Standard_curve!$AP$28</f>
        <v>7.2707415558933607E-3</v>
      </c>
      <c r="E43">
        <f t="shared" si="3"/>
        <v>4.1909467812075442E-5</v>
      </c>
      <c r="F43">
        <f t="shared" si="4"/>
        <v>0.19658270937696629</v>
      </c>
      <c r="I43" s="1" t="s">
        <v>218</v>
      </c>
      <c r="J43">
        <v>3469.7370000000001</v>
      </c>
      <c r="K43">
        <f t="shared" si="5"/>
        <v>173.48685</v>
      </c>
    </row>
    <row r="44" spans="1:11" x14ac:dyDescent="0.35">
      <c r="A44" t="s">
        <v>219</v>
      </c>
      <c r="B44" t="s">
        <v>246</v>
      </c>
      <c r="C44">
        <v>26.580278388278387</v>
      </c>
      <c r="D44">
        <f>C44/Standard_curve!$AP$28</f>
        <v>2.7254276649828647E-3</v>
      </c>
      <c r="E44">
        <f t="shared" si="3"/>
        <v>2.4820253654906578E-5</v>
      </c>
      <c r="F44">
        <f t="shared" si="4"/>
        <v>0.11642316081854956</v>
      </c>
      <c r="I44" s="1" t="s">
        <v>219</v>
      </c>
      <c r="J44">
        <v>2196.1320000000001</v>
      </c>
      <c r="K44">
        <f t="shared" si="5"/>
        <v>109.8066</v>
      </c>
    </row>
    <row r="45" spans="1:11" x14ac:dyDescent="0.35">
      <c r="A45" t="s">
        <v>220</v>
      </c>
      <c r="B45" t="s">
        <v>247</v>
      </c>
      <c r="C45">
        <v>38.637908424908431</v>
      </c>
      <c r="D45">
        <f>C45/Standard_curve!$AP$28</f>
        <v>3.9617652983182537E-3</v>
      </c>
      <c r="E45">
        <f t="shared" si="3"/>
        <v>2.6366892204922252E-5</v>
      </c>
      <c r="F45">
        <f t="shared" si="4"/>
        <v>0.12367790330185398</v>
      </c>
      <c r="I45" s="1" t="s">
        <v>220</v>
      </c>
      <c r="J45">
        <v>3005.1059999999998</v>
      </c>
      <c r="K45">
        <f t="shared" si="5"/>
        <v>150.25529999999998</v>
      </c>
    </row>
    <row r="46" spans="1:11" x14ac:dyDescent="0.35">
      <c r="A46" t="s">
        <v>221</v>
      </c>
      <c r="B46" t="s">
        <v>248</v>
      </c>
      <c r="C46">
        <v>30.626513553113551</v>
      </c>
      <c r="D46">
        <f>C46/Standard_curve!$AP$28</f>
        <v>3.1403112525878523E-3</v>
      </c>
      <c r="E46">
        <f t="shared" si="3"/>
        <v>2.3031455007949118E-5</v>
      </c>
      <c r="F46">
        <f t="shared" si="4"/>
        <v>0.10803252970565748</v>
      </c>
      <c r="I46" s="1" t="s">
        <v>221</v>
      </c>
      <c r="J46">
        <v>2726.9759999999997</v>
      </c>
      <c r="K46">
        <f t="shared" si="5"/>
        <v>136.34879999999998</v>
      </c>
    </row>
    <row r="47" spans="1:11" x14ac:dyDescent="0.35">
      <c r="A47" t="s">
        <v>222</v>
      </c>
      <c r="B47" t="s">
        <v>249</v>
      </c>
      <c r="C47">
        <v>12.617618315018314</v>
      </c>
      <c r="D47">
        <f>C47/Standard_curve!$AP$28</f>
        <v>1.293756427965416E-3</v>
      </c>
      <c r="E47">
        <f t="shared" si="3"/>
        <v>1.2112208136699138E-5</v>
      </c>
      <c r="F47">
        <f t="shared" si="4"/>
        <v>5.6814147646227019E-2</v>
      </c>
      <c r="I47" s="1" t="s">
        <v>222</v>
      </c>
      <c r="J47">
        <v>2136.2849999999999</v>
      </c>
      <c r="K47">
        <f t="shared" si="5"/>
        <v>106.81425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E4B1-62CE-DF41-BC15-EEB638FE059A}">
  <dimension ref="A1:M41"/>
  <sheetViews>
    <sheetView zoomScale="72" workbookViewId="0">
      <selection activeCell="B1" sqref="B1"/>
    </sheetView>
  </sheetViews>
  <sheetFormatPr defaultColWidth="10.6640625" defaultRowHeight="15.5" x14ac:dyDescent="0.35"/>
  <cols>
    <col min="1" max="1" width="12.1640625" bestFit="1" customWidth="1"/>
    <col min="3" max="3" width="25.1640625" bestFit="1" customWidth="1"/>
  </cols>
  <sheetData>
    <row r="1" spans="1:13" x14ac:dyDescent="0.35">
      <c r="A1" t="s">
        <v>284</v>
      </c>
      <c r="B1" t="s">
        <v>263</v>
      </c>
      <c r="C1" t="s">
        <v>305</v>
      </c>
    </row>
    <row r="2" spans="1:13" x14ac:dyDescent="0.35">
      <c r="A2" t="s">
        <v>176</v>
      </c>
      <c r="B2" s="18" t="s">
        <v>264</v>
      </c>
      <c r="C2">
        <v>6.4781569228839195E-2</v>
      </c>
    </row>
    <row r="3" spans="1:13" x14ac:dyDescent="0.35">
      <c r="A3" t="s">
        <v>177</v>
      </c>
      <c r="B3" s="18" t="s">
        <v>265</v>
      </c>
      <c r="C3">
        <v>4.2907959666078826E-2</v>
      </c>
      <c r="J3" s="19" t="s">
        <v>306</v>
      </c>
      <c r="K3" s="19"/>
      <c r="L3" s="19"/>
      <c r="M3" s="19"/>
    </row>
    <row r="4" spans="1:13" x14ac:dyDescent="0.35">
      <c r="A4" t="s">
        <v>178</v>
      </c>
      <c r="B4" s="18" t="s">
        <v>266</v>
      </c>
      <c r="C4">
        <v>4.2679423777572875E-2</v>
      </c>
      <c r="J4" t="s">
        <v>259</v>
      </c>
      <c r="K4" t="s">
        <v>260</v>
      </c>
      <c r="L4" t="s">
        <v>262</v>
      </c>
      <c r="M4" t="s">
        <v>261</v>
      </c>
    </row>
    <row r="5" spans="1:13" x14ac:dyDescent="0.35">
      <c r="A5" t="s">
        <v>179</v>
      </c>
      <c r="B5" s="18" t="s">
        <v>267</v>
      </c>
      <c r="C5">
        <v>6.9763775953729387E-2</v>
      </c>
      <c r="I5" s="20" t="s">
        <v>305</v>
      </c>
      <c r="J5">
        <v>4.2679423777572875E-2</v>
      </c>
      <c r="K5">
        <v>6.4781569228839195E-2</v>
      </c>
      <c r="L5">
        <v>5.706323649410143E-2</v>
      </c>
      <c r="M5">
        <v>0.13257924907156851</v>
      </c>
    </row>
    <row r="6" spans="1:13" x14ac:dyDescent="0.35">
      <c r="A6" t="s">
        <v>180</v>
      </c>
      <c r="B6" s="18" t="s">
        <v>268</v>
      </c>
      <c r="C6">
        <v>0.20242846376617338</v>
      </c>
      <c r="I6" s="20"/>
      <c r="J6">
        <v>6.9763775953729387E-2</v>
      </c>
      <c r="K6">
        <v>4.2907959666078826E-2</v>
      </c>
      <c r="L6">
        <v>4.2656724946736273E-2</v>
      </c>
      <c r="M6">
        <v>7.8498091963719749E-2</v>
      </c>
    </row>
    <row r="7" spans="1:13" x14ac:dyDescent="0.35">
      <c r="A7" t="s">
        <v>181</v>
      </c>
      <c r="B7" s="18" t="s">
        <v>269</v>
      </c>
      <c r="C7">
        <v>0.31315401716986102</v>
      </c>
      <c r="I7" s="20"/>
      <c r="J7">
        <v>0.20242846376617338</v>
      </c>
      <c r="K7">
        <v>9.0760844976279023E-2</v>
      </c>
      <c r="L7">
        <v>0.15001011985708856</v>
      </c>
      <c r="M7">
        <v>7.5673313255561522E-2</v>
      </c>
    </row>
    <row r="8" spans="1:13" x14ac:dyDescent="0.35">
      <c r="A8" t="s">
        <v>182</v>
      </c>
      <c r="B8" s="18" t="s">
        <v>270</v>
      </c>
      <c r="C8">
        <v>9.0760844976279023E-2</v>
      </c>
      <c r="I8" s="20"/>
      <c r="J8">
        <v>0.31315401716986102</v>
      </c>
      <c r="K8">
        <v>0.27198163826398963</v>
      </c>
      <c r="L8">
        <v>3.3852851655450093E-2</v>
      </c>
      <c r="M8">
        <v>9.2620859406825296E-2</v>
      </c>
    </row>
    <row r="9" spans="1:13" x14ac:dyDescent="0.35">
      <c r="A9" t="s">
        <v>183</v>
      </c>
      <c r="B9" s="18" t="s">
        <v>271</v>
      </c>
      <c r="C9">
        <v>6.3071350357689043E-2</v>
      </c>
      <c r="I9" s="20"/>
      <c r="J9">
        <v>6.3071350357689043E-2</v>
      </c>
      <c r="K9">
        <v>7.4497484203196934E-2</v>
      </c>
      <c r="L9">
        <v>0.11129618940219059</v>
      </c>
      <c r="M9">
        <v>0.15698266858003149</v>
      </c>
    </row>
    <row r="10" spans="1:13" x14ac:dyDescent="0.35">
      <c r="A10" t="s">
        <v>184</v>
      </c>
      <c r="B10" s="18" t="s">
        <v>272</v>
      </c>
      <c r="C10">
        <v>0.10502254336443637</v>
      </c>
      <c r="I10" s="20"/>
      <c r="J10">
        <v>0.10502254336443637</v>
      </c>
      <c r="K10">
        <v>5.1603705052339639E-2</v>
      </c>
      <c r="L10">
        <v>7.6002943617340266E-2</v>
      </c>
      <c r="M10">
        <v>5.4465515881085537E-2</v>
      </c>
    </row>
    <row r="11" spans="1:13" x14ac:dyDescent="0.35">
      <c r="A11" t="s">
        <v>185</v>
      </c>
      <c r="B11" s="18" t="s">
        <v>273</v>
      </c>
      <c r="C11">
        <v>0.27198163826398963</v>
      </c>
      <c r="I11" s="20"/>
      <c r="J11">
        <v>0.25107794720903948</v>
      </c>
      <c r="K11">
        <v>3.8256153044983456E-2</v>
      </c>
      <c r="L11">
        <v>0.15327281125008452</v>
      </c>
      <c r="M11">
        <v>-6.6828284348615307E-4</v>
      </c>
    </row>
    <row r="12" spans="1:13" x14ac:dyDescent="0.35">
      <c r="A12" t="s">
        <v>186</v>
      </c>
      <c r="B12" s="18" t="s">
        <v>274</v>
      </c>
      <c r="C12">
        <v>0.25107794720903948</v>
      </c>
      <c r="I12" s="20"/>
      <c r="J12">
        <v>0.19805680588592661</v>
      </c>
      <c r="K12">
        <v>6.5111405880859966E-2</v>
      </c>
      <c r="L12">
        <v>0.19658270937696629</v>
      </c>
      <c r="M12">
        <v>5.7325527039178252E-2</v>
      </c>
    </row>
    <row r="13" spans="1:13" x14ac:dyDescent="0.35">
      <c r="A13" t="s">
        <v>187</v>
      </c>
      <c r="B13" s="18" t="s">
        <v>275</v>
      </c>
      <c r="C13">
        <v>7.4497484203196934E-2</v>
      </c>
      <c r="I13" s="20"/>
      <c r="J13">
        <v>0.44892204708244754</v>
      </c>
      <c r="K13">
        <v>3.2994679002704579E-2</v>
      </c>
      <c r="L13">
        <v>0.11642316081854956</v>
      </c>
      <c r="M13">
        <v>0.12367790330185398</v>
      </c>
    </row>
    <row r="14" spans="1:13" x14ac:dyDescent="0.35">
      <c r="A14" t="s">
        <v>188</v>
      </c>
      <c r="B14" s="18" t="s">
        <v>276</v>
      </c>
      <c r="C14">
        <v>0.19805680588592661</v>
      </c>
      <c r="I14" s="20"/>
      <c r="J14">
        <v>0.17629668358498216</v>
      </c>
      <c r="K14">
        <v>8.4020634926335019E-2</v>
      </c>
      <c r="L14">
        <v>5.6814147646227019E-2</v>
      </c>
      <c r="M14">
        <v>0.10803252970565748</v>
      </c>
    </row>
    <row r="15" spans="1:13" x14ac:dyDescent="0.35">
      <c r="A15" t="s">
        <v>189</v>
      </c>
      <c r="B15" s="18" t="s">
        <v>277</v>
      </c>
      <c r="C15">
        <v>5.1603705052339639E-2</v>
      </c>
      <c r="I15" t="s">
        <v>307</v>
      </c>
      <c r="J15">
        <f>AVERAGE(J5:J14)</f>
        <v>0.1870473058151858</v>
      </c>
      <c r="K15">
        <f>AVERAGE(K5:K7,K9:K14)</f>
        <v>6.0548270664624065E-2</v>
      </c>
      <c r="L15">
        <f>AVERAGE(L5:L14)</f>
        <v>9.9397489506473452E-2</v>
      </c>
      <c r="M15">
        <f t="shared" ref="M15" si="0">AVERAGE(M5:M14)</f>
        <v>8.7918737536199568E-2</v>
      </c>
    </row>
    <row r="16" spans="1:13" x14ac:dyDescent="0.35">
      <c r="A16" t="s">
        <v>190</v>
      </c>
      <c r="B16" s="18" t="s">
        <v>278</v>
      </c>
      <c r="C16">
        <v>3.8256153044983456E-2</v>
      </c>
      <c r="I16" t="s">
        <v>228</v>
      </c>
      <c r="J16">
        <f>STDEV(J5:J14)/SQRT(COUNT(J5:J14))</f>
        <v>4.0242346645368847E-2</v>
      </c>
      <c r="K16">
        <f>STDEV(K5:K7,K9:K14)/SQRT(COUNT(K5:K7,K9:K14))</f>
        <v>6.8154235380428509E-3</v>
      </c>
      <c r="L16">
        <f>STDEV(L5:L14)/SQRT(COUNT(L5:L14))</f>
        <v>1.7323412808939329E-2</v>
      </c>
      <c r="M16">
        <f t="shared" ref="M16" si="1">STDEV(M5:M14)/SQRT(COUNT(M5:M14))</f>
        <v>1.4380234161975845E-2</v>
      </c>
    </row>
    <row r="17" spans="1:3" x14ac:dyDescent="0.35">
      <c r="A17" t="s">
        <v>191</v>
      </c>
      <c r="B17" s="18" t="s">
        <v>279</v>
      </c>
      <c r="C17">
        <v>6.5111405880859966E-2</v>
      </c>
    </row>
    <row r="18" spans="1:3" x14ac:dyDescent="0.35">
      <c r="A18" t="s">
        <v>192</v>
      </c>
      <c r="B18" s="18" t="s">
        <v>280</v>
      </c>
      <c r="C18">
        <v>0.44892204708244754</v>
      </c>
    </row>
    <row r="19" spans="1:3" x14ac:dyDescent="0.35">
      <c r="A19" t="s">
        <v>193</v>
      </c>
      <c r="B19" s="18" t="s">
        <v>281</v>
      </c>
      <c r="C19">
        <v>3.2994679002704579E-2</v>
      </c>
    </row>
    <row r="20" spans="1:3" x14ac:dyDescent="0.35">
      <c r="A20" t="s">
        <v>194</v>
      </c>
      <c r="B20" s="18" t="s">
        <v>282</v>
      </c>
      <c r="C20">
        <v>8.4020634926335019E-2</v>
      </c>
    </row>
    <row r="21" spans="1:3" x14ac:dyDescent="0.35">
      <c r="A21" t="s">
        <v>195</v>
      </c>
      <c r="B21" s="18" t="s">
        <v>283</v>
      </c>
      <c r="C21">
        <v>0.17629668358498216</v>
      </c>
    </row>
    <row r="22" spans="1:3" x14ac:dyDescent="0.35">
      <c r="A22" t="s">
        <v>203</v>
      </c>
      <c r="B22" s="17" t="s">
        <v>285</v>
      </c>
      <c r="C22">
        <v>0.13257924907156851</v>
      </c>
    </row>
    <row r="23" spans="1:3" x14ac:dyDescent="0.35">
      <c r="A23" t="s">
        <v>204</v>
      </c>
      <c r="B23" s="18" t="s">
        <v>286</v>
      </c>
      <c r="C23">
        <v>5.706323649410143E-2</v>
      </c>
    </row>
    <row r="24" spans="1:3" x14ac:dyDescent="0.35">
      <c r="A24" t="s">
        <v>205</v>
      </c>
      <c r="B24" s="17" t="s">
        <v>287</v>
      </c>
      <c r="C24">
        <v>7.8498091963719749E-2</v>
      </c>
    </row>
    <row r="25" spans="1:3" x14ac:dyDescent="0.35">
      <c r="A25" t="s">
        <v>206</v>
      </c>
      <c r="B25" s="17" t="s">
        <v>288</v>
      </c>
      <c r="C25">
        <v>7.5673313255561522E-2</v>
      </c>
    </row>
    <row r="26" spans="1:3" x14ac:dyDescent="0.35">
      <c r="A26" t="s">
        <v>207</v>
      </c>
      <c r="B26" s="17" t="s">
        <v>289</v>
      </c>
      <c r="C26">
        <v>9.2620859406825296E-2</v>
      </c>
    </row>
    <row r="27" spans="1:3" x14ac:dyDescent="0.35">
      <c r="A27" t="s">
        <v>208</v>
      </c>
      <c r="B27" s="18" t="s">
        <v>290</v>
      </c>
      <c r="C27">
        <v>4.2656724946736273E-2</v>
      </c>
    </row>
    <row r="28" spans="1:3" x14ac:dyDescent="0.35">
      <c r="A28" t="s">
        <v>209</v>
      </c>
      <c r="B28" s="18" t="s">
        <v>291</v>
      </c>
      <c r="C28">
        <v>0.15001011985708856</v>
      </c>
    </row>
    <row r="29" spans="1:3" x14ac:dyDescent="0.35">
      <c r="A29" t="s">
        <v>210</v>
      </c>
      <c r="B29" s="18" t="s">
        <v>292</v>
      </c>
      <c r="C29">
        <v>3.3852851655450093E-2</v>
      </c>
    </row>
    <row r="30" spans="1:3" x14ac:dyDescent="0.35">
      <c r="A30" t="s">
        <v>211</v>
      </c>
      <c r="B30" s="17" t="s">
        <v>293</v>
      </c>
      <c r="C30">
        <v>0.15698266858003149</v>
      </c>
    </row>
    <row r="31" spans="1:3" x14ac:dyDescent="0.35">
      <c r="A31" t="s">
        <v>212</v>
      </c>
      <c r="B31" s="18" t="s">
        <v>294</v>
      </c>
      <c r="C31">
        <v>0.11129618940219059</v>
      </c>
    </row>
    <row r="32" spans="1:3" x14ac:dyDescent="0.35">
      <c r="A32" t="s">
        <v>213</v>
      </c>
      <c r="B32" s="17" t="s">
        <v>295</v>
      </c>
      <c r="C32">
        <v>7.6002943617340266E-2</v>
      </c>
    </row>
    <row r="33" spans="1:3" x14ac:dyDescent="0.35">
      <c r="A33" t="s">
        <v>214</v>
      </c>
      <c r="B33" s="17" t="s">
        <v>296</v>
      </c>
      <c r="C33">
        <v>0.15327281125008452</v>
      </c>
    </row>
    <row r="34" spans="1:3" x14ac:dyDescent="0.35">
      <c r="A34" t="s">
        <v>215</v>
      </c>
      <c r="B34" s="18" t="s">
        <v>297</v>
      </c>
      <c r="C34">
        <v>5.4465515881085537E-2</v>
      </c>
    </row>
    <row r="35" spans="1:3" x14ac:dyDescent="0.35">
      <c r="A35" t="s">
        <v>216</v>
      </c>
      <c r="B35" s="18" t="s">
        <v>298</v>
      </c>
      <c r="C35">
        <v>-6.6828284348615307E-4</v>
      </c>
    </row>
    <row r="36" spans="1:3" x14ac:dyDescent="0.35">
      <c r="A36" t="s">
        <v>217</v>
      </c>
      <c r="B36" s="18" t="s">
        <v>299</v>
      </c>
      <c r="C36">
        <v>5.7325527039178252E-2</v>
      </c>
    </row>
    <row r="37" spans="1:3" x14ac:dyDescent="0.35">
      <c r="A37" t="s">
        <v>218</v>
      </c>
      <c r="B37" s="17" t="s">
        <v>300</v>
      </c>
      <c r="C37">
        <v>0.19658270937696629</v>
      </c>
    </row>
    <row r="38" spans="1:3" x14ac:dyDescent="0.35">
      <c r="A38" t="s">
        <v>219</v>
      </c>
      <c r="B38" s="17" t="s">
        <v>301</v>
      </c>
      <c r="C38">
        <v>0.11642316081854956</v>
      </c>
    </row>
    <row r="39" spans="1:3" x14ac:dyDescent="0.35">
      <c r="A39" t="s">
        <v>220</v>
      </c>
      <c r="B39" s="18" t="s">
        <v>302</v>
      </c>
      <c r="C39">
        <v>0.12367790330185398</v>
      </c>
    </row>
    <row r="40" spans="1:3" x14ac:dyDescent="0.35">
      <c r="A40" t="s">
        <v>221</v>
      </c>
      <c r="B40" s="18" t="s">
        <v>303</v>
      </c>
      <c r="C40">
        <v>0.10803252970565748</v>
      </c>
    </row>
    <row r="41" spans="1:3" x14ac:dyDescent="0.35">
      <c r="A41" t="s">
        <v>222</v>
      </c>
      <c r="B41" s="17" t="s">
        <v>304</v>
      </c>
      <c r="C41">
        <v>5.6814147646227019E-2</v>
      </c>
    </row>
  </sheetData>
  <mergeCells count="2">
    <mergeCell ref="J3:M3"/>
    <mergeCell ref="I5:I1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BCA_assay </vt:lpstr>
      <vt:lpstr>Fluoresence_results</vt:lpstr>
      <vt:lpstr>Standard_curve</vt:lpstr>
      <vt:lpstr>Activity_calculation</vt:lpstr>
      <vt:lpstr>Results_final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Emilie</cp:lastModifiedBy>
  <dcterms:created xsi:type="dcterms:W3CDTF">2022-02-10T16:30:58Z</dcterms:created>
  <dcterms:modified xsi:type="dcterms:W3CDTF">2023-01-10T20:14:07Z</dcterms:modified>
</cp:coreProperties>
</file>