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\Music\Abast\"/>
    </mc:Choice>
  </mc:AlternateContent>
  <xr:revisionPtr revIDLastSave="0" documentId="13_ncr:1_{DF89734A-2E6B-4B00-BB36-6497BFB7E5AD}" xr6:coauthVersionLast="47" xr6:coauthVersionMax="47" xr10:uidLastSave="{00000000-0000-0000-0000-000000000000}"/>
  <bookViews>
    <workbookView xWindow="-120" yWindow="-120" windowWidth="20730" windowHeight="11160" xr2:uid="{0AD87624-572C-40E4-8F75-0C82277777D2}"/>
  </bookViews>
  <sheets>
    <sheet name="Por M. Aritmetico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6" i="1"/>
  <c r="F34" i="1"/>
  <c r="D33" i="1"/>
  <c r="E24" i="1"/>
  <c r="B16" i="1"/>
  <c r="B7" i="1"/>
  <c r="B3" i="1"/>
  <c r="D4" i="1"/>
  <c r="C29" i="1"/>
  <c r="D29" i="1" s="1"/>
  <c r="D31" i="1" s="1"/>
  <c r="C30" i="1"/>
  <c r="D30" i="1" s="1"/>
  <c r="D21" i="1"/>
  <c r="D20" i="1"/>
  <c r="C21" i="1"/>
  <c r="C20" i="1"/>
  <c r="E20" i="1" s="1"/>
  <c r="C12" i="1"/>
  <c r="G14" i="1"/>
  <c r="G13" i="1"/>
  <c r="C11" i="1"/>
  <c r="G11" i="1"/>
  <c r="D2" i="1"/>
  <c r="B2" i="1" s="1"/>
  <c r="E22" i="1" l="1"/>
  <c r="E21" i="1"/>
  <c r="C13" i="1"/>
  <c r="D3" i="1"/>
</calcChain>
</file>

<file path=xl/sharedStrings.xml><?xml version="1.0" encoding="utf-8"?>
<sst xmlns="http://schemas.openxmlformats.org/spreadsheetml/2006/main" count="14" uniqueCount="7">
  <si>
    <t>Año</t>
  </si>
  <si>
    <t>Hab. por distrito</t>
  </si>
  <si>
    <t>% Diferencia (a 5%)</t>
  </si>
  <si>
    <t>Hab. Centro poblado (Datos de censos INEI)</t>
  </si>
  <si>
    <t>Poblacion</t>
  </si>
  <si>
    <t>r_prom =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</si>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</sst>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257176</xdr:colOff>
      <xdr:row>8</xdr:row>
      <xdr:rowOff>39932</xdr:rowOff>
    </xdr:from>
    <xdr:to>
      <xdr:col>2</xdr:col>
      <xdr:colOff>1028700</xdr:colOff>
      <xdr:row>8</xdr:row>
      <xdr:rowOff>437564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33D6DA-9BD9-4038-A662-C8294C779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1" y="2154482"/>
          <a:ext cx="771524" cy="397632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17</xdr:row>
      <xdr:rowOff>66675</xdr:rowOff>
    </xdr:from>
    <xdr:to>
      <xdr:col>2</xdr:col>
      <xdr:colOff>1085748</xdr:colOff>
      <xdr:row>17</xdr:row>
      <xdr:rowOff>438104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53A9538-509B-4174-B724-C1169B209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4162425"/>
          <a:ext cx="819048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17</xdr:row>
      <xdr:rowOff>47625</xdr:rowOff>
    </xdr:from>
    <xdr:to>
      <xdr:col>3</xdr:col>
      <xdr:colOff>1266701</xdr:colOff>
      <xdr:row>17</xdr:row>
      <xdr:rowOff>438101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F694345-2EA1-4578-A073-DF9D8D09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3275" y="4143375"/>
          <a:ext cx="990476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26</xdr:row>
      <xdr:rowOff>95250</xdr:rowOff>
    </xdr:from>
    <xdr:to>
      <xdr:col>2</xdr:col>
      <xdr:colOff>790529</xdr:colOff>
      <xdr:row>26</xdr:row>
      <xdr:rowOff>438107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096DBFD-E587-4BB0-8456-0B4D30298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0275" y="6162675"/>
          <a:ext cx="371429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26</xdr:row>
      <xdr:rowOff>19050</xdr:rowOff>
    </xdr:from>
    <xdr:to>
      <xdr:col>3</xdr:col>
      <xdr:colOff>1314299</xdr:colOff>
      <xdr:row>26</xdr:row>
      <xdr:rowOff>533336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548EB0A-6CED-44C6-919B-74CEBB9C3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1825" y="6086475"/>
          <a:ext cx="1209524" cy="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2A80-85FE-44C1-9E9D-3DEC8100AF4D}">
  <dimension ref="A1:G37"/>
  <sheetViews>
    <sheetView tabSelected="1" topLeftCell="A24" workbookViewId="0">
      <selection activeCell="E40" sqref="E40"/>
    </sheetView>
  </sheetViews>
  <sheetFormatPr baseColWidth="10" defaultRowHeight="15" x14ac:dyDescent="0.25"/>
  <cols>
    <col min="1" max="1" width="11.42578125" style="1"/>
    <col min="2" max="2" width="15.28515625" style="1" bestFit="1" customWidth="1"/>
    <col min="3" max="3" width="19.28515625" style="1" bestFit="1" customWidth="1"/>
    <col min="4" max="4" width="22" style="1" customWidth="1"/>
    <col min="5" max="16384" width="11.42578125" style="1"/>
  </cols>
  <sheetData>
    <row r="1" spans="1:7" ht="61.5" customHeight="1" x14ac:dyDescent="0.25">
      <c r="A1" s="2" t="s">
        <v>0</v>
      </c>
      <c r="B1" s="2" t="s">
        <v>1</v>
      </c>
      <c r="C1" s="7" t="s">
        <v>3</v>
      </c>
      <c r="D1" s="2" t="s">
        <v>2</v>
      </c>
    </row>
    <row r="2" spans="1:7" x14ac:dyDescent="0.25">
      <c r="A2" s="2">
        <v>2005</v>
      </c>
      <c r="B2" s="6">
        <f>D2/100*C2</f>
        <v>583.56097103318859</v>
      </c>
      <c r="C2" s="2">
        <v>8454</v>
      </c>
      <c r="D2" s="4">
        <f>D4-0.1*D4</f>
        <v>6.9027794065908283</v>
      </c>
    </row>
    <row r="3" spans="1:7" x14ac:dyDescent="0.25">
      <c r="A3" s="2">
        <v>2013</v>
      </c>
      <c r="B3" s="6">
        <f>D3/100*C3</f>
        <v>620.49851061334584</v>
      </c>
      <c r="C3" s="2">
        <v>8516</v>
      </c>
      <c r="D3" s="4">
        <f>D4-0.05*D4</f>
        <v>7.2862671514014306</v>
      </c>
    </row>
    <row r="4" spans="1:7" x14ac:dyDescent="0.25">
      <c r="A4" s="3">
        <v>2017</v>
      </c>
      <c r="B4" s="3">
        <v>654</v>
      </c>
      <c r="C4" s="3">
        <v>8527</v>
      </c>
      <c r="D4" s="5">
        <f>B4/C4*100</f>
        <v>7.6697548962120319</v>
      </c>
    </row>
    <row r="7" spans="1:7" x14ac:dyDescent="0.25">
      <c r="B7" s="1">
        <f>0.75*B11</f>
        <v>20292.75</v>
      </c>
    </row>
    <row r="9" spans="1:7" ht="36" customHeight="1" x14ac:dyDescent="0.25">
      <c r="A9" s="8" t="s">
        <v>0</v>
      </c>
      <c r="B9" s="9" t="s">
        <v>4</v>
      </c>
      <c r="C9" s="8"/>
    </row>
    <row r="10" spans="1:7" x14ac:dyDescent="0.25">
      <c r="A10" s="2">
        <v>2005</v>
      </c>
      <c r="B10" s="1">
        <v>20292</v>
      </c>
      <c r="C10" s="2"/>
      <c r="E10" s="1">
        <v>1940</v>
      </c>
      <c r="F10" s="1">
        <v>1125</v>
      </c>
    </row>
    <row r="11" spans="1:7" x14ac:dyDescent="0.25">
      <c r="A11" s="2">
        <v>2013</v>
      </c>
      <c r="B11" s="6">
        <v>27057</v>
      </c>
      <c r="C11" s="4">
        <f>(B12-B10)/(A12-A10)</f>
        <v>566.08333333333337</v>
      </c>
      <c r="E11" s="1">
        <v>1950</v>
      </c>
      <c r="G11" s="1">
        <f>(F12-F10)/(E12-E10)</f>
        <v>106.25</v>
      </c>
    </row>
    <row r="12" spans="1:7" x14ac:dyDescent="0.25">
      <c r="A12" s="2">
        <v>2017</v>
      </c>
      <c r="B12" s="2">
        <v>27085</v>
      </c>
      <c r="C12" s="4">
        <f>(B12-B11)/(A12-A11)</f>
        <v>7</v>
      </c>
      <c r="E12" s="1">
        <v>1960</v>
      </c>
      <c r="F12" s="1">
        <v>3250</v>
      </c>
    </row>
    <row r="13" spans="1:7" x14ac:dyDescent="0.25">
      <c r="B13" s="2" t="s">
        <v>5</v>
      </c>
      <c r="C13" s="5">
        <f>AVERAGE(C11:C12)</f>
        <v>286.54166666666669</v>
      </c>
      <c r="E13" s="1">
        <v>1970</v>
      </c>
      <c r="F13" s="1">
        <v>4970</v>
      </c>
      <c r="G13" s="1">
        <f>(F13-F12)/(E13-E12)</f>
        <v>172</v>
      </c>
    </row>
    <row r="14" spans="1:7" x14ac:dyDescent="0.25">
      <c r="E14" s="1">
        <v>1980</v>
      </c>
      <c r="F14" s="1">
        <v>6867</v>
      </c>
      <c r="G14" s="1">
        <f>(F14-F13)/(E14-E13)</f>
        <v>189.7</v>
      </c>
    </row>
    <row r="16" spans="1:7" x14ac:dyDescent="0.25">
      <c r="B16" s="1">
        <f>27085+C13*(2027-2017)</f>
        <v>29950.416666666668</v>
      </c>
    </row>
    <row r="18" spans="1:5" ht="35.25" customHeight="1" x14ac:dyDescent="0.25">
      <c r="A18" s="8" t="s">
        <v>0</v>
      </c>
      <c r="B18" s="9" t="s">
        <v>4</v>
      </c>
      <c r="C18" s="12"/>
      <c r="D18" s="2"/>
      <c r="E18" s="2" t="s">
        <v>6</v>
      </c>
    </row>
    <row r="19" spans="1:5" x14ac:dyDescent="0.25">
      <c r="A19" s="2">
        <v>2005</v>
      </c>
      <c r="B19" s="6">
        <v>20292</v>
      </c>
    </row>
    <row r="20" spans="1:5" x14ac:dyDescent="0.25">
      <c r="A20" s="2">
        <v>2013</v>
      </c>
      <c r="B20" s="6">
        <v>27057</v>
      </c>
      <c r="C20" s="6">
        <f>B20-B19</f>
        <v>6765</v>
      </c>
      <c r="D20" s="4">
        <f>B19*(A20-A19)</f>
        <v>162336</v>
      </c>
      <c r="E20" s="2">
        <f>C20/D20</f>
        <v>4.1672826729745711E-2</v>
      </c>
    </row>
    <row r="21" spans="1:5" x14ac:dyDescent="0.25">
      <c r="A21" s="2">
        <v>2017</v>
      </c>
      <c r="B21" s="2">
        <v>27085</v>
      </c>
      <c r="C21" s="4">
        <f>B21-B20</f>
        <v>28</v>
      </c>
      <c r="D21" s="4">
        <f>B20*(A21-A20)</f>
        <v>108228</v>
      </c>
      <c r="E21" s="2">
        <f>C21/D21</f>
        <v>2.5871308718631041E-4</v>
      </c>
    </row>
    <row r="22" spans="1:5" x14ac:dyDescent="0.25">
      <c r="B22" s="10"/>
      <c r="C22" s="11"/>
      <c r="D22" s="2" t="s">
        <v>5</v>
      </c>
      <c r="E22" s="5">
        <f>AVERAGE(E20:E21)</f>
        <v>2.0965769908466009E-2</v>
      </c>
    </row>
    <row r="23" spans="1:5" x14ac:dyDescent="0.25">
      <c r="B23" s="10"/>
    </row>
    <row r="24" spans="1:5" x14ac:dyDescent="0.25">
      <c r="E24" s="1">
        <f>B21*(1+E22*(10))</f>
        <v>32763.578779708019</v>
      </c>
    </row>
    <row r="27" spans="1:5" ht="42" customHeight="1" x14ac:dyDescent="0.25">
      <c r="A27" s="8" t="s">
        <v>0</v>
      </c>
      <c r="B27" s="9" t="s">
        <v>4</v>
      </c>
      <c r="C27" s="2"/>
      <c r="D27" s="2"/>
    </row>
    <row r="28" spans="1:5" x14ac:dyDescent="0.25">
      <c r="A28" s="2">
        <v>2005</v>
      </c>
      <c r="B28" s="6">
        <v>20292</v>
      </c>
      <c r="C28" s="2"/>
      <c r="D28" s="2"/>
    </row>
    <row r="29" spans="1:5" x14ac:dyDescent="0.25">
      <c r="A29" s="2">
        <v>2013</v>
      </c>
      <c r="B29" s="6">
        <v>27057</v>
      </c>
      <c r="C29" s="2">
        <f>A29-A28</f>
        <v>8</v>
      </c>
      <c r="D29" s="2">
        <f>(B29/B28)^(1/C29)</f>
        <v>1.0366194387593597</v>
      </c>
    </row>
    <row r="30" spans="1:5" x14ac:dyDescent="0.25">
      <c r="A30" s="2">
        <v>2017</v>
      </c>
      <c r="B30" s="2">
        <v>27085</v>
      </c>
      <c r="C30" s="2">
        <f>A30-A29</f>
        <v>4</v>
      </c>
      <c r="D30" s="2">
        <f>(B30/B29)^(1/C30)</f>
        <v>1.000258612749058</v>
      </c>
    </row>
    <row r="31" spans="1:5" x14ac:dyDescent="0.25">
      <c r="C31" s="2" t="s">
        <v>5</v>
      </c>
      <c r="D31" s="5">
        <f>AVERAGE(D29:D30)</f>
        <v>1.0184390257542089</v>
      </c>
    </row>
    <row r="33" spans="4:6" x14ac:dyDescent="0.25">
      <c r="D33" s="1">
        <f>27085*1.02^(2027-2017)</f>
        <v>33016.463865557998</v>
      </c>
    </row>
    <row r="34" spans="4:6" x14ac:dyDescent="0.25">
      <c r="F34" s="1">
        <f>33016*200/86400</f>
        <v>76.425925925925924</v>
      </c>
    </row>
    <row r="36" spans="4:6" x14ac:dyDescent="0.25">
      <c r="F36" s="1">
        <f>1.3*76.43</f>
        <v>99.359000000000009</v>
      </c>
    </row>
    <row r="37" spans="4:6" x14ac:dyDescent="0.25">
      <c r="F37" s="1">
        <f>1.8*76.43</f>
        <v>137.57400000000001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C0A7-0235-4186-9980-9380AEB25E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M. Aritmetico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</dc:creator>
  <cp:lastModifiedBy>SAE</cp:lastModifiedBy>
  <dcterms:created xsi:type="dcterms:W3CDTF">2022-05-27T04:06:55Z</dcterms:created>
  <dcterms:modified xsi:type="dcterms:W3CDTF">2022-06-01T01:03:49Z</dcterms:modified>
</cp:coreProperties>
</file>