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zhuko\OneDrive\Документы\Уник\Машинное обучение\"/>
    </mc:Choice>
  </mc:AlternateContent>
  <xr:revisionPtr revIDLastSave="0" documentId="13_ncr:1_{FC41C845-7F1B-4916-80C7-A3FDF361A078}" xr6:coauthVersionLast="47" xr6:coauthVersionMax="47" xr10:uidLastSave="{00000000-0000-0000-0000-000000000000}"/>
  <bookViews>
    <workbookView xWindow="-110" yWindow="-110" windowWidth="19420" windowHeight="10300" xr2:uid="{00000000-000D-0000-FFFF-FFFF00000000}"/>
  </bookViews>
  <sheets>
    <sheet name="Введение" sheetId="1" r:id="rId1"/>
    <sheet name="Данные" sheetId="6" r:id="rId2"/>
    <sheet name="Задание 1" sheetId="2" r:id="rId3"/>
    <sheet name="Задание 2" sheetId="3" r:id="rId4"/>
    <sheet name="Задание 3" sheetId="5" r:id="rId5"/>
    <sheet name="Задание 4" sheetId="4" r:id="rId6"/>
  </sheets>
  <definedNames>
    <definedName name="_xlnm._FilterDatabase" localSheetId="5" hidden="1">'Задание 4'!$B$84:$D$101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7" i="5" l="1"/>
  <c r="C37" i="4"/>
  <c r="C36" i="4"/>
  <c r="G25" i="4" s="1"/>
  <c r="E37" i="4"/>
  <c r="D37" i="4"/>
  <c r="E36" i="4"/>
  <c r="D36" i="4"/>
  <c r="R68" i="5"/>
  <c r="R69" i="5"/>
  <c r="R70" i="5"/>
  <c r="R71" i="5"/>
  <c r="R72" i="5"/>
  <c r="R73" i="5"/>
  <c r="R74" i="5"/>
  <c r="R75" i="5"/>
  <c r="R76" i="5"/>
  <c r="R77" i="5"/>
  <c r="R78" i="5"/>
  <c r="R79" i="5"/>
  <c r="R80" i="5"/>
  <c r="R81" i="5"/>
  <c r="R82" i="5"/>
  <c r="R83" i="5"/>
  <c r="R67" i="5"/>
  <c r="Q68" i="5"/>
  <c r="Q69" i="5"/>
  <c r="Q70" i="5"/>
  <c r="Q71" i="5"/>
  <c r="Q72" i="5"/>
  <c r="Q73" i="5"/>
  <c r="Q74" i="5"/>
  <c r="Q75" i="5"/>
  <c r="Q76" i="5"/>
  <c r="Q77" i="5"/>
  <c r="Q78" i="5"/>
  <c r="Q79" i="5"/>
  <c r="Q80" i="5"/>
  <c r="Q81" i="5"/>
  <c r="Q82" i="5"/>
  <c r="Q83" i="5"/>
  <c r="Q67" i="5"/>
  <c r="P68" i="5"/>
  <c r="P69" i="5"/>
  <c r="P70" i="5"/>
  <c r="P71" i="5"/>
  <c r="P72" i="5"/>
  <c r="P73" i="5"/>
  <c r="P74" i="5"/>
  <c r="P75" i="5"/>
  <c r="P76" i="5"/>
  <c r="P77" i="5"/>
  <c r="P78" i="5"/>
  <c r="P79" i="5"/>
  <c r="P80" i="5"/>
  <c r="P81" i="5"/>
  <c r="P82" i="5"/>
  <c r="P83" i="5"/>
  <c r="P67" i="5"/>
  <c r="O68" i="5"/>
  <c r="O69" i="5"/>
  <c r="O70" i="5"/>
  <c r="O71" i="5"/>
  <c r="O72" i="5"/>
  <c r="O73" i="5"/>
  <c r="O74" i="5"/>
  <c r="O75" i="5"/>
  <c r="O76" i="5"/>
  <c r="O77" i="5"/>
  <c r="O78" i="5"/>
  <c r="O79" i="5"/>
  <c r="O80" i="5"/>
  <c r="O81" i="5"/>
  <c r="O82" i="5"/>
  <c r="O83" i="5"/>
  <c r="O67" i="5"/>
  <c r="N68" i="5"/>
  <c r="N69" i="5"/>
  <c r="N70" i="5"/>
  <c r="N71" i="5"/>
  <c r="N72" i="5"/>
  <c r="N73" i="5"/>
  <c r="N74" i="5"/>
  <c r="N75" i="5"/>
  <c r="N76" i="5"/>
  <c r="N77" i="5"/>
  <c r="N78" i="5"/>
  <c r="N79" i="5"/>
  <c r="N80" i="5"/>
  <c r="N81" i="5"/>
  <c r="N82" i="5"/>
  <c r="N83" i="5"/>
  <c r="N67" i="5"/>
  <c r="M68" i="5"/>
  <c r="M69" i="5"/>
  <c r="M70" i="5"/>
  <c r="M71" i="5"/>
  <c r="M72" i="5"/>
  <c r="M73" i="5"/>
  <c r="M74" i="5"/>
  <c r="M75" i="5"/>
  <c r="M76" i="5"/>
  <c r="M77" i="5"/>
  <c r="M78" i="5"/>
  <c r="M79" i="5"/>
  <c r="M80" i="5"/>
  <c r="M81" i="5"/>
  <c r="M82" i="5"/>
  <c r="M83" i="5"/>
  <c r="M67" i="5"/>
  <c r="L68" i="5"/>
  <c r="L69" i="5"/>
  <c r="L70" i="5"/>
  <c r="L71" i="5"/>
  <c r="L72" i="5"/>
  <c r="L73" i="5"/>
  <c r="L74" i="5"/>
  <c r="L75" i="5"/>
  <c r="L76" i="5"/>
  <c r="L77" i="5"/>
  <c r="L78" i="5"/>
  <c r="L79" i="5"/>
  <c r="L80" i="5"/>
  <c r="L81" i="5"/>
  <c r="L82" i="5"/>
  <c r="L83" i="5"/>
  <c r="L67" i="5"/>
  <c r="K68" i="5"/>
  <c r="K69" i="5"/>
  <c r="K70" i="5"/>
  <c r="K71" i="5"/>
  <c r="K72" i="5"/>
  <c r="K73" i="5"/>
  <c r="K74" i="5"/>
  <c r="K75" i="5"/>
  <c r="K76" i="5"/>
  <c r="K77" i="5"/>
  <c r="K78" i="5"/>
  <c r="K79" i="5"/>
  <c r="K80" i="5"/>
  <c r="K81" i="5"/>
  <c r="K82" i="5"/>
  <c r="K83" i="5"/>
  <c r="K67" i="5"/>
  <c r="J68" i="5"/>
  <c r="J69" i="5"/>
  <c r="J70" i="5"/>
  <c r="J71" i="5"/>
  <c r="J72" i="5"/>
  <c r="J73" i="5"/>
  <c r="J74" i="5"/>
  <c r="J75" i="5"/>
  <c r="J76" i="5"/>
  <c r="J77" i="5"/>
  <c r="J78" i="5"/>
  <c r="J79" i="5"/>
  <c r="J80" i="5"/>
  <c r="J81" i="5"/>
  <c r="J82" i="5"/>
  <c r="J83" i="5"/>
  <c r="J67" i="5"/>
  <c r="I68" i="5"/>
  <c r="I69" i="5"/>
  <c r="I70" i="5"/>
  <c r="I71" i="5"/>
  <c r="I72" i="5"/>
  <c r="I73" i="5"/>
  <c r="I74" i="5"/>
  <c r="I75" i="5"/>
  <c r="I76" i="5"/>
  <c r="I77" i="5"/>
  <c r="I78" i="5"/>
  <c r="I79" i="5"/>
  <c r="I80" i="5"/>
  <c r="I81" i="5"/>
  <c r="I82" i="5"/>
  <c r="I83" i="5"/>
  <c r="I67" i="5"/>
  <c r="H68" i="5"/>
  <c r="H69" i="5"/>
  <c r="H70" i="5"/>
  <c r="H71" i="5"/>
  <c r="H72" i="5"/>
  <c r="H73" i="5"/>
  <c r="H74" i="5"/>
  <c r="H75" i="5"/>
  <c r="H76" i="5"/>
  <c r="H77" i="5"/>
  <c r="H78" i="5"/>
  <c r="H79" i="5"/>
  <c r="H80" i="5"/>
  <c r="H81" i="5"/>
  <c r="H82" i="5"/>
  <c r="H83" i="5"/>
  <c r="H67" i="5"/>
  <c r="G67" i="5"/>
  <c r="G68" i="5"/>
  <c r="G69" i="5"/>
  <c r="G70" i="5"/>
  <c r="G71" i="5"/>
  <c r="G72" i="5"/>
  <c r="G73" i="5"/>
  <c r="G74" i="5"/>
  <c r="G75" i="5"/>
  <c r="G76" i="5"/>
  <c r="G77" i="5"/>
  <c r="G78" i="5"/>
  <c r="G79" i="5"/>
  <c r="G80" i="5"/>
  <c r="G81" i="5"/>
  <c r="G82" i="5"/>
  <c r="G83" i="5"/>
  <c r="F68" i="5"/>
  <c r="F69" i="5"/>
  <c r="F70" i="5"/>
  <c r="F71" i="5"/>
  <c r="F72" i="5"/>
  <c r="F73" i="5"/>
  <c r="F74" i="5"/>
  <c r="F75" i="5"/>
  <c r="F76" i="5"/>
  <c r="F77" i="5"/>
  <c r="F78" i="5"/>
  <c r="F79" i="5"/>
  <c r="F80" i="5"/>
  <c r="F81" i="5"/>
  <c r="F82" i="5"/>
  <c r="F83" i="5"/>
  <c r="F67" i="5"/>
  <c r="E68" i="5"/>
  <c r="E69" i="5"/>
  <c r="E70" i="5"/>
  <c r="E71" i="5"/>
  <c r="E72" i="5"/>
  <c r="E73" i="5"/>
  <c r="E74" i="5"/>
  <c r="E75" i="5"/>
  <c r="E76" i="5"/>
  <c r="E77" i="5"/>
  <c r="E78" i="5"/>
  <c r="E79" i="5"/>
  <c r="E80" i="5"/>
  <c r="E81" i="5"/>
  <c r="E82" i="5"/>
  <c r="E83" i="5"/>
  <c r="E67" i="5"/>
  <c r="D68" i="5"/>
  <c r="D69" i="5"/>
  <c r="D70" i="5"/>
  <c r="D71" i="5"/>
  <c r="D72" i="5"/>
  <c r="D73" i="5"/>
  <c r="D74" i="5"/>
  <c r="D75" i="5"/>
  <c r="D76" i="5"/>
  <c r="D77" i="5"/>
  <c r="D78" i="5"/>
  <c r="D79" i="5"/>
  <c r="D80" i="5"/>
  <c r="D81" i="5"/>
  <c r="D82" i="5"/>
  <c r="D83" i="5"/>
  <c r="D67" i="5"/>
  <c r="C67" i="5"/>
  <c r="B68" i="5"/>
  <c r="B69" i="5"/>
  <c r="B70" i="5"/>
  <c r="B71" i="5"/>
  <c r="B72" i="5"/>
  <c r="B73" i="5"/>
  <c r="B74" i="5"/>
  <c r="B75" i="5"/>
  <c r="B76" i="5"/>
  <c r="B77" i="5"/>
  <c r="B78" i="5"/>
  <c r="B79" i="5"/>
  <c r="B80" i="5"/>
  <c r="B81" i="5"/>
  <c r="B82" i="5"/>
  <c r="B83" i="5"/>
  <c r="C68" i="5"/>
  <c r="C69" i="5"/>
  <c r="C70" i="5"/>
  <c r="C71" i="5"/>
  <c r="C72" i="5"/>
  <c r="C73" i="5"/>
  <c r="C74" i="5"/>
  <c r="C75" i="5"/>
  <c r="C76" i="5"/>
  <c r="C77" i="5"/>
  <c r="C78" i="5"/>
  <c r="C79" i="5"/>
  <c r="C80" i="5"/>
  <c r="C81" i="5"/>
  <c r="C82" i="5"/>
  <c r="C83" i="5"/>
  <c r="S46" i="5"/>
  <c r="S47" i="5"/>
  <c r="S48" i="5"/>
  <c r="S49" i="5"/>
  <c r="S50" i="5"/>
  <c r="S51" i="5"/>
  <c r="S52" i="5"/>
  <c r="S53" i="5"/>
  <c r="S54" i="5"/>
  <c r="S55" i="5"/>
  <c r="S56" i="5"/>
  <c r="S57" i="5"/>
  <c r="S58" i="5"/>
  <c r="S59" i="5"/>
  <c r="S60" i="5"/>
  <c r="S61" i="5"/>
  <c r="S45" i="5"/>
  <c r="R46" i="5"/>
  <c r="R47" i="5"/>
  <c r="R48" i="5"/>
  <c r="R49" i="5"/>
  <c r="R50" i="5"/>
  <c r="R51" i="5"/>
  <c r="R52" i="5"/>
  <c r="R53" i="5"/>
  <c r="R54" i="5"/>
  <c r="R55" i="5"/>
  <c r="R56" i="5"/>
  <c r="R57" i="5"/>
  <c r="R58" i="5"/>
  <c r="R59" i="5"/>
  <c r="R60" i="5"/>
  <c r="R61" i="5"/>
  <c r="R45" i="5"/>
  <c r="Q45" i="5"/>
  <c r="Q46" i="5"/>
  <c r="Q47" i="5"/>
  <c r="Q48" i="5"/>
  <c r="Q49" i="5"/>
  <c r="Q50" i="5"/>
  <c r="Q51" i="5"/>
  <c r="Q52" i="5"/>
  <c r="Q53" i="5"/>
  <c r="Q54" i="5"/>
  <c r="Q55" i="5"/>
  <c r="Q56" i="5"/>
  <c r="Q57" i="5"/>
  <c r="Q58" i="5"/>
  <c r="Q59" i="5"/>
  <c r="Q60" i="5"/>
  <c r="Q61" i="5"/>
  <c r="O63" i="5"/>
  <c r="P63" i="5"/>
  <c r="N63" i="5"/>
  <c r="O62" i="5"/>
  <c r="P62" i="5"/>
  <c r="N62" i="5"/>
  <c r="V6" i="5"/>
  <c r="V7" i="5"/>
  <c r="V8" i="5"/>
  <c r="V9" i="5"/>
  <c r="V10" i="5"/>
  <c r="V11" i="5"/>
  <c r="V12" i="5"/>
  <c r="V13" i="5"/>
  <c r="L32" i="5" s="1"/>
  <c r="V14" i="5"/>
  <c r="V15" i="5"/>
  <c r="V16" i="5"/>
  <c r="V17" i="5"/>
  <c r="V18" i="5"/>
  <c r="O27" i="5" s="1"/>
  <c r="V19" i="5"/>
  <c r="P28" i="5" s="1"/>
  <c r="V20" i="5"/>
  <c r="Q29" i="5" s="1"/>
  <c r="V21" i="5"/>
  <c r="R30" i="5" s="1"/>
  <c r="X5" i="5"/>
  <c r="W5" i="5"/>
  <c r="V5" i="5"/>
  <c r="B55" i="3"/>
  <c r="B53" i="3"/>
  <c r="B54" i="3"/>
  <c r="B56" i="3"/>
  <c r="B57" i="3"/>
  <c r="B58" i="3"/>
  <c r="B59" i="3"/>
  <c r="B60" i="3"/>
  <c r="B61" i="3"/>
  <c r="B62" i="3"/>
  <c r="B63" i="3"/>
  <c r="B64" i="3"/>
  <c r="B65" i="3"/>
  <c r="B66" i="3"/>
  <c r="B67" i="3"/>
  <c r="B68" i="3"/>
  <c r="Q25" i="5"/>
  <c r="Q26" i="5"/>
  <c r="Q27" i="5"/>
  <c r="Q28" i="5"/>
  <c r="Q33" i="5"/>
  <c r="Q34" i="5"/>
  <c r="Q35" i="5"/>
  <c r="Q36" i="5"/>
  <c r="Q24" i="5"/>
  <c r="P25" i="5"/>
  <c r="P26" i="5"/>
  <c r="P27" i="5"/>
  <c r="P33" i="5"/>
  <c r="P34" i="5"/>
  <c r="P35" i="5"/>
  <c r="P24" i="5"/>
  <c r="O26" i="5"/>
  <c r="O31" i="5"/>
  <c r="O34" i="5"/>
  <c r="O39" i="5"/>
  <c r="N24" i="5"/>
  <c r="N25" i="5"/>
  <c r="N26" i="5"/>
  <c r="N27" i="5"/>
  <c r="N28" i="5"/>
  <c r="N29" i="5"/>
  <c r="N30" i="5"/>
  <c r="N31" i="5"/>
  <c r="N33" i="5"/>
  <c r="N34" i="5"/>
  <c r="N35" i="5"/>
  <c r="N36" i="5"/>
  <c r="N37" i="5"/>
  <c r="N38" i="5"/>
  <c r="N39" i="5"/>
  <c r="M25" i="5"/>
  <c r="M26" i="5"/>
  <c r="M27" i="5"/>
  <c r="M28" i="5"/>
  <c r="M29" i="5"/>
  <c r="M30" i="5"/>
  <c r="M31" i="5"/>
  <c r="M32" i="5"/>
  <c r="M33" i="5"/>
  <c r="M34" i="5"/>
  <c r="M35" i="5"/>
  <c r="M36" i="5"/>
  <c r="M37" i="5"/>
  <c r="M38" i="5"/>
  <c r="M39" i="5"/>
  <c r="M24" i="5"/>
  <c r="L25" i="5"/>
  <c r="L26" i="5"/>
  <c r="L27" i="5"/>
  <c r="L28" i="5"/>
  <c r="L29" i="5"/>
  <c r="L30" i="5"/>
  <c r="L31" i="5"/>
  <c r="L33" i="5"/>
  <c r="L34" i="5"/>
  <c r="L35" i="5"/>
  <c r="L36" i="5"/>
  <c r="L37" i="5"/>
  <c r="L38" i="5"/>
  <c r="L39" i="5"/>
  <c r="L24" i="5"/>
  <c r="K24" i="5"/>
  <c r="K25" i="5"/>
  <c r="K26" i="5"/>
  <c r="K27" i="5"/>
  <c r="K28" i="5"/>
  <c r="K29" i="5"/>
  <c r="K30" i="5"/>
  <c r="K31" i="5"/>
  <c r="K33" i="5"/>
  <c r="K34" i="5"/>
  <c r="K35" i="5"/>
  <c r="K36" i="5"/>
  <c r="K37" i="5"/>
  <c r="K38" i="5"/>
  <c r="K39" i="5"/>
  <c r="J29" i="5"/>
  <c r="J37" i="5"/>
  <c r="I25" i="5"/>
  <c r="I26" i="5"/>
  <c r="I27" i="5"/>
  <c r="I28" i="5"/>
  <c r="I29" i="5"/>
  <c r="I30" i="5"/>
  <c r="I31" i="5"/>
  <c r="I33" i="5"/>
  <c r="I34" i="5"/>
  <c r="I35" i="5"/>
  <c r="I36" i="5"/>
  <c r="I37" i="5"/>
  <c r="I38" i="5"/>
  <c r="I39" i="5"/>
  <c r="I24" i="5"/>
  <c r="H25" i="5"/>
  <c r="H26" i="5"/>
  <c r="H27" i="5"/>
  <c r="H28" i="5"/>
  <c r="H29" i="5"/>
  <c r="H30" i="5"/>
  <c r="H31" i="5"/>
  <c r="H33" i="5"/>
  <c r="H34" i="5"/>
  <c r="H35" i="5"/>
  <c r="H36" i="5"/>
  <c r="H37" i="5"/>
  <c r="H38" i="5"/>
  <c r="H39" i="5"/>
  <c r="H24" i="5"/>
  <c r="G25" i="5"/>
  <c r="G26" i="5"/>
  <c r="G27" i="5"/>
  <c r="G28" i="5"/>
  <c r="G29" i="5"/>
  <c r="G30" i="5"/>
  <c r="G31" i="5"/>
  <c r="G33" i="5"/>
  <c r="G34" i="5"/>
  <c r="G35" i="5"/>
  <c r="G36" i="5"/>
  <c r="G37" i="5"/>
  <c r="G38" i="5"/>
  <c r="G39" i="5"/>
  <c r="G24" i="5"/>
  <c r="F25" i="5"/>
  <c r="F26" i="5"/>
  <c r="F27" i="5"/>
  <c r="F28" i="5"/>
  <c r="F29" i="5"/>
  <c r="F30" i="5"/>
  <c r="F31" i="5"/>
  <c r="F33" i="5"/>
  <c r="F34" i="5"/>
  <c r="F35" i="5"/>
  <c r="F36" i="5"/>
  <c r="F37" i="5"/>
  <c r="F38" i="5"/>
  <c r="F39" i="5"/>
  <c r="F24" i="5"/>
  <c r="E25" i="5"/>
  <c r="E26" i="5"/>
  <c r="E27" i="5"/>
  <c r="E28" i="5"/>
  <c r="E29" i="5"/>
  <c r="E30" i="5"/>
  <c r="E31" i="5"/>
  <c r="E32" i="5"/>
  <c r="E33" i="5"/>
  <c r="E34" i="5"/>
  <c r="E35" i="5"/>
  <c r="E36" i="5"/>
  <c r="E37" i="5"/>
  <c r="E38" i="5"/>
  <c r="E39" i="5"/>
  <c r="E40" i="5"/>
  <c r="E24" i="5"/>
  <c r="D25" i="5"/>
  <c r="D26" i="5"/>
  <c r="D27" i="5"/>
  <c r="D28" i="5"/>
  <c r="D29" i="5"/>
  <c r="D30" i="5"/>
  <c r="D31" i="5"/>
  <c r="D33" i="5"/>
  <c r="D34" i="5"/>
  <c r="D35" i="5"/>
  <c r="D36" i="5"/>
  <c r="D37" i="5"/>
  <c r="D38" i="5"/>
  <c r="D39" i="5"/>
  <c r="D24" i="5"/>
  <c r="C24" i="5"/>
  <c r="C25" i="5"/>
  <c r="C26" i="5"/>
  <c r="C27" i="5"/>
  <c r="C28" i="5"/>
  <c r="C29" i="5"/>
  <c r="C30" i="5"/>
  <c r="C31" i="5"/>
  <c r="C33" i="5"/>
  <c r="C34" i="5"/>
  <c r="C35" i="5"/>
  <c r="C36" i="5"/>
  <c r="C37" i="5"/>
  <c r="C38" i="5"/>
  <c r="C39" i="5"/>
  <c r="B25" i="5"/>
  <c r="B26" i="5"/>
  <c r="B27" i="5"/>
  <c r="B28" i="5"/>
  <c r="B29" i="5"/>
  <c r="B30" i="5"/>
  <c r="B31" i="5"/>
  <c r="B33" i="5"/>
  <c r="B34" i="5"/>
  <c r="B35" i="5"/>
  <c r="B36" i="5"/>
  <c r="B37" i="5"/>
  <c r="B38" i="5"/>
  <c r="B39" i="5"/>
  <c r="B24" i="5"/>
  <c r="B52" i="3"/>
  <c r="W6" i="5"/>
  <c r="W7" i="5"/>
  <c r="W8" i="5"/>
  <c r="W9" i="5"/>
  <c r="W10" i="5"/>
  <c r="W11" i="5"/>
  <c r="W12" i="5"/>
  <c r="W13" i="5"/>
  <c r="W14" i="5"/>
  <c r="W15" i="5"/>
  <c r="W16" i="5"/>
  <c r="W17" i="5"/>
  <c r="W18" i="5"/>
  <c r="W19" i="5"/>
  <c r="W20" i="5"/>
  <c r="W21" i="5"/>
  <c r="X6" i="5"/>
  <c r="X7" i="5"/>
  <c r="X8" i="5"/>
  <c r="X9" i="5"/>
  <c r="X10" i="5"/>
  <c r="X11" i="5"/>
  <c r="X12" i="5"/>
  <c r="X13" i="5"/>
  <c r="X14" i="5"/>
  <c r="X15" i="5"/>
  <c r="X16" i="5"/>
  <c r="X17" i="5"/>
  <c r="X18" i="5"/>
  <c r="X19" i="5"/>
  <c r="X20" i="5"/>
  <c r="X21" i="5"/>
  <c r="Q12" i="5"/>
  <c r="Q10" i="5"/>
  <c r="Q8" i="5"/>
  <c r="R68" i="3"/>
  <c r="R67" i="3"/>
  <c r="R66" i="3"/>
  <c r="R65" i="3"/>
  <c r="R64" i="3"/>
  <c r="R63" i="3"/>
  <c r="R62" i="3"/>
  <c r="R61" i="3"/>
  <c r="R60" i="3"/>
  <c r="R59" i="3"/>
  <c r="R58" i="3"/>
  <c r="R57" i="3"/>
  <c r="R56" i="3"/>
  <c r="R55" i="3"/>
  <c r="R54" i="3"/>
  <c r="R53" i="3"/>
  <c r="R52" i="3"/>
  <c r="Q68" i="3"/>
  <c r="Q67" i="3"/>
  <c r="Q66" i="3"/>
  <c r="Q65" i="3"/>
  <c r="Q64" i="3"/>
  <c r="Q63" i="3"/>
  <c r="Q62" i="3"/>
  <c r="Q61" i="3"/>
  <c r="Q60" i="3"/>
  <c r="Q59" i="3"/>
  <c r="Q58" i="3"/>
  <c r="Q57" i="3"/>
  <c r="Q56" i="3"/>
  <c r="Q55" i="3"/>
  <c r="Q54" i="3"/>
  <c r="Q53" i="3"/>
  <c r="Q52" i="3"/>
  <c r="P68" i="3"/>
  <c r="P67" i="3"/>
  <c r="P66" i="3"/>
  <c r="P65" i="3"/>
  <c r="P64" i="3"/>
  <c r="P63" i="3"/>
  <c r="P62" i="3"/>
  <c r="P61" i="3"/>
  <c r="P60" i="3"/>
  <c r="P59" i="3"/>
  <c r="P58" i="3"/>
  <c r="P57" i="3"/>
  <c r="P56" i="3"/>
  <c r="P55" i="3"/>
  <c r="P54" i="3"/>
  <c r="P53" i="3"/>
  <c r="P52" i="3"/>
  <c r="O68" i="3"/>
  <c r="O67" i="3"/>
  <c r="O66" i="3"/>
  <c r="O65" i="3"/>
  <c r="O64" i="3"/>
  <c r="O63" i="3"/>
  <c r="O62" i="3"/>
  <c r="O61" i="3"/>
  <c r="O60" i="3"/>
  <c r="O59" i="3"/>
  <c r="O58" i="3"/>
  <c r="O57" i="3"/>
  <c r="O56" i="3"/>
  <c r="O55" i="3"/>
  <c r="O54" i="3"/>
  <c r="O53" i="3"/>
  <c r="O52" i="3"/>
  <c r="N58" i="3"/>
  <c r="N57" i="3"/>
  <c r="N56" i="3"/>
  <c r="N55" i="3"/>
  <c r="N54" i="3"/>
  <c r="N53" i="3"/>
  <c r="N52" i="3"/>
  <c r="N68" i="3"/>
  <c r="N67" i="3"/>
  <c r="N66" i="3"/>
  <c r="N65" i="3"/>
  <c r="N64" i="3"/>
  <c r="N63" i="3"/>
  <c r="N62" i="3"/>
  <c r="N61" i="3"/>
  <c r="N60" i="3"/>
  <c r="N59" i="3"/>
  <c r="M68" i="3"/>
  <c r="M67" i="3"/>
  <c r="M66" i="3"/>
  <c r="M65" i="3"/>
  <c r="M64" i="3"/>
  <c r="M63" i="3"/>
  <c r="M62" i="3"/>
  <c r="M61" i="3"/>
  <c r="M60" i="3"/>
  <c r="M59" i="3"/>
  <c r="M58" i="3"/>
  <c r="M57" i="3"/>
  <c r="M56" i="3"/>
  <c r="M55" i="3"/>
  <c r="M54" i="3"/>
  <c r="M53" i="3"/>
  <c r="M52" i="3"/>
  <c r="L68" i="3"/>
  <c r="L67" i="3"/>
  <c r="L66" i="3"/>
  <c r="L65" i="3"/>
  <c r="L64" i="3"/>
  <c r="L63" i="3"/>
  <c r="L62" i="3"/>
  <c r="L61" i="3"/>
  <c r="L60" i="3"/>
  <c r="L59" i="3"/>
  <c r="L58" i="3"/>
  <c r="L57" i="3"/>
  <c r="L56" i="3"/>
  <c r="L55" i="3"/>
  <c r="L54" i="3"/>
  <c r="L53" i="3"/>
  <c r="L52" i="3"/>
  <c r="K68" i="3"/>
  <c r="K67" i="3"/>
  <c r="K66" i="3"/>
  <c r="K65" i="3"/>
  <c r="K64" i="3"/>
  <c r="K63" i="3"/>
  <c r="K62" i="3"/>
  <c r="K61" i="3"/>
  <c r="K60" i="3"/>
  <c r="K59" i="3"/>
  <c r="K58" i="3"/>
  <c r="K57" i="3"/>
  <c r="K56" i="3"/>
  <c r="K54" i="3"/>
  <c r="K53" i="3"/>
  <c r="K52" i="3"/>
  <c r="K55" i="3"/>
  <c r="J52" i="3"/>
  <c r="J68" i="3"/>
  <c r="J67" i="3"/>
  <c r="J66" i="3"/>
  <c r="J64" i="3"/>
  <c r="J63" i="3"/>
  <c r="J61" i="3"/>
  <c r="J60" i="3"/>
  <c r="J59" i="3"/>
  <c r="J58" i="3"/>
  <c r="J57" i="3"/>
  <c r="J56" i="3"/>
  <c r="J55" i="3"/>
  <c r="J53" i="3"/>
  <c r="J54" i="3"/>
  <c r="J62" i="3"/>
  <c r="J65" i="3"/>
  <c r="I52" i="3"/>
  <c r="I68" i="3"/>
  <c r="I67" i="3"/>
  <c r="I65" i="3"/>
  <c r="I64" i="3"/>
  <c r="I63" i="3"/>
  <c r="I62" i="3"/>
  <c r="I61" i="3"/>
  <c r="I60" i="3"/>
  <c r="I59" i="3"/>
  <c r="I58" i="3"/>
  <c r="I57" i="3"/>
  <c r="I56" i="3"/>
  <c r="I54" i="3"/>
  <c r="I53" i="3"/>
  <c r="I55" i="3"/>
  <c r="I66" i="3"/>
  <c r="H52" i="3"/>
  <c r="H68" i="3"/>
  <c r="H67" i="3"/>
  <c r="H66" i="3"/>
  <c r="H65" i="3"/>
  <c r="H64" i="3"/>
  <c r="H62" i="3"/>
  <c r="H61" i="3"/>
  <c r="H60" i="3"/>
  <c r="H59" i="3"/>
  <c r="H58" i="3"/>
  <c r="H57" i="3"/>
  <c r="H56" i="3"/>
  <c r="H55" i="3"/>
  <c r="H54" i="3"/>
  <c r="H53" i="3"/>
  <c r="H63" i="3"/>
  <c r="G52" i="3"/>
  <c r="G63" i="3"/>
  <c r="G62" i="3"/>
  <c r="G61" i="3"/>
  <c r="G60" i="3"/>
  <c r="G59" i="3"/>
  <c r="G58" i="3"/>
  <c r="G57" i="3"/>
  <c r="G56" i="3"/>
  <c r="G55" i="3"/>
  <c r="G68" i="3"/>
  <c r="G67" i="3"/>
  <c r="G66" i="3"/>
  <c r="G65" i="3"/>
  <c r="G64" i="3"/>
  <c r="G54" i="3"/>
  <c r="G53" i="3"/>
  <c r="F52" i="3"/>
  <c r="F64" i="3"/>
  <c r="F63" i="3"/>
  <c r="F62" i="3"/>
  <c r="F61" i="3"/>
  <c r="F60" i="3"/>
  <c r="F68" i="3"/>
  <c r="F67" i="3"/>
  <c r="F66" i="3"/>
  <c r="F65" i="3"/>
  <c r="F59" i="3"/>
  <c r="F58" i="3"/>
  <c r="F57" i="3"/>
  <c r="F56" i="3"/>
  <c r="F55" i="3"/>
  <c r="F54" i="3"/>
  <c r="F53" i="3"/>
  <c r="E52" i="3"/>
  <c r="E68" i="3"/>
  <c r="E67" i="3"/>
  <c r="E66" i="3"/>
  <c r="E65" i="3"/>
  <c r="E64" i="3"/>
  <c r="E63" i="3"/>
  <c r="E62" i="3"/>
  <c r="E61" i="3"/>
  <c r="E60" i="3"/>
  <c r="E59" i="3"/>
  <c r="E58" i="3"/>
  <c r="E57" i="3"/>
  <c r="E56" i="3"/>
  <c r="E55" i="3"/>
  <c r="E54" i="3"/>
  <c r="E53" i="3"/>
  <c r="D52" i="3"/>
  <c r="D68" i="3"/>
  <c r="D67" i="3"/>
  <c r="D66" i="3"/>
  <c r="D65" i="3"/>
  <c r="D64" i="3"/>
  <c r="D62" i="3"/>
  <c r="D61" i="3"/>
  <c r="D60" i="3"/>
  <c r="D59" i="3"/>
  <c r="D58" i="3"/>
  <c r="D57" i="3"/>
  <c r="D56" i="3"/>
  <c r="D55" i="3"/>
  <c r="D54" i="3"/>
  <c r="D53" i="3"/>
  <c r="D63" i="3"/>
  <c r="C52" i="3"/>
  <c r="C68" i="3"/>
  <c r="C67" i="3"/>
  <c r="C66" i="3"/>
  <c r="C65" i="3"/>
  <c r="C64" i="3"/>
  <c r="C63" i="3"/>
  <c r="C62" i="3"/>
  <c r="C61" i="3"/>
  <c r="C60" i="3"/>
  <c r="C59" i="3"/>
  <c r="C58" i="3"/>
  <c r="C57" i="3"/>
  <c r="C56" i="3"/>
  <c r="C55" i="3"/>
  <c r="C54" i="3"/>
  <c r="C53" i="3"/>
  <c r="G22" i="4" l="1"/>
  <c r="I23" i="4"/>
  <c r="G19" i="4"/>
  <c r="H24" i="4"/>
  <c r="G18" i="4"/>
  <c r="G32" i="4"/>
  <c r="G28" i="4"/>
  <c r="G23" i="4"/>
  <c r="I22" i="4"/>
  <c r="I20" i="4"/>
  <c r="I34" i="4"/>
  <c r="I33" i="4"/>
  <c r="G31" i="4"/>
  <c r="I30" i="4"/>
  <c r="I25" i="4"/>
  <c r="I28" i="4"/>
  <c r="H35" i="4"/>
  <c r="G26" i="4"/>
  <c r="I26" i="4"/>
  <c r="G27" i="4"/>
  <c r="G35" i="4"/>
  <c r="H28" i="4"/>
  <c r="H20" i="4"/>
  <c r="I29" i="4"/>
  <c r="I21" i="4"/>
  <c r="H21" i="4"/>
  <c r="H18" i="4"/>
  <c r="C42" i="4" s="1"/>
  <c r="H27" i="4"/>
  <c r="H19" i="4"/>
  <c r="G34" i="4"/>
  <c r="G24" i="4"/>
  <c r="H34" i="4"/>
  <c r="H26" i="4"/>
  <c r="I18" i="4"/>
  <c r="I27" i="4"/>
  <c r="I19" i="4"/>
  <c r="H29" i="4"/>
  <c r="H33" i="4"/>
  <c r="H25" i="4"/>
  <c r="J49" i="4" s="1"/>
  <c r="H32" i="4"/>
  <c r="G30" i="4"/>
  <c r="G21" i="4"/>
  <c r="H31" i="4"/>
  <c r="H23" i="4"/>
  <c r="I32" i="4"/>
  <c r="I24" i="4"/>
  <c r="I35" i="4"/>
  <c r="G29" i="4"/>
  <c r="G20" i="4"/>
  <c r="H30" i="4"/>
  <c r="H22" i="4"/>
  <c r="I31" i="4"/>
  <c r="G33" i="4"/>
  <c r="F40" i="5"/>
  <c r="F32" i="5"/>
  <c r="J36" i="5"/>
  <c r="J28" i="5"/>
  <c r="O24" i="5"/>
  <c r="O33" i="5"/>
  <c r="O25" i="5"/>
  <c r="R36" i="5"/>
  <c r="R28" i="5"/>
  <c r="G40" i="5"/>
  <c r="G32" i="5"/>
  <c r="J35" i="5"/>
  <c r="J27" i="5"/>
  <c r="O40" i="5"/>
  <c r="O32" i="5"/>
  <c r="R35" i="5"/>
  <c r="R27" i="5"/>
  <c r="H40" i="5"/>
  <c r="H32" i="5"/>
  <c r="J34" i="5"/>
  <c r="J26" i="5"/>
  <c r="P40" i="5"/>
  <c r="P32" i="5"/>
  <c r="R34" i="5"/>
  <c r="R26" i="5"/>
  <c r="M40" i="5"/>
  <c r="N32" i="5"/>
  <c r="R37" i="5"/>
  <c r="I40" i="5"/>
  <c r="I32" i="5"/>
  <c r="J24" i="5"/>
  <c r="J33" i="5"/>
  <c r="J25" i="5"/>
  <c r="O38" i="5"/>
  <c r="O30" i="5"/>
  <c r="P39" i="5"/>
  <c r="P31" i="5"/>
  <c r="Q40" i="5"/>
  <c r="Q32" i="5"/>
  <c r="R24" i="5"/>
  <c r="R33" i="5"/>
  <c r="R25" i="5"/>
  <c r="R29" i="5"/>
  <c r="B40" i="5"/>
  <c r="B32" i="5"/>
  <c r="C40" i="5"/>
  <c r="C32" i="5"/>
  <c r="J40" i="5"/>
  <c r="J32" i="5"/>
  <c r="K40" i="5"/>
  <c r="K32" i="5"/>
  <c r="O37" i="5"/>
  <c r="O29" i="5"/>
  <c r="P38" i="5"/>
  <c r="P30" i="5"/>
  <c r="Q39" i="5"/>
  <c r="Q31" i="5"/>
  <c r="R40" i="5"/>
  <c r="R32" i="5"/>
  <c r="N40" i="5"/>
  <c r="J39" i="5"/>
  <c r="J31" i="5"/>
  <c r="O36" i="5"/>
  <c r="O28" i="5"/>
  <c r="P37" i="5"/>
  <c r="P29" i="5"/>
  <c r="Q38" i="5"/>
  <c r="Q30" i="5"/>
  <c r="R39" i="5"/>
  <c r="R31" i="5"/>
  <c r="D40" i="5"/>
  <c r="D32" i="5"/>
  <c r="J38" i="5"/>
  <c r="J30" i="5"/>
  <c r="L40" i="5"/>
  <c r="O35" i="5"/>
  <c r="P36" i="5"/>
  <c r="Q37" i="5"/>
  <c r="R38" i="5"/>
  <c r="M59" i="4" l="1"/>
  <c r="R59" i="4"/>
  <c r="G59" i="4"/>
  <c r="J47" i="4"/>
  <c r="C48" i="4"/>
  <c r="M57" i="4"/>
  <c r="Q59" i="4"/>
  <c r="M48" i="4"/>
  <c r="D43" i="4"/>
  <c r="C52" i="4"/>
  <c r="G48" i="4"/>
  <c r="P52" i="4"/>
  <c r="D51" i="4"/>
  <c r="D44" i="4"/>
  <c r="M53" i="4"/>
  <c r="M42" i="4"/>
  <c r="J48" i="4"/>
  <c r="M58" i="4"/>
  <c r="K58" i="4"/>
  <c r="M52" i="4"/>
  <c r="C56" i="4"/>
  <c r="H51" i="4"/>
  <c r="P54" i="4"/>
  <c r="Q54" i="4"/>
  <c r="J54" i="4"/>
  <c r="G56" i="4"/>
  <c r="Q51" i="4"/>
  <c r="J53" i="4"/>
  <c r="D54" i="4"/>
  <c r="G44" i="4"/>
  <c r="D45" i="4"/>
  <c r="C46" i="4"/>
  <c r="H56" i="4"/>
  <c r="H49" i="4"/>
  <c r="D47" i="4"/>
  <c r="Q50" i="4"/>
  <c r="Q46" i="4"/>
  <c r="K43" i="4"/>
  <c r="C54" i="4"/>
  <c r="Q44" i="4"/>
  <c r="Q53" i="4"/>
  <c r="Q58" i="4"/>
  <c r="P56" i="4"/>
  <c r="M45" i="4"/>
  <c r="H46" i="4"/>
  <c r="K51" i="4"/>
  <c r="D48" i="4"/>
  <c r="K48" i="4"/>
  <c r="J55" i="4"/>
  <c r="H54" i="4"/>
  <c r="M50" i="4"/>
  <c r="J52" i="4"/>
  <c r="M43" i="4"/>
  <c r="H57" i="4"/>
  <c r="Q52" i="4"/>
  <c r="K56" i="4"/>
  <c r="D58" i="4"/>
  <c r="P51" i="4"/>
  <c r="H43" i="4"/>
  <c r="C49" i="4"/>
  <c r="P44" i="4"/>
  <c r="J56" i="4"/>
  <c r="D42" i="4"/>
  <c r="I50" i="4"/>
  <c r="I58" i="4"/>
  <c r="I43" i="4"/>
  <c r="I51" i="4"/>
  <c r="I59" i="4"/>
  <c r="I44" i="4"/>
  <c r="I52" i="4"/>
  <c r="I42" i="4"/>
  <c r="I45" i="4"/>
  <c r="I53" i="4"/>
  <c r="I46" i="4"/>
  <c r="I54" i="4"/>
  <c r="I57" i="4"/>
  <c r="I47" i="4"/>
  <c r="I55" i="4"/>
  <c r="I49" i="4"/>
  <c r="I48" i="4"/>
  <c r="I56" i="4"/>
  <c r="G43" i="4"/>
  <c r="M56" i="4"/>
  <c r="P48" i="4"/>
  <c r="K54" i="4"/>
  <c r="P57" i="4"/>
  <c r="D50" i="4"/>
  <c r="P43" i="4"/>
  <c r="D59" i="4"/>
  <c r="D52" i="4"/>
  <c r="K59" i="4"/>
  <c r="J42" i="4"/>
  <c r="E50" i="4"/>
  <c r="E58" i="4"/>
  <c r="E43" i="4"/>
  <c r="E51" i="4"/>
  <c r="E59" i="4"/>
  <c r="E44" i="4"/>
  <c r="E52" i="4"/>
  <c r="E42" i="4"/>
  <c r="E45" i="4"/>
  <c r="E53" i="4"/>
  <c r="E46" i="4"/>
  <c r="E54" i="4"/>
  <c r="E47" i="4"/>
  <c r="E55" i="4"/>
  <c r="E57" i="4"/>
  <c r="E48" i="4"/>
  <c r="E56" i="4"/>
  <c r="E49" i="4"/>
  <c r="M51" i="4"/>
  <c r="G47" i="4"/>
  <c r="Q42" i="4"/>
  <c r="J46" i="4"/>
  <c r="P59" i="4"/>
  <c r="C57" i="4"/>
  <c r="H44" i="4"/>
  <c r="C50" i="4"/>
  <c r="S46" i="4"/>
  <c r="S54" i="4"/>
  <c r="S47" i="4"/>
  <c r="S55" i="4"/>
  <c r="S48" i="4"/>
  <c r="S56" i="4"/>
  <c r="S53" i="4"/>
  <c r="S49" i="4"/>
  <c r="S57" i="4"/>
  <c r="S50" i="4"/>
  <c r="S58" i="4"/>
  <c r="S45" i="4"/>
  <c r="S43" i="4"/>
  <c r="S51" i="4"/>
  <c r="S59" i="4"/>
  <c r="S44" i="4"/>
  <c r="S52" i="4"/>
  <c r="S42" i="4"/>
  <c r="K44" i="4"/>
  <c r="G52" i="4"/>
  <c r="G55" i="4"/>
  <c r="H47" i="4"/>
  <c r="H55" i="4"/>
  <c r="H59" i="4"/>
  <c r="C58" i="4"/>
  <c r="D53" i="4"/>
  <c r="G46" i="4"/>
  <c r="R44" i="4"/>
  <c r="R52" i="4"/>
  <c r="R42" i="4"/>
  <c r="R45" i="4"/>
  <c r="R53" i="4"/>
  <c r="R51" i="4"/>
  <c r="R46" i="4"/>
  <c r="R54" i="4"/>
  <c r="R47" i="4"/>
  <c r="R55" i="4"/>
  <c r="R43" i="4"/>
  <c r="R48" i="4"/>
  <c r="R56" i="4"/>
  <c r="R49" i="4"/>
  <c r="R57" i="4"/>
  <c r="J57" i="4"/>
  <c r="Q57" i="4"/>
  <c r="R50" i="4"/>
  <c r="R58" i="4"/>
  <c r="G54" i="4"/>
  <c r="Q43" i="4"/>
  <c r="K47" i="4"/>
  <c r="D49" i="4"/>
  <c r="P55" i="4"/>
  <c r="P47" i="4"/>
  <c r="P58" i="4"/>
  <c r="H50" i="4"/>
  <c r="Q49" i="4"/>
  <c r="Q47" i="4"/>
  <c r="Q55" i="4"/>
  <c r="G49" i="4"/>
  <c r="M46" i="4"/>
  <c r="H42" i="4"/>
  <c r="M47" i="4"/>
  <c r="C43" i="4"/>
  <c r="Q48" i="4"/>
  <c r="K42" i="4"/>
  <c r="D46" i="4"/>
  <c r="H48" i="4"/>
  <c r="P49" i="4"/>
  <c r="C55" i="4"/>
  <c r="K46" i="4"/>
  <c r="P50" i="4"/>
  <c r="H52" i="4"/>
  <c r="M49" i="4"/>
  <c r="K52" i="4"/>
  <c r="G42" i="4"/>
  <c r="D56" i="4"/>
  <c r="K55" i="4"/>
  <c r="D57" i="4"/>
  <c r="F44" i="4"/>
  <c r="F52" i="4"/>
  <c r="F42" i="4"/>
  <c r="F43" i="4"/>
  <c r="F45" i="4"/>
  <c r="F53" i="4"/>
  <c r="K45" i="4"/>
  <c r="F46" i="4"/>
  <c r="F54" i="4"/>
  <c r="F51" i="4"/>
  <c r="F47" i="4"/>
  <c r="F55" i="4"/>
  <c r="F48" i="4"/>
  <c r="F56" i="4"/>
  <c r="G45" i="4"/>
  <c r="F59" i="4"/>
  <c r="C45" i="4"/>
  <c r="P45" i="4"/>
  <c r="H45" i="4"/>
  <c r="F49" i="4"/>
  <c r="F57" i="4"/>
  <c r="F50" i="4"/>
  <c r="F58" i="4"/>
  <c r="M44" i="4"/>
  <c r="H58" i="4"/>
  <c r="J43" i="4"/>
  <c r="K49" i="4"/>
  <c r="G57" i="4"/>
  <c r="D55" i="4"/>
  <c r="M54" i="4"/>
  <c r="G50" i="4"/>
  <c r="M55" i="4"/>
  <c r="C51" i="4"/>
  <c r="Q56" i="4"/>
  <c r="J50" i="4"/>
  <c r="T48" i="4"/>
  <c r="T56" i="4"/>
  <c r="T49" i="4"/>
  <c r="T57" i="4"/>
  <c r="T50" i="4"/>
  <c r="T58" i="4"/>
  <c r="T43" i="4"/>
  <c r="T51" i="4"/>
  <c r="T59" i="4"/>
  <c r="T44" i="4"/>
  <c r="T52" i="4"/>
  <c r="T42" i="4"/>
  <c r="T45" i="4"/>
  <c r="T53" i="4"/>
  <c r="T55" i="4"/>
  <c r="T46" i="4"/>
  <c r="T54" i="4"/>
  <c r="T47" i="4"/>
  <c r="J59" i="4"/>
  <c r="J44" i="4"/>
  <c r="N44" i="4"/>
  <c r="N52" i="4"/>
  <c r="N42" i="4"/>
  <c r="N45" i="4"/>
  <c r="N53" i="4"/>
  <c r="G53" i="4"/>
  <c r="N46" i="4"/>
  <c r="N54" i="4"/>
  <c r="N47" i="4"/>
  <c r="N55" i="4"/>
  <c r="N48" i="4"/>
  <c r="N56" i="4"/>
  <c r="N51" i="4"/>
  <c r="P53" i="4"/>
  <c r="N49" i="4"/>
  <c r="N57" i="4"/>
  <c r="H53" i="4"/>
  <c r="N43" i="4"/>
  <c r="N59" i="4"/>
  <c r="K53" i="4"/>
  <c r="C53" i="4"/>
  <c r="N50" i="4"/>
  <c r="N58" i="4"/>
  <c r="P42" i="4"/>
  <c r="J45" i="4"/>
  <c r="C47" i="4"/>
  <c r="O46" i="4"/>
  <c r="O54" i="4"/>
  <c r="O47" i="4"/>
  <c r="O55" i="4"/>
  <c r="O48" i="4"/>
  <c r="O56" i="4"/>
  <c r="O49" i="4"/>
  <c r="O57" i="4"/>
  <c r="O50" i="4"/>
  <c r="O58" i="4"/>
  <c r="O53" i="4"/>
  <c r="O43" i="4"/>
  <c r="O51" i="4"/>
  <c r="O59" i="4"/>
  <c r="O45" i="4"/>
  <c r="O44" i="4"/>
  <c r="O52" i="4"/>
  <c r="O42" i="4"/>
  <c r="Q45" i="4"/>
  <c r="K57" i="4"/>
  <c r="K50" i="4"/>
  <c r="G58" i="4"/>
  <c r="C59" i="4"/>
  <c r="P46" i="4"/>
  <c r="J58" i="4"/>
  <c r="C44" i="4"/>
  <c r="L48" i="4"/>
  <c r="L56" i="4"/>
  <c r="L49" i="4"/>
  <c r="L57" i="4"/>
  <c r="L50" i="4"/>
  <c r="L58" i="4"/>
  <c r="L43" i="4"/>
  <c r="L51" i="4"/>
  <c r="L59" i="4"/>
  <c r="L47" i="4"/>
  <c r="L44" i="4"/>
  <c r="L52" i="4"/>
  <c r="L42" i="4"/>
  <c r="L55" i="4"/>
  <c r="J51" i="4"/>
  <c r="L45" i="4"/>
  <c r="L53" i="4"/>
  <c r="G51" i="4"/>
  <c r="L46" i="4"/>
  <c r="L5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08A32D-DF71-4787-A57F-0BAEEB4E4B28}" keepAlive="1" name="Запрос — movie_dataset" description="Соединение с запросом &quot;movie_dataset&quot; в книге." type="5" refreshedVersion="0" background="1">
    <dbPr connection="Provider=Microsoft.Mashup.OleDb.1;Data Source=$Workbook$;Location=movie_dataset;Extended Properties=&quot;&quot;" command="SELECT * FROM [movie_dataset]"/>
  </connection>
</connections>
</file>

<file path=xl/sharedStrings.xml><?xml version="1.0" encoding="utf-8"?>
<sst xmlns="http://schemas.openxmlformats.org/spreadsheetml/2006/main" count="353" uniqueCount="44">
  <si>
    <t>Название</t>
  </si>
  <si>
    <t>budget</t>
  </si>
  <si>
    <t>original_title</t>
  </si>
  <si>
    <t>popularity</t>
  </si>
  <si>
    <t>runtime</t>
  </si>
  <si>
    <t>Avatar</t>
  </si>
  <si>
    <t>Pirates of the Caribbean: At World's End</t>
  </si>
  <si>
    <t>Spectre</t>
  </si>
  <si>
    <t>The Dark Knight Rises</t>
  </si>
  <si>
    <t>John Carter</t>
  </si>
  <si>
    <t>Spider-Man 3</t>
  </si>
  <si>
    <t>Tangled</t>
  </si>
  <si>
    <t>Avengers: Age of Ultron</t>
  </si>
  <si>
    <t>Harry Potter and the Half-Blood Prince</t>
  </si>
  <si>
    <t>Batman v Superman: Dawn of Justice</t>
  </si>
  <si>
    <t>Superman Returns</t>
  </si>
  <si>
    <t>Quantum of Solace</t>
  </si>
  <si>
    <t>Pirates of the Caribbean: Dead Man's Chest</t>
  </si>
  <si>
    <t>The Lone Ranger</t>
  </si>
  <si>
    <t>Man of Steel</t>
  </si>
  <si>
    <t>The Chronicles of Narnia: Prince Caspian</t>
  </si>
  <si>
    <t>The Avengers</t>
  </si>
  <si>
    <t>нормализация бюджет</t>
  </si>
  <si>
    <t>норм время</t>
  </si>
  <si>
    <t>норм популярность</t>
  </si>
  <si>
    <t>макс бюджет</t>
  </si>
  <si>
    <t>макс время</t>
  </si>
  <si>
    <t>макс популярность</t>
  </si>
  <si>
    <t>СР ЗНАЧ</t>
  </si>
  <si>
    <t>СТАНД ОТКЛОН</t>
  </si>
  <si>
    <t>норм бюджет</t>
  </si>
  <si>
    <t>нравится, не нравится</t>
  </si>
  <si>
    <t>A star is born</t>
  </si>
  <si>
    <t>Сумма</t>
  </si>
  <si>
    <t>Среднее</t>
  </si>
  <si>
    <t>С нарастающим итогом</t>
  </si>
  <si>
    <t>Количество</t>
  </si>
  <si>
    <t>расстояния с A star is born</t>
  </si>
  <si>
    <t>k=3</t>
  </si>
  <si>
    <t>Поскольку все три ближайших соседа имеют метку 1, это указывает на то, что новый фильм "A Star is Born" также классифицируется как "нравится". Этот результат основан на большинстве среди ближайших соседей: 3 из 3 соседей положительно оценены.</t>
  </si>
  <si>
    <t>k=5</t>
  </si>
  <si>
    <t>Из пяти ближайших соседей четыре имеют метку 1 (нравится), и один — 0 (не нравится). Таким образом, большинство соседей (4 из 5) классифицируются как "нравится".</t>
  </si>
  <si>
    <t>k=7</t>
  </si>
  <si>
    <t>Из семи ближайших соседей четыре имеют метку 1 (нравится), и три — метку 0 (не нравится). Таким образом, большинство соседей (4 из 7) классифицируются как "нравится".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</si>
</sst>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charset val="204"/>
      <scheme val="minor"/>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7">
    <xf numFmtId="0" fontId="0" fillId="0" borderId="0" xfId="0"/>
    <xf numFmtId="0" fontId="0" fillId="0" borderId="1" xfId="0" applyBorder="1"/>
    <xf numFmtId="0" fontId="0" fillId="0" borderId="0" xfId="0" applyNumberFormat="1"/>
    <xf numFmtId="0" fontId="0" fillId="0" borderId="0" xfId="0" applyBorder="1"/>
    <xf numFmtId="0" fontId="0" fillId="0" borderId="1" xfId="0" applyNumberFormat="1" applyBorder="1"/>
    <xf numFmtId="0" fontId="2" fillId="0" borderId="1" xfId="0" applyFont="1" applyBorder="1" applyAlignment="1">
      <alignment horizontal="center" vertical="top"/>
    </xf>
    <xf numFmtId="0" fontId="0" fillId="0" borderId="1" xfId="0" applyFill="1" applyBorder="1"/>
    <xf numFmtId="0" fontId="0" fillId="0" borderId="2" xfId="0" applyBorder="1"/>
    <xf numFmtId="0" fontId="0" fillId="0" borderId="3" xfId="0" applyFill="1" applyBorder="1"/>
    <xf numFmtId="0" fontId="0" fillId="0" borderId="3" xfId="0" applyBorder="1"/>
    <xf numFmtId="0" fontId="0" fillId="0" borderId="4" xfId="0" applyBorder="1"/>
    <xf numFmtId="0" fontId="1" fillId="0" borderId="1" xfId="0" applyFont="1" applyBorder="1" applyAlignment="1">
      <alignment horizontal="center" vertical="center"/>
    </xf>
    <xf numFmtId="0" fontId="0" fillId="0" borderId="1" xfId="0" applyBorder="1" applyAlignment="1">
      <alignment wrapText="1"/>
    </xf>
    <xf numFmtId="0" fontId="2" fillId="2" borderId="1" xfId="0" applyFont="1" applyFill="1" applyBorder="1" applyAlignment="1">
      <alignment horizontal="center" vertical="top"/>
    </xf>
    <xf numFmtId="0" fontId="0" fillId="2" borderId="1" xfId="0" applyFill="1" applyBorder="1"/>
    <xf numFmtId="0" fontId="0" fillId="2" borderId="1" xfId="0" applyNumberFormat="1" applyFill="1" applyBorder="1"/>
    <xf numFmtId="0" fontId="0" fillId="0" borderId="0" xfId="0" applyAlignment="1">
      <alignment horizont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82550</xdr:rowOff>
    </xdr:from>
    <xdr:to>
      <xdr:col>11</xdr:col>
      <xdr:colOff>0</xdr:colOff>
      <xdr:row>17</xdr:row>
      <xdr:rowOff>127000</xdr:rowOff>
    </xdr:to>
    <xdr:sp macro="" textlink="">
      <xdr:nvSpPr>
        <xdr:cNvPr id="2" name="TextBox 1">
          <a:extLst>
            <a:ext uri="{FF2B5EF4-FFF2-40B4-BE49-F238E27FC236}">
              <a16:creationId xmlns:a16="http://schemas.microsoft.com/office/drawing/2014/main" id="{AA44B0FC-B55C-9FA6-EA30-AFBCCA993D03}"/>
            </a:ext>
          </a:extLst>
        </xdr:cNvPr>
        <xdr:cNvSpPr txBox="1"/>
      </xdr:nvSpPr>
      <xdr:spPr>
        <a:xfrm>
          <a:off x="628650" y="266700"/>
          <a:ext cx="6076950" cy="2990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ru-RU" sz="1200">
              <a:solidFill>
                <a:schemeClr val="dk1"/>
              </a:solidFill>
              <a:effectLst/>
              <a:latin typeface="+mn-lt"/>
              <a:ea typeface="+mn-ea"/>
              <a:cs typeface="+mn-cs"/>
            </a:rPr>
            <a:t>Лабораторная работа 1</a:t>
          </a:r>
          <a:endParaRPr lang="ru-RU" sz="1200">
            <a:effectLst/>
          </a:endParaRPr>
        </a:p>
        <a:p>
          <a:pPr algn="ctr"/>
          <a:r>
            <a:rPr lang="ru-RU" sz="1200">
              <a:solidFill>
                <a:schemeClr val="dk1"/>
              </a:solidFill>
              <a:effectLst/>
              <a:latin typeface="+mn-lt"/>
              <a:ea typeface="+mn-ea"/>
              <a:cs typeface="+mn-cs"/>
            </a:rPr>
            <a:t>Тема: Метрические методы классификации</a:t>
          </a:r>
          <a:endParaRPr lang="ru-RU" sz="1200">
            <a:effectLst/>
          </a:endParaRPr>
        </a:p>
        <a:p>
          <a:r>
            <a:rPr lang="ru-RU" sz="1200">
              <a:solidFill>
                <a:schemeClr val="dk1"/>
              </a:solidFill>
              <a:effectLst/>
              <a:latin typeface="+mn-lt"/>
              <a:ea typeface="+mn-ea"/>
              <a:cs typeface="+mn-cs"/>
            </a:rPr>
            <a:t>1. Как выполнять?</a:t>
          </a:r>
          <a:endParaRPr lang="ru-RU" sz="1200">
            <a:effectLst/>
          </a:endParaRPr>
        </a:p>
        <a:p>
          <a:r>
            <a:rPr lang="ru-RU" sz="1200">
              <a:solidFill>
                <a:schemeClr val="dk1"/>
              </a:solidFill>
              <a:effectLst/>
              <a:latin typeface="+mn-lt"/>
              <a:ea typeface="+mn-ea"/>
              <a:cs typeface="+mn-cs"/>
            </a:rPr>
            <a:t>Копируете к себе данный файл. Каждый</a:t>
          </a:r>
          <a:r>
            <a:rPr lang="ru-RU" sz="1200" baseline="0">
              <a:solidFill>
                <a:schemeClr val="dk1"/>
              </a:solidFill>
              <a:effectLst/>
              <a:latin typeface="+mn-lt"/>
              <a:ea typeface="+mn-ea"/>
              <a:cs typeface="+mn-cs"/>
            </a:rPr>
            <a:t> лист данного файла является отдельным заданием. Задания включают в себя несколько подпунктов, написанных на соответствующем листе. Поля для выполнения так же представлены на листе с заданием. Алгоритм выполнения также представлен на листе с заданием. ВВодите только те данные, которые от вас требуются в рамках выполнения задания. Все вычисления выполнять на листе "Данные"</a:t>
          </a:r>
          <a:endParaRPr lang="ru-RU" sz="1200">
            <a:effectLst/>
          </a:endParaRPr>
        </a:p>
        <a:p>
          <a:r>
            <a:rPr lang="ru-RU" sz="1200" baseline="0">
              <a:solidFill>
                <a:schemeClr val="dk1"/>
              </a:solidFill>
              <a:effectLst/>
              <a:latin typeface="+mn-lt"/>
              <a:ea typeface="+mn-ea"/>
              <a:cs typeface="+mn-cs"/>
            </a:rPr>
            <a:t>2. Как сдавать?</a:t>
          </a:r>
          <a:endParaRPr lang="ru-RU" sz="1200">
            <a:effectLst/>
          </a:endParaRPr>
        </a:p>
        <a:p>
          <a:r>
            <a:rPr lang="ru-RU" sz="1200" baseline="0">
              <a:solidFill>
                <a:schemeClr val="dk1"/>
              </a:solidFill>
              <a:effectLst/>
              <a:latin typeface="+mn-lt"/>
              <a:ea typeface="+mn-ea"/>
              <a:cs typeface="+mn-cs"/>
            </a:rPr>
            <a:t>Результат выполнения сохраняете в копии этого файла. В названии файла ОБЯЗАТЕЛЬНО! указываете фамилию. Файл выкладываете в директорию, указанную преподавателем.</a:t>
          </a:r>
          <a:endParaRPr lang="ru-RU" sz="1200">
            <a:effectLst/>
          </a:endParaRPr>
        </a:p>
        <a:p>
          <a:r>
            <a:rPr lang="ru-RU" sz="1200" baseline="0">
              <a:solidFill>
                <a:schemeClr val="dk1"/>
              </a:solidFill>
              <a:effectLst/>
              <a:latin typeface="+mn-lt"/>
              <a:ea typeface="+mn-ea"/>
              <a:cs typeface="+mn-cs"/>
            </a:rPr>
            <a:t>3. Как оценивается?</a:t>
          </a:r>
          <a:endParaRPr lang="ru-RU" sz="1200">
            <a:effectLst/>
          </a:endParaRPr>
        </a:p>
        <a:p>
          <a:r>
            <a:rPr lang="ru-RU" sz="1200" baseline="0">
              <a:solidFill>
                <a:schemeClr val="dk1"/>
              </a:solidFill>
              <a:effectLst/>
              <a:latin typeface="+mn-lt"/>
              <a:ea typeface="+mn-ea"/>
              <a:cs typeface="+mn-cs"/>
            </a:rPr>
            <a:t>Результат данной работы оценивается максимально в 3 балла. Баллы засчитываются в текущий контроль.</a:t>
          </a:r>
          <a:endParaRPr lang="ru-RU" sz="1200">
            <a:effectLst/>
          </a:endParaRPr>
        </a:p>
        <a:p>
          <a:pPr algn="ctr"/>
          <a:r>
            <a:rPr lang="ru-RU" sz="1200" baseline="0">
              <a:solidFill>
                <a:schemeClr val="dk1"/>
              </a:solidFill>
              <a:effectLst/>
              <a:latin typeface="+mn-lt"/>
              <a:ea typeface="+mn-ea"/>
              <a:cs typeface="+mn-cs"/>
            </a:rPr>
            <a:t>Удачи!</a:t>
          </a:r>
          <a:endParaRPr lang="ru-RU" sz="1200">
            <a:effectLst/>
          </a:endParaRPr>
        </a:p>
        <a:p>
          <a:endParaRPr lang="ru-R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603250</xdr:colOff>
      <xdr:row>1</xdr:row>
      <xdr:rowOff>6350</xdr:rowOff>
    </xdr:from>
    <xdr:to>
      <xdr:col>10</xdr:col>
      <xdr:colOff>384175</xdr:colOff>
      <xdr:row>3</xdr:row>
      <xdr:rowOff>34925</xdr:rowOff>
    </xdr:to>
    <xdr:sp macro="" textlink="">
      <xdr:nvSpPr>
        <xdr:cNvPr id="2" name="TextBox 1">
          <a:extLst>
            <a:ext uri="{FF2B5EF4-FFF2-40B4-BE49-F238E27FC236}">
              <a16:creationId xmlns:a16="http://schemas.microsoft.com/office/drawing/2014/main" id="{9263BFEA-F67C-4D44-973E-2DF4290F9394}"/>
            </a:ext>
          </a:extLst>
        </xdr:cNvPr>
        <xdr:cNvSpPr txBox="1"/>
      </xdr:nvSpPr>
      <xdr:spPr>
        <a:xfrm>
          <a:off x="1212850" y="190500"/>
          <a:ext cx="5267325" cy="396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600" b="1"/>
            <a:t>Задание 1. Вспоминаем основы</a:t>
          </a:r>
        </a:p>
      </xdr:txBody>
    </xdr:sp>
    <xdr:clientData/>
  </xdr:twoCellAnchor>
  <xdr:twoCellAnchor>
    <xdr:from>
      <xdr:col>1</xdr:col>
      <xdr:colOff>603250</xdr:colOff>
      <xdr:row>4</xdr:row>
      <xdr:rowOff>88900</xdr:rowOff>
    </xdr:from>
    <xdr:to>
      <xdr:col>11</xdr:col>
      <xdr:colOff>57150</xdr:colOff>
      <xdr:row>12</xdr:row>
      <xdr:rowOff>177800</xdr:rowOff>
    </xdr:to>
    <xdr:sp macro="" textlink="">
      <xdr:nvSpPr>
        <xdr:cNvPr id="3" name="TextBox 2">
          <a:extLst>
            <a:ext uri="{FF2B5EF4-FFF2-40B4-BE49-F238E27FC236}">
              <a16:creationId xmlns:a16="http://schemas.microsoft.com/office/drawing/2014/main" id="{96AD2729-74C3-FE66-607F-52E7153C1B07}"/>
            </a:ext>
          </a:extLst>
        </xdr:cNvPr>
        <xdr:cNvSpPr txBox="1"/>
      </xdr:nvSpPr>
      <xdr:spPr>
        <a:xfrm>
          <a:off x="1212850" y="825500"/>
          <a:ext cx="5549900" cy="156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100"/>
            <a:t>Итак, вы</a:t>
          </a:r>
          <a:r>
            <a:rPr lang="ru-RU" sz="1100" baseline="0"/>
            <a:t> теперь знаете, что такое машинное обучение и какие данные мы используем для реализации алгоритмов машинного обучения. Теперь начнем изучать алгоритмы классификации и регрессии более подробно. </a:t>
          </a:r>
        </a:p>
        <a:p>
          <a:r>
            <a:rPr lang="ru-RU" sz="1100" baseline="0"/>
            <a:t>Метрические методы классификации основываются на расчете расстояния между объектами (отсюда и их название "метричесике", от метрики). Для расчета расстояния необходимо для начала договориться о том, как именно мы будем рассчитывать меру расстояния, то есть выбрать метрику. Для начала вспомним, какие виды расстояний вы знаете</a:t>
          </a:r>
          <a:endParaRPr lang="ru-RU" sz="1100"/>
        </a:p>
      </xdr:txBody>
    </xdr:sp>
    <xdr:clientData/>
  </xdr:twoCellAnchor>
  <xdr:twoCellAnchor>
    <xdr:from>
      <xdr:col>2</xdr:col>
      <xdr:colOff>0</xdr:colOff>
      <xdr:row>14</xdr:row>
      <xdr:rowOff>0</xdr:rowOff>
    </xdr:from>
    <xdr:to>
      <xdr:col>11</xdr:col>
      <xdr:colOff>25400</xdr:colOff>
      <xdr:row>16</xdr:row>
      <xdr:rowOff>117475</xdr:rowOff>
    </xdr:to>
    <xdr:sp macro="" textlink="">
      <xdr:nvSpPr>
        <xdr:cNvPr id="4" name="TextBox 3">
          <a:extLst>
            <a:ext uri="{FF2B5EF4-FFF2-40B4-BE49-F238E27FC236}">
              <a16:creationId xmlns:a16="http://schemas.microsoft.com/office/drawing/2014/main" id="{ADD011D3-C9C1-4C0C-A33E-09C804FDE8EC}"/>
            </a:ext>
          </a:extLst>
        </xdr:cNvPr>
        <xdr:cNvSpPr txBox="1"/>
      </xdr:nvSpPr>
      <xdr:spPr>
        <a:xfrm>
          <a:off x="1219200" y="2578100"/>
          <a:ext cx="55118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ru-RU" sz="1400" b="1">
              <a:solidFill>
                <a:schemeClr val="dk1"/>
              </a:solidFill>
              <a:latin typeface="+mn-lt"/>
              <a:ea typeface="+mn-ea"/>
              <a:cs typeface="+mn-cs"/>
            </a:rPr>
            <a:t>1. Что</a:t>
          </a:r>
          <a:r>
            <a:rPr lang="ru-RU" sz="1400" b="1" baseline="0">
              <a:solidFill>
                <a:schemeClr val="dk1"/>
              </a:solidFill>
              <a:latin typeface="+mn-lt"/>
              <a:ea typeface="+mn-ea"/>
              <a:cs typeface="+mn-cs"/>
            </a:rPr>
            <a:t> есть расстояние между объектами?</a:t>
          </a:r>
          <a:endParaRPr lang="ru-RU" sz="1400" b="1">
            <a:solidFill>
              <a:schemeClr val="dk1"/>
            </a:solidFill>
            <a:latin typeface="+mn-lt"/>
            <a:ea typeface="+mn-ea"/>
            <a:cs typeface="+mn-cs"/>
          </a:endParaRPr>
        </a:p>
      </xdr:txBody>
    </xdr:sp>
    <xdr:clientData/>
  </xdr:twoCellAnchor>
  <xdr:twoCellAnchor>
    <xdr:from>
      <xdr:col>2</xdr:col>
      <xdr:colOff>0</xdr:colOff>
      <xdr:row>18</xdr:row>
      <xdr:rowOff>0</xdr:rowOff>
    </xdr:from>
    <xdr:to>
      <xdr:col>11</xdr:col>
      <xdr:colOff>50800</xdr:colOff>
      <xdr:row>27</xdr:row>
      <xdr:rowOff>177800</xdr:rowOff>
    </xdr:to>
    <xdr:sp macro="" textlink="">
      <xdr:nvSpPr>
        <xdr:cNvPr id="5" name="TextBox 4">
          <a:extLst>
            <a:ext uri="{FF2B5EF4-FFF2-40B4-BE49-F238E27FC236}">
              <a16:creationId xmlns:a16="http://schemas.microsoft.com/office/drawing/2014/main" id="{C03875F9-583D-4D9F-AA7B-5A7ABDDA842E}"/>
            </a:ext>
          </a:extLst>
        </xdr:cNvPr>
        <xdr:cNvSpPr txBox="1"/>
      </xdr:nvSpPr>
      <xdr:spPr>
        <a:xfrm>
          <a:off x="1219200" y="3314700"/>
          <a:ext cx="5537200" cy="1835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Ответ на вопрос 1: это числовая мера, показывающая, насколько различаются объекты друг от друга. Эта мера позволяет классифицировать объекты на основе их сходства или различия. </a:t>
          </a:r>
        </a:p>
      </xdr:txBody>
    </xdr:sp>
    <xdr:clientData/>
  </xdr:twoCellAnchor>
  <xdr:twoCellAnchor>
    <xdr:from>
      <xdr:col>2</xdr:col>
      <xdr:colOff>0</xdr:colOff>
      <xdr:row>30</xdr:row>
      <xdr:rowOff>0</xdr:rowOff>
    </xdr:from>
    <xdr:to>
      <xdr:col>11</xdr:col>
      <xdr:colOff>25400</xdr:colOff>
      <xdr:row>32</xdr:row>
      <xdr:rowOff>117475</xdr:rowOff>
    </xdr:to>
    <xdr:sp macro="" textlink="">
      <xdr:nvSpPr>
        <xdr:cNvPr id="6" name="TextBox 5">
          <a:extLst>
            <a:ext uri="{FF2B5EF4-FFF2-40B4-BE49-F238E27FC236}">
              <a16:creationId xmlns:a16="http://schemas.microsoft.com/office/drawing/2014/main" id="{99E1449A-9F61-4EEA-AE47-C542E42442A4}"/>
            </a:ext>
          </a:extLst>
        </xdr:cNvPr>
        <xdr:cNvSpPr txBox="1"/>
      </xdr:nvSpPr>
      <xdr:spPr>
        <a:xfrm>
          <a:off x="1222375" y="5476875"/>
          <a:ext cx="5526088" cy="48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ru-RU" sz="1400" b="1">
              <a:solidFill>
                <a:schemeClr val="dk1"/>
              </a:solidFill>
              <a:latin typeface="+mn-lt"/>
              <a:ea typeface="+mn-ea"/>
              <a:cs typeface="+mn-cs"/>
            </a:rPr>
            <a:t>2. Какие меры расстояния вы знаете</a:t>
          </a:r>
          <a:r>
            <a:rPr lang="ru-RU" sz="1400" b="1" baseline="0">
              <a:solidFill>
                <a:schemeClr val="dk1"/>
              </a:solidFill>
              <a:latin typeface="+mn-lt"/>
              <a:ea typeface="+mn-ea"/>
              <a:cs typeface="+mn-cs"/>
            </a:rPr>
            <a:t>?</a:t>
          </a:r>
          <a:endParaRPr lang="ru-RU" sz="1400" b="1">
            <a:solidFill>
              <a:schemeClr val="dk1"/>
            </a:solidFill>
            <a:latin typeface="+mn-lt"/>
            <a:ea typeface="+mn-ea"/>
            <a:cs typeface="+mn-cs"/>
          </a:endParaRPr>
        </a:p>
      </xdr:txBody>
    </xdr:sp>
    <xdr:clientData/>
  </xdr:twoCellAnchor>
  <xdr:twoCellAnchor>
    <xdr:from>
      <xdr:col>1</xdr:col>
      <xdr:colOff>603250</xdr:colOff>
      <xdr:row>32</xdr:row>
      <xdr:rowOff>166688</xdr:rowOff>
    </xdr:from>
    <xdr:to>
      <xdr:col>11</xdr:col>
      <xdr:colOff>42863</xdr:colOff>
      <xdr:row>45</xdr:row>
      <xdr:rowOff>127000</xdr:rowOff>
    </xdr:to>
    <xdr:sp macro="" textlink="">
      <xdr:nvSpPr>
        <xdr:cNvPr id="9" name="TextBox 8">
          <a:extLst>
            <a:ext uri="{FF2B5EF4-FFF2-40B4-BE49-F238E27FC236}">
              <a16:creationId xmlns:a16="http://schemas.microsoft.com/office/drawing/2014/main" id="{B2D3E5E9-40BF-4B63-A0D1-40A58F88582F}"/>
            </a:ext>
          </a:extLst>
        </xdr:cNvPr>
        <xdr:cNvSpPr txBox="1"/>
      </xdr:nvSpPr>
      <xdr:spPr>
        <a:xfrm>
          <a:off x="1214438" y="6008688"/>
          <a:ext cx="5551488" cy="2333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a:t>Ответ на вопрос 2:</a:t>
          </a:r>
          <a:r>
            <a:rPr lang="ru-RU" sz="1400" baseline="0"/>
            <a:t> </a:t>
          </a:r>
          <a:r>
            <a:rPr lang="ru-RU" sz="1400" b="1"/>
            <a:t>Евклидово расстояние</a:t>
          </a:r>
          <a:r>
            <a:rPr lang="ru-RU" sz="1400"/>
            <a:t> — корень из суммы квадратов разностей по каждой координате.</a:t>
          </a:r>
        </a:p>
        <a:p>
          <a:r>
            <a:rPr lang="ru-RU" sz="1400" b="1"/>
            <a:t>Манхэттенское расстояние</a:t>
          </a:r>
          <a:r>
            <a:rPr lang="ru-RU" sz="1400"/>
            <a:t> — сумма модулей разностей по каждой координате.</a:t>
          </a:r>
        </a:p>
        <a:p>
          <a:r>
            <a:rPr lang="ru-RU" sz="1400" b="1"/>
            <a:t>Косинусное расстояние</a:t>
          </a:r>
          <a:r>
            <a:rPr lang="ru-RU" sz="1400"/>
            <a:t> — мера, основанная на угле между векторами, показывает их направленность, а не величину.</a:t>
          </a:r>
        </a:p>
        <a:p>
          <a:r>
            <a:rPr lang="ru-RU" sz="1400" b="1"/>
            <a:t>Расстояние Чебышёва</a:t>
          </a:r>
          <a:r>
            <a:rPr lang="ru-RU" sz="1400"/>
            <a:t> — максимальная разница по одной из координат.</a:t>
          </a:r>
        </a:p>
        <a:p>
          <a:r>
            <a:rPr lang="ru-RU" sz="1400" b="1"/>
            <a:t>Расстояние Минковского</a:t>
          </a:r>
          <a:r>
            <a:rPr lang="ru-RU" sz="1400"/>
            <a:t> — обобщение Евклидова и Манхэттенского расстояний, где степень </a:t>
          </a:r>
          <a:r>
            <a:rPr lang="en-US" sz="1400"/>
            <a:t>p </a:t>
          </a:r>
          <a:r>
            <a:rPr lang="ru-RU" sz="1400"/>
            <a:t>может изменяться.</a:t>
          </a:r>
        </a:p>
      </xdr:txBody>
    </xdr:sp>
    <xdr:clientData/>
  </xdr:twoCellAnchor>
  <xdr:twoCellAnchor>
    <xdr:from>
      <xdr:col>2</xdr:col>
      <xdr:colOff>0</xdr:colOff>
      <xdr:row>45</xdr:row>
      <xdr:rowOff>182561</xdr:rowOff>
    </xdr:from>
    <xdr:to>
      <xdr:col>11</xdr:col>
      <xdr:colOff>25400</xdr:colOff>
      <xdr:row>54</xdr:row>
      <xdr:rowOff>119062</xdr:rowOff>
    </xdr:to>
    <xdr:sp macro="" textlink="">
      <xdr:nvSpPr>
        <xdr:cNvPr id="10" name="TextBox 9">
          <a:extLst>
            <a:ext uri="{FF2B5EF4-FFF2-40B4-BE49-F238E27FC236}">
              <a16:creationId xmlns:a16="http://schemas.microsoft.com/office/drawing/2014/main" id="{BFBCDB79-3F8D-4DFE-9186-23C501F745D7}"/>
            </a:ext>
          </a:extLst>
        </xdr:cNvPr>
        <xdr:cNvSpPr txBox="1"/>
      </xdr:nvSpPr>
      <xdr:spPr>
        <a:xfrm>
          <a:off x="1222375" y="8397874"/>
          <a:ext cx="5526088" cy="1579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ru-RU" sz="1400" b="1">
              <a:solidFill>
                <a:schemeClr val="dk1"/>
              </a:solidFill>
              <a:latin typeface="+mn-lt"/>
              <a:ea typeface="+mn-ea"/>
              <a:cs typeface="+mn-cs"/>
            </a:rPr>
            <a:t>3. Как</a:t>
          </a:r>
          <a:r>
            <a:rPr lang="ru-RU" sz="1400" b="1" baseline="0">
              <a:solidFill>
                <a:schemeClr val="dk1"/>
              </a:solidFill>
              <a:latin typeface="+mn-lt"/>
              <a:ea typeface="+mn-ea"/>
              <a:cs typeface="+mn-cs"/>
            </a:rPr>
            <a:t> вы думаете, а какое расстояние из известных вам меньше? Почему вы так думаете?</a:t>
          </a:r>
        </a:p>
        <a:p>
          <a:pPr marL="0" indent="0"/>
          <a:r>
            <a:rPr lang="ru-RU" sz="1400" b="0">
              <a:solidFill>
                <a:schemeClr val="dk1"/>
              </a:solidFill>
              <a:latin typeface="+mn-lt"/>
              <a:ea typeface="+mn-ea"/>
              <a:cs typeface="+mn-cs"/>
            </a:rPr>
            <a:t>Наименьшим может быть косинусное расстояние, так как оно измеряет только угол между векторами, игнорируя их длину.</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1</xdr:row>
      <xdr:rowOff>0</xdr:rowOff>
    </xdr:from>
    <xdr:to>
      <xdr:col>10</xdr:col>
      <xdr:colOff>404812</xdr:colOff>
      <xdr:row>3</xdr:row>
      <xdr:rowOff>25400</xdr:rowOff>
    </xdr:to>
    <xdr:sp macro="" textlink="">
      <xdr:nvSpPr>
        <xdr:cNvPr id="2" name="TextBox 1">
          <a:extLst>
            <a:ext uri="{FF2B5EF4-FFF2-40B4-BE49-F238E27FC236}">
              <a16:creationId xmlns:a16="http://schemas.microsoft.com/office/drawing/2014/main" id="{55A53B92-DF5E-4935-8CFB-87C6FB7D38CA}"/>
            </a:ext>
          </a:extLst>
        </xdr:cNvPr>
        <xdr:cNvSpPr txBox="1"/>
      </xdr:nvSpPr>
      <xdr:spPr>
        <a:xfrm>
          <a:off x="1219200" y="184150"/>
          <a:ext cx="5281612" cy="39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600" b="1"/>
            <a:t>Задание 2. Считаем расстояния</a:t>
          </a:r>
        </a:p>
      </xdr:txBody>
    </xdr:sp>
    <xdr:clientData/>
  </xdr:twoCellAnchor>
  <xdr:twoCellAnchor>
    <xdr:from>
      <xdr:col>2</xdr:col>
      <xdr:colOff>0</xdr:colOff>
      <xdr:row>4</xdr:row>
      <xdr:rowOff>0</xdr:rowOff>
    </xdr:from>
    <xdr:to>
      <xdr:col>11</xdr:col>
      <xdr:colOff>79375</xdr:colOff>
      <xdr:row>6</xdr:row>
      <xdr:rowOff>44450</xdr:rowOff>
    </xdr:to>
    <xdr:sp macro="" textlink="">
      <xdr:nvSpPr>
        <xdr:cNvPr id="3" name="TextBox 2">
          <a:extLst>
            <a:ext uri="{FF2B5EF4-FFF2-40B4-BE49-F238E27FC236}">
              <a16:creationId xmlns:a16="http://schemas.microsoft.com/office/drawing/2014/main" id="{452A0080-FEEC-4372-883A-12110B2B3E0A}"/>
            </a:ext>
          </a:extLst>
        </xdr:cNvPr>
        <xdr:cNvSpPr txBox="1"/>
      </xdr:nvSpPr>
      <xdr:spPr>
        <a:xfrm>
          <a:off x="1219200" y="736600"/>
          <a:ext cx="5565775" cy="412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100"/>
            <a:t>Итак, перейдем от слов к практике</a:t>
          </a:r>
        </a:p>
      </xdr:txBody>
    </xdr:sp>
    <xdr:clientData/>
  </xdr:twoCellAnchor>
  <xdr:twoCellAnchor>
    <xdr:from>
      <xdr:col>2</xdr:col>
      <xdr:colOff>0</xdr:colOff>
      <xdr:row>8</xdr:row>
      <xdr:rowOff>0</xdr:rowOff>
    </xdr:from>
    <xdr:to>
      <xdr:col>11</xdr:col>
      <xdr:colOff>39688</xdr:colOff>
      <xdr:row>12</xdr:row>
      <xdr:rowOff>114300</xdr:rowOff>
    </xdr:to>
    <xdr:sp macro="" textlink="">
      <xdr:nvSpPr>
        <xdr:cNvPr id="4" name="TextBox 3">
          <a:extLst>
            <a:ext uri="{FF2B5EF4-FFF2-40B4-BE49-F238E27FC236}">
              <a16:creationId xmlns:a16="http://schemas.microsoft.com/office/drawing/2014/main" id="{751F9271-018D-4DE8-B2E0-96E1075FF626}"/>
            </a:ext>
          </a:extLst>
        </xdr:cNvPr>
        <xdr:cNvSpPr txBox="1"/>
      </xdr:nvSpPr>
      <xdr:spPr>
        <a:xfrm>
          <a:off x="1219200" y="1473200"/>
          <a:ext cx="5741988" cy="85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ru-RU" sz="1400" b="1">
              <a:solidFill>
                <a:schemeClr val="dk1"/>
              </a:solidFill>
              <a:latin typeface="+mn-lt"/>
              <a:ea typeface="+mn-ea"/>
              <a:cs typeface="+mn-cs"/>
            </a:rPr>
            <a:t>1. Соберите данные по фильмам. Обязательно должно быть 4 признака (на ваше усмотрение) и обязательно числовые и не менее 10 фильмов. Создайте</a:t>
          </a:r>
          <a:r>
            <a:rPr lang="ru-RU" sz="1400" b="1" baseline="0">
              <a:solidFill>
                <a:schemeClr val="dk1"/>
              </a:solidFill>
              <a:latin typeface="+mn-lt"/>
              <a:ea typeface="+mn-ea"/>
              <a:cs typeface="+mn-cs"/>
            </a:rPr>
            <a:t> таблицу вида:</a:t>
          </a:r>
          <a:endParaRPr lang="ru-RU" sz="1400" b="1">
            <a:solidFill>
              <a:schemeClr val="dk1"/>
            </a:solidFill>
            <a:latin typeface="+mn-lt"/>
            <a:ea typeface="+mn-ea"/>
            <a:cs typeface="+mn-cs"/>
          </a:endParaRPr>
        </a:p>
      </xdr:txBody>
    </xdr:sp>
    <xdr:clientData/>
  </xdr:twoCellAnchor>
  <xdr:twoCellAnchor>
    <xdr:from>
      <xdr:col>1</xdr:col>
      <xdr:colOff>41275</xdr:colOff>
      <xdr:row>36</xdr:row>
      <xdr:rowOff>0</xdr:rowOff>
    </xdr:from>
    <xdr:to>
      <xdr:col>10</xdr:col>
      <xdr:colOff>80963</xdr:colOff>
      <xdr:row>44</xdr:row>
      <xdr:rowOff>133350</xdr:rowOff>
    </xdr:to>
    <xdr:sp macro="" textlink="">
      <xdr:nvSpPr>
        <xdr:cNvPr id="5" name="TextBox 4">
          <a:extLst>
            <a:ext uri="{FF2B5EF4-FFF2-40B4-BE49-F238E27FC236}">
              <a16:creationId xmlns:a16="http://schemas.microsoft.com/office/drawing/2014/main" id="{74867857-1182-4BA3-9CBC-99651E6F7450}"/>
            </a:ext>
          </a:extLst>
        </xdr:cNvPr>
        <xdr:cNvSpPr txBox="1"/>
      </xdr:nvSpPr>
      <xdr:spPr>
        <a:xfrm>
          <a:off x="2676525" y="6858000"/>
          <a:ext cx="8564563"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400" b="1">
              <a:solidFill>
                <a:schemeClr val="dk1"/>
              </a:solidFill>
              <a:latin typeface="+mn-lt"/>
              <a:ea typeface="+mn-ea"/>
              <a:cs typeface="+mn-cs"/>
            </a:rPr>
            <a:t>2. Создайте матрицы расстояний по следующему</a:t>
          </a:r>
          <a:r>
            <a:rPr lang="ru-RU" sz="1400" b="1" baseline="0">
              <a:solidFill>
                <a:schemeClr val="dk1"/>
              </a:solidFill>
              <a:latin typeface="+mn-lt"/>
              <a:ea typeface="+mn-ea"/>
              <a:cs typeface="+mn-cs"/>
            </a:rPr>
            <a:t> образцу:</a:t>
          </a:r>
          <a:br>
            <a:rPr lang="ru-RU" sz="1400" b="1" baseline="0">
              <a:solidFill>
                <a:schemeClr val="dk1"/>
              </a:solidFill>
              <a:latin typeface="+mn-lt"/>
              <a:ea typeface="+mn-ea"/>
              <a:cs typeface="+mn-cs"/>
            </a:rPr>
          </a:br>
          <a:r>
            <a:rPr lang="ru-RU" sz="1400" b="1"/>
            <a:t>Евклидово расстояние</a:t>
          </a:r>
          <a:r>
            <a:rPr lang="ru-RU" sz="1400"/>
            <a:t> между двумя точками (фильмами) в пространстве признаков </a:t>
          </a:r>
          <a:endParaRPr lang="ru-RU" sz="1400" b="1">
            <a:solidFill>
              <a:schemeClr val="dk1"/>
            </a:solidFill>
            <a:latin typeface="+mn-lt"/>
            <a:ea typeface="+mn-ea"/>
            <a:cs typeface="+mn-cs"/>
          </a:endParaRPr>
        </a:p>
      </xdr:txBody>
    </xdr:sp>
    <xdr:clientData/>
  </xdr:twoCellAnchor>
  <xdr:twoCellAnchor>
    <xdr:from>
      <xdr:col>1</xdr:col>
      <xdr:colOff>48997</xdr:colOff>
      <xdr:row>44</xdr:row>
      <xdr:rowOff>156519</xdr:rowOff>
    </xdr:from>
    <xdr:to>
      <xdr:col>10</xdr:col>
      <xdr:colOff>83536</xdr:colOff>
      <xdr:row>49</xdr:row>
      <xdr:rowOff>80320</xdr:rowOff>
    </xdr:to>
    <xdr:sp macro="" textlink="">
      <xdr:nvSpPr>
        <xdr:cNvPr id="6" name="TextBox 5">
          <a:extLst>
            <a:ext uri="{FF2B5EF4-FFF2-40B4-BE49-F238E27FC236}">
              <a16:creationId xmlns:a16="http://schemas.microsoft.com/office/drawing/2014/main" id="{648F08AF-718E-42E7-909E-F55FBCC2A6F2}"/>
            </a:ext>
          </a:extLst>
        </xdr:cNvPr>
        <xdr:cNvSpPr txBox="1"/>
      </xdr:nvSpPr>
      <xdr:spPr>
        <a:xfrm>
          <a:off x="2684247" y="8538519"/>
          <a:ext cx="8559414" cy="876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ru-RU" sz="1400" b="1">
              <a:solidFill>
                <a:schemeClr val="dk1"/>
              </a:solidFill>
              <a:latin typeface="+mn-lt"/>
              <a:ea typeface="+mn-ea"/>
              <a:cs typeface="+mn-cs"/>
            </a:rPr>
            <a:t>2. Найдите во всех матрицах наиболее близкие фильмы с помощью</a:t>
          </a:r>
          <a:r>
            <a:rPr lang="ru-RU" sz="1400" b="1" baseline="0">
              <a:solidFill>
                <a:schemeClr val="dk1"/>
              </a:solidFill>
              <a:latin typeface="+mn-lt"/>
              <a:ea typeface="+mn-ea"/>
              <a:cs typeface="+mn-cs"/>
            </a:rPr>
            <a:t> условного форматирования: зелёный - ближайшие, красный-далекие</a:t>
          </a:r>
        </a:p>
        <a:p>
          <a:pPr marL="0" indent="0"/>
          <a:endParaRPr lang="ru-RU" sz="1400" b="1">
            <a:solidFill>
              <a:schemeClr val="dk1"/>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10</xdr:col>
      <xdr:colOff>11112</xdr:colOff>
      <xdr:row>4</xdr:row>
      <xdr:rowOff>25400</xdr:rowOff>
    </xdr:to>
    <xdr:sp macro="" textlink="">
      <xdr:nvSpPr>
        <xdr:cNvPr id="2" name="TextBox 1">
          <a:extLst>
            <a:ext uri="{FF2B5EF4-FFF2-40B4-BE49-F238E27FC236}">
              <a16:creationId xmlns:a16="http://schemas.microsoft.com/office/drawing/2014/main" id="{2BAADF0F-024A-4E54-B8F9-8155D96CE068}"/>
            </a:ext>
          </a:extLst>
        </xdr:cNvPr>
        <xdr:cNvSpPr txBox="1"/>
      </xdr:nvSpPr>
      <xdr:spPr>
        <a:xfrm>
          <a:off x="609600" y="368300"/>
          <a:ext cx="5497512" cy="39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600" b="1"/>
            <a:t>Задание 3. Нормализация</a:t>
          </a:r>
        </a:p>
      </xdr:txBody>
    </xdr:sp>
    <xdr:clientData/>
  </xdr:twoCellAnchor>
  <xdr:twoCellAnchor>
    <xdr:from>
      <xdr:col>1</xdr:col>
      <xdr:colOff>0</xdr:colOff>
      <xdr:row>5</xdr:row>
      <xdr:rowOff>0</xdr:rowOff>
    </xdr:from>
    <xdr:to>
      <xdr:col>10</xdr:col>
      <xdr:colOff>295275</xdr:colOff>
      <xdr:row>10</xdr:row>
      <xdr:rowOff>6350</xdr:rowOff>
    </xdr:to>
    <xdr:sp macro="" textlink="">
      <xdr:nvSpPr>
        <xdr:cNvPr id="3" name="TextBox 2">
          <a:extLst>
            <a:ext uri="{FF2B5EF4-FFF2-40B4-BE49-F238E27FC236}">
              <a16:creationId xmlns:a16="http://schemas.microsoft.com/office/drawing/2014/main" id="{D1497EBA-78F6-420D-84D4-A3C23129DB52}"/>
            </a:ext>
          </a:extLst>
        </xdr:cNvPr>
        <xdr:cNvSpPr txBox="1"/>
      </xdr:nvSpPr>
      <xdr:spPr>
        <a:xfrm>
          <a:off x="609600" y="920750"/>
          <a:ext cx="5781675" cy="92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100"/>
            <a:t>Теперь</a:t>
          </a:r>
          <a:r>
            <a:rPr lang="ru-RU" sz="1100" baseline="0"/>
            <a:t> вспомним, что признаки измеряются в разных шкалах. Какие-то признаки измеряются в тясячах, а какие-то в дробях. Чтобы вклад каждого признака был учтен, необходимо проводить нормализацию</a:t>
          </a:r>
          <a:endParaRPr lang="ru-RU" sz="1100"/>
        </a:p>
      </xdr:txBody>
    </xdr:sp>
    <xdr:clientData/>
  </xdr:twoCellAnchor>
  <xdr:twoCellAnchor>
    <xdr:from>
      <xdr:col>1</xdr:col>
      <xdr:colOff>0</xdr:colOff>
      <xdr:row>12</xdr:row>
      <xdr:rowOff>0</xdr:rowOff>
    </xdr:from>
    <xdr:to>
      <xdr:col>10</xdr:col>
      <xdr:colOff>255588</xdr:colOff>
      <xdr:row>16</xdr:row>
      <xdr:rowOff>114300</xdr:rowOff>
    </xdr:to>
    <xdr:sp macro="" textlink="">
      <xdr:nvSpPr>
        <xdr:cNvPr id="4" name="TextBox 3">
          <a:extLst>
            <a:ext uri="{FF2B5EF4-FFF2-40B4-BE49-F238E27FC236}">
              <a16:creationId xmlns:a16="http://schemas.microsoft.com/office/drawing/2014/main" id="{A790227B-4EFE-46EC-A816-5FA975CAB38B}"/>
            </a:ext>
          </a:extLst>
        </xdr:cNvPr>
        <xdr:cNvSpPr txBox="1"/>
      </xdr:nvSpPr>
      <xdr:spPr>
        <a:xfrm>
          <a:off x="609600" y="2209800"/>
          <a:ext cx="5741988" cy="85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ru-RU" sz="1400" b="1">
              <a:solidFill>
                <a:schemeClr val="dk1"/>
              </a:solidFill>
              <a:latin typeface="+mn-lt"/>
              <a:ea typeface="+mn-ea"/>
              <a:cs typeface="+mn-cs"/>
            </a:rPr>
            <a:t>1. Проведите нормализацию признаков по максминной композиции и снова рассчитайте все расстояния. Изменились</a:t>
          </a:r>
          <a:r>
            <a:rPr lang="ru-RU" sz="1400" b="1" baseline="0">
              <a:solidFill>
                <a:schemeClr val="dk1"/>
              </a:solidFill>
              <a:latin typeface="+mn-lt"/>
              <a:ea typeface="+mn-ea"/>
              <a:cs typeface="+mn-cs"/>
            </a:rPr>
            <a:t> ли результаты?</a:t>
          </a:r>
          <a:endParaRPr lang="ru-RU" sz="1400" b="1">
            <a:solidFill>
              <a:schemeClr val="dk1"/>
            </a:solidFill>
            <a:latin typeface="+mn-lt"/>
            <a:ea typeface="+mn-ea"/>
            <a:cs typeface="+mn-cs"/>
          </a:endParaRPr>
        </a:p>
      </xdr:txBody>
    </xdr:sp>
    <xdr:clientData/>
  </xdr:twoCellAnchor>
  <xdr:twoCellAnchor>
    <xdr:from>
      <xdr:col>0</xdr:col>
      <xdr:colOff>788458</xdr:colOff>
      <xdr:row>16</xdr:row>
      <xdr:rowOff>99837</xdr:rowOff>
    </xdr:from>
    <xdr:to>
      <xdr:col>10</xdr:col>
      <xdr:colOff>474133</xdr:colOff>
      <xdr:row>21</xdr:row>
      <xdr:rowOff>106187</xdr:rowOff>
    </xdr:to>
    <xdr:sp macro="" textlink="">
      <xdr:nvSpPr>
        <xdr:cNvPr id="5" name="TextBox 4">
          <a:extLst>
            <a:ext uri="{FF2B5EF4-FFF2-40B4-BE49-F238E27FC236}">
              <a16:creationId xmlns:a16="http://schemas.microsoft.com/office/drawing/2014/main" id="{70AD60B3-47C0-4714-A8F1-02CDE464702C}"/>
            </a:ext>
          </a:extLst>
        </xdr:cNvPr>
        <xdr:cNvSpPr txBox="1"/>
      </xdr:nvSpPr>
      <xdr:spPr>
        <a:xfrm>
          <a:off x="788458" y="3034948"/>
          <a:ext cx="11080397" cy="9235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100"/>
            <a:t>Ответ на вопрос 1</a:t>
          </a:r>
          <a:br>
            <a:rPr lang="ru-RU" sz="1100"/>
          </a:br>
          <a:r>
            <a:rPr lang="ru-RU"/>
            <a:t>Да, результаты изменились после нормализации по максминной композиции. Это связано с тем, что нормализация изменила масштаб каждого признака, сделав их более сопоставимыми. В результате расстояния между фильмами стали более сбалансированными и менее зависимыми от изначальных больших разбросов значений в признаках, таких как бюджет или популярность.</a:t>
          </a:r>
          <a:endParaRPr lang="ru-RU" sz="1100"/>
        </a:p>
        <a:p>
          <a:endParaRPr lang="ru-RU" sz="1100"/>
        </a:p>
      </xdr:txBody>
    </xdr:sp>
    <xdr:clientData/>
  </xdr:twoCellAnchor>
  <xdr:twoCellAnchor>
    <xdr:from>
      <xdr:col>0</xdr:col>
      <xdr:colOff>2172277</xdr:colOff>
      <xdr:row>42</xdr:row>
      <xdr:rowOff>25400</xdr:rowOff>
    </xdr:from>
    <xdr:to>
      <xdr:col>9</xdr:col>
      <xdr:colOff>776866</xdr:colOff>
      <xdr:row>46</xdr:row>
      <xdr:rowOff>140277</xdr:rowOff>
    </xdr:to>
    <xdr:sp macro="" textlink="">
      <xdr:nvSpPr>
        <xdr:cNvPr id="6" name="TextBox 5">
          <a:extLst>
            <a:ext uri="{FF2B5EF4-FFF2-40B4-BE49-F238E27FC236}">
              <a16:creationId xmlns:a16="http://schemas.microsoft.com/office/drawing/2014/main" id="{6DBB2062-7FE3-4653-A2D9-51DF4872AA6E}"/>
            </a:ext>
          </a:extLst>
        </xdr:cNvPr>
        <xdr:cNvSpPr txBox="1"/>
      </xdr:nvSpPr>
      <xdr:spPr>
        <a:xfrm>
          <a:off x="2172277" y="7783945"/>
          <a:ext cx="9030134" cy="853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ru-RU" sz="1400" b="1">
              <a:solidFill>
                <a:schemeClr val="dk1"/>
              </a:solidFill>
              <a:latin typeface="+mn-lt"/>
              <a:ea typeface="+mn-ea"/>
              <a:cs typeface="+mn-cs"/>
            </a:rPr>
            <a:t>2. Проведите нормализацию признаков</a:t>
          </a:r>
          <a:r>
            <a:rPr lang="ru-RU" sz="1400" b="1" baseline="0">
              <a:solidFill>
                <a:schemeClr val="dk1"/>
              </a:solidFill>
              <a:latin typeface="+mn-lt"/>
              <a:ea typeface="+mn-ea"/>
              <a:cs typeface="+mn-cs"/>
            </a:rPr>
            <a:t> с помощью функции </a:t>
          </a:r>
          <a:r>
            <a:rPr lang="en-US" sz="1400" b="1" baseline="0">
              <a:solidFill>
                <a:schemeClr val="dk1"/>
              </a:solidFill>
              <a:latin typeface="+mn-lt"/>
              <a:ea typeface="+mn-ea"/>
              <a:cs typeface="+mn-cs"/>
            </a:rPr>
            <a:t>excel </a:t>
          </a:r>
          <a:r>
            <a:rPr lang="ru-RU" sz="1400" b="1" baseline="0">
              <a:solidFill>
                <a:schemeClr val="dk1"/>
              </a:solidFill>
              <a:latin typeface="+mn-lt"/>
              <a:ea typeface="+mn-ea"/>
              <a:cs typeface="+mn-cs"/>
            </a:rPr>
            <a:t>нормализация и рассчитайте все расстояния. Сравните результаты.</a:t>
          </a:r>
          <a:endParaRPr lang="ru-RU" sz="1400" b="1">
            <a:solidFill>
              <a:schemeClr val="dk1"/>
            </a:solidFill>
            <a:latin typeface="+mn-lt"/>
            <a:ea typeface="+mn-ea"/>
            <a:cs typeface="+mn-cs"/>
          </a:endParaRPr>
        </a:p>
      </xdr:txBody>
    </xdr:sp>
    <xdr:clientData/>
  </xdr:twoCellAnchor>
  <xdr:twoCellAnchor>
    <xdr:from>
      <xdr:col>0</xdr:col>
      <xdr:colOff>1497445</xdr:colOff>
      <xdr:row>48</xdr:row>
      <xdr:rowOff>112568</xdr:rowOff>
    </xdr:from>
    <xdr:to>
      <xdr:col>10</xdr:col>
      <xdr:colOff>1183120</xdr:colOff>
      <xdr:row>58</xdr:row>
      <xdr:rowOff>114299</xdr:rowOff>
    </xdr:to>
    <xdr:sp macro="" textlink="">
      <xdr:nvSpPr>
        <xdr:cNvPr id="8" name="TextBox 7">
          <a:extLst>
            <a:ext uri="{FF2B5EF4-FFF2-40B4-BE49-F238E27FC236}">
              <a16:creationId xmlns:a16="http://schemas.microsoft.com/office/drawing/2014/main" id="{F985133B-6086-4BBF-BBC6-BA0F20F29F61}"/>
            </a:ext>
          </a:extLst>
        </xdr:cNvPr>
        <xdr:cNvSpPr txBox="1"/>
      </xdr:nvSpPr>
      <xdr:spPr>
        <a:xfrm>
          <a:off x="1497445" y="9256568"/>
          <a:ext cx="11102975" cy="1906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100"/>
            <a:t>Ответ на вопрос 2:</a:t>
          </a:r>
          <a:br>
            <a:rPr lang="ru-RU" sz="1100"/>
          </a:br>
          <a:r>
            <a:rPr lang="ru-RU"/>
            <a:t>Результаты сравнения показывают, что матрицы расстояний между фильмами немного изменились в зависимости от использованного метода нормализации:</a:t>
          </a:r>
        </a:p>
        <a:p>
          <a:r>
            <a:rPr lang="ru-RU" b="1"/>
            <a:t>Мин-макс нормализация</a:t>
          </a:r>
          <a:r>
            <a:rPr lang="ru-RU"/>
            <a:t> (первая матрица) привела значения всех признаков к диапазону [0, 1]. Это позволило сохранить относительные пропорции между минимальными и максимальными значениями, что обеспечило пропорциональное распределение расстояний между фильмами. Фильмы, которые были похожи по исходным признакам, остались таковыми после нормализации.</a:t>
          </a:r>
        </a:p>
        <a:p>
          <a:r>
            <a:rPr lang="ru-RU"/>
            <a:t>Вторая матрица</a:t>
          </a:r>
          <a:r>
            <a:rPr lang="ru-RU" baseline="0"/>
            <a:t> </a:t>
          </a:r>
          <a:r>
            <a:rPr lang="ru-RU"/>
            <a:t>с функцией </a:t>
          </a:r>
          <a:r>
            <a:rPr lang="ru-RU" b="1"/>
            <a:t>НОРМАЛИЗАЦИЯ</a:t>
          </a:r>
          <a:r>
            <a:rPr lang="ru-RU"/>
            <a:t> изменило распределение данных, приводя их к среднему значению 0 и стандартному отклонению 1. В результате расстояния между фильмами стали более сбалансированными относительно среднего и стандартного отклонения, что могло изменить порядок схожести фильмов.</a:t>
          </a:r>
        </a:p>
        <a:p>
          <a:endParaRPr lang="ru-RU"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11112</xdr:colOff>
      <xdr:row>3</xdr:row>
      <xdr:rowOff>25400</xdr:rowOff>
    </xdr:to>
    <xdr:sp macro="" textlink="">
      <xdr:nvSpPr>
        <xdr:cNvPr id="2" name="TextBox 1">
          <a:extLst>
            <a:ext uri="{FF2B5EF4-FFF2-40B4-BE49-F238E27FC236}">
              <a16:creationId xmlns:a16="http://schemas.microsoft.com/office/drawing/2014/main" id="{91BD70D7-8C82-4302-A18C-D2A3C808BCA5}"/>
            </a:ext>
          </a:extLst>
        </xdr:cNvPr>
        <xdr:cNvSpPr txBox="1"/>
      </xdr:nvSpPr>
      <xdr:spPr>
        <a:xfrm>
          <a:off x="609600" y="184150"/>
          <a:ext cx="5497512" cy="39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600" b="1"/>
            <a:t>Задание 4. Метод ближайшего соседа</a:t>
          </a:r>
        </a:p>
      </xdr:txBody>
    </xdr:sp>
    <xdr:clientData/>
  </xdr:twoCellAnchor>
  <xdr:twoCellAnchor>
    <xdr:from>
      <xdr:col>1</xdr:col>
      <xdr:colOff>0</xdr:colOff>
      <xdr:row>5</xdr:row>
      <xdr:rowOff>0</xdr:rowOff>
    </xdr:from>
    <xdr:to>
      <xdr:col>10</xdr:col>
      <xdr:colOff>295275</xdr:colOff>
      <xdr:row>7</xdr:row>
      <xdr:rowOff>44450</xdr:rowOff>
    </xdr:to>
    <xdr:sp macro="" textlink="">
      <xdr:nvSpPr>
        <xdr:cNvPr id="3" name="TextBox 2">
          <a:extLst>
            <a:ext uri="{FF2B5EF4-FFF2-40B4-BE49-F238E27FC236}">
              <a16:creationId xmlns:a16="http://schemas.microsoft.com/office/drawing/2014/main" id="{120299B9-4664-4D9C-AFDF-85E301647B67}"/>
            </a:ext>
          </a:extLst>
        </xdr:cNvPr>
        <xdr:cNvSpPr txBox="1"/>
      </xdr:nvSpPr>
      <xdr:spPr>
        <a:xfrm>
          <a:off x="609600" y="920750"/>
          <a:ext cx="5781675" cy="412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100"/>
            <a:t>А теперь</a:t>
          </a:r>
          <a:r>
            <a:rPr lang="ru-RU" sz="1100" baseline="0"/>
            <a:t> метод ближайшего соседа и классификация</a:t>
          </a:r>
          <a:endParaRPr lang="ru-RU" sz="1100"/>
        </a:p>
      </xdr:txBody>
    </xdr:sp>
    <xdr:clientData/>
  </xdr:twoCellAnchor>
  <xdr:twoCellAnchor>
    <xdr:from>
      <xdr:col>1</xdr:col>
      <xdr:colOff>0</xdr:colOff>
      <xdr:row>9</xdr:row>
      <xdr:rowOff>0</xdr:rowOff>
    </xdr:from>
    <xdr:to>
      <xdr:col>10</xdr:col>
      <xdr:colOff>255588</xdr:colOff>
      <xdr:row>13</xdr:row>
      <xdr:rowOff>114300</xdr:rowOff>
    </xdr:to>
    <xdr:sp macro="" textlink="">
      <xdr:nvSpPr>
        <xdr:cNvPr id="4" name="TextBox 3">
          <a:extLst>
            <a:ext uri="{FF2B5EF4-FFF2-40B4-BE49-F238E27FC236}">
              <a16:creationId xmlns:a16="http://schemas.microsoft.com/office/drawing/2014/main" id="{50279830-2236-4671-97AF-0A9A9D129603}"/>
            </a:ext>
          </a:extLst>
        </xdr:cNvPr>
        <xdr:cNvSpPr txBox="1"/>
      </xdr:nvSpPr>
      <xdr:spPr>
        <a:xfrm>
          <a:off x="609600" y="1657350"/>
          <a:ext cx="5741988" cy="85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ru-RU" sz="1400" b="1">
              <a:solidFill>
                <a:schemeClr val="dk1"/>
              </a:solidFill>
              <a:latin typeface="+mn-lt"/>
              <a:ea typeface="+mn-ea"/>
              <a:cs typeface="+mn-cs"/>
            </a:rPr>
            <a:t>1. Добавьте в таблицу с фильмами столбец с меткой</a:t>
          </a:r>
          <a:r>
            <a:rPr lang="ru-RU" sz="1400" b="1" baseline="0">
              <a:solidFill>
                <a:schemeClr val="dk1"/>
              </a:solidFill>
              <a:latin typeface="+mn-lt"/>
              <a:ea typeface="+mn-ea"/>
              <a:cs typeface="+mn-cs"/>
            </a:rPr>
            <a:t> нравится вам фильм или нет. Найдите еще один фильм, который вам нравится и выведите результаты при различном количестве соседей.</a:t>
          </a:r>
          <a:endParaRPr lang="ru-RU" sz="1400" b="1">
            <a:solidFill>
              <a:schemeClr val="dk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topLeftCell="A3" workbookViewId="0">
      <selection activeCell="P10" sqref="P10"/>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5E5EF-9BEA-4BD8-93FF-FFEDC512ED62}">
  <dimension ref="B2:E19"/>
  <sheetViews>
    <sheetView zoomScale="85" zoomScaleNormal="85" workbookViewId="0">
      <selection activeCell="B2" sqref="B2:E19"/>
    </sheetView>
  </sheetViews>
  <sheetFormatPr defaultRowHeight="14.5" x14ac:dyDescent="0.35"/>
  <cols>
    <col min="2" max="2" width="37.453125" bestFit="1" customWidth="1"/>
    <col min="3" max="3" width="10.54296875" bestFit="1" customWidth="1"/>
    <col min="4" max="4" width="7.453125" bestFit="1" customWidth="1"/>
    <col min="5" max="5" width="11.6328125" bestFit="1" customWidth="1"/>
  </cols>
  <sheetData>
    <row r="2" spans="2:5" x14ac:dyDescent="0.35">
      <c r="B2" t="s">
        <v>2</v>
      </c>
      <c r="C2" t="s">
        <v>1</v>
      </c>
      <c r="D2" t="s">
        <v>4</v>
      </c>
      <c r="E2" t="s">
        <v>3</v>
      </c>
    </row>
    <row r="3" spans="2:5" x14ac:dyDescent="0.35">
      <c r="B3" t="s">
        <v>5</v>
      </c>
      <c r="C3">
        <v>237000000</v>
      </c>
      <c r="D3" s="2">
        <v>162</v>
      </c>
      <c r="E3" s="2">
        <v>150.437577</v>
      </c>
    </row>
    <row r="4" spans="2:5" x14ac:dyDescent="0.35">
      <c r="B4" t="s">
        <v>6</v>
      </c>
      <c r="C4">
        <v>300000000</v>
      </c>
      <c r="D4" s="2">
        <v>169</v>
      </c>
      <c r="E4" s="2">
        <v>139.082615</v>
      </c>
    </row>
    <row r="5" spans="2:5" x14ac:dyDescent="0.35">
      <c r="B5" t="s">
        <v>7</v>
      </c>
      <c r="C5">
        <v>245000000</v>
      </c>
      <c r="D5" s="2">
        <v>148</v>
      </c>
      <c r="E5" s="2">
        <v>107.376787999999</v>
      </c>
    </row>
    <row r="6" spans="2:5" x14ac:dyDescent="0.35">
      <c r="B6" t="s">
        <v>8</v>
      </c>
      <c r="C6">
        <v>250000000</v>
      </c>
      <c r="D6" s="2">
        <v>165</v>
      </c>
      <c r="E6" s="2">
        <v>112.31295</v>
      </c>
    </row>
    <row r="7" spans="2:5" x14ac:dyDescent="0.35">
      <c r="B7" t="s">
        <v>9</v>
      </c>
      <c r="C7">
        <v>260000000</v>
      </c>
      <c r="D7" s="2">
        <v>132</v>
      </c>
      <c r="E7" s="2">
        <v>43.926994999999998</v>
      </c>
    </row>
    <row r="8" spans="2:5" x14ac:dyDescent="0.35">
      <c r="B8" t="s">
        <v>10</v>
      </c>
      <c r="C8">
        <v>258000000</v>
      </c>
      <c r="D8" s="2">
        <v>139</v>
      </c>
      <c r="E8" s="2">
        <v>115.69981399999899</v>
      </c>
    </row>
    <row r="9" spans="2:5" x14ac:dyDescent="0.35">
      <c r="B9" t="s">
        <v>11</v>
      </c>
      <c r="C9">
        <v>260000000</v>
      </c>
      <c r="D9" s="2">
        <v>100</v>
      </c>
      <c r="E9" s="2">
        <v>48.681969000000002</v>
      </c>
    </row>
    <row r="10" spans="2:5" x14ac:dyDescent="0.35">
      <c r="B10" t="s">
        <v>12</v>
      </c>
      <c r="C10">
        <v>280000000</v>
      </c>
      <c r="D10" s="2">
        <v>141</v>
      </c>
      <c r="E10" s="2">
        <v>134.27922899999999</v>
      </c>
    </row>
    <row r="11" spans="2:5" x14ac:dyDescent="0.35">
      <c r="B11" t="s">
        <v>13</v>
      </c>
      <c r="C11">
        <v>250000000</v>
      </c>
      <c r="D11" s="2">
        <v>153</v>
      </c>
      <c r="E11" s="2">
        <v>98.885637000000003</v>
      </c>
    </row>
    <row r="12" spans="2:5" x14ac:dyDescent="0.35">
      <c r="B12" t="s">
        <v>14</v>
      </c>
      <c r="C12">
        <v>250000000</v>
      </c>
      <c r="D12" s="2">
        <v>151</v>
      </c>
      <c r="E12" s="2">
        <v>155.79045199999999</v>
      </c>
    </row>
    <row r="13" spans="2:5" x14ac:dyDescent="0.35">
      <c r="B13" t="s">
        <v>15</v>
      </c>
      <c r="C13">
        <v>270000000</v>
      </c>
      <c r="D13" s="2">
        <v>154</v>
      </c>
      <c r="E13" s="2">
        <v>57.925623000000002</v>
      </c>
    </row>
    <row r="14" spans="2:5" x14ac:dyDescent="0.35">
      <c r="B14" t="s">
        <v>16</v>
      </c>
      <c r="C14">
        <v>200000000</v>
      </c>
      <c r="D14" s="2">
        <v>106</v>
      </c>
      <c r="E14" s="2">
        <v>107.928811</v>
      </c>
    </row>
    <row r="15" spans="2:5" x14ac:dyDescent="0.35">
      <c r="B15" t="s">
        <v>17</v>
      </c>
      <c r="C15">
        <v>200000000</v>
      </c>
      <c r="D15" s="2">
        <v>151</v>
      </c>
      <c r="E15" s="2">
        <v>145.84737899999999</v>
      </c>
    </row>
    <row r="16" spans="2:5" x14ac:dyDescent="0.35">
      <c r="B16" t="s">
        <v>18</v>
      </c>
      <c r="C16">
        <v>255000000</v>
      </c>
      <c r="D16" s="2">
        <v>149</v>
      </c>
      <c r="E16" s="2">
        <v>49.046956000000002</v>
      </c>
    </row>
    <row r="17" spans="2:5" x14ac:dyDescent="0.35">
      <c r="B17" t="s">
        <v>19</v>
      </c>
      <c r="C17">
        <v>225000000</v>
      </c>
      <c r="D17" s="2">
        <v>143</v>
      </c>
      <c r="E17" s="2">
        <v>99.398009000000002</v>
      </c>
    </row>
    <row r="18" spans="2:5" x14ac:dyDescent="0.35">
      <c r="B18" t="s">
        <v>20</v>
      </c>
      <c r="C18">
        <v>225000000</v>
      </c>
      <c r="D18" s="2">
        <v>150</v>
      </c>
      <c r="E18" s="2">
        <v>53.978602000000002</v>
      </c>
    </row>
    <row r="19" spans="2:5" x14ac:dyDescent="0.35">
      <c r="B19" t="s">
        <v>21</v>
      </c>
      <c r="C19">
        <v>220000000</v>
      </c>
      <c r="D19" s="2">
        <v>143</v>
      </c>
      <c r="E19" s="2">
        <v>144.448633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F9F56-7E68-4EA1-8C42-BA2A33873FDF}">
  <dimension ref="A1"/>
  <sheetViews>
    <sheetView topLeftCell="A31" zoomScale="80" zoomScaleNormal="80" workbookViewId="0">
      <selection activeCell="M45" sqref="M45"/>
    </sheetView>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E82BA-997A-47D3-938C-BAC65C3E7BEF}">
  <dimension ref="A15:R68"/>
  <sheetViews>
    <sheetView zoomScale="40" zoomScaleNormal="40" workbookViewId="0">
      <selection activeCell="K47" sqref="K47"/>
    </sheetView>
  </sheetViews>
  <sheetFormatPr defaultRowHeight="14.5" x14ac:dyDescent="0.35"/>
  <cols>
    <col min="1" max="1" width="37.81640625" bestFit="1" customWidth="1"/>
    <col min="2" max="2" width="8.81640625" bestFit="1" customWidth="1"/>
    <col min="3" max="3" width="16.26953125" customWidth="1"/>
    <col min="4" max="4" width="14.36328125" customWidth="1"/>
    <col min="5" max="5" width="19" bestFit="1" customWidth="1"/>
    <col min="6" max="6" width="11.81640625" bestFit="1" customWidth="1"/>
    <col min="7" max="7" width="12" bestFit="1" customWidth="1"/>
    <col min="8" max="8" width="11.81640625" bestFit="1" customWidth="1"/>
    <col min="9" max="9" width="13.6328125" customWidth="1"/>
    <col min="10" max="10" width="14.1796875" customWidth="1"/>
    <col min="11" max="11" width="18.1796875" customWidth="1"/>
    <col min="12" max="12" width="13.54296875" customWidth="1"/>
    <col min="13" max="13" width="16.81640625" bestFit="1" customWidth="1"/>
    <col min="14" max="14" width="16.81640625" customWidth="1"/>
    <col min="15" max="15" width="14.7265625" bestFit="1" customWidth="1"/>
    <col min="16" max="16" width="11.81640625" bestFit="1" customWidth="1"/>
    <col min="17" max="17" width="17.36328125" customWidth="1"/>
    <col min="18" max="18" width="12" bestFit="1" customWidth="1"/>
  </cols>
  <sheetData>
    <row r="15" spans="4:7" x14ac:dyDescent="0.35">
      <c r="D15" s="1" t="s">
        <v>2</v>
      </c>
      <c r="E15" s="1" t="s">
        <v>1</v>
      </c>
      <c r="F15" s="1" t="s">
        <v>4</v>
      </c>
      <c r="G15" s="1" t="s">
        <v>3</v>
      </c>
    </row>
    <row r="16" spans="4:7" x14ac:dyDescent="0.35">
      <c r="D16" s="1" t="s">
        <v>5</v>
      </c>
      <c r="E16" s="1">
        <v>237000000</v>
      </c>
      <c r="F16" s="4">
        <v>162</v>
      </c>
      <c r="G16" s="4">
        <v>150.437577</v>
      </c>
    </row>
    <row r="17" spans="4:8" x14ac:dyDescent="0.35">
      <c r="D17" s="1" t="s">
        <v>6</v>
      </c>
      <c r="E17" s="1">
        <v>300000000</v>
      </c>
      <c r="F17" s="4">
        <v>169</v>
      </c>
      <c r="G17" s="4">
        <v>139.082615</v>
      </c>
    </row>
    <row r="18" spans="4:8" x14ac:dyDescent="0.35">
      <c r="D18" s="1" t="s">
        <v>7</v>
      </c>
      <c r="E18" s="1">
        <v>245000000</v>
      </c>
      <c r="F18" s="4">
        <v>148</v>
      </c>
      <c r="G18" s="4">
        <v>107.376787999999</v>
      </c>
    </row>
    <row r="19" spans="4:8" x14ac:dyDescent="0.35">
      <c r="D19" s="1" t="s">
        <v>8</v>
      </c>
      <c r="E19" s="1">
        <v>250000000</v>
      </c>
      <c r="F19" s="4">
        <v>165</v>
      </c>
      <c r="G19" s="4">
        <v>112.31295</v>
      </c>
    </row>
    <row r="20" spans="4:8" x14ac:dyDescent="0.35">
      <c r="D20" s="1" t="s">
        <v>9</v>
      </c>
      <c r="E20" s="1">
        <v>260000000</v>
      </c>
      <c r="F20" s="4">
        <v>132</v>
      </c>
      <c r="G20" s="4">
        <v>43.926994999999998</v>
      </c>
    </row>
    <row r="21" spans="4:8" x14ac:dyDescent="0.35">
      <c r="D21" s="1" t="s">
        <v>10</v>
      </c>
      <c r="E21" s="1">
        <v>258000000</v>
      </c>
      <c r="F21" s="4">
        <v>139</v>
      </c>
      <c r="G21" s="4">
        <v>115.69981399999899</v>
      </c>
      <c r="H21" s="3"/>
    </row>
    <row r="22" spans="4:8" x14ac:dyDescent="0.35">
      <c r="D22" s="1" t="s">
        <v>11</v>
      </c>
      <c r="E22" s="1">
        <v>260000000</v>
      </c>
      <c r="F22" s="4">
        <v>100</v>
      </c>
      <c r="G22" s="4">
        <v>48.681969000000002</v>
      </c>
      <c r="H22" s="3"/>
    </row>
    <row r="23" spans="4:8" x14ac:dyDescent="0.35">
      <c r="D23" s="1" t="s">
        <v>12</v>
      </c>
      <c r="E23" s="1">
        <v>280000000</v>
      </c>
      <c r="F23" s="4">
        <v>141</v>
      </c>
      <c r="G23" s="4">
        <v>134.27922899999999</v>
      </c>
      <c r="H23" s="3"/>
    </row>
    <row r="24" spans="4:8" x14ac:dyDescent="0.35">
      <c r="D24" s="1" t="s">
        <v>13</v>
      </c>
      <c r="E24" s="1">
        <v>250000000</v>
      </c>
      <c r="F24" s="4">
        <v>153</v>
      </c>
      <c r="G24" s="4">
        <v>98.885637000000003</v>
      </c>
      <c r="H24" s="3"/>
    </row>
    <row r="25" spans="4:8" x14ac:dyDescent="0.35">
      <c r="D25" s="1" t="s">
        <v>14</v>
      </c>
      <c r="E25" s="1">
        <v>250000000</v>
      </c>
      <c r="F25" s="4">
        <v>151</v>
      </c>
      <c r="G25" s="4">
        <v>155.79045199999999</v>
      </c>
      <c r="H25" s="3"/>
    </row>
    <row r="26" spans="4:8" x14ac:dyDescent="0.35">
      <c r="D26" s="1" t="s">
        <v>15</v>
      </c>
      <c r="E26" s="1">
        <v>270000000</v>
      </c>
      <c r="F26" s="4">
        <v>154</v>
      </c>
      <c r="G26" s="4">
        <v>57.925623000000002</v>
      </c>
      <c r="H26" s="3"/>
    </row>
    <row r="27" spans="4:8" x14ac:dyDescent="0.35">
      <c r="D27" s="1" t="s">
        <v>16</v>
      </c>
      <c r="E27" s="1">
        <v>200000000</v>
      </c>
      <c r="F27" s="4">
        <v>106</v>
      </c>
      <c r="G27" s="4">
        <v>107.928811</v>
      </c>
      <c r="H27" s="3"/>
    </row>
    <row r="28" spans="4:8" x14ac:dyDescent="0.35">
      <c r="D28" s="1" t="s">
        <v>17</v>
      </c>
      <c r="E28" s="1">
        <v>200000000</v>
      </c>
      <c r="F28" s="4">
        <v>151</v>
      </c>
      <c r="G28" s="4">
        <v>145.84737899999999</v>
      </c>
      <c r="H28" s="3"/>
    </row>
    <row r="29" spans="4:8" x14ac:dyDescent="0.35">
      <c r="D29" s="1" t="s">
        <v>18</v>
      </c>
      <c r="E29" s="1">
        <v>255000000</v>
      </c>
      <c r="F29" s="4">
        <v>149</v>
      </c>
      <c r="G29" s="4">
        <v>49.046956000000002</v>
      </c>
      <c r="H29" s="3"/>
    </row>
    <row r="30" spans="4:8" x14ac:dyDescent="0.35">
      <c r="D30" s="1" t="s">
        <v>19</v>
      </c>
      <c r="E30" s="1">
        <v>225000000</v>
      </c>
      <c r="F30" s="4">
        <v>143</v>
      </c>
      <c r="G30" s="4">
        <v>99.398009000000002</v>
      </c>
      <c r="H30" s="3"/>
    </row>
    <row r="31" spans="4:8" x14ac:dyDescent="0.35">
      <c r="D31" s="1" t="s">
        <v>20</v>
      </c>
      <c r="E31" s="1">
        <v>225000000</v>
      </c>
      <c r="F31" s="4">
        <v>150</v>
      </c>
      <c r="G31" s="4">
        <v>53.978602000000002</v>
      </c>
      <c r="H31" s="3"/>
    </row>
    <row r="32" spans="4:8" x14ac:dyDescent="0.35">
      <c r="D32" s="1" t="s">
        <v>21</v>
      </c>
      <c r="E32" s="1">
        <v>220000000</v>
      </c>
      <c r="F32" s="4">
        <v>143</v>
      </c>
      <c r="G32" s="4">
        <v>144.448633</v>
      </c>
      <c r="H32" s="3"/>
    </row>
    <row r="51" spans="1:18" x14ac:dyDescent="0.35">
      <c r="A51" s="5" t="s">
        <v>0</v>
      </c>
      <c r="B51" s="5" t="s">
        <v>5</v>
      </c>
      <c r="C51" s="5" t="s">
        <v>6</v>
      </c>
      <c r="D51" s="5" t="s">
        <v>7</v>
      </c>
      <c r="E51" s="5" t="s">
        <v>8</v>
      </c>
      <c r="F51" s="5" t="s">
        <v>9</v>
      </c>
      <c r="G51" s="5" t="s">
        <v>10</v>
      </c>
      <c r="H51" s="5" t="s">
        <v>11</v>
      </c>
      <c r="I51" s="5" t="s">
        <v>12</v>
      </c>
      <c r="J51" s="5" t="s">
        <v>13</v>
      </c>
      <c r="K51" s="5" t="s">
        <v>14</v>
      </c>
      <c r="L51" s="5" t="s">
        <v>15</v>
      </c>
      <c r="M51" s="5" t="s">
        <v>16</v>
      </c>
      <c r="N51" s="5" t="s">
        <v>17</v>
      </c>
      <c r="O51" s="5" t="s">
        <v>18</v>
      </c>
      <c r="P51" s="5" t="s">
        <v>19</v>
      </c>
      <c r="Q51" s="5" t="s">
        <v>20</v>
      </c>
      <c r="R51" s="5" t="s">
        <v>21</v>
      </c>
    </row>
    <row r="52" spans="1:18" x14ac:dyDescent="0.35">
      <c r="A52" s="5" t="s">
        <v>5</v>
      </c>
      <c r="B52">
        <f>SQRT(SUMSQ(E$16-E16,F$16-F16,G$16-G16))</f>
        <v>0</v>
      </c>
      <c r="C52">
        <f>SQRT(SUMSQ($E$17-E16,$F$17-F16,$G$17-G16))</f>
        <v>63000000.000001416</v>
      </c>
      <c r="D52">
        <f>SQRT(SUMSQ($E$18-E16,$F$18-F16,$G$18-G16))</f>
        <v>8000000.0001281397</v>
      </c>
      <c r="E52">
        <f>SQRT(SUMSQ($E$19-E16,$F$19-F16,$G$19-G16))</f>
        <v>13000000.00005625</v>
      </c>
      <c r="F52">
        <f>SQRT(SUMSQ($E$20-E16,$F$20-F16,$G$20-G16))</f>
        <v>23000000.000266183</v>
      </c>
      <c r="G52">
        <f>SQRT(SUMSQ($E$21-E16,$F$21-F16,$G$21-G16))</f>
        <v>21000000.000041325</v>
      </c>
      <c r="H52">
        <f>SQRT(SUMSQ($E$22-E16,$F$22-F16,$G$22-G16))</f>
        <v>23000000.000308655</v>
      </c>
      <c r="I52">
        <f>SQRT(SUMSQ($E$23-E16,$F$23-F16,$G$23-G16))</f>
        <v>43000000.000008166</v>
      </c>
      <c r="J52">
        <f>SQRT(SUMSQ($E$24-E16,$F$24-F16,$G$24-G16))</f>
        <v>13000000.000105331</v>
      </c>
      <c r="K52">
        <f>SQRT(SUMSQ($E$25-E16,$F$25-F16,$G$25-G16))</f>
        <v>13000000.000005756</v>
      </c>
      <c r="L52">
        <f>SQRT(SUMSQ($E$26-E16,$F$26-F16,$G$26-G16))</f>
        <v>33000000.000130642</v>
      </c>
      <c r="M52">
        <f>SQRT(SUMSQ($E$27-E16,$F$27-F16,$G$27-G16))</f>
        <v>37000000.000066794</v>
      </c>
      <c r="N52">
        <f>SQRT(SUMSQ($E$28-E16,$F$28-F16,$G$28-G16))</f>
        <v>37000000.000001922</v>
      </c>
      <c r="O52">
        <f>SQRT(SUMSQ($E$29-E16,$F$29-F16,$G$29-G16))</f>
        <v>18000000.000290252</v>
      </c>
      <c r="P52">
        <f>SQRT(SUMSQ($E$30-E16,$F$30-F16,$G$30-G16))</f>
        <v>12000000.000123585</v>
      </c>
      <c r="Q52">
        <f>SQRT(SUMSQ($E$31-E16,$F$31-F16,$G$31-G16))</f>
        <v>12000000.000393681</v>
      </c>
      <c r="R52">
        <f>SQRT(SUMSQ($E$32-E16,$F$32-F16,$G$32-G16))</f>
        <v>17000000.000011671</v>
      </c>
    </row>
    <row r="53" spans="1:18" x14ac:dyDescent="0.35">
      <c r="A53" s="5" t="s">
        <v>6</v>
      </c>
      <c r="B53">
        <f t="shared" ref="B53:B68" si="0">SQRT(SUMSQ(E$16-E17,F$16-F17,G$16-G17))</f>
        <v>63000000.000001416</v>
      </c>
      <c r="C53">
        <f>SQRT(SUMSQ($E$17-E17,$F$17-F17,$G$17-G17))</f>
        <v>0</v>
      </c>
      <c r="D53">
        <f>SQRT(SUMSQ($E$18-E17,$F$18-F17,$G$18-G17))</f>
        <v>55000000.00001315</v>
      </c>
      <c r="E53">
        <f>SQRT(SUMSQ($E$19-E17,$F$19-F17,$G$19-G17))</f>
        <v>50000000.000007324</v>
      </c>
      <c r="F53">
        <f>SQRT(SUMSQ($E$20-E17,$F$20-F17,$G$20-G17))</f>
        <v>40000000.000130296</v>
      </c>
      <c r="G53">
        <f>SQRT(SUMSQ($E$21-E17,$F$21-F17,$G$21-G17))</f>
        <v>42000000.000017226</v>
      </c>
      <c r="H53">
        <f>SQRT(SUMSQ($E$22-E17,$F$22-F17,$G$22-G17))</f>
        <v>40000000.000161663</v>
      </c>
      <c r="I53">
        <f>SQRT(SUMSQ($E$23-E17,$F$23-F17,$G$23-G17))</f>
        <v>20000000.000020176</v>
      </c>
      <c r="J53">
        <f>SQRT(SUMSQ($E$24-E17,$F$24-F17,$G$24-G17))</f>
        <v>50000000.000018723</v>
      </c>
      <c r="K53">
        <f>SQRT(SUMSQ($E$25-E17,$F$25-F17,$G$25-G17))</f>
        <v>50000000.000006028</v>
      </c>
      <c r="L53">
        <f>SQRT(SUMSQ($E$26-E17,$F$26-F17,$G$26-G17))</f>
        <v>30000000.000113524</v>
      </c>
      <c r="M53">
        <f>SQRT(SUMSQ($E$27-E17,$F$27-F17,$G$27-G17))</f>
        <v>100000000.00002469</v>
      </c>
      <c r="N53">
        <f>SQRT(SUMSQ($E$28-E17,$F$28-F17,$G$28-G17))</f>
        <v>100000000.00000185</v>
      </c>
      <c r="O53">
        <f>SQRT(SUMSQ($E$29-E17,$F$29-F17,$G$29-G17))</f>
        <v>45000000.000094518</v>
      </c>
      <c r="P53">
        <f>SQRT(SUMSQ($E$30-E17,$F$30-F17,$G$30-G17))</f>
        <v>75000000.000015005</v>
      </c>
      <c r="Q53">
        <f>SQRT(SUMSQ($E$31-E17,$F$31-F17,$G$31-G17))</f>
        <v>75000000.000050694</v>
      </c>
      <c r="R53">
        <f>SQRT(SUMSQ($E$32-E17,$F$32-F17,$G$32-G17))</f>
        <v>80000000.000004411</v>
      </c>
    </row>
    <row r="54" spans="1:18" x14ac:dyDescent="0.35">
      <c r="A54" s="5" t="s">
        <v>7</v>
      </c>
      <c r="B54">
        <f t="shared" si="0"/>
        <v>8000000.0001281397</v>
      </c>
      <c r="C54">
        <f>SQRT(SUMSQ($E$17-E18,$F$17-F18,$G$17-G18))</f>
        <v>55000000.00001315</v>
      </c>
      <c r="D54">
        <f>SQRT(SUMSQ($E$18-E18,$F$18-F18,$G$18-G18))</f>
        <v>0</v>
      </c>
      <c r="E54">
        <f>SQRT(SUMSQ($E$19-E18,$F$19-F18,$G$19-G18))</f>
        <v>5000000.0000313371</v>
      </c>
      <c r="F54">
        <f>SQRT(SUMSQ($E$20-E18,$F$20-F18,$G$20-G18))</f>
        <v>15000000.000142729</v>
      </c>
      <c r="G54">
        <f>SQRT(SUMSQ($E$21-E18,$F$21-F18,$G$21-G18))</f>
        <v>13000000.00000578</v>
      </c>
      <c r="H54">
        <f>SQRT(SUMSQ($E$22-E18,$F$22-F18,$G$22-G18))</f>
        <v>15000000.000191636</v>
      </c>
      <c r="I54">
        <f>SQRT(SUMSQ($E$23-E18,$F$23-F18,$G$23-G18))</f>
        <v>35000000.000011042</v>
      </c>
      <c r="J54">
        <f t="shared" ref="J53:J68" si="1">SQRT(SUMSQ($E$24-E18,$F$24-F18,$G$24-G18))</f>
        <v>5000000.00000971</v>
      </c>
      <c r="K54">
        <f>SQRT(SUMSQ($E$25-E18,$F$25-F18,$G$25-G18))</f>
        <v>5000000.0002352884</v>
      </c>
      <c r="L54">
        <f>SQRT(SUMSQ($E$26-E18,$F$26-F18,$G$26-G18))</f>
        <v>25000000.000049628</v>
      </c>
      <c r="M54">
        <f>SQRT(SUMSQ($E$27-E18,$F$27-F18,$G$27-G18))</f>
        <v>45000000.000019602</v>
      </c>
      <c r="N54">
        <f>SQRT(SUMSQ($E$28-E18,$F$28-F18,$G$28-G18))</f>
        <v>45000000.000016548</v>
      </c>
      <c r="O54">
        <f>SQRT(SUMSQ($E$29-E18,$F$29-F18,$G$29-G18))</f>
        <v>10000000.000170169</v>
      </c>
      <c r="P54">
        <f>SQRT(SUMSQ($E$30-E18,$F$30-F18,$G$30-G18))</f>
        <v>20000000.000002217</v>
      </c>
      <c r="Q54">
        <f>SQRT(SUMSQ($E$31-E18,$F$31-F18,$G$31-G18))</f>
        <v>20000000.000071384</v>
      </c>
      <c r="R54">
        <f>SQRT(SUMSQ($E$32-E18,$F$32-F18,$G$32-G18))</f>
        <v>25000000.000027988</v>
      </c>
    </row>
    <row r="55" spans="1:18" ht="16" customHeight="1" x14ac:dyDescent="0.35">
      <c r="A55" s="5" t="s">
        <v>8</v>
      </c>
      <c r="B55">
        <f>SQRT(SUMSQ(E$16-E19,F$16-F19,G$16-G19))</f>
        <v>13000000.00005625</v>
      </c>
      <c r="C55">
        <f>SQRT(SUMSQ($E$17-E19,$F$17-F19,$G$17-G19))</f>
        <v>50000000.000007324</v>
      </c>
      <c r="D55">
        <f>SQRT(SUMSQ($E$18-E19,$F$18-F19,$G$18-G19))</f>
        <v>5000000.0000313371</v>
      </c>
      <c r="E55">
        <f>SQRT(SUMSQ($E$19-E19,$F$19-F19,$G$19-G19))</f>
        <v>0</v>
      </c>
      <c r="F55">
        <f>SQRT(SUMSQ($E$20-E19,$F$20-F19,$G$20-G19))</f>
        <v>10000000.000288282</v>
      </c>
      <c r="G55">
        <f>SQRT(SUMSQ($E$21-E19,$F$21-F19,$G$21-G19))</f>
        <v>8000000.0000429666</v>
      </c>
      <c r="H55">
        <f>SQRT(SUMSQ($E$22-E19,$F$22-F19,$G$22-G19))</f>
        <v>10000000.000413695</v>
      </c>
      <c r="I55">
        <f t="shared" ref="I53:I68" si="2">SQRT(SUMSQ($E$23-E19,$F$23-F19,$G$23-G19))</f>
        <v>30000000.000017643</v>
      </c>
      <c r="J55">
        <f>SQRT(SUMSQ($E$24-E19,$F$24-F19,$G$24-G19))</f>
        <v>18.008129675231931</v>
      </c>
      <c r="K55">
        <f t="shared" ref="K53:K68" si="3">SQRT(SUMSQ($E$25-E19,$F$25-F19,$G$25-G19))</f>
        <v>45.675958448181497</v>
      </c>
      <c r="L55">
        <f>SQRT(SUMSQ($E$26-E19,$F$26-F19,$G$26-G19))</f>
        <v>20000000.000076976</v>
      </c>
      <c r="M55">
        <f>SQRT(SUMSQ($E$27-E19,$F$27-F19,$G$27-G19))</f>
        <v>50000000.000035003</v>
      </c>
      <c r="N55">
        <f>SQRT(SUMSQ($E$28-E19,$F$28-F19,$G$28-G19))</f>
        <v>50000000.000013202</v>
      </c>
      <c r="O55">
        <f>SQRT(SUMSQ($E$29-E19,$F$29-F19,$G$29-G19))</f>
        <v>5000000.0004258584</v>
      </c>
      <c r="P55">
        <f>SQRT(SUMSQ($E$30-E19,$F$30-F19,$G$30-G19))</f>
        <v>25000000.000013016</v>
      </c>
      <c r="Q55">
        <f>SQRT(SUMSQ($E$31-E19,$F$31-F19,$G$31-G19))</f>
        <v>25000000.000072557</v>
      </c>
      <c r="R55">
        <f>SQRT(SUMSQ($E$32-E19,$F$32-F19,$G$32-G19))</f>
        <v>30000000.00002528</v>
      </c>
    </row>
    <row r="56" spans="1:18" x14ac:dyDescent="0.35">
      <c r="A56" s="5" t="s">
        <v>9</v>
      </c>
      <c r="B56">
        <f t="shared" si="0"/>
        <v>23000000.000266183</v>
      </c>
      <c r="C56">
        <f>SQRT(SUMSQ($E$17-E20,$F$17-F20,$G$17-G20))</f>
        <v>40000000.000130296</v>
      </c>
      <c r="D56">
        <f>SQRT(SUMSQ($E$18-E20,$F$18-F20,$G$18-G20))</f>
        <v>15000000.000142729</v>
      </c>
      <c r="E56">
        <f>SQRT(SUMSQ($E$19-E20,$F$19-F20,$G$19-G20))</f>
        <v>10000000.000288282</v>
      </c>
      <c r="F56">
        <f>SQRT(SUMSQ($E$20-E20,$F$20-F20,$G$20-G20))</f>
        <v>0</v>
      </c>
      <c r="G56">
        <f>SQRT(SUMSQ($E$21-E20,$F$21-F20,$G$21-G20))</f>
        <v>2000000.0013000844</v>
      </c>
      <c r="H56">
        <f>SQRT(SUMSQ($E$22-E20,$F$22-F20,$G$22-G20))</f>
        <v>32.351348932319283</v>
      </c>
      <c r="I56">
        <f>SQRT(SUMSQ($E$23-E20,$F$23-F20,$G$23-G20))</f>
        <v>20000000.000206113</v>
      </c>
      <c r="J56">
        <f>SQRT(SUMSQ($E$24-E20,$F$24-F20,$G$24-G20))</f>
        <v>10000000.000173073</v>
      </c>
      <c r="K56">
        <f>SQRT(SUMSQ($E$25-E20,$F$25-F20,$G$25-G20))</f>
        <v>10000000.000643723</v>
      </c>
      <c r="L56">
        <f>SQRT(SUMSQ($E$26-E20,$F$26-F20,$G$26-G20))</f>
        <v>10000000.000033999</v>
      </c>
      <c r="M56">
        <f>SQRT(SUMSQ($E$27-E20,$F$27-F20,$G$27-G20))</f>
        <v>60000000.000039764</v>
      </c>
      <c r="N56">
        <f>SQRT(SUMSQ($E$28-E20,$F$28-F20,$G$28-G20))</f>
        <v>60000000.000089578</v>
      </c>
      <c r="O56">
        <f>SQRT(SUMSQ($E$29-E20,$F$29-F20,$G$29-G20))</f>
        <v>5000000.0000315215</v>
      </c>
      <c r="P56">
        <f>SQRT(SUMSQ($E$30-E20,$F$30-F20,$G$30-G20))</f>
        <v>35000000.000045687</v>
      </c>
      <c r="Q56">
        <f>SQRT(SUMSQ($E$31-E20,$F$31-F20,$G$31-G20))</f>
        <v>35000000.000006072</v>
      </c>
      <c r="R56">
        <f>SQRT(SUMSQ($E$32-E20,$F$32-F20,$G$32-G20))</f>
        <v>40000000.000127822</v>
      </c>
    </row>
    <row r="57" spans="1:18" x14ac:dyDescent="0.35">
      <c r="A57" s="5" t="s">
        <v>10</v>
      </c>
      <c r="B57">
        <f t="shared" si="0"/>
        <v>21000000.000041325</v>
      </c>
      <c r="C57">
        <f>SQRT(SUMSQ($E$17-E21,$F$17-F21,$G$17-G21))</f>
        <v>42000000.000017226</v>
      </c>
      <c r="D57">
        <f>SQRT(SUMSQ($E$18-E21,$F$18-F21,$G$18-G21))</f>
        <v>13000000.00000578</v>
      </c>
      <c r="E57">
        <f>SQRT(SUMSQ($E$19-E21,$F$19-F21,$G$19-G21))</f>
        <v>8000000.0000429666</v>
      </c>
      <c r="F57">
        <f>SQRT(SUMSQ($E$20-E21,$F$20-F21,$G$20-G21))</f>
        <v>2000000.0013000844</v>
      </c>
      <c r="G57">
        <f>SQRT(SUMSQ($E$21-E21,$F$21-F21,$G$21-G21))</f>
        <v>0</v>
      </c>
      <c r="H57">
        <f>SQRT(SUMSQ($E$22-E21,$F$22-F21,$G$22-G21))</f>
        <v>2000000.0015030978</v>
      </c>
      <c r="I57">
        <f>SQRT(SUMSQ($E$23-E21,$F$23-F21,$G$23-G21))</f>
        <v>22000000.000007935</v>
      </c>
      <c r="J57">
        <f>SQRT(SUMSQ($E$24-E21,$F$24-F21,$G$24-G21))</f>
        <v>8000000.0000299197</v>
      </c>
      <c r="K57">
        <f>SQRT(SUMSQ($E$25-E21,$F$25-F21,$G$25-G21))</f>
        <v>8000000.0001094537</v>
      </c>
      <c r="L57">
        <f>SQRT(SUMSQ($E$26-E21,$F$26-F21,$G$26-G21))</f>
        <v>12000000.000148451</v>
      </c>
      <c r="M57">
        <f>SQRT(SUMSQ($E$27-E21,$F$27-F21,$G$27-G21))</f>
        <v>58000000.000009909</v>
      </c>
      <c r="N57">
        <f>SQRT(SUMSQ($E$28-E21,$F$28-F21,$G$28-G21))</f>
        <v>58000000.000009075</v>
      </c>
      <c r="O57">
        <f>SQRT(SUMSQ($E$29-E21,$F$29-F21,$G$29-G21))</f>
        <v>3000000.0007571005</v>
      </c>
      <c r="P57">
        <f>SQRT(SUMSQ($E$30-E21,$F$30-F21,$G$30-G21))</f>
        <v>33000000.000004269</v>
      </c>
      <c r="Q57">
        <f>SQRT(SUMSQ($E$31-E21,$F$31-F21,$G$31-G21))</f>
        <v>33000000.000059552</v>
      </c>
      <c r="R57">
        <f>SQRT(SUMSQ($E$32-E21,$F$32-F21,$G$32-G21))</f>
        <v>38000000.000011086</v>
      </c>
    </row>
    <row r="58" spans="1:18" x14ac:dyDescent="0.35">
      <c r="A58" s="5" t="s">
        <v>11</v>
      </c>
      <c r="B58">
        <f t="shared" si="0"/>
        <v>23000000.000308655</v>
      </c>
      <c r="C58">
        <f>SQRT(SUMSQ($E$17-E22,$F$17-F22,$G$17-G22))</f>
        <v>40000000.000161663</v>
      </c>
      <c r="D58">
        <f>SQRT(SUMSQ($E$18-E22,$F$18-F22,$G$18-G22))</f>
        <v>15000000.000191636</v>
      </c>
      <c r="E58">
        <f>SQRT(SUMSQ($E$19-E22,$F$19-F22,$G$19-G22))</f>
        <v>10000000.000413695</v>
      </c>
      <c r="F58">
        <f>SQRT(SUMSQ($E$20-E22,$F$20-F22,$G$20-G22))</f>
        <v>32.351348932319283</v>
      </c>
      <c r="G58">
        <f>SQRT(SUMSQ($E$21-E22,$F$21-F22,$G$21-G22))</f>
        <v>2000000.0015030978</v>
      </c>
      <c r="H58">
        <f>SQRT(SUMSQ($E$22-E22,$F$22-F22,$G$22-G22))</f>
        <v>0</v>
      </c>
      <c r="I58">
        <f>SQRT(SUMSQ($E$23-E22,$F$23-F22,$G$23-G22))</f>
        <v>20000000.000225198</v>
      </c>
      <c r="J58">
        <f>SQRT(SUMSQ($E$24-E22,$F$24-F22,$G$24-G22))</f>
        <v>10000000.00026647</v>
      </c>
      <c r="K58">
        <f>SQRT(SUMSQ($E$25-E22,$F$25-F22,$G$25-G22))</f>
        <v>10000000.000703663</v>
      </c>
      <c r="L58">
        <f>SQRT(SUMSQ($E$26-E22,$F$26-F22,$G$26-G22))</f>
        <v>10000000.000150071</v>
      </c>
      <c r="M58">
        <f>SQRT(SUMSQ($E$27-E22,$F$27-F22,$G$27-G22))</f>
        <v>60000000.000029549</v>
      </c>
      <c r="N58">
        <f>SQRT(SUMSQ($E$28-E22,$F$28-F22,$G$28-G22))</f>
        <v>60000000.000100352</v>
      </c>
      <c r="O58">
        <f>SQRT(SUMSQ($E$29-E22,$F$29-F22,$G$29-G22))</f>
        <v>5000000.0002401136</v>
      </c>
      <c r="P58">
        <f>SQRT(SUMSQ($E$30-E22,$F$30-F22,$G$30-G22))</f>
        <v>35000000.000063159</v>
      </c>
      <c r="Q58">
        <f>SQRT(SUMSQ($E$31-E22,$F$31-F22,$G$31-G22))</f>
        <v>35000000.000036113</v>
      </c>
      <c r="R58">
        <f>SQRT(SUMSQ($E$32-E22,$F$32-F22,$G$32-G22))</f>
        <v>40000000.000137754</v>
      </c>
    </row>
    <row r="59" spans="1:18" x14ac:dyDescent="0.35">
      <c r="A59" s="5" t="s">
        <v>12</v>
      </c>
      <c r="B59">
        <f t="shared" si="0"/>
        <v>43000000.000008166</v>
      </c>
      <c r="C59">
        <f>SQRT(SUMSQ($E$17-E23,$F$17-F23,$G$17-G23))</f>
        <v>20000000.000020176</v>
      </c>
      <c r="D59">
        <f>SQRT(SUMSQ($E$18-E23,$F$18-F23,$G$18-G23))</f>
        <v>35000000.000011042</v>
      </c>
      <c r="E59">
        <f>SQRT(SUMSQ($E$19-E23,$F$19-F23,$G$19-G23))</f>
        <v>30000000.000017643</v>
      </c>
      <c r="F59">
        <f>SQRT(SUMSQ($E$20-E23,$F$20-F23,$G$20-G23))</f>
        <v>20000000.000206113</v>
      </c>
      <c r="G59">
        <f>SQRT(SUMSQ($E$21-E23,$F$21-F23,$G$21-G23))</f>
        <v>22000000.000007935</v>
      </c>
      <c r="H59">
        <f>SQRT(SUMSQ($E$22-E23,$F$22-F23,$G$22-G23))</f>
        <v>20000000.000225198</v>
      </c>
      <c r="I59">
        <f>SQRT(SUMSQ($E$23-E23,$F$23-F23,$G$23-G23))</f>
        <v>0</v>
      </c>
      <c r="J59">
        <f>SQRT(SUMSQ($E$24-E23,$F$24-F23,$G$24-G23))</f>
        <v>30000000.000023279</v>
      </c>
      <c r="K59">
        <f>SQRT(SUMSQ($E$25-E23,$F$25-F23,$G$25-G23))</f>
        <v>30000000.00000938</v>
      </c>
      <c r="L59">
        <f>SQRT(SUMSQ($E$26-E23,$F$26-F23,$G$26-G23))</f>
        <v>10000000.000299944</v>
      </c>
      <c r="M59">
        <f>SQRT(SUMSQ($E$27-E23,$F$27-F23,$G$27-G23))</f>
        <v>80000000.000011995</v>
      </c>
      <c r="N59">
        <f>SQRT(SUMSQ($E$28-E23,$F$28-F23,$G$28-G23))</f>
        <v>80000000.00000146</v>
      </c>
      <c r="O59">
        <f>SQRT(SUMSQ($E$29-E23,$F$29-F23,$G$29-G23))</f>
        <v>25000000.000146572</v>
      </c>
      <c r="P59">
        <f>SQRT(SUMSQ($E$30-E23,$F$30-F23,$G$30-G23))</f>
        <v>55000000.000011094</v>
      </c>
      <c r="Q59">
        <f>SQRT(SUMSQ($E$31-E23,$F$31-F23,$G$31-G23))</f>
        <v>55000000.000059351</v>
      </c>
      <c r="R59">
        <f>SQRT(SUMSQ($E$32-E23,$F$32-F23,$G$32-G23))</f>
        <v>60000000.000000894</v>
      </c>
    </row>
    <row r="60" spans="1:18" x14ac:dyDescent="0.35">
      <c r="A60" s="5" t="s">
        <v>13</v>
      </c>
      <c r="B60">
        <f t="shared" si="0"/>
        <v>13000000.000105331</v>
      </c>
      <c r="C60">
        <f>SQRT(SUMSQ($E$17-E24,$F$17-F24,$G$17-G24))</f>
        <v>50000000.000018723</v>
      </c>
      <c r="D60">
        <f>SQRT(SUMSQ($E$18-E24,$F$18-F24,$G$18-G24))</f>
        <v>5000000.00000971</v>
      </c>
      <c r="E60">
        <f>SQRT(SUMSQ($E$19-E24,$F$19-F24,$G$19-G24))</f>
        <v>18.008129675231931</v>
      </c>
      <c r="F60">
        <f>SQRT(SUMSQ($E$20-E24,$F$20-F24,$G$20-G24))</f>
        <v>10000000.000173073</v>
      </c>
      <c r="G60">
        <f>SQRT(SUMSQ($E$21-E24,$F$21-F24,$G$21-G24))</f>
        <v>8000000.0000299197</v>
      </c>
      <c r="H60">
        <f>SQRT(SUMSQ($E$22-E24,$F$22-F24,$G$22-G24))</f>
        <v>10000000.00026647</v>
      </c>
      <c r="I60">
        <f>SQRT(SUMSQ($E$23-E24,$F$23-F24,$G$23-G24))</f>
        <v>30000000.000023279</v>
      </c>
      <c r="J60">
        <f>SQRT(SUMSQ($E$24-E24,$F$24-F24,$G$24-G24))</f>
        <v>0</v>
      </c>
      <c r="K60">
        <f>SQRT(SUMSQ($E$25-E24,$F$25-F24,$G$25-G24))</f>
        <v>56.939950563591317</v>
      </c>
      <c r="L60">
        <f>SQRT(SUMSQ($E$26-E24,$F$26-F24,$G$26-G24))</f>
        <v>20000000.000041969</v>
      </c>
      <c r="M60">
        <f>SQRT(SUMSQ($E$27-E24,$F$27-F24,$G$27-G24))</f>
        <v>50000000.000022911</v>
      </c>
      <c r="N60">
        <f>SQRT(SUMSQ($E$28-E24,$F$28-F24,$G$28-G24))</f>
        <v>50000000.000022098</v>
      </c>
      <c r="O60">
        <f>SQRT(SUMSQ($E$29-E24,$F$29-F24,$G$29-G24))</f>
        <v>5000000.0002499893</v>
      </c>
      <c r="P60">
        <f>SQRT(SUMSQ($E$30-E24,$F$30-F24,$G$30-G24))</f>
        <v>25000000.000002004</v>
      </c>
      <c r="Q60">
        <f>SQRT(SUMSQ($E$31-E24,$F$31-F24,$G$31-G24))</f>
        <v>25000000.000040513</v>
      </c>
      <c r="R60">
        <f>SQRT(SUMSQ($E$32-E24,$F$32-F24,$G$32-G24))</f>
        <v>30000000.000036266</v>
      </c>
    </row>
    <row r="61" spans="1:18" x14ac:dyDescent="0.35">
      <c r="A61" s="5" t="s">
        <v>14</v>
      </c>
      <c r="B61">
        <f t="shared" si="0"/>
        <v>13000000.000005756</v>
      </c>
      <c r="C61">
        <f>SQRT(SUMSQ($E$17-E25,$F$17-F25,$G$17-G25))</f>
        <v>50000000.000006028</v>
      </c>
      <c r="D61">
        <f>SQRT(SUMSQ($E$18-E25,$F$18-F25,$G$18-G25))</f>
        <v>5000000.0002352884</v>
      </c>
      <c r="E61">
        <f>SQRT(SUMSQ($E$19-E25,$F$19-F25,$G$19-G25))</f>
        <v>45.675958448181497</v>
      </c>
      <c r="F61">
        <f>SQRT(SUMSQ($E$20-E25,$F$20-F25,$G$20-G25))</f>
        <v>10000000.000643723</v>
      </c>
      <c r="G61">
        <f>SQRT(SUMSQ($E$21-E25,$F$21-F25,$G$21-G25))</f>
        <v>8000000.0001094537</v>
      </c>
      <c r="H61">
        <f>SQRT(SUMSQ($E$22-E25,$F$22-F25,$G$22-G25))</f>
        <v>10000000.000703663</v>
      </c>
      <c r="I61">
        <f>SQRT(SUMSQ($E$23-E25,$F$23-F25,$G$23-G25))</f>
        <v>30000000.00000938</v>
      </c>
      <c r="J61">
        <f>SQRT(SUMSQ($E$24-E25,$F$24-F25,$G$24-G25))</f>
        <v>56.939950563591317</v>
      </c>
      <c r="K61">
        <f>SQRT(SUMSQ($E$25-E25,$F$25-F25,$G$25-G25))</f>
        <v>0</v>
      </c>
      <c r="L61">
        <f>SQRT(SUMSQ($E$26-E25,$F$26-F25,$G$26-G25))</f>
        <v>20000000.000239663</v>
      </c>
      <c r="M61">
        <f>SQRT(SUMSQ($E$27-E25,$F$27-F25,$G$27-G25))</f>
        <v>50000000.000043154</v>
      </c>
      <c r="N61">
        <f>SQRT(SUMSQ($E$28-E25,$F$28-F25,$G$28-G25))</f>
        <v>50000000.000000991</v>
      </c>
      <c r="O61">
        <f>SQRT(SUMSQ($E$29-E25,$F$29-F25,$G$29-G25))</f>
        <v>5000000.0011398178</v>
      </c>
      <c r="P61">
        <f>SQRT(SUMSQ($E$30-E25,$F$30-F25,$G$30-G25))</f>
        <v>25000000.000064883</v>
      </c>
      <c r="Q61">
        <f>SQRT(SUMSQ($E$31-E25,$F$31-F25,$G$31-G25))</f>
        <v>25000000.000207331</v>
      </c>
      <c r="R61">
        <f>SQRT(SUMSQ($E$32-E25,$F$32-F25,$G$32-G25))</f>
        <v>30000000.000003211</v>
      </c>
    </row>
    <row r="62" spans="1:18" x14ac:dyDescent="0.35">
      <c r="A62" s="5" t="s">
        <v>15</v>
      </c>
      <c r="B62">
        <f t="shared" si="0"/>
        <v>33000000.000130642</v>
      </c>
      <c r="C62">
        <f>SQRT(SUMSQ($E$17-E26,$F$17-F26,$G$17-G26))</f>
        <v>30000000.000113524</v>
      </c>
      <c r="D62">
        <f>SQRT(SUMSQ($E$18-E26,$F$18-F26,$G$18-G26))</f>
        <v>25000000.000049628</v>
      </c>
      <c r="E62">
        <f>SQRT(SUMSQ($E$19-E26,$F$19-F26,$G$19-G26))</f>
        <v>20000000.000076976</v>
      </c>
      <c r="F62">
        <f>SQRT(SUMSQ($E$20-E26,$F$20-F26,$G$20-G26))</f>
        <v>10000000.000033999</v>
      </c>
      <c r="G62">
        <f>SQRT(SUMSQ($E$21-E26,$F$21-F26,$G$21-G26))</f>
        <v>12000000.000148451</v>
      </c>
      <c r="H62">
        <f>SQRT(SUMSQ($E$22-E26,$F$22-F26,$G$22-G26))</f>
        <v>10000000.000150071</v>
      </c>
      <c r="I62">
        <f>SQRT(SUMSQ($E$23-E26,$F$23-F26,$G$23-G26))</f>
        <v>10000000.000299944</v>
      </c>
      <c r="J62">
        <f t="shared" si="1"/>
        <v>20000000.000041969</v>
      </c>
      <c r="K62">
        <f>SQRT(SUMSQ($E$25-E26,$F$25-F26,$G$25-G26))</f>
        <v>20000000.000239663</v>
      </c>
      <c r="L62">
        <f>SQRT(SUMSQ($E$26-E26,$F$26-F26,$G$26-G26))</f>
        <v>0</v>
      </c>
      <c r="M62">
        <f>SQRT(SUMSQ($E$27-E26,$F$27-F26,$G$27-G26))</f>
        <v>70000000.000034317</v>
      </c>
      <c r="N62">
        <f>SQRT(SUMSQ($E$28-E26,$F$28-F26,$G$28-G26))</f>
        <v>70000000.000055283</v>
      </c>
      <c r="O62">
        <f>SQRT(SUMSQ($E$29-E26,$F$29-F26,$G$29-G26))</f>
        <v>15000000.000003461</v>
      </c>
      <c r="P62">
        <f>SQRT(SUMSQ($E$30-E26,$F$30-F26,$G$30-G26))</f>
        <v>45000000.000020452</v>
      </c>
      <c r="Q62">
        <f>SQRT(SUMSQ($E$31-E26,$F$31-F26,$G$31-G26))</f>
        <v>45000000.00000035</v>
      </c>
      <c r="R62">
        <f>SQRT(SUMSQ($E$32-E26,$F$32-F26,$G$32-G26))</f>
        <v>50000000.00007607</v>
      </c>
    </row>
    <row r="63" spans="1:18" x14ac:dyDescent="0.35">
      <c r="A63" s="5" t="s">
        <v>16</v>
      </c>
      <c r="B63">
        <f t="shared" si="0"/>
        <v>37000000.000066794</v>
      </c>
      <c r="C63">
        <f>SQRT(SUMSQ($E$17-E27,$F$17-F27,$G$17-G27))</f>
        <v>100000000.00002469</v>
      </c>
      <c r="D63">
        <f t="shared" ref="D53:D68" si="4">SQRT(SUMSQ($E$18-E27,$F$18-F27,$G$18-G27))</f>
        <v>45000000.000019602</v>
      </c>
      <c r="E63">
        <f>SQRT(SUMSQ($E$19-E27,$F$19-F27,$G$19-G27))</f>
        <v>50000000.000035003</v>
      </c>
      <c r="F63">
        <f>SQRT(SUMSQ($E$20-E27,$F$20-F27,$G$20-G27))</f>
        <v>60000000.000039764</v>
      </c>
      <c r="G63">
        <f>SQRT(SUMSQ($E$21-E27,$F$21-F27,$G$21-G27))</f>
        <v>58000000.000009909</v>
      </c>
      <c r="H63">
        <f t="shared" ref="H53:H68" si="5">SQRT(SUMSQ($E$22-E27,$F$22-F27,$G$22-G27))</f>
        <v>60000000.000029549</v>
      </c>
      <c r="I63">
        <f>SQRT(SUMSQ($E$23-E27,$F$23-F27,$G$23-G27))</f>
        <v>80000000.000011995</v>
      </c>
      <c r="J63">
        <f>SQRT(SUMSQ($E$24-E27,$F$24-F27,$G$24-G27))</f>
        <v>50000000.000022911</v>
      </c>
      <c r="K63">
        <f>SQRT(SUMSQ($E$25-E27,$F$25-F27,$G$25-G27))</f>
        <v>50000000.000043154</v>
      </c>
      <c r="L63">
        <f>SQRT(SUMSQ($E$26-E27,$F$26-F27,$G$26-G27))</f>
        <v>70000000.000034317</v>
      </c>
      <c r="M63">
        <f>SQRT(SUMSQ($E$27-E27,$F$27-F27,$G$27-G27))</f>
        <v>0</v>
      </c>
      <c r="N63">
        <f>SQRT(SUMSQ($E$28-E27,$F$28-F27,$G$28-G27))</f>
        <v>58.845711816330535</v>
      </c>
      <c r="O63">
        <f>SQRT(SUMSQ($E$29-E27,$F$29-F27,$G$29-G27))</f>
        <v>55000000.000048324</v>
      </c>
      <c r="P63">
        <f>SQRT(SUMSQ($E$30-E27,$F$30-F27,$G$30-G27))</f>
        <v>25000000.000028834</v>
      </c>
      <c r="Q63">
        <f>SQRT(SUMSQ($E$31-E27,$F$31-F27,$G$31-G27))</f>
        <v>25000000.000096932</v>
      </c>
      <c r="R63">
        <f>SQRT(SUMSQ($E$32-E27,$F$32-F27,$G$32-G27))</f>
        <v>20000000.000067566</v>
      </c>
    </row>
    <row r="64" spans="1:18" x14ac:dyDescent="0.35">
      <c r="A64" s="5" t="s">
        <v>17</v>
      </c>
      <c r="B64">
        <f t="shared" si="0"/>
        <v>37000000.000001922</v>
      </c>
      <c r="C64">
        <f>SQRT(SUMSQ($E$17-E28,$F$17-F28,$G$17-G28))</f>
        <v>100000000.00000185</v>
      </c>
      <c r="D64">
        <f>SQRT(SUMSQ($E$18-E28,$F$18-F28,$G$18-G28))</f>
        <v>45000000.000016548</v>
      </c>
      <c r="E64">
        <f>SQRT(SUMSQ($E$19-E28,$F$19-F28,$G$19-G28))</f>
        <v>50000000.000013202</v>
      </c>
      <c r="F64">
        <f>SQRT(SUMSQ($E$20-E28,$F$20-F28,$G$20-G28))</f>
        <v>60000000.000089578</v>
      </c>
      <c r="G64">
        <f>SQRT(SUMSQ($E$21-E28,$F$21-F28,$G$21-G28))</f>
        <v>58000000.000009075</v>
      </c>
      <c r="H64">
        <f>SQRT(SUMSQ($E$22-E28,$F$22-F28,$G$22-G28))</f>
        <v>60000000.000100352</v>
      </c>
      <c r="I64">
        <f>SQRT(SUMSQ($E$23-E28,$F$23-F28,$G$23-G28))</f>
        <v>80000000.00000146</v>
      </c>
      <c r="J64">
        <f>SQRT(SUMSQ($E$24-E28,$F$24-F28,$G$24-G28))</f>
        <v>50000000.000022098</v>
      </c>
      <c r="K64">
        <f>SQRT(SUMSQ($E$25-E28,$F$25-F28,$G$25-G28))</f>
        <v>50000000.000000991</v>
      </c>
      <c r="L64">
        <f>SQRT(SUMSQ($E$26-E28,$F$26-F28,$G$26-G28))</f>
        <v>70000000.000055283</v>
      </c>
      <c r="M64">
        <f>SQRT(SUMSQ($E$27-E28,$F$27-F28,$G$27-G28))</f>
        <v>58.845711816330535</v>
      </c>
      <c r="N64">
        <f>SQRT(SUMSQ($E$28-E28,$F$28-F28,$G$28-G28))</f>
        <v>0</v>
      </c>
      <c r="O64">
        <f>SQRT(SUMSQ($E$29-E28,$F$29-F28,$G$29-G28))</f>
        <v>55000000.00008522</v>
      </c>
      <c r="P64">
        <f>SQRT(SUMSQ($E$30-E28,$F$30-F28,$G$30-G28))</f>
        <v>25000000.000044432</v>
      </c>
      <c r="Q64">
        <f>SQRT(SUMSQ($E$31-E28,$F$31-F28,$G$31-G28))</f>
        <v>25000000.000168819</v>
      </c>
      <c r="R64">
        <f>SQRT(SUMSQ($E$32-E28,$F$32-F28,$G$32-G28))</f>
        <v>20000000.000001647</v>
      </c>
    </row>
    <row r="65" spans="1:18" x14ac:dyDescent="0.35">
      <c r="A65" s="5" t="s">
        <v>18</v>
      </c>
      <c r="B65">
        <f t="shared" si="0"/>
        <v>18000000.000290252</v>
      </c>
      <c r="C65">
        <f>SQRT(SUMSQ($E$17-E29,$F$17-F29,$G$17-G29))</f>
        <v>45000000.000094518</v>
      </c>
      <c r="D65">
        <f>SQRT(SUMSQ($E$18-E29,$F$18-F29,$G$18-G29))</f>
        <v>10000000.000170169</v>
      </c>
      <c r="E65">
        <f>SQRT(SUMSQ($E$19-E29,$F$19-F29,$G$19-G29))</f>
        <v>5000000.0004258584</v>
      </c>
      <c r="F65">
        <f>SQRT(SUMSQ($E$20-E29,$F$20-F29,$G$20-G29))</f>
        <v>5000000.0000315215</v>
      </c>
      <c r="G65">
        <f>SQRT(SUMSQ($E$21-E29,$F$21-F29,$G$21-G29))</f>
        <v>3000000.0007571005</v>
      </c>
      <c r="H65">
        <f>SQRT(SUMSQ($E$22-E29,$F$22-F29,$G$22-G29))</f>
        <v>5000000.0002401136</v>
      </c>
      <c r="I65">
        <f>SQRT(SUMSQ($E$23-E29,$F$23-F29,$G$23-G29))</f>
        <v>25000000.000146572</v>
      </c>
      <c r="J65">
        <f t="shared" si="1"/>
        <v>5000000.0002499893</v>
      </c>
      <c r="K65">
        <f>SQRT(SUMSQ($E$25-E29,$F$25-F29,$G$25-G29))</f>
        <v>5000000.0011398178</v>
      </c>
      <c r="L65">
        <f>SQRT(SUMSQ($E$26-E29,$F$26-F29,$G$26-G29))</f>
        <v>15000000.000003461</v>
      </c>
      <c r="M65">
        <f>SQRT(SUMSQ($E$27-E29,$F$27-F29,$G$27-G29))</f>
        <v>55000000.000048324</v>
      </c>
      <c r="N65">
        <f>SQRT(SUMSQ($E$28-E29,$F$28-F29,$G$28-G29))</f>
        <v>55000000.00008522</v>
      </c>
      <c r="O65">
        <f>SQRT(SUMSQ($E$29-E29,$F$29-F29,$G$29-G29))</f>
        <v>0</v>
      </c>
      <c r="P65">
        <f>SQRT(SUMSQ($E$30-E29,$F$30-F29,$G$30-G29))</f>
        <v>30000000.000042856</v>
      </c>
      <c r="Q65">
        <f>SQRT(SUMSQ($E$31-E29,$F$31-F29,$G$31-G29))</f>
        <v>30000000.000000425</v>
      </c>
      <c r="R65">
        <f>SQRT(SUMSQ($E$32-E29,$F$32-F29,$G$32-G29))</f>
        <v>35000000.000130534</v>
      </c>
    </row>
    <row r="66" spans="1:18" x14ac:dyDescent="0.35">
      <c r="A66" s="5" t="s">
        <v>19</v>
      </c>
      <c r="B66">
        <f t="shared" si="0"/>
        <v>12000000.000123585</v>
      </c>
      <c r="C66">
        <f>SQRT(SUMSQ($E$17-E30,$F$17-F30,$G$17-G30))</f>
        <v>75000000.000015005</v>
      </c>
      <c r="D66">
        <f>SQRT(SUMSQ($E$18-E30,$F$18-F30,$G$18-G30))</f>
        <v>20000000.000002217</v>
      </c>
      <c r="E66">
        <f>SQRT(SUMSQ($E$19-E30,$F$19-F30,$G$19-G30))</f>
        <v>25000000.000013016</v>
      </c>
      <c r="F66">
        <f>SQRT(SUMSQ($E$20-E30,$F$20-F30,$G$20-G30))</f>
        <v>35000000.000045687</v>
      </c>
      <c r="G66">
        <f>SQRT(SUMSQ($E$21-E30,$F$21-F30,$G$21-G30))</f>
        <v>33000000.000004269</v>
      </c>
      <c r="H66">
        <f>SQRT(SUMSQ($E$22-E30,$F$22-F30,$G$22-G30))</f>
        <v>35000000.000063159</v>
      </c>
      <c r="I66">
        <f t="shared" si="2"/>
        <v>55000000.000011094</v>
      </c>
      <c r="J66">
        <f>SQRT(SUMSQ($E$24-E30,$F$24-F30,$G$24-G30))</f>
        <v>25000000.000002004</v>
      </c>
      <c r="K66">
        <f>SQRT(SUMSQ($E$25-E30,$F$25-F30,$G$25-G30))</f>
        <v>25000000.000064883</v>
      </c>
      <c r="L66">
        <f>SQRT(SUMSQ($E$26-E30,$F$26-F30,$G$26-G30))</f>
        <v>45000000.000020452</v>
      </c>
      <c r="M66">
        <f>SQRT(SUMSQ($E$27-E30,$F$27-F30,$G$27-G30))</f>
        <v>25000000.000028834</v>
      </c>
      <c r="N66">
        <f>SQRT(SUMSQ($E$28-E30,$F$28-F30,$G$28-G30))</f>
        <v>25000000.000044432</v>
      </c>
      <c r="O66">
        <f>SQRT(SUMSQ($E$29-E30,$F$29-F30,$G$29-G30))</f>
        <v>30000000.000042856</v>
      </c>
      <c r="P66">
        <f>SQRT(SUMSQ($E$30-E30,$F$30-F30,$G$30-G30))</f>
        <v>0</v>
      </c>
      <c r="Q66">
        <f>SQRT(SUMSQ($E$31-E30,$F$31-F30,$G$31-G30))</f>
        <v>45.955658326604883</v>
      </c>
      <c r="R66">
        <f>SQRT(SUMSQ($E$32-E30,$F$32-F30,$G$32-G30))</f>
        <v>5000000.0002029557</v>
      </c>
    </row>
    <row r="67" spans="1:18" x14ac:dyDescent="0.35">
      <c r="A67" s="5" t="s">
        <v>20</v>
      </c>
      <c r="B67">
        <f t="shared" si="0"/>
        <v>12000000.000393681</v>
      </c>
      <c r="C67">
        <f>SQRT(SUMSQ($E$17-E31,$F$17-F31,$G$17-G31))</f>
        <v>75000000.000050694</v>
      </c>
      <c r="D67">
        <f>SQRT(SUMSQ($E$18-E31,$F$18-F31,$G$18-G31))</f>
        <v>20000000.000071384</v>
      </c>
      <c r="E67">
        <f>SQRT(SUMSQ($E$19-E31,$F$19-F31,$G$19-G31))</f>
        <v>25000000.000072557</v>
      </c>
      <c r="F67">
        <f>SQRT(SUMSQ($E$20-E31,$F$20-F31,$G$20-G31))</f>
        <v>35000000.000006072</v>
      </c>
      <c r="G67">
        <f>SQRT(SUMSQ($E$21-E31,$F$21-F31,$G$21-G31))</f>
        <v>33000000.000059552</v>
      </c>
      <c r="H67">
        <f>SQRT(SUMSQ($E$22-E31,$F$22-F31,$G$22-G31))</f>
        <v>35000000.000036113</v>
      </c>
      <c r="I67">
        <f>SQRT(SUMSQ($E$23-E31,$F$23-F31,$G$23-G31))</f>
        <v>55000000.000059351</v>
      </c>
      <c r="J67">
        <f>SQRT(SUMSQ($E$24-E31,$F$24-F31,$G$24-G31))</f>
        <v>25000000.000040513</v>
      </c>
      <c r="K67">
        <f>SQRT(SUMSQ($E$25-E31,$F$25-F31,$G$25-G31))</f>
        <v>25000000.000207331</v>
      </c>
      <c r="L67">
        <f>SQRT(SUMSQ($E$26-E31,$F$26-F31,$G$26-G31))</f>
        <v>45000000.00000035</v>
      </c>
      <c r="M67">
        <f>SQRT(SUMSQ($E$27-E31,$F$27-F31,$G$27-G31))</f>
        <v>25000000.000096932</v>
      </c>
      <c r="N67">
        <f>SQRT(SUMSQ($E$28-E31,$F$28-F31,$G$28-G31))</f>
        <v>25000000.000168819</v>
      </c>
      <c r="O67">
        <f>SQRT(SUMSQ($E$29-E31,$F$29-F31,$G$29-G31))</f>
        <v>30000000.000000425</v>
      </c>
      <c r="P67">
        <f>SQRT(SUMSQ($E$30-E31,$F$30-F31,$G$30-G31))</f>
        <v>45.955658326604883</v>
      </c>
      <c r="Q67">
        <f>SQRT(SUMSQ($E$31-E31,$F$31-F31,$G$31-G31))</f>
        <v>0</v>
      </c>
      <c r="R67">
        <f>SQRT(SUMSQ($E$32-E31,$F$32-F31,$G$32-G31))</f>
        <v>5000000.0008233832</v>
      </c>
    </row>
    <row r="68" spans="1:18" x14ac:dyDescent="0.35">
      <c r="A68" s="5" t="s">
        <v>21</v>
      </c>
      <c r="B68">
        <f t="shared" si="0"/>
        <v>17000000.000011671</v>
      </c>
      <c r="C68">
        <f>SQRT(SUMSQ($E$17-E32,$F$17-F32,$G$17-G32))</f>
        <v>80000000.000004411</v>
      </c>
      <c r="D68">
        <f>SQRT(SUMSQ($E$18-E32,$F$18-F32,$G$18-G32))</f>
        <v>25000000.000027988</v>
      </c>
      <c r="E68">
        <f>SQRT(SUMSQ($E$19-E32,$F$19-F32,$G$19-G32))</f>
        <v>30000000.00002528</v>
      </c>
      <c r="F68">
        <f>SQRT(SUMSQ($E$20-E32,$F$20-F32,$G$20-G32))</f>
        <v>40000000.000127822</v>
      </c>
      <c r="G68">
        <f>SQRT(SUMSQ($E$21-E32,$F$21-F32,$G$21-G32))</f>
        <v>38000000.000011086</v>
      </c>
      <c r="H68">
        <f>SQRT(SUMSQ($E$22-E32,$F$22-F32,$G$22-G32))</f>
        <v>40000000.000137754</v>
      </c>
      <c r="I68">
        <f>SQRT(SUMSQ($E$23-E32,$F$23-F32,$G$23-G32))</f>
        <v>60000000.000000894</v>
      </c>
      <c r="J68">
        <f>SQRT(SUMSQ($E$24-E32,$F$24-F32,$G$24-G32))</f>
        <v>30000000.000036266</v>
      </c>
      <c r="K68">
        <f>SQRT(SUMSQ($E$25-E32,$F$25-F32,$G$25-G32))</f>
        <v>30000000.000003211</v>
      </c>
      <c r="L68">
        <f>SQRT(SUMSQ($E$26-E32,$F$26-F32,$G$26-G32))</f>
        <v>50000000.00007607</v>
      </c>
      <c r="M68">
        <f>SQRT(SUMSQ($E$27-E32,$F$27-F32,$G$27-G32))</f>
        <v>20000000.000067566</v>
      </c>
      <c r="N68">
        <f>SQRT(SUMSQ($E$28-E32,$F$28-F32,$G$28-G32))</f>
        <v>20000000.000001647</v>
      </c>
      <c r="O68">
        <f>SQRT(SUMSQ($E$29-E32,$F$29-F32,$G$29-G32))</f>
        <v>35000000.000130534</v>
      </c>
      <c r="P68">
        <f>SQRT(SUMSQ($E$30-E32,$F$30-F32,$G$30-G32))</f>
        <v>5000000.0002029557</v>
      </c>
      <c r="Q68">
        <f>SQRT(SUMSQ($E$31-E32,$F$31-F32,$G$31-G32))</f>
        <v>5000000.0008233832</v>
      </c>
      <c r="R68">
        <f>SQRT(SUMSQ($E$32-E32,$F$32-F32,$G$32-G32))</f>
        <v>0</v>
      </c>
    </row>
  </sheetData>
  <conditionalFormatting sqref="B52:R68">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1AB70-E632-4881-B028-6AE4FD16628F}">
  <dimension ref="A4:X83"/>
  <sheetViews>
    <sheetView zoomScale="40" zoomScaleNormal="40" workbookViewId="0">
      <selection activeCell="B68" sqref="B68"/>
    </sheetView>
  </sheetViews>
  <sheetFormatPr defaultRowHeight="14.5" x14ac:dyDescent="0.35"/>
  <cols>
    <col min="1" max="1" width="37.81640625" bestFit="1" customWidth="1"/>
    <col min="2" max="2" width="12.26953125" customWidth="1"/>
    <col min="3" max="3" width="16.26953125" customWidth="1"/>
    <col min="4" max="4" width="14.36328125" customWidth="1"/>
    <col min="5" max="5" width="19" bestFit="1" customWidth="1"/>
    <col min="6" max="6" width="11.81640625" bestFit="1" customWidth="1"/>
    <col min="7" max="7" width="12" bestFit="1" customWidth="1"/>
    <col min="8" max="8" width="11.81640625" bestFit="1" customWidth="1"/>
    <col min="9" max="9" width="13.6328125" customWidth="1"/>
    <col min="10" max="10" width="14.1796875" customWidth="1"/>
    <col min="11" max="11" width="18.1796875" customWidth="1"/>
    <col min="12" max="12" width="13.54296875" customWidth="1"/>
    <col min="13" max="13" width="16.81640625" bestFit="1" customWidth="1"/>
    <col min="14" max="14" width="16.81640625" customWidth="1"/>
    <col min="15" max="15" width="14.7265625" bestFit="1" customWidth="1"/>
    <col min="16" max="16" width="11.81640625" bestFit="1" customWidth="1"/>
    <col min="17" max="17" width="17.36328125" customWidth="1"/>
    <col min="18" max="18" width="12" bestFit="1" customWidth="1"/>
    <col min="19" max="19" width="18.54296875" customWidth="1"/>
    <col min="20" max="20" width="39.1796875" bestFit="1" customWidth="1"/>
    <col min="21" max="21" width="11" bestFit="1" customWidth="1"/>
    <col min="22" max="22" width="21.7265625" bestFit="1" customWidth="1"/>
    <col min="23" max="23" width="12.08984375" bestFit="1" customWidth="1"/>
    <col min="24" max="24" width="21.7265625" bestFit="1" customWidth="1"/>
  </cols>
  <sheetData>
    <row r="4" spans="12:24" x14ac:dyDescent="0.35">
      <c r="L4" s="1" t="s">
        <v>2</v>
      </c>
      <c r="M4" s="1" t="s">
        <v>1</v>
      </c>
      <c r="N4" s="1" t="s">
        <v>4</v>
      </c>
      <c r="O4" s="1" t="s">
        <v>3</v>
      </c>
      <c r="R4" s="1" t="s">
        <v>2</v>
      </c>
      <c r="S4" s="1" t="s">
        <v>1</v>
      </c>
      <c r="T4" s="1" t="s">
        <v>4</v>
      </c>
      <c r="U4" s="1" t="s">
        <v>3</v>
      </c>
      <c r="V4" s="6" t="s">
        <v>22</v>
      </c>
      <c r="W4" s="6" t="s">
        <v>23</v>
      </c>
      <c r="X4" s="6" t="s">
        <v>24</v>
      </c>
    </row>
    <row r="5" spans="12:24" x14ac:dyDescent="0.35">
      <c r="L5" s="1" t="s">
        <v>5</v>
      </c>
      <c r="M5" s="1">
        <v>237000000</v>
      </c>
      <c r="N5" s="4">
        <v>162</v>
      </c>
      <c r="O5" s="4">
        <v>150.437577</v>
      </c>
      <c r="R5" s="1" t="s">
        <v>5</v>
      </c>
      <c r="S5" s="1">
        <v>237000000</v>
      </c>
      <c r="T5" s="4">
        <v>162</v>
      </c>
      <c r="U5" s="4">
        <v>150.437577</v>
      </c>
      <c r="V5" s="1">
        <f>S5/$Q$8</f>
        <v>0.79</v>
      </c>
      <c r="W5" s="1">
        <f>T5/$Q$10</f>
        <v>0.95857988165680474</v>
      </c>
      <c r="X5" s="1">
        <f>U5/$Q$12</f>
        <v>0.9656405451599821</v>
      </c>
    </row>
    <row r="6" spans="12:24" x14ac:dyDescent="0.35">
      <c r="L6" s="1" t="s">
        <v>6</v>
      </c>
      <c r="M6" s="1">
        <v>300000000</v>
      </c>
      <c r="N6" s="4">
        <v>169</v>
      </c>
      <c r="O6" s="4">
        <v>139.082615</v>
      </c>
      <c r="R6" s="1" t="s">
        <v>6</v>
      </c>
      <c r="S6" s="1">
        <v>300000000</v>
      </c>
      <c r="T6" s="4">
        <v>169</v>
      </c>
      <c r="U6" s="4">
        <v>139.082615</v>
      </c>
      <c r="V6" s="1">
        <f t="shared" ref="V6:V21" si="0">S6/$Q$8</f>
        <v>1</v>
      </c>
      <c r="W6" s="1">
        <f t="shared" ref="W6:W21" si="1">T6/$Q$10</f>
        <v>1</v>
      </c>
      <c r="X6" s="1">
        <f t="shared" ref="X6:X21" si="2">U6/$Q$12</f>
        <v>0.89275442245972825</v>
      </c>
    </row>
    <row r="7" spans="12:24" x14ac:dyDescent="0.35">
      <c r="L7" s="1" t="s">
        <v>7</v>
      </c>
      <c r="M7" s="1">
        <v>245000000</v>
      </c>
      <c r="N7" s="4">
        <v>148</v>
      </c>
      <c r="O7" s="4">
        <v>107.376787999999</v>
      </c>
      <c r="R7" s="1" t="s">
        <v>7</v>
      </c>
      <c r="S7" s="1">
        <v>245000000</v>
      </c>
      <c r="T7" s="4">
        <v>148</v>
      </c>
      <c r="U7" s="4">
        <v>107.376787999999</v>
      </c>
      <c r="V7" s="1">
        <f t="shared" si="0"/>
        <v>0.81666666666666665</v>
      </c>
      <c r="W7" s="1">
        <f t="shared" si="1"/>
        <v>0.87573964497041423</v>
      </c>
      <c r="X7" s="1">
        <f t="shared" si="2"/>
        <v>0.68923856771401504</v>
      </c>
    </row>
    <row r="8" spans="12:24" x14ac:dyDescent="0.35">
      <c r="L8" s="1" t="s">
        <v>8</v>
      </c>
      <c r="M8" s="1">
        <v>250000000</v>
      </c>
      <c r="N8" s="4">
        <v>165</v>
      </c>
      <c r="O8" s="4">
        <v>112.31295</v>
      </c>
      <c r="P8" s="1" t="s">
        <v>25</v>
      </c>
      <c r="Q8" s="1">
        <f>MAX(M5:M21)</f>
        <v>300000000</v>
      </c>
      <c r="R8" s="1" t="s">
        <v>8</v>
      </c>
      <c r="S8" s="1">
        <v>250000000</v>
      </c>
      <c r="T8" s="4">
        <v>165</v>
      </c>
      <c r="U8" s="4">
        <v>112.31295</v>
      </c>
      <c r="V8" s="1">
        <f t="shared" si="0"/>
        <v>0.83333333333333337</v>
      </c>
      <c r="W8" s="1">
        <f t="shared" si="1"/>
        <v>0.97633136094674555</v>
      </c>
      <c r="X8" s="1">
        <f t="shared" si="2"/>
        <v>0.72092319239179059</v>
      </c>
    </row>
    <row r="9" spans="12:24" x14ac:dyDescent="0.35">
      <c r="L9" s="1" t="s">
        <v>9</v>
      </c>
      <c r="M9" s="1">
        <v>260000000</v>
      </c>
      <c r="N9" s="4">
        <v>132</v>
      </c>
      <c r="O9" s="4">
        <v>43.926994999999998</v>
      </c>
      <c r="P9" s="1"/>
      <c r="Q9" s="1"/>
      <c r="R9" s="1" t="s">
        <v>9</v>
      </c>
      <c r="S9" s="1">
        <v>260000000</v>
      </c>
      <c r="T9" s="4">
        <v>132</v>
      </c>
      <c r="U9" s="4">
        <v>43.926994999999998</v>
      </c>
      <c r="V9" s="1">
        <f t="shared" si="0"/>
        <v>0.8666666666666667</v>
      </c>
      <c r="W9" s="1">
        <f t="shared" si="1"/>
        <v>0.78106508875739644</v>
      </c>
      <c r="X9" s="1">
        <f t="shared" si="2"/>
        <v>0.28196204861129742</v>
      </c>
    </row>
    <row r="10" spans="12:24" x14ac:dyDescent="0.35">
      <c r="L10" s="1" t="s">
        <v>10</v>
      </c>
      <c r="M10" s="1">
        <v>258000000</v>
      </c>
      <c r="N10" s="4">
        <v>139</v>
      </c>
      <c r="O10" s="4">
        <v>115.69981399999899</v>
      </c>
      <c r="P10" s="1" t="s">
        <v>26</v>
      </c>
      <c r="Q10" s="1">
        <f>MAX(N5:N21)</f>
        <v>169</v>
      </c>
      <c r="R10" s="1" t="s">
        <v>10</v>
      </c>
      <c r="S10" s="1">
        <v>258000000</v>
      </c>
      <c r="T10" s="4">
        <v>139</v>
      </c>
      <c r="U10" s="4">
        <v>115.69981399999899</v>
      </c>
      <c r="V10" s="1">
        <f t="shared" si="0"/>
        <v>0.86</v>
      </c>
      <c r="W10" s="1">
        <f t="shared" si="1"/>
        <v>0.8224852071005917</v>
      </c>
      <c r="X10" s="1">
        <f t="shared" si="2"/>
        <v>0.74266306127668857</v>
      </c>
    </row>
    <row r="11" spans="12:24" x14ac:dyDescent="0.35">
      <c r="L11" s="1" t="s">
        <v>11</v>
      </c>
      <c r="M11" s="1">
        <v>260000000</v>
      </c>
      <c r="N11" s="4">
        <v>100</v>
      </c>
      <c r="O11" s="4">
        <v>48.681969000000002</v>
      </c>
      <c r="P11" s="1"/>
      <c r="Q11" s="1"/>
      <c r="R11" s="1" t="s">
        <v>11</v>
      </c>
      <c r="S11" s="1">
        <v>260000000</v>
      </c>
      <c r="T11" s="4">
        <v>100</v>
      </c>
      <c r="U11" s="4">
        <v>48.681969000000002</v>
      </c>
      <c r="V11" s="1">
        <f t="shared" si="0"/>
        <v>0.8666666666666667</v>
      </c>
      <c r="W11" s="1">
        <f t="shared" si="1"/>
        <v>0.59171597633136097</v>
      </c>
      <c r="X11" s="1">
        <f t="shared" si="2"/>
        <v>0.31248364951146046</v>
      </c>
    </row>
    <row r="12" spans="12:24" x14ac:dyDescent="0.35">
      <c r="L12" s="1" t="s">
        <v>12</v>
      </c>
      <c r="M12" s="1">
        <v>280000000</v>
      </c>
      <c r="N12" s="4">
        <v>141</v>
      </c>
      <c r="O12" s="4">
        <v>134.27922899999999</v>
      </c>
      <c r="P12" s="1" t="s">
        <v>27</v>
      </c>
      <c r="Q12" s="1">
        <f>MAX(O5:O21)</f>
        <v>155.79045199999999</v>
      </c>
      <c r="R12" s="1" t="s">
        <v>12</v>
      </c>
      <c r="S12" s="1">
        <v>280000000</v>
      </c>
      <c r="T12" s="4">
        <v>141</v>
      </c>
      <c r="U12" s="4">
        <v>134.27922899999999</v>
      </c>
      <c r="V12" s="1">
        <f t="shared" si="0"/>
        <v>0.93333333333333335</v>
      </c>
      <c r="W12" s="1">
        <f t="shared" si="1"/>
        <v>0.83431952662721898</v>
      </c>
      <c r="X12" s="1">
        <f t="shared" si="2"/>
        <v>0.86192207080829319</v>
      </c>
    </row>
    <row r="13" spans="12:24" x14ac:dyDescent="0.35">
      <c r="L13" s="1" t="s">
        <v>13</v>
      </c>
      <c r="M13" s="1">
        <v>250000000</v>
      </c>
      <c r="N13" s="4">
        <v>153</v>
      </c>
      <c r="O13" s="4">
        <v>98.885637000000003</v>
      </c>
      <c r="R13" s="1" t="s">
        <v>13</v>
      </c>
      <c r="S13" s="1">
        <v>250000000</v>
      </c>
      <c r="T13" s="4">
        <v>153</v>
      </c>
      <c r="U13" s="4">
        <v>98.885637000000003</v>
      </c>
      <c r="V13" s="1">
        <f t="shared" si="0"/>
        <v>0.83333333333333337</v>
      </c>
      <c r="W13" s="1">
        <f t="shared" si="1"/>
        <v>0.90532544378698221</v>
      </c>
      <c r="X13" s="1">
        <f t="shared" si="2"/>
        <v>0.63473490018502554</v>
      </c>
    </row>
    <row r="14" spans="12:24" x14ac:dyDescent="0.35">
      <c r="L14" s="1" t="s">
        <v>14</v>
      </c>
      <c r="M14" s="1">
        <v>250000000</v>
      </c>
      <c r="N14" s="4">
        <v>151</v>
      </c>
      <c r="O14" s="4">
        <v>155.79045199999999</v>
      </c>
      <c r="R14" s="1" t="s">
        <v>14</v>
      </c>
      <c r="S14" s="1">
        <v>250000000</v>
      </c>
      <c r="T14" s="4">
        <v>151</v>
      </c>
      <c r="U14" s="4">
        <v>155.79045199999999</v>
      </c>
      <c r="V14" s="1">
        <f t="shared" si="0"/>
        <v>0.83333333333333337</v>
      </c>
      <c r="W14" s="1">
        <f t="shared" si="1"/>
        <v>0.89349112426035504</v>
      </c>
      <c r="X14" s="1">
        <f t="shared" si="2"/>
        <v>1</v>
      </c>
    </row>
    <row r="15" spans="12:24" x14ac:dyDescent="0.35">
      <c r="L15" s="1" t="s">
        <v>15</v>
      </c>
      <c r="M15" s="1">
        <v>270000000</v>
      </c>
      <c r="N15" s="4">
        <v>154</v>
      </c>
      <c r="O15" s="4">
        <v>57.925623000000002</v>
      </c>
      <c r="R15" s="1" t="s">
        <v>15</v>
      </c>
      <c r="S15" s="1">
        <v>270000000</v>
      </c>
      <c r="T15" s="4">
        <v>154</v>
      </c>
      <c r="U15" s="4">
        <v>57.925623000000002</v>
      </c>
      <c r="V15" s="1">
        <f t="shared" si="0"/>
        <v>0.9</v>
      </c>
      <c r="W15" s="1">
        <f t="shared" si="1"/>
        <v>0.91124260355029585</v>
      </c>
      <c r="X15" s="1">
        <f t="shared" si="2"/>
        <v>0.37181754245118953</v>
      </c>
    </row>
    <row r="16" spans="12:24" x14ac:dyDescent="0.35">
      <c r="L16" s="1" t="s">
        <v>16</v>
      </c>
      <c r="M16" s="1">
        <v>200000000</v>
      </c>
      <c r="N16" s="4">
        <v>106</v>
      </c>
      <c r="O16" s="4">
        <v>107.928811</v>
      </c>
      <c r="R16" s="1" t="s">
        <v>16</v>
      </c>
      <c r="S16" s="1">
        <v>200000000</v>
      </c>
      <c r="T16" s="4">
        <v>106</v>
      </c>
      <c r="U16" s="4">
        <v>107.928811</v>
      </c>
      <c r="V16" s="1">
        <f t="shared" si="0"/>
        <v>0.66666666666666663</v>
      </c>
      <c r="W16" s="1">
        <f t="shared" si="1"/>
        <v>0.62721893491124259</v>
      </c>
      <c r="X16" s="1">
        <f t="shared" si="2"/>
        <v>0.69278193634100249</v>
      </c>
    </row>
    <row r="17" spans="1:24" x14ac:dyDescent="0.35">
      <c r="L17" s="1" t="s">
        <v>17</v>
      </c>
      <c r="M17" s="1">
        <v>200000000</v>
      </c>
      <c r="N17" s="4">
        <v>151</v>
      </c>
      <c r="O17" s="4">
        <v>145.84737899999999</v>
      </c>
      <c r="R17" s="1" t="s">
        <v>17</v>
      </c>
      <c r="S17" s="1">
        <v>200000000</v>
      </c>
      <c r="T17" s="4">
        <v>151</v>
      </c>
      <c r="U17" s="4">
        <v>145.84737899999999</v>
      </c>
      <c r="V17" s="1">
        <f t="shared" si="0"/>
        <v>0.66666666666666663</v>
      </c>
      <c r="W17" s="1">
        <f t="shared" si="1"/>
        <v>0.89349112426035504</v>
      </c>
      <c r="X17" s="1">
        <f t="shared" si="2"/>
        <v>0.93617662140167612</v>
      </c>
    </row>
    <row r="18" spans="1:24" x14ac:dyDescent="0.35">
      <c r="L18" s="1" t="s">
        <v>18</v>
      </c>
      <c r="M18" s="1">
        <v>255000000</v>
      </c>
      <c r="N18" s="4">
        <v>149</v>
      </c>
      <c r="O18" s="4">
        <v>49.046956000000002</v>
      </c>
      <c r="R18" s="1" t="s">
        <v>18</v>
      </c>
      <c r="S18" s="1">
        <v>255000000</v>
      </c>
      <c r="T18" s="4">
        <v>149</v>
      </c>
      <c r="U18" s="4">
        <v>49.046956000000002</v>
      </c>
      <c r="V18" s="1">
        <f t="shared" si="0"/>
        <v>0.85</v>
      </c>
      <c r="W18" s="1">
        <f t="shared" si="1"/>
        <v>0.88165680473372776</v>
      </c>
      <c r="X18" s="1">
        <f t="shared" si="2"/>
        <v>0.31482645675872362</v>
      </c>
    </row>
    <row r="19" spans="1:24" x14ac:dyDescent="0.35">
      <c r="L19" s="1" t="s">
        <v>19</v>
      </c>
      <c r="M19" s="1">
        <v>225000000</v>
      </c>
      <c r="N19" s="4">
        <v>143</v>
      </c>
      <c r="O19" s="4">
        <v>99.398009000000002</v>
      </c>
      <c r="R19" s="1" t="s">
        <v>19</v>
      </c>
      <c r="S19" s="1">
        <v>225000000</v>
      </c>
      <c r="T19" s="4">
        <v>143</v>
      </c>
      <c r="U19" s="4">
        <v>99.398009000000002</v>
      </c>
      <c r="V19" s="1">
        <f t="shared" si="0"/>
        <v>0.75</v>
      </c>
      <c r="W19" s="1">
        <f t="shared" si="1"/>
        <v>0.84615384615384615</v>
      </c>
      <c r="X19" s="1">
        <f t="shared" si="2"/>
        <v>0.63802375385623766</v>
      </c>
    </row>
    <row r="20" spans="1:24" x14ac:dyDescent="0.35">
      <c r="L20" s="1" t="s">
        <v>20</v>
      </c>
      <c r="M20" s="1">
        <v>225000000</v>
      </c>
      <c r="N20" s="4">
        <v>150</v>
      </c>
      <c r="O20" s="4">
        <v>53.978602000000002</v>
      </c>
      <c r="R20" s="1" t="s">
        <v>20</v>
      </c>
      <c r="S20" s="1">
        <v>225000000</v>
      </c>
      <c r="T20" s="4">
        <v>150</v>
      </c>
      <c r="U20" s="4">
        <v>53.978602000000002</v>
      </c>
      <c r="V20" s="1">
        <f t="shared" si="0"/>
        <v>0.75</v>
      </c>
      <c r="W20" s="1">
        <f t="shared" si="1"/>
        <v>0.8875739644970414</v>
      </c>
      <c r="X20" s="1">
        <f t="shared" si="2"/>
        <v>0.3464820937806895</v>
      </c>
    </row>
    <row r="21" spans="1:24" x14ac:dyDescent="0.35">
      <c r="L21" s="1" t="s">
        <v>21</v>
      </c>
      <c r="M21" s="1">
        <v>220000000</v>
      </c>
      <c r="N21" s="4">
        <v>143</v>
      </c>
      <c r="O21" s="4">
        <v>144.448633</v>
      </c>
      <c r="R21" s="1" t="s">
        <v>21</v>
      </c>
      <c r="S21" s="1">
        <v>220000000</v>
      </c>
      <c r="T21" s="4">
        <v>143</v>
      </c>
      <c r="U21" s="4">
        <v>144.448633</v>
      </c>
      <c r="V21" s="1">
        <f t="shared" si="0"/>
        <v>0.73333333333333328</v>
      </c>
      <c r="W21" s="1">
        <f t="shared" si="1"/>
        <v>0.84615384615384615</v>
      </c>
      <c r="X21" s="1">
        <f t="shared" si="2"/>
        <v>0.92719824062131873</v>
      </c>
    </row>
    <row r="23" spans="1:24" x14ac:dyDescent="0.35">
      <c r="A23" s="5" t="s">
        <v>0</v>
      </c>
      <c r="B23" s="5" t="s">
        <v>5</v>
      </c>
      <c r="C23" s="5" t="s">
        <v>6</v>
      </c>
      <c r="D23" s="5" t="s">
        <v>7</v>
      </c>
      <c r="E23" s="5" t="s">
        <v>8</v>
      </c>
      <c r="F23" s="5" t="s">
        <v>9</v>
      </c>
      <c r="G23" s="5" t="s">
        <v>10</v>
      </c>
      <c r="H23" s="5" t="s">
        <v>11</v>
      </c>
      <c r="I23" s="5" t="s">
        <v>12</v>
      </c>
      <c r="J23" s="5" t="s">
        <v>13</v>
      </c>
      <c r="K23" s="5" t="s">
        <v>14</v>
      </c>
      <c r="L23" s="5" t="s">
        <v>15</v>
      </c>
      <c r="M23" s="5" t="s">
        <v>16</v>
      </c>
      <c r="N23" s="5" t="s">
        <v>17</v>
      </c>
      <c r="O23" s="5" t="s">
        <v>18</v>
      </c>
      <c r="P23" s="5" t="s">
        <v>19</v>
      </c>
      <c r="Q23" s="5" t="s">
        <v>20</v>
      </c>
      <c r="R23" s="5" t="s">
        <v>21</v>
      </c>
    </row>
    <row r="24" spans="1:24" x14ac:dyDescent="0.35">
      <c r="A24" s="5" t="s">
        <v>5</v>
      </c>
      <c r="B24">
        <f>SQRT(SUMSQ($V$5-V5,$W$5-W5,$X$5-X5))</f>
        <v>0</v>
      </c>
      <c r="C24">
        <f>SQRT(SUMSQ($V$6-V5,$W$6-W5,$X$6-X5))</f>
        <v>0.22611504391756146</v>
      </c>
      <c r="D24">
        <f>SQRT(SUMSQ($V$7-V5,$W$7-W5,$X$7-X5))</f>
        <v>0.28977865528953162</v>
      </c>
      <c r="E24">
        <f>SQRT(SUMSQ($V$8-V5,$W$8-W5,$X$8-X5))</f>
        <v>0.24915753157516726</v>
      </c>
      <c r="F24">
        <f>SQRT(SUMSQ($V$9-V5,$W$9-W5,$X$9-X5))</f>
        <v>0.71049670380584273</v>
      </c>
      <c r="G24">
        <f>SQRT(SUMSQ($V$10-V5,$W$10-W5,$X$10-X5))</f>
        <v>0.27044540809835532</v>
      </c>
      <c r="H24">
        <f>SQRT(SUMSQ($V$11-V5,$W$11-W5,$X$11-X5))</f>
        <v>0.75304769645861591</v>
      </c>
      <c r="I24">
        <f>SQRT(SUMSQ($V$12-V5,$W$12-W5,$X$12-X5))</f>
        <v>0.21620037511152723</v>
      </c>
      <c r="J24">
        <f>SQRT(SUMSQ($V$13-V5,$W$13-W5,$X$13-X5))</f>
        <v>0.33795319025998344</v>
      </c>
      <c r="K24">
        <f>SQRT(SUMSQ($V$14-V5,$W$14-W5,$X$14-X5))</f>
        <v>8.5410164817162681E-2</v>
      </c>
      <c r="L24">
        <f>SQRT(SUMSQ($V$15-V5,$W$15-W5,$X$15-X5))</f>
        <v>0.60577766255006427</v>
      </c>
      <c r="M24">
        <f>SQRT(SUMSQ($V$16-V5,$W$16-W5,$X$16-X5))</f>
        <v>0.44661281726553187</v>
      </c>
      <c r="N24">
        <f>SQRT(SUMSQ($V$17-V5,$W$17-W5,$X$17-X5))</f>
        <v>0.14253343556429235</v>
      </c>
      <c r="O24">
        <f>SQRT(SUMSQ($V$18-V5,$W$18-W5,$X$18-X5))</f>
        <v>0.65808520529250225</v>
      </c>
      <c r="P24">
        <f>SQRT(SUMSQ($V$19-V5,$W$19-W5,$X$19-X5))</f>
        <v>0.34867230375106328</v>
      </c>
      <c r="Q24">
        <f>SQRT(SUMSQ($V$20-V5,$W$20-W5,$X$20-X5))</f>
        <v>0.62449902176552929</v>
      </c>
      <c r="R24">
        <f>SQRT(SUMSQ($V$21-V5,$W$21-W5,$X$21-X5))</f>
        <v>0.13163789480338467</v>
      </c>
    </row>
    <row r="25" spans="1:24" x14ac:dyDescent="0.35">
      <c r="A25" s="5" t="s">
        <v>6</v>
      </c>
      <c r="B25">
        <f t="shared" ref="B25:B40" si="3">SQRT(SUMSQ($V$5-V6,$W$5-W6,$X$5-X6))</f>
        <v>0.22611504391756146</v>
      </c>
      <c r="C25">
        <f t="shared" ref="C25:C40" si="4">SQRT(SUMSQ($V$6-V6,$W$6-W6,$X$6-X6))</f>
        <v>0</v>
      </c>
      <c r="D25">
        <f t="shared" ref="D25:D40" si="5">SQRT(SUMSQ($V$7-V6,$W$7-W6,$X$7-X6))</f>
        <v>0.30078306148463224</v>
      </c>
      <c r="E25">
        <f t="shared" ref="E25:E40" si="6">SQRT(SUMSQ($V$8-V6,$W$8-W6,$X$8-X6))</f>
        <v>0.24054927536592483</v>
      </c>
      <c r="F25">
        <f t="shared" ref="F25:F40" si="7">SQRT(SUMSQ($V$9-V6,$W$9-W6,$X$9-X6))</f>
        <v>0.66240289634782379</v>
      </c>
      <c r="G25">
        <f t="shared" ref="G25:G40" si="8">SQRT(SUMSQ($V$10-V6,$W$10-W6,$X$10-X6))</f>
        <v>0.27136491740808633</v>
      </c>
      <c r="H25">
        <f t="shared" ref="H25:H40" si="9">SQRT(SUMSQ($V$11-V6,$W$11-W6,$X$11-X6))</f>
        <v>0.72193337067821683</v>
      </c>
      <c r="I25">
        <f t="shared" ref="I25:I40" si="10">SQRT(SUMSQ($V$12-V6,$W$12-W6,$X$12-X6))</f>
        <v>0.18123216494273581</v>
      </c>
      <c r="J25">
        <f t="shared" ref="J25:J40" si="11">SQRT(SUMSQ($V$13-V6,$W$13-W6,$X$13-X6))</f>
        <v>0.3214266996482642</v>
      </c>
      <c r="K25">
        <f t="shared" ref="K25:K40" si="12">SQRT(SUMSQ($V$14-V6,$W$14-W6,$X$14-X6))</f>
        <v>0.22499673840090958</v>
      </c>
      <c r="L25">
        <f t="shared" ref="L25:L40" si="13">SQRT(SUMSQ($V$15-V6,$W$15-W6,$X$15-X6))</f>
        <v>0.53782256216856572</v>
      </c>
      <c r="M25">
        <f t="shared" ref="M25:M40" si="14">SQRT(SUMSQ($V$16-V6,$W$16-W6,$X$16-X6))</f>
        <v>0.53857759775572134</v>
      </c>
      <c r="N25">
        <f t="shared" ref="N25:N40" si="15">SQRT(SUMSQ($V$17-V6,$W$17-W6,$X$17-X6))</f>
        <v>0.35261982230638761</v>
      </c>
      <c r="O25">
        <f t="shared" ref="O25:O40" si="16">SQRT(SUMSQ($V$18-V6,$W$18-W6,$X$18-X6))</f>
        <v>0.60869191337254724</v>
      </c>
      <c r="P25">
        <f t="shared" ref="P25:P40" si="17">SQRT(SUMSQ($V$19-V6,$W$19-W6,$X$19-X6))</f>
        <v>0.38865968736213918</v>
      </c>
      <c r="Q25">
        <f t="shared" ref="Q25:Q40" si="18">SQRT(SUMSQ($V$20-V6,$W$20-W6,$X$20-X6))</f>
        <v>0.61118988092026871</v>
      </c>
      <c r="R25">
        <f t="shared" ref="R25:R40" si="19">SQRT(SUMSQ($V$21-V6,$W$21-W6,$X$21-X6))</f>
        <v>0.30978400019031693</v>
      </c>
    </row>
    <row r="26" spans="1:24" x14ac:dyDescent="0.35">
      <c r="A26" s="5" t="s">
        <v>7</v>
      </c>
      <c r="B26">
        <f t="shared" si="3"/>
        <v>0.28977865528953162</v>
      </c>
      <c r="C26">
        <f t="shared" si="4"/>
        <v>0.30078306148463224</v>
      </c>
      <c r="D26">
        <f t="shared" si="5"/>
        <v>0</v>
      </c>
      <c r="E26">
        <f t="shared" si="6"/>
        <v>0.10677259265285353</v>
      </c>
      <c r="F26">
        <f t="shared" si="7"/>
        <v>0.42111451483718554</v>
      </c>
      <c r="G26">
        <f t="shared" si="8"/>
        <v>8.6994192007493878E-2</v>
      </c>
      <c r="H26">
        <f t="shared" si="9"/>
        <v>0.47446149763389683</v>
      </c>
      <c r="I26">
        <f t="shared" si="10"/>
        <v>0.21247665649568895</v>
      </c>
      <c r="J26">
        <f t="shared" si="11"/>
        <v>6.4216407899405581E-2</v>
      </c>
      <c r="K26">
        <f t="shared" si="12"/>
        <v>0.31171390824150885</v>
      </c>
      <c r="L26">
        <f t="shared" si="13"/>
        <v>0.33009242916382159</v>
      </c>
      <c r="M26">
        <f t="shared" si="14"/>
        <v>0.290301737489705</v>
      </c>
      <c r="N26">
        <f t="shared" si="15"/>
        <v>0.28947109937959503</v>
      </c>
      <c r="O26">
        <f t="shared" si="16"/>
        <v>0.37593955993054673</v>
      </c>
      <c r="P26">
        <f t="shared" si="17"/>
        <v>8.91219450783345E-2</v>
      </c>
      <c r="Q26">
        <f t="shared" si="18"/>
        <v>0.34938015969185948</v>
      </c>
      <c r="R26">
        <f t="shared" si="19"/>
        <v>0.25385935055894604</v>
      </c>
    </row>
    <row r="27" spans="1:24" x14ac:dyDescent="0.35">
      <c r="A27" s="5" t="s">
        <v>8</v>
      </c>
      <c r="B27">
        <f t="shared" si="3"/>
        <v>0.24915753157516726</v>
      </c>
      <c r="C27">
        <f t="shared" si="4"/>
        <v>0.24054927536592483</v>
      </c>
      <c r="D27">
        <f t="shared" si="5"/>
        <v>0.10677259265285353</v>
      </c>
      <c r="E27">
        <f t="shared" si="6"/>
        <v>0</v>
      </c>
      <c r="F27">
        <f t="shared" si="7"/>
        <v>0.48158790881303787</v>
      </c>
      <c r="G27">
        <f t="shared" si="8"/>
        <v>0.1576463512533611</v>
      </c>
      <c r="H27">
        <f t="shared" si="9"/>
        <v>0.56201687286258972</v>
      </c>
      <c r="I27">
        <f t="shared" si="10"/>
        <v>0.22371420339689732</v>
      </c>
      <c r="J27">
        <f t="shared" si="11"/>
        <v>0.11167032723699653</v>
      </c>
      <c r="K27">
        <f t="shared" si="12"/>
        <v>0.29111229681867912</v>
      </c>
      <c r="L27">
        <f t="shared" si="13"/>
        <v>0.36132498613340847</v>
      </c>
      <c r="M27">
        <f t="shared" si="14"/>
        <v>0.38787780818485651</v>
      </c>
      <c r="N27">
        <f t="shared" si="15"/>
        <v>0.28455987294864471</v>
      </c>
      <c r="O27">
        <f t="shared" si="16"/>
        <v>0.41731955149949868</v>
      </c>
      <c r="P27">
        <f t="shared" si="17"/>
        <v>0.17539369062657276</v>
      </c>
      <c r="Q27">
        <f t="shared" si="18"/>
        <v>0.39373653144972809</v>
      </c>
      <c r="R27">
        <f t="shared" si="19"/>
        <v>0.26362014505676479</v>
      </c>
    </row>
    <row r="28" spans="1:24" x14ac:dyDescent="0.35">
      <c r="A28" s="5" t="s">
        <v>9</v>
      </c>
      <c r="B28">
        <f t="shared" si="3"/>
        <v>0.71049670380584273</v>
      </c>
      <c r="C28">
        <f t="shared" si="4"/>
        <v>0.66240289634782379</v>
      </c>
      <c r="D28">
        <f t="shared" si="5"/>
        <v>0.42111451483718554</v>
      </c>
      <c r="E28">
        <f t="shared" si="6"/>
        <v>0.48158790881303787</v>
      </c>
      <c r="F28">
        <f t="shared" si="7"/>
        <v>0</v>
      </c>
      <c r="G28">
        <f t="shared" si="8"/>
        <v>0.46260727806523499</v>
      </c>
      <c r="H28">
        <f t="shared" si="9"/>
        <v>0.19179325978260095</v>
      </c>
      <c r="I28">
        <f t="shared" si="10"/>
        <v>0.58620312771599503</v>
      </c>
      <c r="J28">
        <f t="shared" si="11"/>
        <v>0.37550024201143922</v>
      </c>
      <c r="K28">
        <f t="shared" si="12"/>
        <v>0.72755015236374487</v>
      </c>
      <c r="L28">
        <f t="shared" si="13"/>
        <v>0.16165180556361733</v>
      </c>
      <c r="M28">
        <f t="shared" si="14"/>
        <v>0.48212199618717039</v>
      </c>
      <c r="N28">
        <f t="shared" si="15"/>
        <v>0.69327939585005005</v>
      </c>
      <c r="O28">
        <f t="shared" si="16"/>
        <v>0.10712861626904971</v>
      </c>
      <c r="P28">
        <f t="shared" si="17"/>
        <v>0.3802993497134326</v>
      </c>
      <c r="Q28">
        <f t="shared" si="18"/>
        <v>0.17064022957994004</v>
      </c>
      <c r="R28">
        <f t="shared" si="19"/>
        <v>0.66207557544194673</v>
      </c>
    </row>
    <row r="29" spans="1:24" x14ac:dyDescent="0.35">
      <c r="A29" s="5" t="s">
        <v>10</v>
      </c>
      <c r="B29">
        <f t="shared" si="3"/>
        <v>0.27044540809835532</v>
      </c>
      <c r="C29">
        <f t="shared" si="4"/>
        <v>0.27136491740808633</v>
      </c>
      <c r="D29">
        <f t="shared" si="5"/>
        <v>8.6994192007493878E-2</v>
      </c>
      <c r="E29">
        <f t="shared" si="6"/>
        <v>0.1576463512533611</v>
      </c>
      <c r="F29">
        <f t="shared" si="7"/>
        <v>0.46260727806523499</v>
      </c>
      <c r="G29">
        <f t="shared" si="8"/>
        <v>0</v>
      </c>
      <c r="H29">
        <f t="shared" si="9"/>
        <v>0.48821430603879745</v>
      </c>
      <c r="I29">
        <f t="shared" si="10"/>
        <v>0.14050103291753926</v>
      </c>
      <c r="J29">
        <f t="shared" si="11"/>
        <v>0.13864380217664357</v>
      </c>
      <c r="K29">
        <f t="shared" si="12"/>
        <v>0.26828203706975168</v>
      </c>
      <c r="L29">
        <f t="shared" si="13"/>
        <v>0.38341136427795608</v>
      </c>
      <c r="M29">
        <f t="shared" si="14"/>
        <v>0.27927552964295366</v>
      </c>
      <c r="N29">
        <f t="shared" si="15"/>
        <v>0.28260770690433079</v>
      </c>
      <c r="O29">
        <f t="shared" si="16"/>
        <v>0.43202481194014691</v>
      </c>
      <c r="P29">
        <f t="shared" si="17"/>
        <v>0.15365412175423371</v>
      </c>
      <c r="Q29">
        <f t="shared" si="18"/>
        <v>0.41628824790699986</v>
      </c>
      <c r="R29">
        <f t="shared" si="19"/>
        <v>0.22507305777198769</v>
      </c>
    </row>
    <row r="30" spans="1:24" x14ac:dyDescent="0.35">
      <c r="A30" s="5" t="s">
        <v>11</v>
      </c>
      <c r="B30">
        <f t="shared" si="3"/>
        <v>0.75304769645861591</v>
      </c>
      <c r="C30">
        <f t="shared" si="4"/>
        <v>0.72193337067821683</v>
      </c>
      <c r="D30">
        <f t="shared" si="5"/>
        <v>0.47446149763389683</v>
      </c>
      <c r="E30">
        <f t="shared" si="6"/>
        <v>0.56201687286258972</v>
      </c>
      <c r="F30">
        <f t="shared" si="7"/>
        <v>0.19179325978260095</v>
      </c>
      <c r="G30">
        <f t="shared" si="8"/>
        <v>0.48821430603879745</v>
      </c>
      <c r="H30">
        <f t="shared" si="9"/>
        <v>0</v>
      </c>
      <c r="I30">
        <f t="shared" si="10"/>
        <v>0.60430415012455041</v>
      </c>
      <c r="J30">
        <f t="shared" si="11"/>
        <v>0.45089674843536665</v>
      </c>
      <c r="K30">
        <f t="shared" si="12"/>
        <v>0.75157041134397895</v>
      </c>
      <c r="L30">
        <f t="shared" si="13"/>
        <v>0.32669387423764545</v>
      </c>
      <c r="M30">
        <f t="shared" si="14"/>
        <v>0.43114643339984782</v>
      </c>
      <c r="N30">
        <f t="shared" si="15"/>
        <v>0.72115266282030432</v>
      </c>
      <c r="O30">
        <f t="shared" si="16"/>
        <v>0.29042890782121933</v>
      </c>
      <c r="P30">
        <f t="shared" si="17"/>
        <v>0.42933215608398523</v>
      </c>
      <c r="Q30">
        <f t="shared" si="18"/>
        <v>0.31984207741521892</v>
      </c>
      <c r="R30">
        <f t="shared" si="19"/>
        <v>0.67852077042706804</v>
      </c>
    </row>
    <row r="31" spans="1:24" x14ac:dyDescent="0.35">
      <c r="A31" s="5" t="s">
        <v>12</v>
      </c>
      <c r="B31">
        <f t="shared" si="3"/>
        <v>0.21620037511152723</v>
      </c>
      <c r="C31">
        <f t="shared" si="4"/>
        <v>0.18123216494273581</v>
      </c>
      <c r="D31">
        <f t="shared" si="5"/>
        <v>0.21247665649568895</v>
      </c>
      <c r="E31">
        <f t="shared" si="6"/>
        <v>0.22371420339689732</v>
      </c>
      <c r="F31">
        <f t="shared" si="7"/>
        <v>0.58620312771599503</v>
      </c>
      <c r="G31">
        <f t="shared" si="8"/>
        <v>0.14050103291753926</v>
      </c>
      <c r="H31">
        <f t="shared" si="9"/>
        <v>0.60430415012455041</v>
      </c>
      <c r="I31">
        <f t="shared" si="10"/>
        <v>0</v>
      </c>
      <c r="J31">
        <f t="shared" si="11"/>
        <v>0.25817794399891109</v>
      </c>
      <c r="K31">
        <f t="shared" si="12"/>
        <v>0.18046271774615316</v>
      </c>
      <c r="L31">
        <f t="shared" si="13"/>
        <v>0.49722300790547064</v>
      </c>
      <c r="M31">
        <f t="shared" si="14"/>
        <v>0.37763759252467421</v>
      </c>
      <c r="N31">
        <f t="shared" si="15"/>
        <v>0.2830655884444348</v>
      </c>
      <c r="O31">
        <f t="shared" si="16"/>
        <v>0.55542674877543752</v>
      </c>
      <c r="P31">
        <f t="shared" si="17"/>
        <v>0.28962323553840175</v>
      </c>
      <c r="Q31">
        <f t="shared" si="18"/>
        <v>0.5496594547373479</v>
      </c>
      <c r="R31">
        <f t="shared" si="19"/>
        <v>0.21071551785314074</v>
      </c>
    </row>
    <row r="32" spans="1:24" x14ac:dyDescent="0.35">
      <c r="A32" s="5" t="s">
        <v>13</v>
      </c>
      <c r="B32">
        <f t="shared" si="3"/>
        <v>0.33795319025998344</v>
      </c>
      <c r="C32">
        <f t="shared" si="4"/>
        <v>0.3214266996482642</v>
      </c>
      <c r="D32">
        <f t="shared" si="5"/>
        <v>6.4216407899405581E-2</v>
      </c>
      <c r="E32">
        <f t="shared" si="6"/>
        <v>0.11167032723699653</v>
      </c>
      <c r="F32">
        <f t="shared" si="7"/>
        <v>0.37550024201143922</v>
      </c>
      <c r="G32">
        <f t="shared" si="8"/>
        <v>0.13864380217664357</v>
      </c>
      <c r="H32">
        <f t="shared" si="9"/>
        <v>0.45089674843536665</v>
      </c>
      <c r="I32">
        <f t="shared" si="10"/>
        <v>0.25817794399891109</v>
      </c>
      <c r="J32">
        <f t="shared" si="11"/>
        <v>0</v>
      </c>
      <c r="K32">
        <f t="shared" si="12"/>
        <v>0.36545676113803338</v>
      </c>
      <c r="L32">
        <f t="shared" si="13"/>
        <v>0.27130240364186037</v>
      </c>
      <c r="M32">
        <f t="shared" si="14"/>
        <v>0.3293789101677928</v>
      </c>
      <c r="N32">
        <f t="shared" si="15"/>
        <v>0.34465191162460279</v>
      </c>
      <c r="O32">
        <f t="shared" si="16"/>
        <v>0.32121549531093679</v>
      </c>
      <c r="P32">
        <f t="shared" si="17"/>
        <v>0.10225721964425226</v>
      </c>
      <c r="Q32">
        <f t="shared" si="18"/>
        <v>0.30058150285970903</v>
      </c>
      <c r="R32">
        <f t="shared" si="19"/>
        <v>0.31469998961806922</v>
      </c>
    </row>
    <row r="33" spans="1:19" x14ac:dyDescent="0.35">
      <c r="A33" s="5" t="s">
        <v>14</v>
      </c>
      <c r="B33">
        <f t="shared" si="3"/>
        <v>8.5410164817162681E-2</v>
      </c>
      <c r="C33">
        <f t="shared" si="4"/>
        <v>0.22499673840090958</v>
      </c>
      <c r="D33">
        <f t="shared" si="5"/>
        <v>0.31171390824150885</v>
      </c>
      <c r="E33">
        <f t="shared" si="6"/>
        <v>0.29111229681867912</v>
      </c>
      <c r="F33">
        <f t="shared" si="7"/>
        <v>0.72755015236374487</v>
      </c>
      <c r="G33">
        <f t="shared" si="8"/>
        <v>0.26828203706975168</v>
      </c>
      <c r="H33">
        <f t="shared" si="9"/>
        <v>0.75157041134397895</v>
      </c>
      <c r="I33">
        <f t="shared" si="10"/>
        <v>0.18046271774615316</v>
      </c>
      <c r="J33">
        <f t="shared" si="11"/>
        <v>0.36545676113803338</v>
      </c>
      <c r="K33">
        <f t="shared" si="12"/>
        <v>0</v>
      </c>
      <c r="L33">
        <f t="shared" si="13"/>
        <v>0.63195946027691419</v>
      </c>
      <c r="M33">
        <f t="shared" si="14"/>
        <v>0.43938775044023615</v>
      </c>
      <c r="N33">
        <f t="shared" si="15"/>
        <v>0.17846904895102339</v>
      </c>
      <c r="O33">
        <f t="shared" si="16"/>
        <v>0.68547838277675932</v>
      </c>
      <c r="P33">
        <f t="shared" si="17"/>
        <v>0.37444901537500008</v>
      </c>
      <c r="Q33">
        <f t="shared" si="18"/>
        <v>0.65883617916245352</v>
      </c>
      <c r="R33">
        <f t="shared" si="19"/>
        <v>0.1324421159116857</v>
      </c>
    </row>
    <row r="34" spans="1:19" x14ac:dyDescent="0.35">
      <c r="A34" s="5" t="s">
        <v>15</v>
      </c>
      <c r="B34">
        <f t="shared" si="3"/>
        <v>0.60577766255006427</v>
      </c>
      <c r="C34">
        <f t="shared" si="4"/>
        <v>0.53782256216856572</v>
      </c>
      <c r="D34">
        <f t="shared" si="5"/>
        <v>0.33009242916382159</v>
      </c>
      <c r="E34">
        <f t="shared" si="6"/>
        <v>0.36132498613340847</v>
      </c>
      <c r="F34">
        <f t="shared" si="7"/>
        <v>0.16165180556361733</v>
      </c>
      <c r="G34">
        <f t="shared" si="8"/>
        <v>0.38341136427795608</v>
      </c>
      <c r="H34">
        <f t="shared" si="9"/>
        <v>0.32669387423764545</v>
      </c>
      <c r="I34">
        <f t="shared" si="10"/>
        <v>0.49722300790547064</v>
      </c>
      <c r="J34">
        <f t="shared" si="11"/>
        <v>0.27130240364186037</v>
      </c>
      <c r="K34">
        <f t="shared" si="12"/>
        <v>0.63195946027691419</v>
      </c>
      <c r="L34">
        <f t="shared" si="13"/>
        <v>0</v>
      </c>
      <c r="M34">
        <f t="shared" si="14"/>
        <v>0.48798773646136456</v>
      </c>
      <c r="N34">
        <f t="shared" si="15"/>
        <v>0.61095067677781267</v>
      </c>
      <c r="O34">
        <f t="shared" si="16"/>
        <v>8.1383679813709822E-2</v>
      </c>
      <c r="P34">
        <f t="shared" si="17"/>
        <v>0.3124136573999976</v>
      </c>
      <c r="Q34">
        <f t="shared" si="18"/>
        <v>0.15395482919989481</v>
      </c>
      <c r="R34">
        <f t="shared" si="19"/>
        <v>0.58349125444785532</v>
      </c>
    </row>
    <row r="35" spans="1:19" x14ac:dyDescent="0.35">
      <c r="A35" s="5" t="s">
        <v>16</v>
      </c>
      <c r="B35">
        <f t="shared" si="3"/>
        <v>0.44661281726553187</v>
      </c>
      <c r="C35">
        <f t="shared" si="4"/>
        <v>0.53857759775572134</v>
      </c>
      <c r="D35">
        <f t="shared" si="5"/>
        <v>0.290301737489705</v>
      </c>
      <c r="E35">
        <f t="shared" si="6"/>
        <v>0.38787780818485651</v>
      </c>
      <c r="F35">
        <f t="shared" si="7"/>
        <v>0.48212199618717039</v>
      </c>
      <c r="G35">
        <f t="shared" si="8"/>
        <v>0.27927552964295366</v>
      </c>
      <c r="H35">
        <f t="shared" si="9"/>
        <v>0.43114643339984782</v>
      </c>
      <c r="I35">
        <f t="shared" si="10"/>
        <v>0.37763759252467421</v>
      </c>
      <c r="J35">
        <f t="shared" si="11"/>
        <v>0.3293789101677928</v>
      </c>
      <c r="K35">
        <f t="shared" si="12"/>
        <v>0.43938775044023615</v>
      </c>
      <c r="L35">
        <f t="shared" si="13"/>
        <v>0.48798773646136456</v>
      </c>
      <c r="M35">
        <f t="shared" si="14"/>
        <v>0</v>
      </c>
      <c r="N35">
        <f t="shared" si="15"/>
        <v>0.36075178660202656</v>
      </c>
      <c r="O35">
        <f t="shared" si="16"/>
        <v>0.49112125311086413</v>
      </c>
      <c r="P35">
        <f t="shared" si="17"/>
        <v>0.24057306240368215</v>
      </c>
      <c r="Q35">
        <f t="shared" si="18"/>
        <v>0.44119470399401234</v>
      </c>
      <c r="R35">
        <f t="shared" si="19"/>
        <v>0.32760943746737969</v>
      </c>
    </row>
    <row r="36" spans="1:19" x14ac:dyDescent="0.35">
      <c r="A36" s="5" t="s">
        <v>17</v>
      </c>
      <c r="B36">
        <f t="shared" si="3"/>
        <v>0.14253343556429235</v>
      </c>
      <c r="C36">
        <f t="shared" si="4"/>
        <v>0.35261982230638761</v>
      </c>
      <c r="D36">
        <f t="shared" si="5"/>
        <v>0.28947109937959503</v>
      </c>
      <c r="E36">
        <f t="shared" si="6"/>
        <v>0.28455987294864471</v>
      </c>
      <c r="F36">
        <f t="shared" si="7"/>
        <v>0.69327939585005005</v>
      </c>
      <c r="G36">
        <f t="shared" si="8"/>
        <v>0.28260770690433079</v>
      </c>
      <c r="H36">
        <f t="shared" si="9"/>
        <v>0.72115266282030432</v>
      </c>
      <c r="I36">
        <f t="shared" si="10"/>
        <v>0.2830655884444348</v>
      </c>
      <c r="J36">
        <f t="shared" si="11"/>
        <v>0.34465191162460279</v>
      </c>
      <c r="K36">
        <f t="shared" si="12"/>
        <v>0.17846904895102339</v>
      </c>
      <c r="L36">
        <f t="shared" si="13"/>
        <v>0.61095067677781267</v>
      </c>
      <c r="M36">
        <f t="shared" si="14"/>
        <v>0.36075178660202656</v>
      </c>
      <c r="N36">
        <f t="shared" si="15"/>
        <v>0</v>
      </c>
      <c r="O36">
        <f t="shared" si="16"/>
        <v>0.64794072979833084</v>
      </c>
      <c r="P36">
        <f t="shared" si="17"/>
        <v>0.31317789636011223</v>
      </c>
      <c r="Q36">
        <f t="shared" si="18"/>
        <v>0.59558298593080006</v>
      </c>
      <c r="R36">
        <f t="shared" si="19"/>
        <v>8.2254930942858989E-2</v>
      </c>
    </row>
    <row r="37" spans="1:19" x14ac:dyDescent="0.35">
      <c r="A37" s="5" t="s">
        <v>18</v>
      </c>
      <c r="B37">
        <f t="shared" si="3"/>
        <v>0.65808520529250225</v>
      </c>
      <c r="C37">
        <f t="shared" si="4"/>
        <v>0.60869191337254724</v>
      </c>
      <c r="D37">
        <f t="shared" si="5"/>
        <v>0.37593955993054673</v>
      </c>
      <c r="E37">
        <f t="shared" si="6"/>
        <v>0.41731955149949868</v>
      </c>
      <c r="F37">
        <f t="shared" si="7"/>
        <v>0.10712861626904971</v>
      </c>
      <c r="G37">
        <f t="shared" si="8"/>
        <v>0.43202481194014691</v>
      </c>
      <c r="H37">
        <f t="shared" si="9"/>
        <v>0.29042890782121933</v>
      </c>
      <c r="I37">
        <f t="shared" si="10"/>
        <v>0.55542674877543752</v>
      </c>
      <c r="J37">
        <f t="shared" si="11"/>
        <v>0.32121549531093679</v>
      </c>
      <c r="K37">
        <f t="shared" si="12"/>
        <v>0.68547838277675932</v>
      </c>
      <c r="L37">
        <f t="shared" si="13"/>
        <v>8.1383679813709822E-2</v>
      </c>
      <c r="M37">
        <f t="shared" si="14"/>
        <v>0.49112125311086413</v>
      </c>
      <c r="N37">
        <f t="shared" si="15"/>
        <v>0.64794072979833084</v>
      </c>
      <c r="O37">
        <f t="shared" si="16"/>
        <v>0</v>
      </c>
      <c r="P37">
        <f t="shared" si="17"/>
        <v>0.34017194610823442</v>
      </c>
      <c r="Q37">
        <f t="shared" si="18"/>
        <v>0.1050575658148</v>
      </c>
      <c r="R37">
        <f t="shared" si="19"/>
        <v>0.6243963267429532</v>
      </c>
    </row>
    <row r="38" spans="1:19" x14ac:dyDescent="0.35">
      <c r="A38" s="5" t="s">
        <v>19</v>
      </c>
      <c r="B38">
        <f t="shared" si="3"/>
        <v>0.34867230375106328</v>
      </c>
      <c r="C38">
        <f t="shared" si="4"/>
        <v>0.38865968736213918</v>
      </c>
      <c r="D38">
        <f t="shared" si="5"/>
        <v>8.91219450783345E-2</v>
      </c>
      <c r="E38">
        <f t="shared" si="6"/>
        <v>0.17539369062657276</v>
      </c>
      <c r="F38">
        <f t="shared" si="7"/>
        <v>0.3802993497134326</v>
      </c>
      <c r="G38">
        <f t="shared" si="8"/>
        <v>0.15365412175423371</v>
      </c>
      <c r="H38">
        <f t="shared" si="9"/>
        <v>0.42933215608398523</v>
      </c>
      <c r="I38">
        <f t="shared" si="10"/>
        <v>0.28962323553840175</v>
      </c>
      <c r="J38">
        <f t="shared" si="11"/>
        <v>0.10225721964425226</v>
      </c>
      <c r="K38">
        <f t="shared" si="12"/>
        <v>0.37444901537500008</v>
      </c>
      <c r="L38">
        <f t="shared" si="13"/>
        <v>0.3124136573999976</v>
      </c>
      <c r="M38">
        <f t="shared" si="14"/>
        <v>0.24057306240368215</v>
      </c>
      <c r="N38">
        <f t="shared" si="15"/>
        <v>0.31317789636011223</v>
      </c>
      <c r="O38">
        <f t="shared" si="16"/>
        <v>0.34017194610823442</v>
      </c>
      <c r="P38">
        <f t="shared" si="17"/>
        <v>0</v>
      </c>
      <c r="Q38">
        <f t="shared" si="18"/>
        <v>0.29446929511100267</v>
      </c>
      <c r="R38">
        <f t="shared" si="19"/>
        <v>0.28965438296981771</v>
      </c>
    </row>
    <row r="39" spans="1:19" x14ac:dyDescent="0.35">
      <c r="A39" s="5" t="s">
        <v>20</v>
      </c>
      <c r="B39">
        <f t="shared" si="3"/>
        <v>0.62449902176552929</v>
      </c>
      <c r="C39">
        <f t="shared" si="4"/>
        <v>0.61118988092026871</v>
      </c>
      <c r="D39">
        <f t="shared" si="5"/>
        <v>0.34938015969185948</v>
      </c>
      <c r="E39">
        <f t="shared" si="6"/>
        <v>0.39373653144972809</v>
      </c>
      <c r="F39">
        <f t="shared" si="7"/>
        <v>0.17064022957994004</v>
      </c>
      <c r="G39">
        <f t="shared" si="8"/>
        <v>0.41628824790699986</v>
      </c>
      <c r="H39">
        <f t="shared" si="9"/>
        <v>0.31984207741521892</v>
      </c>
      <c r="I39">
        <f t="shared" si="10"/>
        <v>0.5496594547373479</v>
      </c>
      <c r="J39">
        <f t="shared" si="11"/>
        <v>0.30058150285970903</v>
      </c>
      <c r="K39">
        <f t="shared" si="12"/>
        <v>0.65883617916245352</v>
      </c>
      <c r="L39">
        <f t="shared" si="13"/>
        <v>0.15395482919989481</v>
      </c>
      <c r="M39">
        <f t="shared" si="14"/>
        <v>0.44119470399401234</v>
      </c>
      <c r="N39">
        <f t="shared" si="15"/>
        <v>0.59558298593080006</v>
      </c>
      <c r="O39">
        <f t="shared" si="16"/>
        <v>0.1050575658148</v>
      </c>
      <c r="P39">
        <f t="shared" si="17"/>
        <v>0.29446929511100267</v>
      </c>
      <c r="Q39">
        <f t="shared" si="18"/>
        <v>0</v>
      </c>
      <c r="R39">
        <f t="shared" si="19"/>
        <v>0.58242995045135626</v>
      </c>
    </row>
    <row r="40" spans="1:19" x14ac:dyDescent="0.35">
      <c r="A40" s="5" t="s">
        <v>21</v>
      </c>
      <c r="B40">
        <f t="shared" si="3"/>
        <v>0.13163789480338467</v>
      </c>
      <c r="C40">
        <f t="shared" si="4"/>
        <v>0.30978400019031693</v>
      </c>
      <c r="D40">
        <f t="shared" si="5"/>
        <v>0.25385935055894604</v>
      </c>
      <c r="E40">
        <f t="shared" si="6"/>
        <v>0.26362014505676479</v>
      </c>
      <c r="F40">
        <f t="shared" si="7"/>
        <v>0.66207557544194673</v>
      </c>
      <c r="G40">
        <f t="shared" si="8"/>
        <v>0.22507305777198769</v>
      </c>
      <c r="H40">
        <f t="shared" si="9"/>
        <v>0.67852077042706804</v>
      </c>
      <c r="I40">
        <f t="shared" si="10"/>
        <v>0.21071551785314074</v>
      </c>
      <c r="J40">
        <f t="shared" si="11"/>
        <v>0.31469998961806922</v>
      </c>
      <c r="K40">
        <f t="shared" si="12"/>
        <v>0.1324421159116857</v>
      </c>
      <c r="L40">
        <f t="shared" si="13"/>
        <v>0.58349125444785532</v>
      </c>
      <c r="M40">
        <f t="shared" si="14"/>
        <v>0.32760943746737969</v>
      </c>
      <c r="N40">
        <f t="shared" si="15"/>
        <v>8.2254930942858989E-2</v>
      </c>
      <c r="O40">
        <f t="shared" si="16"/>
        <v>0.6243963267429532</v>
      </c>
      <c r="P40">
        <f t="shared" si="17"/>
        <v>0.28965438296981771</v>
      </c>
      <c r="Q40">
        <f t="shared" si="18"/>
        <v>0.58242995045135626</v>
      </c>
      <c r="R40">
        <f t="shared" si="19"/>
        <v>0</v>
      </c>
    </row>
    <row r="44" spans="1:19" x14ac:dyDescent="0.35">
      <c r="M44" s="1" t="s">
        <v>2</v>
      </c>
      <c r="N44" s="1" t="s">
        <v>1</v>
      </c>
      <c r="O44" s="1" t="s">
        <v>4</v>
      </c>
      <c r="P44" s="1" t="s">
        <v>3</v>
      </c>
      <c r="Q44" s="6" t="s">
        <v>30</v>
      </c>
      <c r="R44" s="6" t="s">
        <v>23</v>
      </c>
      <c r="S44" s="6" t="s">
        <v>24</v>
      </c>
    </row>
    <row r="45" spans="1:19" x14ac:dyDescent="0.35">
      <c r="M45" s="1" t="s">
        <v>5</v>
      </c>
      <c r="N45" s="1">
        <v>237000000</v>
      </c>
      <c r="O45" s="4">
        <v>162</v>
      </c>
      <c r="P45" s="4">
        <v>150.437577</v>
      </c>
      <c r="Q45" s="1">
        <f>STANDARDIZE(N45,$N$62,$N$63)</f>
        <v>-0.34707869224582899</v>
      </c>
      <c r="R45" s="1">
        <f>STANDARDIZE(O45,$O$62,$O$63)</f>
        <v>0.96293691462285569</v>
      </c>
      <c r="S45" s="1">
        <f>STANDARDIZE(P45,$P$62,$P$63)</f>
        <v>1.1799613664411879</v>
      </c>
    </row>
    <row r="46" spans="1:19" x14ac:dyDescent="0.35">
      <c r="M46" s="1" t="s">
        <v>6</v>
      </c>
      <c r="N46" s="1">
        <v>300000000</v>
      </c>
      <c r="O46" s="4">
        <v>169</v>
      </c>
      <c r="P46" s="4">
        <v>139.082615</v>
      </c>
      <c r="Q46" s="1">
        <f t="shared" ref="Q46:Q61" si="20">STANDARDIZE(N46,$N$62,$N$63)</f>
        <v>2.0357500218264981</v>
      </c>
      <c r="R46" s="1">
        <f t="shared" ref="R46:R61" si="21">STANDARDIZE(O46,$O$62,$O$63)</f>
        <v>1.3474654140863449</v>
      </c>
      <c r="S46" s="1">
        <f t="shared" ref="S46:S61" si="22">STANDARDIZE(P46,$P$62,$P$63)</f>
        <v>0.89251092060127557</v>
      </c>
    </row>
    <row r="47" spans="1:19" x14ac:dyDescent="0.35">
      <c r="M47" s="1" t="s">
        <v>7</v>
      </c>
      <c r="N47" s="1">
        <v>245000000</v>
      </c>
      <c r="O47" s="4">
        <v>148</v>
      </c>
      <c r="P47" s="4">
        <v>107.376787999999</v>
      </c>
      <c r="Q47" s="1">
        <f t="shared" si="20"/>
        <v>-4.4497268236644565E-2</v>
      </c>
      <c r="R47" s="1">
        <f t="shared" si="21"/>
        <v>0.19387991569587704</v>
      </c>
      <c r="S47" s="1">
        <f t="shared" si="22"/>
        <v>8.987907499286063E-2</v>
      </c>
    </row>
    <row r="48" spans="1:19" x14ac:dyDescent="0.35">
      <c r="M48" s="1" t="s">
        <v>8</v>
      </c>
      <c r="N48" s="1">
        <v>250000000</v>
      </c>
      <c r="O48" s="4">
        <v>165</v>
      </c>
      <c r="P48" s="4">
        <v>112.31295</v>
      </c>
      <c r="Q48" s="1">
        <f t="shared" si="20"/>
        <v>0.14461612176909569</v>
      </c>
      <c r="R48" s="1">
        <f t="shared" si="21"/>
        <v>1.127734842964351</v>
      </c>
      <c r="S48" s="1">
        <f t="shared" si="22"/>
        <v>0.21483783466447576</v>
      </c>
    </row>
    <row r="49" spans="13:19" x14ac:dyDescent="0.35">
      <c r="M49" s="1" t="s">
        <v>9</v>
      </c>
      <c r="N49" s="1">
        <v>260000000</v>
      </c>
      <c r="O49" s="4">
        <v>132</v>
      </c>
      <c r="P49" s="4">
        <v>43.926994999999998</v>
      </c>
      <c r="Q49" s="1">
        <f t="shared" si="20"/>
        <v>0.52284290178057613</v>
      </c>
      <c r="R49" s="1">
        <f t="shared" si="21"/>
        <v>-0.68504236879209846</v>
      </c>
      <c r="S49" s="1">
        <f t="shared" si="22"/>
        <v>-1.5163501036076366</v>
      </c>
    </row>
    <row r="50" spans="13:19" x14ac:dyDescent="0.35">
      <c r="M50" s="1" t="s">
        <v>10</v>
      </c>
      <c r="N50" s="1">
        <v>258000000</v>
      </c>
      <c r="O50" s="4">
        <v>139</v>
      </c>
      <c r="P50" s="4">
        <v>115.69981399999899</v>
      </c>
      <c r="Q50" s="1">
        <f t="shared" si="20"/>
        <v>0.44719754577828008</v>
      </c>
      <c r="R50" s="1">
        <f t="shared" si="21"/>
        <v>-0.30051386932860918</v>
      </c>
      <c r="S50" s="1">
        <f t="shared" si="22"/>
        <v>0.30057617238844697</v>
      </c>
    </row>
    <row r="51" spans="13:19" x14ac:dyDescent="0.35">
      <c r="M51" s="1" t="s">
        <v>11</v>
      </c>
      <c r="N51" s="1">
        <v>260000000</v>
      </c>
      <c r="O51" s="4">
        <v>100</v>
      </c>
      <c r="P51" s="4">
        <v>48.681969000000002</v>
      </c>
      <c r="Q51" s="1">
        <f t="shared" si="20"/>
        <v>0.52284290178057613</v>
      </c>
      <c r="R51" s="1">
        <f t="shared" si="21"/>
        <v>-2.4428869377680495</v>
      </c>
      <c r="S51" s="1">
        <f t="shared" si="22"/>
        <v>-1.3959781114990595</v>
      </c>
    </row>
    <row r="52" spans="13:19" x14ac:dyDescent="0.35">
      <c r="M52" s="1" t="s">
        <v>12</v>
      </c>
      <c r="N52" s="1">
        <v>280000000</v>
      </c>
      <c r="O52" s="4">
        <v>141</v>
      </c>
      <c r="P52" s="4">
        <v>134.27922899999999</v>
      </c>
      <c r="Q52" s="1">
        <f t="shared" si="20"/>
        <v>1.2792964618035372</v>
      </c>
      <c r="R52" s="1">
        <f t="shared" si="21"/>
        <v>-0.19064858376761226</v>
      </c>
      <c r="S52" s="1">
        <f t="shared" si="22"/>
        <v>0.77091338049139257</v>
      </c>
    </row>
    <row r="53" spans="13:19" x14ac:dyDescent="0.35">
      <c r="M53" s="1" t="s">
        <v>13</v>
      </c>
      <c r="N53" s="1">
        <v>250000000</v>
      </c>
      <c r="O53" s="4">
        <v>153</v>
      </c>
      <c r="P53" s="4">
        <v>98.885637000000003</v>
      </c>
      <c r="Q53" s="1">
        <f t="shared" si="20"/>
        <v>0.14461612176909569</v>
      </c>
      <c r="R53" s="1">
        <f t="shared" si="21"/>
        <v>0.46854312959836941</v>
      </c>
      <c r="S53" s="1">
        <f t="shared" si="22"/>
        <v>-0.12507410060065766</v>
      </c>
    </row>
    <row r="54" spans="13:19" x14ac:dyDescent="0.35">
      <c r="M54" s="1" t="s">
        <v>14</v>
      </c>
      <c r="N54" s="1">
        <v>250000000</v>
      </c>
      <c r="O54" s="4">
        <v>151</v>
      </c>
      <c r="P54" s="4">
        <v>155.79045199999999</v>
      </c>
      <c r="Q54" s="1">
        <f t="shared" si="20"/>
        <v>0.14461612176909569</v>
      </c>
      <c r="R54" s="1">
        <f t="shared" si="21"/>
        <v>0.35867784403737246</v>
      </c>
      <c r="S54" s="1">
        <f t="shared" si="22"/>
        <v>1.3154692003974191</v>
      </c>
    </row>
    <row r="55" spans="13:19" x14ac:dyDescent="0.35">
      <c r="M55" s="1" t="s">
        <v>15</v>
      </c>
      <c r="N55" s="1">
        <v>270000000</v>
      </c>
      <c r="O55" s="4">
        <v>154</v>
      </c>
      <c r="P55" s="4">
        <v>57.925623000000002</v>
      </c>
      <c r="Q55" s="1">
        <f t="shared" si="20"/>
        <v>0.90106968179205671</v>
      </c>
      <c r="R55" s="1">
        <f t="shared" si="21"/>
        <v>0.52347577237886789</v>
      </c>
      <c r="S55" s="1">
        <f t="shared" si="22"/>
        <v>-1.1619753501080581</v>
      </c>
    </row>
    <row r="56" spans="13:19" x14ac:dyDescent="0.35">
      <c r="M56" s="1" t="s">
        <v>16</v>
      </c>
      <c r="N56" s="1">
        <v>200000000</v>
      </c>
      <c r="O56" s="4">
        <v>106</v>
      </c>
      <c r="P56" s="4">
        <v>107.928811</v>
      </c>
      <c r="Q56" s="1">
        <f t="shared" si="20"/>
        <v>-1.7465177782883068</v>
      </c>
      <c r="R56" s="1">
        <f t="shared" si="21"/>
        <v>-2.1132910810850589</v>
      </c>
      <c r="S56" s="1">
        <f t="shared" si="22"/>
        <v>0.10385351695613391</v>
      </c>
    </row>
    <row r="57" spans="13:19" x14ac:dyDescent="0.35">
      <c r="M57" s="1" t="s">
        <v>17</v>
      </c>
      <c r="N57" s="1">
        <v>200000000</v>
      </c>
      <c r="O57" s="4">
        <v>151</v>
      </c>
      <c r="P57" s="4">
        <v>145.84737899999999</v>
      </c>
      <c r="Q57" s="1">
        <f t="shared" si="20"/>
        <v>-1.7465177782883068</v>
      </c>
      <c r="R57" s="1">
        <f t="shared" si="21"/>
        <v>0.35867784403737246</v>
      </c>
      <c r="S57" s="1">
        <f t="shared" si="22"/>
        <v>1.0637606727186129</v>
      </c>
    </row>
    <row r="58" spans="13:19" x14ac:dyDescent="0.35">
      <c r="M58" s="1" t="s">
        <v>18</v>
      </c>
      <c r="N58" s="1">
        <v>255000000</v>
      </c>
      <c r="O58" s="4">
        <v>149</v>
      </c>
      <c r="P58" s="4">
        <v>49.046956000000002</v>
      </c>
      <c r="Q58" s="1">
        <f t="shared" si="20"/>
        <v>0.33372951177483595</v>
      </c>
      <c r="R58" s="1">
        <f t="shared" si="21"/>
        <v>0.24881255847637551</v>
      </c>
      <c r="S58" s="1">
        <f t="shared" si="22"/>
        <v>-1.3867384790039643</v>
      </c>
    </row>
    <row r="59" spans="13:19" x14ac:dyDescent="0.35">
      <c r="M59" s="1" t="s">
        <v>19</v>
      </c>
      <c r="N59" s="1">
        <v>225000000</v>
      </c>
      <c r="O59" s="4">
        <v>143</v>
      </c>
      <c r="P59" s="4">
        <v>99.398009000000002</v>
      </c>
      <c r="Q59" s="1">
        <f t="shared" si="20"/>
        <v>-0.80095082825960551</v>
      </c>
      <c r="R59" s="1">
        <f t="shared" si="21"/>
        <v>-8.0783298206615312E-2</v>
      </c>
      <c r="S59" s="1">
        <f t="shared" si="22"/>
        <v>-0.11210342224560133</v>
      </c>
    </row>
    <row r="60" spans="13:19" x14ac:dyDescent="0.35">
      <c r="M60" s="1" t="s">
        <v>20</v>
      </c>
      <c r="N60" s="1">
        <v>225000000</v>
      </c>
      <c r="O60" s="4">
        <v>150</v>
      </c>
      <c r="P60" s="4">
        <v>53.978602000000002</v>
      </c>
      <c r="Q60" s="1">
        <f t="shared" si="20"/>
        <v>-0.80095082825960551</v>
      </c>
      <c r="R60" s="1">
        <f t="shared" si="21"/>
        <v>0.30374520125687399</v>
      </c>
      <c r="S60" s="1">
        <f t="shared" si="22"/>
        <v>-1.2618940417064533</v>
      </c>
    </row>
    <row r="61" spans="13:19" x14ac:dyDescent="0.35">
      <c r="M61" s="1" t="s">
        <v>21</v>
      </c>
      <c r="N61" s="1">
        <v>220000000</v>
      </c>
      <c r="O61" s="4">
        <v>143</v>
      </c>
      <c r="P61" s="4">
        <v>144.448633</v>
      </c>
      <c r="Q61" s="1">
        <f t="shared" si="20"/>
        <v>-0.99006421826534585</v>
      </c>
      <c r="R61" s="1">
        <f t="shared" si="21"/>
        <v>-8.0783298206615312E-2</v>
      </c>
      <c r="S61" s="1">
        <f t="shared" si="22"/>
        <v>1.0283514691196232</v>
      </c>
    </row>
    <row r="62" spans="13:19" x14ac:dyDescent="0.35">
      <c r="M62" s="6" t="s">
        <v>28</v>
      </c>
      <c r="N62" s="1">
        <f>AVERAGE(N45:N61)</f>
        <v>246176470.58823529</v>
      </c>
      <c r="O62" s="1">
        <f t="shared" ref="O62:P62" si="23">AVERAGE(O45:O61)</f>
        <v>144.47058823529412</v>
      </c>
      <c r="P62" s="1">
        <f t="shared" si="23"/>
        <v>103.826355235294</v>
      </c>
    </row>
    <row r="63" spans="13:19" x14ac:dyDescent="0.35">
      <c r="M63" s="6" t="s">
        <v>29</v>
      </c>
      <c r="N63" s="1">
        <f>_xlfn.STDEV.S(N45:N61)</f>
        <v>26439164.354508333</v>
      </c>
      <c r="O63" s="1">
        <f t="shared" ref="O63:P63" si="24">_xlfn.STDEV.S(O45:O61)</f>
        <v>18.204112334369757</v>
      </c>
      <c r="P63" s="1">
        <f t="shared" si="24"/>
        <v>39.502328712072469</v>
      </c>
    </row>
    <row r="66" spans="1:18" x14ac:dyDescent="0.35">
      <c r="A66" s="5" t="s">
        <v>0</v>
      </c>
      <c r="B66" s="5" t="s">
        <v>5</v>
      </c>
      <c r="C66" s="5" t="s">
        <v>6</v>
      </c>
      <c r="D66" s="5" t="s">
        <v>7</v>
      </c>
      <c r="E66" s="5" t="s">
        <v>8</v>
      </c>
      <c r="F66" s="5" t="s">
        <v>9</v>
      </c>
      <c r="G66" s="5" t="s">
        <v>10</v>
      </c>
      <c r="H66" s="5" t="s">
        <v>11</v>
      </c>
      <c r="I66" s="5" t="s">
        <v>12</v>
      </c>
      <c r="J66" s="5" t="s">
        <v>13</v>
      </c>
      <c r="K66" s="5" t="s">
        <v>14</v>
      </c>
      <c r="L66" s="5" t="s">
        <v>15</v>
      </c>
      <c r="M66" s="5" t="s">
        <v>16</v>
      </c>
      <c r="N66" s="5" t="s">
        <v>17</v>
      </c>
      <c r="O66" s="5" t="s">
        <v>18</v>
      </c>
      <c r="P66" s="5" t="s">
        <v>19</v>
      </c>
      <c r="Q66" s="5" t="s">
        <v>20</v>
      </c>
      <c r="R66" s="5" t="s">
        <v>21</v>
      </c>
    </row>
    <row r="67" spans="1:18" x14ac:dyDescent="0.35">
      <c r="A67" s="5" t="s">
        <v>5</v>
      </c>
      <c r="B67">
        <f>SQRT(SUMSQ($Q$45-Q45,$R$45-R45,$S$45-S45))</f>
        <v>0</v>
      </c>
      <c r="C67">
        <f>SQRT(SUMSQ($Q$46-Q45,$R$46-R45,$S$46-S45))</f>
        <v>2.4307123660196379</v>
      </c>
      <c r="D67">
        <f>SQRT(SUMSQ($Q$47-Q45,$R$47-R45,$S$47-S45))</f>
        <v>1.3679486788192137</v>
      </c>
      <c r="E67">
        <f>SQRT(SUMSQ($Q$48-Q45,$R$48-R45,$S$48-S45))</f>
        <v>1.0956210927615324</v>
      </c>
      <c r="F67">
        <f>SQRT(SUMSQ($Q$49-Q45,$R$49-R45,$S$49-S45))</f>
        <v>3.2776050466514661</v>
      </c>
      <c r="G67">
        <f>SQRT(SUMSQ($Q$50-Q45,$R$50-R45,$S$50-S45))</f>
        <v>1.7321954119776668</v>
      </c>
      <c r="H67">
        <f>SQRT(SUMSQ($Q$51-Q45,$R$51-R45,$S$51-S45))</f>
        <v>4.3579655674728937</v>
      </c>
      <c r="I67">
        <f>SQRT(SUMSQ($Q$52-Q45,$R$52-R45,$S$52-S45))</f>
        <v>2.0354792798295609</v>
      </c>
      <c r="J67">
        <f>SQRT(SUMSQ($Q$53-Q45,$R$53-R45,$S$53-S45))</f>
        <v>1.4796305535629957</v>
      </c>
      <c r="K67">
        <f>SQRT(SUMSQ($Q$54-Q45,$R$54-R45,$S$54-S45))</f>
        <v>0.79073079336618279</v>
      </c>
      <c r="L67">
        <f>SQRT(SUMSQ($Q$55-Q45,$R$55-R45,$S$55-S45))</f>
        <v>2.6899197094852614</v>
      </c>
      <c r="M67">
        <f>SQRT(SUMSQ($Q$56-Q45,$R$56-R45,$S$56-S45))</f>
        <v>3.5467755131730407</v>
      </c>
      <c r="N67">
        <f>SQRT(SUMSQ($Q$57-Q45,$R$57-R45,$S$57-S45))</f>
        <v>1.5287450347097926</v>
      </c>
      <c r="O67">
        <f>SQRT(SUMSQ($Q$58-Q45,$R$58-R45,$S$58-S45))</f>
        <v>2.7498039027013608</v>
      </c>
      <c r="P67">
        <f>SQRT(SUMSQ($Q$59-Q45,$R$59-R45,$S$59-S45))</f>
        <v>1.7218545863930383</v>
      </c>
      <c r="Q67">
        <f>SQRT(SUMSQ($Q$60-Q45,$R$60-R45,$S$60-S45))</f>
        <v>2.5696675787190784</v>
      </c>
      <c r="R67">
        <f>SQRT(SUMSQ($Q$61-Q45,$R$61-R45,$S$61-S45))</f>
        <v>1.2352197498037529</v>
      </c>
    </row>
    <row r="68" spans="1:18" x14ac:dyDescent="0.35">
      <c r="A68" s="5" t="s">
        <v>6</v>
      </c>
      <c r="B68">
        <f t="shared" ref="B68:B83" si="25">SQRT(SUMSQ($Q$45-Q46,$R$45-R46,$S$45-S46))</f>
        <v>2.4307123660196379</v>
      </c>
      <c r="C68">
        <f t="shared" ref="C68:C83" si="26">SQRT(SUMSQ($Q$46-Q46,$R$46-R46,$S$46-S46))</f>
        <v>0</v>
      </c>
      <c r="D68">
        <f t="shared" ref="D68:D83" si="27">SQRT(SUMSQ($Q$47-Q46,$R$47-R46,$S$47-S46))</f>
        <v>2.5104593542809259</v>
      </c>
      <c r="E68">
        <f t="shared" ref="E68:E83" si="28">SQRT(SUMSQ($Q$48-Q46,$R$48-R46,$S$48-S46))</f>
        <v>2.0208685665413828</v>
      </c>
      <c r="F68">
        <f t="shared" ref="F68:F83" si="29">SQRT(SUMSQ($Q$49-Q46,$R$49-R46,$S$49-S46))</f>
        <v>3.49608170317856</v>
      </c>
      <c r="G68">
        <f t="shared" ref="G68:G83" si="30">SQRT(SUMSQ($Q$50-Q46,$R$50-R46,$S$50-S46))</f>
        <v>2.3642591723128783</v>
      </c>
      <c r="H68">
        <f t="shared" ref="H68:H83" si="31">SQRT(SUMSQ($Q$51-Q46,$R$51-R46,$S$51-S46))</f>
        <v>4.6789786230690682</v>
      </c>
      <c r="I68">
        <f t="shared" ref="I68:I83" si="32">SQRT(SUMSQ($Q$52-Q46,$R$52-R46,$S$52-S46))</f>
        <v>1.7183720844527439</v>
      </c>
      <c r="J68">
        <f t="shared" ref="J68:J83" si="33">SQRT(SUMSQ($Q$53-Q46,$R$53-R46,$S$53-S46))</f>
        <v>2.3204247640228335</v>
      </c>
      <c r="K68">
        <f t="shared" ref="K68:K83" si="34">SQRT(SUMSQ($Q$54-Q46,$R$54-R46,$S$54-S46))</f>
        <v>2.1755417700144912</v>
      </c>
      <c r="L68">
        <f t="shared" ref="L68:L83" si="35">SQRT(SUMSQ($Q$55-Q46,$R$55-R46,$S$55-S46))</f>
        <v>2.4874429119549735</v>
      </c>
      <c r="M68">
        <f t="shared" ref="M68:M83" si="36">SQRT(SUMSQ($Q$56-Q46,$R$56-R46,$S$56-S46))</f>
        <v>5.1869418476575042</v>
      </c>
      <c r="N68">
        <f t="shared" ref="N68:N83" si="37">SQRT(SUMSQ($Q$57-Q46,$R$57-R46,$S$57-S46))</f>
        <v>3.9131288054533657</v>
      </c>
      <c r="O68">
        <f t="shared" ref="O68:O83" si="38">SQRT(SUMSQ($Q$58-Q46,$R$58-R46,$S$58-S46))</f>
        <v>3.0494080965619057</v>
      </c>
      <c r="P68">
        <f t="shared" ref="P68:P83" si="39">SQRT(SUMSQ($Q$59-Q46,$R$59-R46,$S$59-S46))</f>
        <v>3.3310683083508486</v>
      </c>
      <c r="Q68">
        <f t="shared" ref="Q68:Q83" si="40">SQRT(SUMSQ($Q$60-Q46,$R$60-R46,$S$60-S46))</f>
        <v>3.7118303217097877</v>
      </c>
      <c r="R68">
        <f t="shared" ref="R68:R83" si="41">SQRT(SUMSQ($Q$61-Q46,$R$61-R46,$S$61-S46))</f>
        <v>3.3487160008473169</v>
      </c>
    </row>
    <row r="69" spans="1:18" x14ac:dyDescent="0.35">
      <c r="A69" s="5" t="s">
        <v>7</v>
      </c>
      <c r="B69">
        <f t="shared" si="25"/>
        <v>1.3679486788192137</v>
      </c>
      <c r="C69">
        <f t="shared" si="26"/>
        <v>2.5104593542809259</v>
      </c>
      <c r="D69">
        <f t="shared" si="27"/>
        <v>0</v>
      </c>
      <c r="E69">
        <f t="shared" si="28"/>
        <v>0.96097013017145261</v>
      </c>
      <c r="F69">
        <f t="shared" si="29"/>
        <v>1.9168597822669133</v>
      </c>
      <c r="G69">
        <f t="shared" si="30"/>
        <v>0.72841078496335732</v>
      </c>
      <c r="H69">
        <f t="shared" si="31"/>
        <v>3.0793158147047714</v>
      </c>
      <c r="I69">
        <f t="shared" si="32"/>
        <v>1.5375629196423826</v>
      </c>
      <c r="J69">
        <f t="shared" si="33"/>
        <v>0.39674755581912208</v>
      </c>
      <c r="K69">
        <f t="shared" si="34"/>
        <v>1.2509969572122361</v>
      </c>
      <c r="L69">
        <f t="shared" si="35"/>
        <v>1.6030813414714571</v>
      </c>
      <c r="M69">
        <f t="shared" si="36"/>
        <v>2.8670729167657814</v>
      </c>
      <c r="N69">
        <f t="shared" si="37"/>
        <v>1.9678611587739194</v>
      </c>
      <c r="O69">
        <f t="shared" si="38"/>
        <v>1.5252778412906511</v>
      </c>
      <c r="P69">
        <f t="shared" si="39"/>
        <v>0.82973417353592416</v>
      </c>
      <c r="Q69">
        <f t="shared" si="40"/>
        <v>1.5529272128705156</v>
      </c>
      <c r="R69">
        <f t="shared" si="41"/>
        <v>1.3602452619273644</v>
      </c>
    </row>
    <row r="70" spans="1:18" x14ac:dyDescent="0.35">
      <c r="A70" s="5" t="s">
        <v>8</v>
      </c>
      <c r="B70">
        <f t="shared" si="25"/>
        <v>1.0956210927615324</v>
      </c>
      <c r="C70">
        <f t="shared" si="26"/>
        <v>2.0208685665413828</v>
      </c>
      <c r="D70">
        <f t="shared" si="27"/>
        <v>0.96097013017145261</v>
      </c>
      <c r="E70">
        <f t="shared" si="28"/>
        <v>0</v>
      </c>
      <c r="F70">
        <f t="shared" si="29"/>
        <v>2.5350006694674043</v>
      </c>
      <c r="G70">
        <f t="shared" si="30"/>
        <v>1.4624640046433945</v>
      </c>
      <c r="H70">
        <f t="shared" si="31"/>
        <v>3.9353682687358749</v>
      </c>
      <c r="I70">
        <f t="shared" si="32"/>
        <v>1.8261583574840636</v>
      </c>
      <c r="J70">
        <f t="shared" si="33"/>
        <v>0.74166962908431588</v>
      </c>
      <c r="K70">
        <f t="shared" si="34"/>
        <v>1.3426980564645705</v>
      </c>
      <c r="L70">
        <f t="shared" si="35"/>
        <v>1.6831415741463136</v>
      </c>
      <c r="M70">
        <f t="shared" si="36"/>
        <v>3.754058335599467</v>
      </c>
      <c r="N70">
        <f t="shared" si="37"/>
        <v>2.2109966260749432</v>
      </c>
      <c r="O70">
        <f t="shared" si="38"/>
        <v>1.8366586359345098</v>
      </c>
      <c r="P70">
        <f t="shared" si="39"/>
        <v>1.5689179519642984</v>
      </c>
      <c r="Q70">
        <f t="shared" si="40"/>
        <v>1.9374707278608887</v>
      </c>
      <c r="R70">
        <f t="shared" si="41"/>
        <v>1.8465697942521497</v>
      </c>
    </row>
    <row r="71" spans="1:18" x14ac:dyDescent="0.35">
      <c r="A71" s="5" t="s">
        <v>9</v>
      </c>
      <c r="B71">
        <f t="shared" si="25"/>
        <v>3.2776050466514661</v>
      </c>
      <c r="C71">
        <f t="shared" si="26"/>
        <v>3.49608170317856</v>
      </c>
      <c r="D71">
        <f t="shared" si="27"/>
        <v>1.9168597822669133</v>
      </c>
      <c r="E71">
        <f t="shared" si="28"/>
        <v>2.5350006694674043</v>
      </c>
      <c r="F71">
        <f t="shared" si="29"/>
        <v>0</v>
      </c>
      <c r="G71">
        <f t="shared" si="30"/>
        <v>1.8587107034687655</v>
      </c>
      <c r="H71">
        <f t="shared" si="31"/>
        <v>1.7619611077326409</v>
      </c>
      <c r="I71">
        <f t="shared" si="32"/>
        <v>2.4593132067378241</v>
      </c>
      <c r="J71">
        <f t="shared" si="33"/>
        <v>1.8464733726099902</v>
      </c>
      <c r="K71">
        <f t="shared" si="34"/>
        <v>3.0416455990667823</v>
      </c>
      <c r="L71">
        <f t="shared" si="35"/>
        <v>1.314972646321994</v>
      </c>
      <c r="M71">
        <f t="shared" si="36"/>
        <v>3.1328823872748801</v>
      </c>
      <c r="N71">
        <f t="shared" si="37"/>
        <v>3.5911448588195851</v>
      </c>
      <c r="O71">
        <f t="shared" si="38"/>
        <v>0.9615862273844572</v>
      </c>
      <c r="P71">
        <f t="shared" si="39"/>
        <v>2.0222432114349695</v>
      </c>
      <c r="Q71">
        <f t="shared" si="40"/>
        <v>1.6717890374731219</v>
      </c>
      <c r="R71">
        <f t="shared" si="41"/>
        <v>3.0215100649362507</v>
      </c>
    </row>
    <row r="72" spans="1:18" x14ac:dyDescent="0.35">
      <c r="A72" s="5" t="s">
        <v>10</v>
      </c>
      <c r="B72">
        <f t="shared" si="25"/>
        <v>1.7321954119776668</v>
      </c>
      <c r="C72">
        <f t="shared" si="26"/>
        <v>2.3642591723128783</v>
      </c>
      <c r="D72">
        <f t="shared" si="27"/>
        <v>0.72841078496335732</v>
      </c>
      <c r="E72">
        <f t="shared" si="28"/>
        <v>1.4624640046433945</v>
      </c>
      <c r="F72">
        <f t="shared" si="29"/>
        <v>1.8587107034687655</v>
      </c>
      <c r="G72">
        <f t="shared" si="30"/>
        <v>0</v>
      </c>
      <c r="H72">
        <f t="shared" si="31"/>
        <v>2.7338216881202015</v>
      </c>
      <c r="I72">
        <f t="shared" si="32"/>
        <v>0.96212061424120876</v>
      </c>
      <c r="J72">
        <f t="shared" si="33"/>
        <v>0.92961408156809677</v>
      </c>
      <c r="K72">
        <f t="shared" si="34"/>
        <v>1.2474362073577248</v>
      </c>
      <c r="L72">
        <f t="shared" si="35"/>
        <v>1.7389697528846699</v>
      </c>
      <c r="M72">
        <f t="shared" si="36"/>
        <v>2.8525861854935077</v>
      </c>
      <c r="N72">
        <f t="shared" si="37"/>
        <v>2.4144090828936084</v>
      </c>
      <c r="O72">
        <f t="shared" si="38"/>
        <v>1.7781072104429154</v>
      </c>
      <c r="P72">
        <f t="shared" si="39"/>
        <v>1.332839200851452</v>
      </c>
      <c r="Q72">
        <f t="shared" si="40"/>
        <v>2.0890946742385834</v>
      </c>
      <c r="R72">
        <f t="shared" si="41"/>
        <v>1.6259335118016187</v>
      </c>
    </row>
    <row r="73" spans="1:18" x14ac:dyDescent="0.35">
      <c r="A73" s="5" t="s">
        <v>11</v>
      </c>
      <c r="B73">
        <f t="shared" si="25"/>
        <v>4.3579655674728937</v>
      </c>
      <c r="C73">
        <f t="shared" si="26"/>
        <v>4.6789786230690682</v>
      </c>
      <c r="D73">
        <f t="shared" si="27"/>
        <v>3.0793158147047714</v>
      </c>
      <c r="E73">
        <f t="shared" si="28"/>
        <v>3.9353682687358749</v>
      </c>
      <c r="F73">
        <f t="shared" si="29"/>
        <v>1.7619611077326409</v>
      </c>
      <c r="G73">
        <f t="shared" si="30"/>
        <v>2.7338216881202015</v>
      </c>
      <c r="H73">
        <f t="shared" si="31"/>
        <v>0</v>
      </c>
      <c r="I73">
        <f t="shared" si="32"/>
        <v>3.2156209866466878</v>
      </c>
      <c r="J73">
        <f t="shared" si="33"/>
        <v>3.1991682574070293</v>
      </c>
      <c r="K73">
        <f t="shared" si="34"/>
        <v>3.9171121057433314</v>
      </c>
      <c r="L73">
        <f t="shared" si="35"/>
        <v>2.9995200478754316</v>
      </c>
      <c r="M73">
        <f t="shared" si="36"/>
        <v>2.7400960272771195</v>
      </c>
      <c r="N73">
        <f t="shared" si="37"/>
        <v>4.3645249465984035</v>
      </c>
      <c r="O73">
        <f t="shared" si="38"/>
        <v>2.6983505004299571</v>
      </c>
      <c r="P73">
        <f t="shared" si="39"/>
        <v>2.9967144777954298</v>
      </c>
      <c r="Q73">
        <f t="shared" si="40"/>
        <v>3.0519496202575942</v>
      </c>
      <c r="R73">
        <f t="shared" si="41"/>
        <v>3.7075322619469921</v>
      </c>
    </row>
    <row r="74" spans="1:18" x14ac:dyDescent="0.35">
      <c r="A74" s="5" t="s">
        <v>12</v>
      </c>
      <c r="B74">
        <f t="shared" si="25"/>
        <v>2.0354792798295609</v>
      </c>
      <c r="C74">
        <f t="shared" si="26"/>
        <v>1.7183720844527439</v>
      </c>
      <c r="D74">
        <f t="shared" si="27"/>
        <v>1.5375629196423826</v>
      </c>
      <c r="E74">
        <f t="shared" si="28"/>
        <v>1.8261583574840636</v>
      </c>
      <c r="F74">
        <f t="shared" si="29"/>
        <v>2.4593132067378241</v>
      </c>
      <c r="G74">
        <f t="shared" si="30"/>
        <v>0.96212061424120876</v>
      </c>
      <c r="H74">
        <f t="shared" si="31"/>
        <v>3.2156209866466878</v>
      </c>
      <c r="I74">
        <f t="shared" si="32"/>
        <v>0</v>
      </c>
      <c r="J74">
        <f t="shared" si="33"/>
        <v>1.5889703443754799</v>
      </c>
      <c r="K74">
        <f t="shared" si="34"/>
        <v>1.37324434800919</v>
      </c>
      <c r="L74">
        <f t="shared" si="35"/>
        <v>2.0950150209575664</v>
      </c>
      <c r="M74">
        <f t="shared" si="36"/>
        <v>3.6465154393713086</v>
      </c>
      <c r="N74">
        <f t="shared" si="37"/>
        <v>3.0891861187685636</v>
      </c>
      <c r="O74">
        <f t="shared" si="38"/>
        <v>2.3963898888354422</v>
      </c>
      <c r="P74">
        <f t="shared" si="39"/>
        <v>2.2625688592178386</v>
      </c>
      <c r="Q74">
        <f t="shared" si="40"/>
        <v>2.9502813456056254</v>
      </c>
      <c r="R74">
        <f t="shared" si="41"/>
        <v>2.286556941493183</v>
      </c>
    </row>
    <row r="75" spans="1:18" x14ac:dyDescent="0.35">
      <c r="A75" s="5" t="s">
        <v>13</v>
      </c>
      <c r="B75">
        <f t="shared" si="25"/>
        <v>1.4796305535629957</v>
      </c>
      <c r="C75">
        <f t="shared" si="26"/>
        <v>2.3204247640228335</v>
      </c>
      <c r="D75">
        <f t="shared" si="27"/>
        <v>0.39674755581912208</v>
      </c>
      <c r="E75">
        <f t="shared" si="28"/>
        <v>0.74166962908431588</v>
      </c>
      <c r="F75">
        <f t="shared" si="29"/>
        <v>1.8464733726099902</v>
      </c>
      <c r="G75">
        <f t="shared" si="30"/>
        <v>0.92961408156809677</v>
      </c>
      <c r="H75">
        <f t="shared" si="31"/>
        <v>3.1991682574070293</v>
      </c>
      <c r="I75">
        <f t="shared" si="32"/>
        <v>1.5889703443754799</v>
      </c>
      <c r="J75">
        <f t="shared" si="33"/>
        <v>0</v>
      </c>
      <c r="K75">
        <f t="shared" si="34"/>
        <v>1.4447267502963441</v>
      </c>
      <c r="L75">
        <f t="shared" si="35"/>
        <v>1.2846804213283043</v>
      </c>
      <c r="M75">
        <f t="shared" si="36"/>
        <v>3.2085297526253163</v>
      </c>
      <c r="N75">
        <f t="shared" si="37"/>
        <v>2.2364672873017395</v>
      </c>
      <c r="O75">
        <f t="shared" si="38"/>
        <v>1.2945433178912411</v>
      </c>
      <c r="P75">
        <f t="shared" si="39"/>
        <v>1.0936291052128029</v>
      </c>
      <c r="Q75">
        <f t="shared" si="40"/>
        <v>1.4878221643287928</v>
      </c>
      <c r="R75">
        <f t="shared" si="41"/>
        <v>1.7086982013305381</v>
      </c>
    </row>
    <row r="76" spans="1:18" x14ac:dyDescent="0.35">
      <c r="A76" s="5" t="s">
        <v>14</v>
      </c>
      <c r="B76">
        <f t="shared" si="25"/>
        <v>0.79073079336618279</v>
      </c>
      <c r="C76">
        <f t="shared" si="26"/>
        <v>2.1755417700144912</v>
      </c>
      <c r="D76">
        <f t="shared" si="27"/>
        <v>1.2509969572122361</v>
      </c>
      <c r="E76">
        <f t="shared" si="28"/>
        <v>1.3426980564645705</v>
      </c>
      <c r="F76">
        <f t="shared" si="29"/>
        <v>3.0416455990667823</v>
      </c>
      <c r="G76">
        <f t="shared" si="30"/>
        <v>1.2474362073577248</v>
      </c>
      <c r="H76">
        <f t="shared" si="31"/>
        <v>3.9171121057433314</v>
      </c>
      <c r="I76">
        <f t="shared" si="32"/>
        <v>1.37324434800919</v>
      </c>
      <c r="J76">
        <f t="shared" si="33"/>
        <v>1.4447267502963441</v>
      </c>
      <c r="K76">
        <f t="shared" si="34"/>
        <v>0</v>
      </c>
      <c r="L76">
        <f t="shared" si="35"/>
        <v>2.5955946999649897</v>
      </c>
      <c r="M76">
        <f t="shared" si="36"/>
        <v>3.339914723324259</v>
      </c>
      <c r="N76">
        <f t="shared" si="37"/>
        <v>1.9078114715171817</v>
      </c>
      <c r="O76">
        <f t="shared" si="38"/>
        <v>2.7110441895820649</v>
      </c>
      <c r="P76">
        <f t="shared" si="39"/>
        <v>1.7678197151997264</v>
      </c>
      <c r="Q76">
        <f t="shared" si="40"/>
        <v>2.7458906995686507</v>
      </c>
      <c r="R76">
        <f t="shared" si="41"/>
        <v>1.2502248442648927</v>
      </c>
    </row>
    <row r="77" spans="1:18" x14ac:dyDescent="0.35">
      <c r="A77" s="5" t="s">
        <v>15</v>
      </c>
      <c r="B77">
        <f t="shared" si="25"/>
        <v>2.6899197094852614</v>
      </c>
      <c r="C77">
        <f t="shared" si="26"/>
        <v>2.4874429119549735</v>
      </c>
      <c r="D77">
        <f t="shared" si="27"/>
        <v>1.6030813414714571</v>
      </c>
      <c r="E77">
        <f t="shared" si="28"/>
        <v>1.6831415741463136</v>
      </c>
      <c r="F77">
        <f t="shared" si="29"/>
        <v>1.314972646321994</v>
      </c>
      <c r="G77">
        <f t="shared" si="30"/>
        <v>1.7389697528846699</v>
      </c>
      <c r="H77">
        <f t="shared" si="31"/>
        <v>2.9995200478754316</v>
      </c>
      <c r="I77">
        <f t="shared" si="32"/>
        <v>2.0950150209575664</v>
      </c>
      <c r="J77">
        <f t="shared" si="33"/>
        <v>1.2846804213283043</v>
      </c>
      <c r="K77">
        <f t="shared" si="34"/>
        <v>2.5955946999649897</v>
      </c>
      <c r="L77">
        <f t="shared" si="35"/>
        <v>0</v>
      </c>
      <c r="M77">
        <f t="shared" si="36"/>
        <v>3.9451972725066442</v>
      </c>
      <c r="N77">
        <f t="shared" si="37"/>
        <v>3.4627703590144012</v>
      </c>
      <c r="O77">
        <f t="shared" si="38"/>
        <v>0.66920341727870225</v>
      </c>
      <c r="P77">
        <f t="shared" si="39"/>
        <v>2.089074892371019</v>
      </c>
      <c r="Q77">
        <f t="shared" si="40"/>
        <v>1.7190517983623572</v>
      </c>
      <c r="R77">
        <f t="shared" si="41"/>
        <v>2.9561880906598623</v>
      </c>
    </row>
    <row r="78" spans="1:18" x14ac:dyDescent="0.35">
      <c r="A78" s="5" t="s">
        <v>16</v>
      </c>
      <c r="B78">
        <f t="shared" si="25"/>
        <v>3.5467755131730407</v>
      </c>
      <c r="C78">
        <f t="shared" si="26"/>
        <v>5.1869418476575042</v>
      </c>
      <c r="D78">
        <f t="shared" si="27"/>
        <v>2.8670729167657814</v>
      </c>
      <c r="E78">
        <f t="shared" si="28"/>
        <v>3.754058335599467</v>
      </c>
      <c r="F78">
        <f t="shared" si="29"/>
        <v>3.1328823872748801</v>
      </c>
      <c r="G78">
        <f t="shared" si="30"/>
        <v>2.8525861854935077</v>
      </c>
      <c r="H78">
        <f t="shared" si="31"/>
        <v>2.7400960272771195</v>
      </c>
      <c r="I78">
        <f t="shared" si="32"/>
        <v>3.6465154393713086</v>
      </c>
      <c r="J78">
        <f t="shared" si="33"/>
        <v>3.2085297526253163</v>
      </c>
      <c r="K78">
        <f t="shared" si="34"/>
        <v>3.339914723324259</v>
      </c>
      <c r="L78">
        <f t="shared" si="35"/>
        <v>3.9451972725066442</v>
      </c>
      <c r="M78">
        <f t="shared" si="36"/>
        <v>0</v>
      </c>
      <c r="N78">
        <f t="shared" si="37"/>
        <v>2.6518016732883627</v>
      </c>
      <c r="O78">
        <f t="shared" si="38"/>
        <v>3.4826465353613956</v>
      </c>
      <c r="P78">
        <f t="shared" si="39"/>
        <v>2.2520706347797819</v>
      </c>
      <c r="Q78">
        <f t="shared" si="40"/>
        <v>2.9328190604155431</v>
      </c>
      <c r="R78">
        <f t="shared" si="41"/>
        <v>2.3575424364128299</v>
      </c>
    </row>
    <row r="79" spans="1:18" x14ac:dyDescent="0.35">
      <c r="A79" s="5" t="s">
        <v>17</v>
      </c>
      <c r="B79">
        <f t="shared" si="25"/>
        <v>1.5287450347097926</v>
      </c>
      <c r="C79">
        <f t="shared" si="26"/>
        <v>3.9131288054533657</v>
      </c>
      <c r="D79">
        <f t="shared" si="27"/>
        <v>1.9678611587739194</v>
      </c>
      <c r="E79">
        <f t="shared" si="28"/>
        <v>2.2109966260749432</v>
      </c>
      <c r="F79">
        <f t="shared" si="29"/>
        <v>3.5911448588195851</v>
      </c>
      <c r="G79">
        <f t="shared" si="30"/>
        <v>2.4144090828936084</v>
      </c>
      <c r="H79">
        <f t="shared" si="31"/>
        <v>4.3645249465984035</v>
      </c>
      <c r="I79">
        <f t="shared" si="32"/>
        <v>3.0891861187685636</v>
      </c>
      <c r="J79">
        <f t="shared" si="33"/>
        <v>2.2364672873017395</v>
      </c>
      <c r="K79">
        <f t="shared" si="34"/>
        <v>1.9078114715171817</v>
      </c>
      <c r="L79">
        <f t="shared" si="35"/>
        <v>3.4627703590144012</v>
      </c>
      <c r="M79">
        <f t="shared" si="36"/>
        <v>2.6518016732883627</v>
      </c>
      <c r="N79">
        <f t="shared" si="37"/>
        <v>0</v>
      </c>
      <c r="O79">
        <f t="shared" si="38"/>
        <v>3.2162781691544526</v>
      </c>
      <c r="P79">
        <f t="shared" si="39"/>
        <v>1.57158497140784</v>
      </c>
      <c r="Q79">
        <f t="shared" si="40"/>
        <v>2.51113207596832</v>
      </c>
      <c r="R79">
        <f t="shared" si="41"/>
        <v>0.87555804816889016</v>
      </c>
    </row>
    <row r="80" spans="1:18" x14ac:dyDescent="0.35">
      <c r="A80" s="5" t="s">
        <v>18</v>
      </c>
      <c r="B80">
        <f t="shared" si="25"/>
        <v>2.7498039027013608</v>
      </c>
      <c r="C80">
        <f t="shared" si="26"/>
        <v>3.0494080965619057</v>
      </c>
      <c r="D80">
        <f t="shared" si="27"/>
        <v>1.5252778412906511</v>
      </c>
      <c r="E80">
        <f t="shared" si="28"/>
        <v>1.8366586359345098</v>
      </c>
      <c r="F80">
        <f t="shared" si="29"/>
        <v>0.9615862273844572</v>
      </c>
      <c r="G80">
        <f t="shared" si="30"/>
        <v>1.7781072104429154</v>
      </c>
      <c r="H80">
        <f t="shared" si="31"/>
        <v>2.6983505004299571</v>
      </c>
      <c r="I80">
        <f t="shared" si="32"/>
        <v>2.3963898888354422</v>
      </c>
      <c r="J80">
        <f t="shared" si="33"/>
        <v>1.2945433178912411</v>
      </c>
      <c r="K80">
        <f t="shared" si="34"/>
        <v>2.7110441895820649</v>
      </c>
      <c r="L80">
        <f t="shared" si="35"/>
        <v>0.66920341727870225</v>
      </c>
      <c r="M80">
        <f t="shared" si="36"/>
        <v>3.4826465353613956</v>
      </c>
      <c r="N80">
        <f t="shared" si="37"/>
        <v>3.2162781691544526</v>
      </c>
      <c r="O80">
        <f t="shared" si="38"/>
        <v>0</v>
      </c>
      <c r="P80">
        <f t="shared" si="39"/>
        <v>1.7380527698319936</v>
      </c>
      <c r="Q80">
        <f t="shared" si="40"/>
        <v>1.1428487226346529</v>
      </c>
      <c r="R80">
        <f t="shared" si="41"/>
        <v>2.7737560682157842</v>
      </c>
    </row>
    <row r="81" spans="1:18" x14ac:dyDescent="0.35">
      <c r="A81" s="5" t="s">
        <v>19</v>
      </c>
      <c r="B81">
        <f t="shared" si="25"/>
        <v>1.7218545863930383</v>
      </c>
      <c r="C81">
        <f t="shared" si="26"/>
        <v>3.3310683083508486</v>
      </c>
      <c r="D81">
        <f t="shared" si="27"/>
        <v>0.82973417353592416</v>
      </c>
      <c r="E81">
        <f t="shared" si="28"/>
        <v>1.5689179519642984</v>
      </c>
      <c r="F81">
        <f t="shared" si="29"/>
        <v>2.0222432114349695</v>
      </c>
      <c r="G81">
        <f t="shared" si="30"/>
        <v>1.332839200851452</v>
      </c>
      <c r="H81">
        <f t="shared" si="31"/>
        <v>2.9967144777954298</v>
      </c>
      <c r="I81">
        <f t="shared" si="32"/>
        <v>2.2625688592178386</v>
      </c>
      <c r="J81">
        <f t="shared" si="33"/>
        <v>1.0936291052128029</v>
      </c>
      <c r="K81">
        <f t="shared" si="34"/>
        <v>1.7678197151997264</v>
      </c>
      <c r="L81">
        <f t="shared" si="35"/>
        <v>2.089074892371019</v>
      </c>
      <c r="M81">
        <f t="shared" si="36"/>
        <v>2.2520706347797819</v>
      </c>
      <c r="N81">
        <f t="shared" si="37"/>
        <v>1.57158497140784</v>
      </c>
      <c r="O81">
        <f t="shared" si="38"/>
        <v>1.7380527698319936</v>
      </c>
      <c r="P81">
        <f t="shared" si="39"/>
        <v>0</v>
      </c>
      <c r="Q81">
        <f t="shared" si="40"/>
        <v>1.2123863392086749</v>
      </c>
      <c r="R81">
        <f t="shared" si="41"/>
        <v>1.1560282148452645</v>
      </c>
    </row>
    <row r="82" spans="1:18" x14ac:dyDescent="0.35">
      <c r="A82" s="5" t="s">
        <v>20</v>
      </c>
      <c r="B82">
        <f t="shared" si="25"/>
        <v>2.5696675787190784</v>
      </c>
      <c r="C82">
        <f t="shared" si="26"/>
        <v>3.7118303217097877</v>
      </c>
      <c r="D82">
        <f t="shared" si="27"/>
        <v>1.5529272128705156</v>
      </c>
      <c r="E82">
        <f t="shared" si="28"/>
        <v>1.9374707278608887</v>
      </c>
      <c r="F82">
        <f t="shared" si="29"/>
        <v>1.6717890374731219</v>
      </c>
      <c r="G82">
        <f t="shared" si="30"/>
        <v>2.0890946742385834</v>
      </c>
      <c r="H82">
        <f t="shared" si="31"/>
        <v>3.0519496202575942</v>
      </c>
      <c r="I82">
        <f t="shared" si="32"/>
        <v>2.9502813456056254</v>
      </c>
      <c r="J82">
        <f t="shared" si="33"/>
        <v>1.4878221643287928</v>
      </c>
      <c r="K82">
        <f t="shared" si="34"/>
        <v>2.7458906995686507</v>
      </c>
      <c r="L82">
        <f t="shared" si="35"/>
        <v>1.7190517983623572</v>
      </c>
      <c r="M82">
        <f t="shared" si="36"/>
        <v>2.9328190604155431</v>
      </c>
      <c r="N82">
        <f t="shared" si="37"/>
        <v>2.51113207596832</v>
      </c>
      <c r="O82">
        <f t="shared" si="38"/>
        <v>1.1428487226346529</v>
      </c>
      <c r="P82">
        <f t="shared" si="39"/>
        <v>1.2123863392086749</v>
      </c>
      <c r="Q82">
        <f t="shared" si="40"/>
        <v>0</v>
      </c>
      <c r="R82">
        <f t="shared" si="41"/>
        <v>2.3299893864646894</v>
      </c>
    </row>
    <row r="83" spans="1:18" x14ac:dyDescent="0.35">
      <c r="A83" s="5" t="s">
        <v>21</v>
      </c>
      <c r="B83">
        <f t="shared" si="25"/>
        <v>1.2352197498037529</v>
      </c>
      <c r="C83">
        <f t="shared" si="26"/>
        <v>3.3487160008473169</v>
      </c>
      <c r="D83">
        <f t="shared" si="27"/>
        <v>1.3602452619273644</v>
      </c>
      <c r="E83">
        <f t="shared" si="28"/>
        <v>1.8465697942521497</v>
      </c>
      <c r="F83">
        <f t="shared" si="29"/>
        <v>3.0215100649362507</v>
      </c>
      <c r="G83">
        <f t="shared" si="30"/>
        <v>1.6259335118016187</v>
      </c>
      <c r="H83">
        <f t="shared" si="31"/>
        <v>3.7075322619469921</v>
      </c>
      <c r="I83">
        <f t="shared" si="32"/>
        <v>2.286556941493183</v>
      </c>
      <c r="J83">
        <f t="shared" si="33"/>
        <v>1.7086982013305381</v>
      </c>
      <c r="K83">
        <f t="shared" si="34"/>
        <v>1.2502248442648927</v>
      </c>
      <c r="L83">
        <f t="shared" si="35"/>
        <v>2.9561880906598623</v>
      </c>
      <c r="M83">
        <f t="shared" si="36"/>
        <v>2.3575424364128299</v>
      </c>
      <c r="N83">
        <f t="shared" si="37"/>
        <v>0.87555804816889016</v>
      </c>
      <c r="O83">
        <f t="shared" si="38"/>
        <v>2.7737560682157842</v>
      </c>
      <c r="P83">
        <f t="shared" si="39"/>
        <v>1.1560282148452645</v>
      </c>
      <c r="Q83">
        <f t="shared" si="40"/>
        <v>2.3299893864646894</v>
      </c>
      <c r="R83">
        <f t="shared" si="41"/>
        <v>0</v>
      </c>
    </row>
  </sheetData>
  <conditionalFormatting sqref="B24:R40">
    <cfRule type="colorScale" priority="2">
      <colorScale>
        <cfvo type="min"/>
        <cfvo type="percentile" val="50"/>
        <cfvo type="max"/>
        <color rgb="FF63BE7B"/>
        <color rgb="FFFFEB84"/>
        <color rgb="FFF8696B"/>
      </colorScale>
    </cfRule>
  </conditionalFormatting>
  <conditionalFormatting sqref="B67:R83">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7F7D8-1E48-4DB5-B9AB-C62BDCE1DB03}">
  <dimension ref="B17:T122"/>
  <sheetViews>
    <sheetView topLeftCell="A97" zoomScale="70" zoomScaleNormal="70" workbookViewId="0">
      <selection activeCell="L13" sqref="L13"/>
    </sheetView>
  </sheetViews>
  <sheetFormatPr defaultRowHeight="14.5" x14ac:dyDescent="0.35"/>
  <cols>
    <col min="2" max="2" width="37.453125" bestFit="1" customWidth="1"/>
    <col min="3" max="3" width="9.81640625" bestFit="1" customWidth="1"/>
    <col min="4" max="4" width="11.36328125" customWidth="1"/>
    <col min="5" max="5" width="10.81640625" bestFit="1" customWidth="1"/>
    <col min="6" max="6" width="20.08984375" bestFit="1" customWidth="1"/>
    <col min="7" max="7" width="12.7265625" bestFit="1" customWidth="1"/>
    <col min="8" max="8" width="12.453125" bestFit="1" customWidth="1"/>
    <col min="9" max="9" width="17.81640625" bestFit="1" customWidth="1"/>
  </cols>
  <sheetData>
    <row r="17" spans="2:9" x14ac:dyDescent="0.35">
      <c r="B17" s="1" t="s">
        <v>2</v>
      </c>
      <c r="C17" s="1" t="s">
        <v>1</v>
      </c>
      <c r="D17" s="1" t="s">
        <v>4</v>
      </c>
      <c r="E17" s="1" t="s">
        <v>3</v>
      </c>
      <c r="F17" s="1" t="s">
        <v>31</v>
      </c>
      <c r="G17" s="6" t="s">
        <v>30</v>
      </c>
      <c r="H17" s="6" t="s">
        <v>23</v>
      </c>
      <c r="I17" s="6" t="s">
        <v>24</v>
      </c>
    </row>
    <row r="18" spans="2:9" x14ac:dyDescent="0.35">
      <c r="B18" s="1" t="s">
        <v>5</v>
      </c>
      <c r="C18" s="1">
        <v>237000000</v>
      </c>
      <c r="D18" s="4">
        <v>162</v>
      </c>
      <c r="E18" s="4">
        <v>150.437577</v>
      </c>
      <c r="F18" s="4">
        <v>1</v>
      </c>
      <c r="G18" s="1">
        <f>STANDARDIZE(C18,$C$36,$C$36)</f>
        <v>1.0280842527582695E-2</v>
      </c>
      <c r="H18" s="1">
        <f>STANDARDIZE(D18,$D$36,$D$37)</f>
        <v>1.0769688550113055</v>
      </c>
      <c r="I18" s="1">
        <f>STANDARDIZE(E18,$E$36,$E$37)</f>
        <v>1.2819438255238398</v>
      </c>
    </row>
    <row r="19" spans="2:9" x14ac:dyDescent="0.35">
      <c r="B19" s="1" t="s">
        <v>6</v>
      </c>
      <c r="C19" s="1">
        <v>300000000</v>
      </c>
      <c r="D19" s="4">
        <v>169</v>
      </c>
      <c r="E19" s="4">
        <v>139.082615</v>
      </c>
      <c r="F19" s="4">
        <v>1</v>
      </c>
      <c r="G19" s="1">
        <f t="shared" ref="G19:G34" si="0">STANDARDIZE(C19,$C$36,$C$36)</f>
        <v>0.27883650952858569</v>
      </c>
      <c r="H19" s="1">
        <f t="shared" ref="H19:H34" si="1">STANDARDIZE(D19,$D$36,$D$37)</f>
        <v>1.4713051434615987</v>
      </c>
      <c r="I19" s="1">
        <f t="shared" ref="I19:I34" si="2">STANDARDIZE(E19,$E$36,$E$37)</f>
        <v>0.98198694807774622</v>
      </c>
    </row>
    <row r="20" spans="2:9" x14ac:dyDescent="0.35">
      <c r="B20" s="1" t="s">
        <v>7</v>
      </c>
      <c r="C20" s="1">
        <v>245000000</v>
      </c>
      <c r="D20" s="4">
        <v>148</v>
      </c>
      <c r="E20" s="4">
        <v>107.376787999999</v>
      </c>
      <c r="F20" s="4">
        <v>0</v>
      </c>
      <c r="G20" s="1">
        <f t="shared" si="0"/>
        <v>4.4383149448344983E-2</v>
      </c>
      <c r="H20" s="1">
        <f t="shared" si="1"/>
        <v>0.28829627811071895</v>
      </c>
      <c r="I20" s="1">
        <f t="shared" si="2"/>
        <v>0.144434091118265</v>
      </c>
    </row>
    <row r="21" spans="2:9" x14ac:dyDescent="0.35">
      <c r="B21" s="1" t="s">
        <v>8</v>
      </c>
      <c r="C21" s="1">
        <v>250000000</v>
      </c>
      <c r="D21" s="4">
        <v>165</v>
      </c>
      <c r="E21" s="4">
        <v>112.31295</v>
      </c>
      <c r="F21" s="4">
        <v>0</v>
      </c>
      <c r="G21" s="1">
        <f t="shared" si="0"/>
        <v>6.5697091273821409E-2</v>
      </c>
      <c r="H21" s="1">
        <f t="shared" si="1"/>
        <v>1.2459701214900025</v>
      </c>
      <c r="I21" s="1">
        <f t="shared" si="2"/>
        <v>0.2748295728546517</v>
      </c>
    </row>
    <row r="22" spans="2:9" x14ac:dyDescent="0.35">
      <c r="B22" s="1" t="s">
        <v>9</v>
      </c>
      <c r="C22" s="1">
        <v>260000000</v>
      </c>
      <c r="D22" s="4">
        <v>132</v>
      </c>
      <c r="E22" s="4">
        <v>43.926994999999998</v>
      </c>
      <c r="F22" s="4">
        <v>0</v>
      </c>
      <c r="G22" s="1">
        <f t="shared" si="0"/>
        <v>0.10832497492477426</v>
      </c>
      <c r="H22" s="1">
        <f t="shared" si="1"/>
        <v>-0.61304380977566564</v>
      </c>
      <c r="I22" s="1">
        <f t="shared" si="2"/>
        <v>-1.5316791167357728</v>
      </c>
    </row>
    <row r="23" spans="2:9" x14ac:dyDescent="0.35">
      <c r="B23" s="1" t="s">
        <v>10</v>
      </c>
      <c r="C23" s="1">
        <v>258000000</v>
      </c>
      <c r="D23" s="4">
        <v>139</v>
      </c>
      <c r="E23" s="4">
        <v>115.69981399999899</v>
      </c>
      <c r="F23" s="4">
        <v>1</v>
      </c>
      <c r="G23" s="1">
        <f t="shared" si="0"/>
        <v>9.9799398194583694E-2</v>
      </c>
      <c r="H23" s="1">
        <f t="shared" si="1"/>
        <v>-0.21870752132537236</v>
      </c>
      <c r="I23" s="1">
        <f t="shared" si="2"/>
        <v>0.36429822539389262</v>
      </c>
    </row>
    <row r="24" spans="2:9" x14ac:dyDescent="0.35">
      <c r="B24" s="1" t="s">
        <v>11</v>
      </c>
      <c r="C24" s="1">
        <v>260000000</v>
      </c>
      <c r="D24" s="4">
        <v>100</v>
      </c>
      <c r="E24" s="4">
        <v>48.681969000000002</v>
      </c>
      <c r="F24" s="4">
        <v>0</v>
      </c>
      <c r="G24" s="1">
        <f t="shared" si="0"/>
        <v>0.10832497492477426</v>
      </c>
      <c r="H24" s="1">
        <f t="shared" si="1"/>
        <v>-2.4157239855484347</v>
      </c>
      <c r="I24" s="1">
        <f t="shared" si="2"/>
        <v>-1.4060699642456667</v>
      </c>
    </row>
    <row r="25" spans="2:9" x14ac:dyDescent="0.35">
      <c r="B25" s="1" t="s">
        <v>12</v>
      </c>
      <c r="C25" s="1">
        <v>280000000</v>
      </c>
      <c r="D25" s="4">
        <v>141</v>
      </c>
      <c r="E25" s="4">
        <v>134.27922899999999</v>
      </c>
      <c r="F25" s="4">
        <v>0</v>
      </c>
      <c r="G25" s="1">
        <f t="shared" si="0"/>
        <v>0.19358074222667998</v>
      </c>
      <c r="H25" s="1">
        <f t="shared" si="1"/>
        <v>-0.10604001033957428</v>
      </c>
      <c r="I25" s="1">
        <f t="shared" si="2"/>
        <v>0.85509892628354855</v>
      </c>
    </row>
    <row r="26" spans="2:9" x14ac:dyDescent="0.35">
      <c r="B26" s="1" t="s">
        <v>13</v>
      </c>
      <c r="C26" s="1">
        <v>250000000</v>
      </c>
      <c r="D26" s="4">
        <v>153</v>
      </c>
      <c r="E26" s="4">
        <v>98.885637000000003</v>
      </c>
      <c r="F26" s="4">
        <v>1</v>
      </c>
      <c r="G26" s="1">
        <f t="shared" si="0"/>
        <v>6.5697091273821409E-2</v>
      </c>
      <c r="H26" s="1">
        <f t="shared" si="1"/>
        <v>0.56996505557521415</v>
      </c>
      <c r="I26" s="1">
        <f t="shared" si="2"/>
        <v>-7.9871295362374264E-2</v>
      </c>
    </row>
    <row r="27" spans="2:9" x14ac:dyDescent="0.35">
      <c r="B27" s="1" t="s">
        <v>14</v>
      </c>
      <c r="C27" s="1">
        <v>250000000</v>
      </c>
      <c r="D27" s="4">
        <v>151</v>
      </c>
      <c r="E27" s="4">
        <v>155.79045199999999</v>
      </c>
      <c r="F27" s="4">
        <v>1</v>
      </c>
      <c r="G27" s="1">
        <f t="shared" si="0"/>
        <v>6.5697091273821409E-2</v>
      </c>
      <c r="H27" s="1">
        <f t="shared" si="1"/>
        <v>0.45729754458941607</v>
      </c>
      <c r="I27" s="1">
        <f t="shared" si="2"/>
        <v>1.4233473520490059</v>
      </c>
    </row>
    <row r="28" spans="2:9" x14ac:dyDescent="0.35">
      <c r="B28" s="1" t="s">
        <v>15</v>
      </c>
      <c r="C28" s="1">
        <v>270000000</v>
      </c>
      <c r="D28" s="4">
        <v>154</v>
      </c>
      <c r="E28" s="4">
        <v>57.925623000000002</v>
      </c>
      <c r="F28" s="4">
        <v>1</v>
      </c>
      <c r="G28" s="1">
        <f t="shared" si="0"/>
        <v>0.15095285857572713</v>
      </c>
      <c r="H28" s="1">
        <f t="shared" si="1"/>
        <v>0.62629881106811314</v>
      </c>
      <c r="I28" s="1">
        <f t="shared" si="2"/>
        <v>-1.1618861800963147</v>
      </c>
    </row>
    <row r="29" spans="2:9" x14ac:dyDescent="0.35">
      <c r="B29" s="1" t="s">
        <v>16</v>
      </c>
      <c r="C29" s="1">
        <v>200000000</v>
      </c>
      <c r="D29" s="4">
        <v>106</v>
      </c>
      <c r="E29" s="4">
        <v>107.928811</v>
      </c>
      <c r="F29" s="4">
        <v>0</v>
      </c>
      <c r="G29" s="1">
        <f t="shared" si="0"/>
        <v>-0.14744232698094287</v>
      </c>
      <c r="H29" s="1">
        <f t="shared" si="1"/>
        <v>-2.0777214525910406</v>
      </c>
      <c r="I29" s="1">
        <f t="shared" si="2"/>
        <v>0.15901653493082243</v>
      </c>
    </row>
    <row r="30" spans="2:9" x14ac:dyDescent="0.35">
      <c r="B30" s="1" t="s">
        <v>17</v>
      </c>
      <c r="C30" s="1">
        <v>200000000</v>
      </c>
      <c r="D30" s="4">
        <v>151</v>
      </c>
      <c r="E30" s="4">
        <v>145.84737899999999</v>
      </c>
      <c r="F30" s="4">
        <v>1</v>
      </c>
      <c r="G30" s="1">
        <f t="shared" si="0"/>
        <v>-0.14744232698094287</v>
      </c>
      <c r="H30" s="1">
        <f t="shared" si="1"/>
        <v>0.45729754458941607</v>
      </c>
      <c r="I30" s="1">
        <f t="shared" si="2"/>
        <v>1.1606874568156655</v>
      </c>
    </row>
    <row r="31" spans="2:9" x14ac:dyDescent="0.35">
      <c r="B31" s="1" t="s">
        <v>18</v>
      </c>
      <c r="C31" s="1">
        <v>255000000</v>
      </c>
      <c r="D31" s="4">
        <v>149</v>
      </c>
      <c r="E31" s="4">
        <v>49.046956000000002</v>
      </c>
      <c r="F31" s="4">
        <v>1</v>
      </c>
      <c r="G31" s="1">
        <f t="shared" si="0"/>
        <v>8.7011033099297835E-2</v>
      </c>
      <c r="H31" s="1">
        <f t="shared" si="1"/>
        <v>0.34463003360361799</v>
      </c>
      <c r="I31" s="1">
        <f t="shared" si="2"/>
        <v>-1.3964283326111075</v>
      </c>
    </row>
    <row r="32" spans="2:9" x14ac:dyDescent="0.35">
      <c r="B32" s="1" t="s">
        <v>19</v>
      </c>
      <c r="C32" s="1">
        <v>225000000</v>
      </c>
      <c r="D32" s="4">
        <v>143</v>
      </c>
      <c r="E32" s="4">
        <v>99.398009000000002</v>
      </c>
      <c r="F32" s="4">
        <v>1</v>
      </c>
      <c r="G32" s="1">
        <f t="shared" si="0"/>
        <v>-4.0872617853560729E-2</v>
      </c>
      <c r="H32" s="1">
        <f t="shared" si="1"/>
        <v>6.6275006462237929E-3</v>
      </c>
      <c r="I32" s="1">
        <f t="shared" si="2"/>
        <v>-6.6336287036427466E-2</v>
      </c>
    </row>
    <row r="33" spans="2:20" x14ac:dyDescent="0.35">
      <c r="B33" s="1" t="s">
        <v>20</v>
      </c>
      <c r="C33" s="1">
        <v>225000000</v>
      </c>
      <c r="D33" s="4">
        <v>150</v>
      </c>
      <c r="E33" s="4">
        <v>53.978602000000002</v>
      </c>
      <c r="F33" s="4">
        <v>0</v>
      </c>
      <c r="G33" s="1">
        <f t="shared" si="0"/>
        <v>-4.0872617853560729E-2</v>
      </c>
      <c r="H33" s="1">
        <f t="shared" si="1"/>
        <v>0.40096378909651703</v>
      </c>
      <c r="I33" s="1">
        <f t="shared" si="2"/>
        <v>-1.2661521472016348</v>
      </c>
    </row>
    <row r="34" spans="2:20" x14ac:dyDescent="0.35">
      <c r="B34" s="1" t="s">
        <v>21</v>
      </c>
      <c r="C34" s="1">
        <v>220000000</v>
      </c>
      <c r="D34" s="4">
        <v>143</v>
      </c>
      <c r="E34" s="4">
        <v>144.448633</v>
      </c>
      <c r="F34" s="4">
        <v>0</v>
      </c>
      <c r="G34" s="1">
        <f t="shared" si="0"/>
        <v>-6.2186559679037162E-2</v>
      </c>
      <c r="H34" s="1">
        <f t="shared" si="1"/>
        <v>6.6275006462237929E-3</v>
      </c>
      <c r="I34" s="1">
        <f t="shared" si="2"/>
        <v>1.1237376649537281</v>
      </c>
    </row>
    <row r="35" spans="2:20" x14ac:dyDescent="0.35">
      <c r="B35" s="1" t="s">
        <v>32</v>
      </c>
      <c r="C35" s="1">
        <v>40000000</v>
      </c>
      <c r="D35" s="4">
        <v>135</v>
      </c>
      <c r="E35" s="4">
        <v>117.8457684</v>
      </c>
      <c r="F35" s="4">
        <v>1</v>
      </c>
      <c r="G35" s="1">
        <f>STANDARDIZE(C35,$C$36,$C$36)</f>
        <v>-0.82948846539618859</v>
      </c>
      <c r="H35" s="1">
        <f t="shared" ref="H35" si="3">STANDARDIZE(D35,$D$36,$D$37)</f>
        <v>-0.44404254329696852</v>
      </c>
      <c r="I35" s="1">
        <f t="shared" ref="I35" si="4">STANDARDIZE(E35,$E$36,$E$37)</f>
        <v>0.42098655081197911</v>
      </c>
    </row>
    <row r="36" spans="2:20" x14ac:dyDescent="0.35">
      <c r="B36" s="8" t="s">
        <v>28</v>
      </c>
      <c r="C36" s="9">
        <f>AVERAGE(C19:C35)</f>
        <v>234588235.29411766</v>
      </c>
      <c r="D36" s="9">
        <f t="shared" ref="D36:F36" si="5">AVERAGE(D19:D35)</f>
        <v>142.88235294117646</v>
      </c>
      <c r="E36" s="10">
        <f t="shared" si="5"/>
        <v>101.90919002352928</v>
      </c>
      <c r="F36" s="3"/>
    </row>
    <row r="37" spans="2:20" x14ac:dyDescent="0.35">
      <c r="B37" s="6" t="s">
        <v>29</v>
      </c>
      <c r="C37" s="1">
        <f>_xlfn.STDEV.S(C19:C35)</f>
        <v>56638170.458986193</v>
      </c>
      <c r="D37" s="1">
        <f t="shared" ref="D37:F37" si="6">_xlfn.STDEV.S(D19:D35)</f>
        <v>17.751346262119018</v>
      </c>
      <c r="E37" s="7">
        <f t="shared" si="6"/>
        <v>37.855314726166419</v>
      </c>
      <c r="F37" s="3"/>
    </row>
    <row r="41" spans="2:20" x14ac:dyDescent="0.35">
      <c r="B41" s="5" t="s">
        <v>0</v>
      </c>
      <c r="C41" s="5" t="s">
        <v>5</v>
      </c>
      <c r="D41" s="5" t="s">
        <v>6</v>
      </c>
      <c r="E41" s="5" t="s">
        <v>7</v>
      </c>
      <c r="F41" s="5" t="s">
        <v>8</v>
      </c>
      <c r="G41" s="5" t="s">
        <v>9</v>
      </c>
      <c r="H41" s="5" t="s">
        <v>10</v>
      </c>
      <c r="I41" s="5" t="s">
        <v>11</v>
      </c>
      <c r="J41" s="5" t="s">
        <v>12</v>
      </c>
      <c r="K41" s="5" t="s">
        <v>13</v>
      </c>
      <c r="L41" s="5" t="s">
        <v>14</v>
      </c>
      <c r="M41" s="5" t="s">
        <v>15</v>
      </c>
      <c r="N41" s="5" t="s">
        <v>16</v>
      </c>
      <c r="O41" s="5" t="s">
        <v>17</v>
      </c>
      <c r="P41" s="5" t="s">
        <v>18</v>
      </c>
      <c r="Q41" s="5" t="s">
        <v>19</v>
      </c>
      <c r="R41" s="5" t="s">
        <v>20</v>
      </c>
      <c r="S41" s="5" t="s">
        <v>21</v>
      </c>
      <c r="T41" s="11" t="s">
        <v>32</v>
      </c>
    </row>
    <row r="42" spans="2:20" x14ac:dyDescent="0.35">
      <c r="B42" s="5" t="s">
        <v>5</v>
      </c>
      <c r="C42">
        <f>SQRT(SUMSQ($G$18-G18,$H$18-H18,$I$18-I18,$F$18-F18))</f>
        <v>0</v>
      </c>
      <c r="D42">
        <f>SQRT(SUMSQ($G$19-G18,$H$19-H18,$I$19-I18,$F$19-F18))</f>
        <v>0.56355779028802122</v>
      </c>
      <c r="E42">
        <f>SQRT(SUMSQ($G$20-G18,$H$20-H18,$I$20-I18,$F$20-F18))</f>
        <v>1.7079507594657906</v>
      </c>
      <c r="F42">
        <f>SQRT(SUMSQ($G$21-G18,$H$21-H18,$I$21-I18,$F$21-F18))</f>
        <v>1.4303536299202118</v>
      </c>
      <c r="G42">
        <f>SQRT(SUMSQ($G$22-G18,$H$22-H18,$I$22-I18,$F$22-F18))</f>
        <v>3.4325252395645274</v>
      </c>
      <c r="H42">
        <f>SQRT(SUMSQ($G$23-G18,$H$23-H18,$I$23-I18,$F$23-F18))</f>
        <v>1.5902403250589205</v>
      </c>
      <c r="I42">
        <f>SQRT(SUMSQ($G$24-G18,$H$24-H18,$I$24-I18,$F$24-F18))</f>
        <v>4.5203909194212182</v>
      </c>
      <c r="J42">
        <f>SQRT(SUMSQ($G$25-G18,$H$25-H18,$I$25-I18,$F$25-F18))</f>
        <v>1.6171905876352142</v>
      </c>
      <c r="K42">
        <f>SQRT(SUMSQ($G$26-G18,$H$26-H18,$I$26-I18,$F$26-F18))</f>
        <v>1.4541885148570222</v>
      </c>
      <c r="L42">
        <f>SQRT(SUMSQ($G$27-G18,$H$27-H18,$I$27-I18,$F$27-F18))</f>
        <v>0.63801132505531588</v>
      </c>
      <c r="M42">
        <f>SQRT(SUMSQ($G$28-G18,$H$28-H18,$I$28-I18,$F$28-F18))</f>
        <v>2.4890153075013846</v>
      </c>
      <c r="N42">
        <f>SQRT(SUMSQ($G$29-G18,$H$29-H18,$I$29-I18,$F$29-F18))</f>
        <v>3.4982728931629352</v>
      </c>
      <c r="O42">
        <f>SQRT(SUMSQ($G$30-G18,$H$30-H18,$I$30-I18,$F$30-F18))</f>
        <v>0.6508242759087044</v>
      </c>
      <c r="P42">
        <f>SQRT(SUMSQ($G$31-G18,$H$31-H18,$I$31-I18,$F$31-F18))</f>
        <v>2.7777482047439843</v>
      </c>
      <c r="Q42">
        <f>SQRT(SUMSQ($G$32-G18,$H$32-H18,$I$32-I18,$F$32-F18))</f>
        <v>1.7222388200532961</v>
      </c>
      <c r="R42">
        <f>SQRT(SUMSQ($G$33-G18,$H$33-H18,$I$33-I18,$F$33-F18))</f>
        <v>2.8199986900477816</v>
      </c>
      <c r="S42">
        <f>SQRT(SUMSQ($G$34-G18,$H$34-H18,$I$34-I18,$F$34-F18))</f>
        <v>1.4750970573114806</v>
      </c>
      <c r="T42">
        <f>SQRT(SUMSQ($G$35-G18,$H$35-H18,$I$35-I18,$F$35-F18))</f>
        <v>1.9390553352583146</v>
      </c>
    </row>
    <row r="43" spans="2:20" x14ac:dyDescent="0.35">
      <c r="B43" s="5" t="s">
        <v>6</v>
      </c>
      <c r="C43">
        <f t="shared" ref="C43:C59" si="7">SQRT(SUMSQ($G$18-G19,$H$18-H19,$I$18-I19,$F$18-F19))</f>
        <v>0.56355779028802122</v>
      </c>
      <c r="D43">
        <f t="shared" ref="D43:D59" si="8">SQRT(SUMSQ($G$19-G19,$H$19-H19,$I$19-I19,$F$19-F19))</f>
        <v>0</v>
      </c>
      <c r="E43">
        <f t="shared" ref="E43:E59" si="9">SQRT(SUMSQ($G$20-G19,$H$20-H19,$I$20-I19,$F$20-F19))</f>
        <v>1.7765058800219831</v>
      </c>
      <c r="F43">
        <f t="shared" ref="F43:F59" si="10">SQRT(SUMSQ($G$21-G19,$H$21-H19,$I$21-I19,$F$21-F19))</f>
        <v>1.2634381017973677</v>
      </c>
      <c r="G43">
        <f t="shared" ref="G43:G59" si="11">SQRT(SUMSQ($G$22-G19,$H$22-H19,$I$22-I19,$F$22-F19))</f>
        <v>3.4193715544949645</v>
      </c>
      <c r="H43">
        <f t="shared" ref="H43:H59" si="12">SQRT(SUMSQ($G$23-G19,$H$23-H19,$I$23-I19,$F$23-F19))</f>
        <v>1.8082412594855792</v>
      </c>
      <c r="I43">
        <f t="shared" ref="I43:I59" si="13">SQRT(SUMSQ($G$24-G19,$H$24-H19,$I$24-I19,$F$24-F19))</f>
        <v>4.6734233116315362</v>
      </c>
      <c r="J43">
        <f t="shared" ref="J43:J59" si="14">SQRT(SUMSQ($G$25-G19,$H$25-H19,$I$25-I19,$F$25-F19))</f>
        <v>1.8738694858909271</v>
      </c>
      <c r="K43">
        <f t="shared" ref="K43:K59" si="15">SQRT(SUMSQ($G$26-G19,$H$26-H19,$I$26-I19,$F$26-F19))</f>
        <v>1.4090370097363494</v>
      </c>
      <c r="L43">
        <f t="shared" ref="L43:L59" si="16">SQRT(SUMSQ($G$27-G19,$H$27-H19,$I$27-I19,$F$27-F19))</f>
        <v>1.1262498960613412</v>
      </c>
      <c r="M43">
        <f t="shared" ref="M43:M59" si="17">SQRT(SUMSQ($G$28-G19,$H$28-H19,$I$28-I19,$F$28-F19))</f>
        <v>2.3079388899346869</v>
      </c>
      <c r="N43">
        <f t="shared" ref="N43:N59" si="18">SQRT(SUMSQ($G$29-G19,$H$29-H19,$I$29-I19,$F$29-F19))</f>
        <v>3.8019184271706985</v>
      </c>
      <c r="O43">
        <f t="shared" ref="O43:O59" si="19">SQRT(SUMSQ($G$30-G19,$H$30-H19,$I$30-I19,$F$30-F19))</f>
        <v>1.1143872436678544</v>
      </c>
      <c r="P43">
        <f t="shared" ref="P43:P59" si="20">SQRT(SUMSQ($G$31-G19,$H$31-H19,$I$31-I19,$F$31-F19))</f>
        <v>2.6387597586735807</v>
      </c>
      <c r="Q43">
        <f t="shared" ref="Q43:Q59" si="21">SQRT(SUMSQ($G$32-G19,$H$32-H19,$I$32-I19,$F$32-F19))</f>
        <v>1.8293376202262128</v>
      </c>
      <c r="R43">
        <f t="shared" ref="R43:R59" si="22">SQRT(SUMSQ($G$33-G19,$H$33-H19,$I$33-I19,$F$33-F19))</f>
        <v>2.7022164851690036</v>
      </c>
      <c r="S43">
        <f t="shared" ref="S43:S59" si="23">SQRT(SUMSQ($G$34-G19,$H$34-H19,$I$34-I19,$F$34-F19))</f>
        <v>1.8115381853082326</v>
      </c>
      <c r="T43">
        <f t="shared" ref="T43:T59" si="24">SQRT(SUMSQ($G$35-G19,$H$35-H19,$I$35-I19,$F$35-F19))</f>
        <v>2.282906580862595</v>
      </c>
    </row>
    <row r="44" spans="2:20" x14ac:dyDescent="0.35">
      <c r="B44" s="5" t="s">
        <v>7</v>
      </c>
      <c r="C44">
        <f t="shared" si="7"/>
        <v>1.7079507594657906</v>
      </c>
      <c r="D44">
        <f t="shared" si="8"/>
        <v>1.7765058800219831</v>
      </c>
      <c r="E44">
        <f t="shared" si="9"/>
        <v>0</v>
      </c>
      <c r="F44">
        <f t="shared" si="10"/>
        <v>0.96674529017019395</v>
      </c>
      <c r="G44">
        <f t="shared" si="11"/>
        <v>1.9041685840857283</v>
      </c>
      <c r="H44">
        <f t="shared" si="12"/>
        <v>1.1438811349124123</v>
      </c>
      <c r="I44">
        <f t="shared" si="13"/>
        <v>3.1176717224596584</v>
      </c>
      <c r="J44">
        <f t="shared" si="14"/>
        <v>0.82632048142358328</v>
      </c>
      <c r="K44">
        <f t="shared" si="15"/>
        <v>1.0630637284371582</v>
      </c>
      <c r="L44">
        <f t="shared" si="16"/>
        <v>1.6323709263436557</v>
      </c>
      <c r="M44">
        <f t="shared" si="17"/>
        <v>1.6828771393584387</v>
      </c>
      <c r="N44">
        <f t="shared" si="18"/>
        <v>2.3738259336080167</v>
      </c>
      <c r="O44">
        <f t="shared" si="19"/>
        <v>1.4484920934440828</v>
      </c>
      <c r="P44">
        <f t="shared" si="20"/>
        <v>1.8382730040267821</v>
      </c>
      <c r="Q44">
        <f t="shared" si="21"/>
        <v>1.0634989414024125</v>
      </c>
      <c r="R44">
        <f t="shared" si="22"/>
        <v>1.4176445427636142</v>
      </c>
      <c r="S44">
        <f t="shared" si="23"/>
        <v>1.0245632693146618</v>
      </c>
      <c r="T44">
        <f t="shared" si="24"/>
        <v>1.5415748478534661</v>
      </c>
    </row>
    <row r="45" spans="2:20" x14ac:dyDescent="0.35">
      <c r="B45" s="5" t="s">
        <v>8</v>
      </c>
      <c r="C45">
        <f t="shared" si="7"/>
        <v>1.4303536299202118</v>
      </c>
      <c r="D45">
        <f t="shared" si="8"/>
        <v>1.2634381017973677</v>
      </c>
      <c r="E45">
        <f t="shared" si="9"/>
        <v>0.96674529017019395</v>
      </c>
      <c r="F45">
        <f t="shared" si="10"/>
        <v>0</v>
      </c>
      <c r="G45">
        <f t="shared" si="11"/>
        <v>2.5925322714809367</v>
      </c>
      <c r="H45">
        <f t="shared" si="12"/>
        <v>1.7760766324930093</v>
      </c>
      <c r="I45">
        <f t="shared" si="13"/>
        <v>4.0292982172840777</v>
      </c>
      <c r="J45">
        <f t="shared" si="14"/>
        <v>1.4768202826612491</v>
      </c>
      <c r="K45">
        <f t="shared" si="15"/>
        <v>1.2580920296450373</v>
      </c>
      <c r="L45">
        <f t="shared" si="16"/>
        <v>1.7149628341980307</v>
      </c>
      <c r="M45">
        <f t="shared" si="17"/>
        <v>1.8588741844448968</v>
      </c>
      <c r="N45">
        <f t="shared" si="18"/>
        <v>3.3325315828937692</v>
      </c>
      <c r="O45">
        <f t="shared" si="19"/>
        <v>1.5659428583907127</v>
      </c>
      <c r="P45">
        <f t="shared" si="20"/>
        <v>2.1461526564363895</v>
      </c>
      <c r="Q45">
        <f t="shared" si="21"/>
        <v>1.6320911061269345</v>
      </c>
      <c r="R45">
        <f t="shared" si="22"/>
        <v>1.7606866462366937</v>
      </c>
      <c r="S45">
        <f t="shared" si="23"/>
        <v>1.507636995052938</v>
      </c>
      <c r="T45">
        <f t="shared" si="24"/>
        <v>2.1630676943213252</v>
      </c>
    </row>
    <row r="46" spans="2:20" x14ac:dyDescent="0.35">
      <c r="B46" s="5" t="s">
        <v>9</v>
      </c>
      <c r="C46">
        <f t="shared" si="7"/>
        <v>3.4325252395645274</v>
      </c>
      <c r="D46">
        <f t="shared" si="8"/>
        <v>3.4193715544949645</v>
      </c>
      <c r="E46">
        <f t="shared" si="9"/>
        <v>1.9041685840857283</v>
      </c>
      <c r="F46">
        <f t="shared" si="10"/>
        <v>2.5925322714809367</v>
      </c>
      <c r="G46">
        <f t="shared" si="11"/>
        <v>0</v>
      </c>
      <c r="H46">
        <f t="shared" si="12"/>
        <v>2.1795191845258914</v>
      </c>
      <c r="I46">
        <f t="shared" si="13"/>
        <v>1.8070510439147602</v>
      </c>
      <c r="J46">
        <f t="shared" si="14"/>
        <v>2.4415222352335872</v>
      </c>
      <c r="K46">
        <f t="shared" si="15"/>
        <v>2.1234578079548245</v>
      </c>
      <c r="L46">
        <f t="shared" si="16"/>
        <v>3.2984282897385042</v>
      </c>
      <c r="M46">
        <f t="shared" si="17"/>
        <v>1.6354002825892258</v>
      </c>
      <c r="N46">
        <f t="shared" si="18"/>
        <v>2.2514771366042488</v>
      </c>
      <c r="O46">
        <f t="shared" si="19"/>
        <v>3.0756926527150465</v>
      </c>
      <c r="P46">
        <f t="shared" si="20"/>
        <v>1.3913612934875417</v>
      </c>
      <c r="Q46">
        <f t="shared" si="21"/>
        <v>1.8850681852925417</v>
      </c>
      <c r="R46">
        <f t="shared" si="22"/>
        <v>1.0587614952440243</v>
      </c>
      <c r="S46">
        <f t="shared" si="23"/>
        <v>2.7320880294879144</v>
      </c>
      <c r="T46">
        <f t="shared" si="24"/>
        <v>2.3918525636288184</v>
      </c>
    </row>
    <row r="47" spans="2:20" x14ac:dyDescent="0.35">
      <c r="B47" s="5" t="s">
        <v>10</v>
      </c>
      <c r="C47">
        <f t="shared" si="7"/>
        <v>1.5902403250589205</v>
      </c>
      <c r="D47">
        <f t="shared" si="8"/>
        <v>1.8082412594855792</v>
      </c>
      <c r="E47">
        <f t="shared" si="9"/>
        <v>1.1438811349124123</v>
      </c>
      <c r="F47">
        <f t="shared" si="10"/>
        <v>1.7760766324930093</v>
      </c>
      <c r="G47">
        <f t="shared" si="11"/>
        <v>2.1795191845258914</v>
      </c>
      <c r="H47">
        <f t="shared" si="12"/>
        <v>0</v>
      </c>
      <c r="I47">
        <f t="shared" si="13"/>
        <v>2.9935192594024578</v>
      </c>
      <c r="J47">
        <f t="shared" si="14"/>
        <v>1.1235542873016768</v>
      </c>
      <c r="K47">
        <f t="shared" si="15"/>
        <v>0.90578913885141132</v>
      </c>
      <c r="L47">
        <f t="shared" si="16"/>
        <v>1.2568734499338958</v>
      </c>
      <c r="M47">
        <f t="shared" si="17"/>
        <v>1.745248182309769</v>
      </c>
      <c r="N47">
        <f t="shared" si="18"/>
        <v>2.1352287558355383</v>
      </c>
      <c r="O47">
        <f t="shared" si="19"/>
        <v>1.0734743256057828</v>
      </c>
      <c r="P47">
        <f t="shared" si="20"/>
        <v>1.8486943379421377</v>
      </c>
      <c r="Q47">
        <f t="shared" si="21"/>
        <v>0.50597487242163386</v>
      </c>
      <c r="R47">
        <f t="shared" si="22"/>
        <v>2.0154775033614056</v>
      </c>
      <c r="S47">
        <f t="shared" si="23"/>
        <v>1.2859873969188544</v>
      </c>
      <c r="T47">
        <f t="shared" si="24"/>
        <v>0.95789632621842136</v>
      </c>
    </row>
    <row r="48" spans="2:20" x14ac:dyDescent="0.35">
      <c r="B48" s="5" t="s">
        <v>11</v>
      </c>
      <c r="C48">
        <f t="shared" si="7"/>
        <v>4.5203909194212182</v>
      </c>
      <c r="D48">
        <f t="shared" si="8"/>
        <v>4.6734233116315362</v>
      </c>
      <c r="E48">
        <f t="shared" si="9"/>
        <v>3.1176717224596584</v>
      </c>
      <c r="F48">
        <f t="shared" si="10"/>
        <v>4.0292982172840777</v>
      </c>
      <c r="G48">
        <f t="shared" si="11"/>
        <v>1.8070510439147602</v>
      </c>
      <c r="H48">
        <f t="shared" si="12"/>
        <v>2.9935192594024578</v>
      </c>
      <c r="I48">
        <f t="shared" si="13"/>
        <v>0</v>
      </c>
      <c r="J48">
        <f t="shared" si="14"/>
        <v>3.233387289313169</v>
      </c>
      <c r="K48">
        <f t="shared" si="15"/>
        <v>3.4168639270679524</v>
      </c>
      <c r="L48">
        <f t="shared" si="16"/>
        <v>4.1547168614537799</v>
      </c>
      <c r="M48">
        <f t="shared" si="17"/>
        <v>3.2117511659592841</v>
      </c>
      <c r="N48">
        <f t="shared" si="18"/>
        <v>1.6214679691299063</v>
      </c>
      <c r="O48">
        <f t="shared" si="19"/>
        <v>3.9884725502293716</v>
      </c>
      <c r="P48">
        <f t="shared" si="20"/>
        <v>2.9360009462235546</v>
      </c>
      <c r="Q48">
        <f t="shared" si="21"/>
        <v>2.947021033214543</v>
      </c>
      <c r="R48">
        <f t="shared" si="22"/>
        <v>2.8241046257268065</v>
      </c>
      <c r="S48">
        <f t="shared" si="23"/>
        <v>3.5066775652828248</v>
      </c>
      <c r="T48">
        <f t="shared" si="24"/>
        <v>3.0174753135328301</v>
      </c>
    </row>
    <row r="49" spans="2:20" x14ac:dyDescent="0.35">
      <c r="B49" s="5" t="s">
        <v>12</v>
      </c>
      <c r="C49">
        <f t="shared" si="7"/>
        <v>1.6171905876352142</v>
      </c>
      <c r="D49">
        <f t="shared" si="8"/>
        <v>1.8738694858909271</v>
      </c>
      <c r="E49">
        <f t="shared" si="9"/>
        <v>0.82632048142358328</v>
      </c>
      <c r="F49">
        <f t="shared" si="10"/>
        <v>1.4768202826612491</v>
      </c>
      <c r="G49">
        <f t="shared" si="11"/>
        <v>2.4415222352335872</v>
      </c>
      <c r="H49">
        <f t="shared" si="12"/>
        <v>1.1235542873016768</v>
      </c>
      <c r="I49">
        <f t="shared" si="13"/>
        <v>3.233387289313169</v>
      </c>
      <c r="J49">
        <f t="shared" si="14"/>
        <v>0</v>
      </c>
      <c r="K49">
        <f t="shared" si="15"/>
        <v>1.5321574307779589</v>
      </c>
      <c r="L49">
        <f t="shared" si="16"/>
        <v>1.2870935095630489</v>
      </c>
      <c r="M49">
        <f t="shared" si="17"/>
        <v>2.3677766375153606</v>
      </c>
      <c r="N49">
        <f t="shared" si="18"/>
        <v>2.1185738455390077</v>
      </c>
      <c r="O49">
        <f t="shared" si="19"/>
        <v>1.2357306682760361</v>
      </c>
      <c r="P49">
        <f t="shared" si="20"/>
        <v>2.5067579837225886</v>
      </c>
      <c r="Q49">
        <f t="shared" si="21"/>
        <v>1.384451226454251</v>
      </c>
      <c r="R49">
        <f t="shared" si="22"/>
        <v>2.1935649859207706</v>
      </c>
      <c r="S49">
        <f t="shared" si="23"/>
        <v>0.38765661695651504</v>
      </c>
      <c r="T49">
        <f t="shared" si="24"/>
        <v>1.5327654322854714</v>
      </c>
    </row>
    <row r="50" spans="2:20" x14ac:dyDescent="0.35">
      <c r="B50" s="5" t="s">
        <v>13</v>
      </c>
      <c r="C50">
        <f t="shared" si="7"/>
        <v>1.4541885148570222</v>
      </c>
      <c r="D50">
        <f t="shared" si="8"/>
        <v>1.4090370097363494</v>
      </c>
      <c r="E50">
        <f t="shared" si="9"/>
        <v>1.0630637284371582</v>
      </c>
      <c r="F50">
        <f t="shared" si="10"/>
        <v>1.2580920296450373</v>
      </c>
      <c r="G50">
        <f t="shared" si="11"/>
        <v>2.1234578079548245</v>
      </c>
      <c r="H50">
        <f t="shared" si="12"/>
        <v>0.90578913885141132</v>
      </c>
      <c r="I50">
        <f t="shared" si="13"/>
        <v>3.4168639270679524</v>
      </c>
      <c r="J50">
        <f t="shared" si="14"/>
        <v>1.5321574307779589</v>
      </c>
      <c r="K50">
        <f t="shared" si="15"/>
        <v>0</v>
      </c>
      <c r="L50">
        <f t="shared" si="16"/>
        <v>1.5074349969259153</v>
      </c>
      <c r="M50">
        <f t="shared" si="17"/>
        <v>1.0868294478214937</v>
      </c>
      <c r="N50">
        <f t="shared" si="18"/>
        <v>2.8482871436359405</v>
      </c>
      <c r="O50">
        <f t="shared" si="19"/>
        <v>1.2637675408283162</v>
      </c>
      <c r="P50">
        <f t="shared" si="20"/>
        <v>1.335871471576604</v>
      </c>
      <c r="Q50">
        <f t="shared" si="21"/>
        <v>0.57348888406598741</v>
      </c>
      <c r="R50">
        <f t="shared" si="22"/>
        <v>1.564346761563874</v>
      </c>
      <c r="S50">
        <f t="shared" si="23"/>
        <v>1.6680461499393879</v>
      </c>
      <c r="T50">
        <f t="shared" si="24"/>
        <v>1.4423685983532561</v>
      </c>
    </row>
    <row r="51" spans="2:20" x14ac:dyDescent="0.35">
      <c r="B51" s="5" t="s">
        <v>14</v>
      </c>
      <c r="C51">
        <f t="shared" si="7"/>
        <v>0.63801132505531588</v>
      </c>
      <c r="D51">
        <f t="shared" si="8"/>
        <v>1.1262498960613412</v>
      </c>
      <c r="E51">
        <f t="shared" si="9"/>
        <v>1.6323709263436557</v>
      </c>
      <c r="F51">
        <f t="shared" si="10"/>
        <v>1.7149628341980307</v>
      </c>
      <c r="G51">
        <f t="shared" si="11"/>
        <v>3.2984282897385042</v>
      </c>
      <c r="H51">
        <f t="shared" si="12"/>
        <v>1.2568734499338958</v>
      </c>
      <c r="I51">
        <f t="shared" si="13"/>
        <v>4.1547168614537799</v>
      </c>
      <c r="J51">
        <f t="shared" si="14"/>
        <v>1.2870935095630489</v>
      </c>
      <c r="K51">
        <f t="shared" si="15"/>
        <v>1.5074349969259153</v>
      </c>
      <c r="L51">
        <f t="shared" si="16"/>
        <v>0</v>
      </c>
      <c r="M51">
        <f t="shared" si="17"/>
        <v>2.5921540057755461</v>
      </c>
      <c r="N51">
        <f t="shared" si="18"/>
        <v>3.0116909108994769</v>
      </c>
      <c r="O51">
        <f t="shared" si="19"/>
        <v>0.33825823297884217</v>
      </c>
      <c r="P51">
        <f t="shared" si="20"/>
        <v>2.8221061574555066</v>
      </c>
      <c r="Q51">
        <f t="shared" si="21"/>
        <v>1.5600057486977648</v>
      </c>
      <c r="R51">
        <f t="shared" si="22"/>
        <v>2.8719223790661328</v>
      </c>
      <c r="S51">
        <f t="shared" si="23"/>
        <v>1.1442131275641447</v>
      </c>
      <c r="T51">
        <f t="shared" si="24"/>
        <v>1.6181774657799946</v>
      </c>
    </row>
    <row r="52" spans="2:20" x14ac:dyDescent="0.35">
      <c r="B52" s="5" t="s">
        <v>15</v>
      </c>
      <c r="C52">
        <f t="shared" si="7"/>
        <v>2.4890153075013846</v>
      </c>
      <c r="D52">
        <f t="shared" si="8"/>
        <v>2.3079388899346869</v>
      </c>
      <c r="E52">
        <f t="shared" si="9"/>
        <v>1.6828771393584387</v>
      </c>
      <c r="F52">
        <f t="shared" si="10"/>
        <v>1.8588741844448968</v>
      </c>
      <c r="G52">
        <f t="shared" si="11"/>
        <v>1.6354002825892258</v>
      </c>
      <c r="H52">
        <f t="shared" si="12"/>
        <v>1.745248182309769</v>
      </c>
      <c r="I52">
        <f t="shared" si="13"/>
        <v>3.2117511659592841</v>
      </c>
      <c r="J52">
        <f t="shared" si="14"/>
        <v>2.3677766375153606</v>
      </c>
      <c r="K52">
        <f t="shared" si="15"/>
        <v>1.0868294478214937</v>
      </c>
      <c r="L52">
        <f t="shared" si="16"/>
        <v>2.5921540057755461</v>
      </c>
      <c r="M52">
        <f t="shared" si="17"/>
        <v>0</v>
      </c>
      <c r="N52">
        <f t="shared" si="18"/>
        <v>3.1852078826363566</v>
      </c>
      <c r="O52">
        <f t="shared" si="19"/>
        <v>2.3477541212216724</v>
      </c>
      <c r="P52">
        <f t="shared" si="20"/>
        <v>0.37206972269975658</v>
      </c>
      <c r="Q52">
        <f t="shared" si="21"/>
        <v>1.2731924891982498</v>
      </c>
      <c r="R52">
        <f t="shared" si="22"/>
        <v>1.048066924118241</v>
      </c>
      <c r="S52">
        <f t="shared" si="23"/>
        <v>2.579437400991794</v>
      </c>
      <c r="T52">
        <f t="shared" si="24"/>
        <v>2.1476456613857327</v>
      </c>
    </row>
    <row r="53" spans="2:20" x14ac:dyDescent="0.35">
      <c r="B53" s="5" t="s">
        <v>16</v>
      </c>
      <c r="C53">
        <f t="shared" si="7"/>
        <v>3.4982728931629352</v>
      </c>
      <c r="D53">
        <f t="shared" si="8"/>
        <v>3.8019184271706985</v>
      </c>
      <c r="E53">
        <f t="shared" si="9"/>
        <v>2.3738259336080167</v>
      </c>
      <c r="F53">
        <f t="shared" si="10"/>
        <v>3.3325315828937692</v>
      </c>
      <c r="G53">
        <f t="shared" si="11"/>
        <v>2.2514771366042488</v>
      </c>
      <c r="H53">
        <f t="shared" si="12"/>
        <v>2.1352287558355383</v>
      </c>
      <c r="I53">
        <f t="shared" si="13"/>
        <v>1.6214679691299063</v>
      </c>
      <c r="J53">
        <f t="shared" si="14"/>
        <v>2.1185738455390077</v>
      </c>
      <c r="K53">
        <f t="shared" si="15"/>
        <v>2.8482871436359405</v>
      </c>
      <c r="L53">
        <f t="shared" si="16"/>
        <v>3.0116909108994769</v>
      </c>
      <c r="M53">
        <f t="shared" si="17"/>
        <v>3.1852078826363566</v>
      </c>
      <c r="N53">
        <f t="shared" si="18"/>
        <v>0</v>
      </c>
      <c r="O53">
        <f t="shared" si="19"/>
        <v>2.9033887014685855</v>
      </c>
      <c r="P53">
        <f t="shared" si="20"/>
        <v>3.0564953519815661</v>
      </c>
      <c r="Q53">
        <f t="shared" si="21"/>
        <v>2.3252207542797692</v>
      </c>
      <c r="R53">
        <f t="shared" si="22"/>
        <v>2.8611786736927782</v>
      </c>
      <c r="S53">
        <f t="shared" si="23"/>
        <v>2.2983615823956396</v>
      </c>
      <c r="T53">
        <f t="shared" si="24"/>
        <v>2.0500541463142361</v>
      </c>
    </row>
    <row r="54" spans="2:20" x14ac:dyDescent="0.35">
      <c r="B54" s="5" t="s">
        <v>17</v>
      </c>
      <c r="C54">
        <f t="shared" si="7"/>
        <v>0.6508242759087044</v>
      </c>
      <c r="D54">
        <f t="shared" si="8"/>
        <v>1.1143872436678544</v>
      </c>
      <c r="E54">
        <f t="shared" si="9"/>
        <v>1.4484920934440828</v>
      </c>
      <c r="F54">
        <f t="shared" si="10"/>
        <v>1.5659428583907127</v>
      </c>
      <c r="G54">
        <f t="shared" si="11"/>
        <v>3.0756926527150465</v>
      </c>
      <c r="H54">
        <f t="shared" si="12"/>
        <v>1.0734743256057828</v>
      </c>
      <c r="I54">
        <f t="shared" si="13"/>
        <v>3.9884725502293716</v>
      </c>
      <c r="J54">
        <f t="shared" si="14"/>
        <v>1.2357306682760361</v>
      </c>
      <c r="K54">
        <f t="shared" si="15"/>
        <v>1.2637675408283162</v>
      </c>
      <c r="L54">
        <f t="shared" si="16"/>
        <v>0.33825823297884217</v>
      </c>
      <c r="M54">
        <f t="shared" si="17"/>
        <v>2.3477541212216724</v>
      </c>
      <c r="N54">
        <f t="shared" si="18"/>
        <v>2.9033887014685855</v>
      </c>
      <c r="O54">
        <f t="shared" si="19"/>
        <v>0</v>
      </c>
      <c r="P54">
        <f t="shared" si="20"/>
        <v>2.5703119473364238</v>
      </c>
      <c r="Q54">
        <f t="shared" si="21"/>
        <v>1.311505950954116</v>
      </c>
      <c r="R54">
        <f t="shared" si="22"/>
        <v>2.6275618086998973</v>
      </c>
      <c r="S54">
        <f t="shared" si="23"/>
        <v>1.100789408326877</v>
      </c>
      <c r="T54">
        <f t="shared" si="24"/>
        <v>1.3508361556091317</v>
      </c>
    </row>
    <row r="55" spans="2:20" x14ac:dyDescent="0.35">
      <c r="B55" s="5" t="s">
        <v>18</v>
      </c>
      <c r="C55">
        <f t="shared" si="7"/>
        <v>2.7777482047439843</v>
      </c>
      <c r="D55">
        <f t="shared" si="8"/>
        <v>2.6387597586735807</v>
      </c>
      <c r="E55">
        <f t="shared" si="9"/>
        <v>1.8382730040267821</v>
      </c>
      <c r="F55">
        <f t="shared" si="10"/>
        <v>2.1461526564363895</v>
      </c>
      <c r="G55">
        <f t="shared" si="11"/>
        <v>1.3913612934875417</v>
      </c>
      <c r="H55">
        <f t="shared" si="12"/>
        <v>1.8486943379421377</v>
      </c>
      <c r="I55">
        <f t="shared" si="13"/>
        <v>2.9360009462235546</v>
      </c>
      <c r="J55">
        <f t="shared" si="14"/>
        <v>2.5067579837225886</v>
      </c>
      <c r="K55">
        <f t="shared" si="15"/>
        <v>1.335871471576604</v>
      </c>
      <c r="L55">
        <f t="shared" si="16"/>
        <v>2.8221061574555066</v>
      </c>
      <c r="M55">
        <f t="shared" si="17"/>
        <v>0.37206972269975658</v>
      </c>
      <c r="N55">
        <f t="shared" si="18"/>
        <v>3.0564953519815661</v>
      </c>
      <c r="O55">
        <f t="shared" si="19"/>
        <v>2.5703119473364238</v>
      </c>
      <c r="P55">
        <f t="shared" si="20"/>
        <v>0</v>
      </c>
      <c r="Q55">
        <f t="shared" si="21"/>
        <v>1.3783122977640749</v>
      </c>
      <c r="R55">
        <f t="shared" si="22"/>
        <v>1.0180862461863482</v>
      </c>
      <c r="S55">
        <f t="shared" si="23"/>
        <v>2.7363739308176482</v>
      </c>
      <c r="T55">
        <f t="shared" si="24"/>
        <v>2.1828817244150542</v>
      </c>
    </row>
    <row r="56" spans="2:20" x14ac:dyDescent="0.35">
      <c r="B56" s="5" t="s">
        <v>19</v>
      </c>
      <c r="C56">
        <f t="shared" si="7"/>
        <v>1.7222388200532961</v>
      </c>
      <c r="D56">
        <f t="shared" si="8"/>
        <v>1.8293376202262128</v>
      </c>
      <c r="E56">
        <f t="shared" si="9"/>
        <v>1.0634989414024125</v>
      </c>
      <c r="F56">
        <f t="shared" si="10"/>
        <v>1.6320911061269345</v>
      </c>
      <c r="G56">
        <f t="shared" si="11"/>
        <v>1.8850681852925417</v>
      </c>
      <c r="H56">
        <f t="shared" si="12"/>
        <v>0.50597487242163386</v>
      </c>
      <c r="I56">
        <f t="shared" si="13"/>
        <v>2.947021033214543</v>
      </c>
      <c r="J56">
        <f t="shared" si="14"/>
        <v>1.384451226454251</v>
      </c>
      <c r="K56">
        <f t="shared" si="15"/>
        <v>0.57348888406598741</v>
      </c>
      <c r="L56">
        <f t="shared" si="16"/>
        <v>1.5600057486977648</v>
      </c>
      <c r="M56">
        <f t="shared" si="17"/>
        <v>1.2731924891982498</v>
      </c>
      <c r="N56">
        <f t="shared" si="18"/>
        <v>2.3252207542797692</v>
      </c>
      <c r="O56">
        <f t="shared" si="19"/>
        <v>1.311505950954116</v>
      </c>
      <c r="P56">
        <f t="shared" si="20"/>
        <v>1.3783122977640749</v>
      </c>
      <c r="Q56">
        <f t="shared" si="21"/>
        <v>0</v>
      </c>
      <c r="R56">
        <f t="shared" si="22"/>
        <v>1.6109187461485228</v>
      </c>
      <c r="S56">
        <f t="shared" si="23"/>
        <v>1.5545836405036582</v>
      </c>
      <c r="T56">
        <f t="shared" si="24"/>
        <v>1.0307773725648814</v>
      </c>
    </row>
    <row r="57" spans="2:20" x14ac:dyDescent="0.35">
      <c r="B57" s="5" t="s">
        <v>20</v>
      </c>
      <c r="C57">
        <f t="shared" si="7"/>
        <v>2.8199986900477816</v>
      </c>
      <c r="D57">
        <f t="shared" si="8"/>
        <v>2.7022164851690036</v>
      </c>
      <c r="E57">
        <f t="shared" si="9"/>
        <v>1.4176445427636142</v>
      </c>
      <c r="F57">
        <f t="shared" si="10"/>
        <v>1.7606866462366937</v>
      </c>
      <c r="G57">
        <f t="shared" si="11"/>
        <v>1.0587614952440243</v>
      </c>
      <c r="H57">
        <f t="shared" si="12"/>
        <v>2.0154775033614056</v>
      </c>
      <c r="I57">
        <f t="shared" si="13"/>
        <v>2.8241046257268065</v>
      </c>
      <c r="J57">
        <f t="shared" si="14"/>
        <v>2.1935649859207706</v>
      </c>
      <c r="K57">
        <f t="shared" si="15"/>
        <v>1.564346761563874</v>
      </c>
      <c r="L57">
        <f t="shared" si="16"/>
        <v>2.8719223790661328</v>
      </c>
      <c r="M57">
        <f t="shared" si="17"/>
        <v>1.048066924118241</v>
      </c>
      <c r="N57">
        <f t="shared" si="18"/>
        <v>2.8611786736927782</v>
      </c>
      <c r="O57">
        <f t="shared" si="19"/>
        <v>2.6275618086998973</v>
      </c>
      <c r="P57">
        <f t="shared" si="20"/>
        <v>1.0180862461863482</v>
      </c>
      <c r="Q57">
        <f t="shared" si="21"/>
        <v>1.6109187461485228</v>
      </c>
      <c r="R57">
        <f t="shared" si="22"/>
        <v>0</v>
      </c>
      <c r="S57">
        <f t="shared" si="23"/>
        <v>2.4222982282842231</v>
      </c>
      <c r="T57">
        <f t="shared" si="24"/>
        <v>2.2764858099965259</v>
      </c>
    </row>
    <row r="58" spans="2:20" x14ac:dyDescent="0.35">
      <c r="B58" s="5" t="s">
        <v>21</v>
      </c>
      <c r="C58">
        <f t="shared" si="7"/>
        <v>1.4750970573114806</v>
      </c>
      <c r="D58">
        <f t="shared" si="8"/>
        <v>1.8115381853082326</v>
      </c>
      <c r="E58">
        <f t="shared" si="9"/>
        <v>1.0245632693146618</v>
      </c>
      <c r="F58">
        <f t="shared" si="10"/>
        <v>1.507636995052938</v>
      </c>
      <c r="G58">
        <f t="shared" si="11"/>
        <v>2.7320880294879144</v>
      </c>
      <c r="H58">
        <f t="shared" si="12"/>
        <v>1.2859873969188544</v>
      </c>
      <c r="I58">
        <f t="shared" si="13"/>
        <v>3.5066775652828248</v>
      </c>
      <c r="J58">
        <f t="shared" si="14"/>
        <v>0.38765661695651504</v>
      </c>
      <c r="K58">
        <f t="shared" si="15"/>
        <v>1.6680461499393879</v>
      </c>
      <c r="L58">
        <f t="shared" si="16"/>
        <v>1.1442131275641447</v>
      </c>
      <c r="M58">
        <f t="shared" si="17"/>
        <v>2.579437400991794</v>
      </c>
      <c r="N58">
        <f t="shared" si="18"/>
        <v>2.2983615823956396</v>
      </c>
      <c r="O58">
        <f t="shared" si="19"/>
        <v>1.100789408326877</v>
      </c>
      <c r="P58">
        <f t="shared" si="20"/>
        <v>2.7363739308176482</v>
      </c>
      <c r="Q58">
        <f t="shared" si="21"/>
        <v>1.5545836405036582</v>
      </c>
      <c r="R58">
        <f t="shared" si="22"/>
        <v>2.4222982282842231</v>
      </c>
      <c r="S58">
        <f t="shared" si="23"/>
        <v>0</v>
      </c>
      <c r="T58">
        <f t="shared" si="24"/>
        <v>1.5118580725228148</v>
      </c>
    </row>
    <row r="59" spans="2:20" x14ac:dyDescent="0.35">
      <c r="B59" s="11" t="s">
        <v>32</v>
      </c>
      <c r="C59">
        <f t="shared" si="7"/>
        <v>1.9390553352583146</v>
      </c>
      <c r="D59">
        <f t="shared" si="8"/>
        <v>2.282906580862595</v>
      </c>
      <c r="E59">
        <f t="shared" si="9"/>
        <v>1.5415748478534661</v>
      </c>
      <c r="F59">
        <f t="shared" si="10"/>
        <v>2.1630676943213252</v>
      </c>
      <c r="G59">
        <f t="shared" si="11"/>
        <v>2.3918525636288184</v>
      </c>
      <c r="H59">
        <f t="shared" si="12"/>
        <v>0.95789632621842136</v>
      </c>
      <c r="I59">
        <f t="shared" si="13"/>
        <v>3.0174753135328301</v>
      </c>
      <c r="J59">
        <f t="shared" si="14"/>
        <v>1.5327654322854714</v>
      </c>
      <c r="K59">
        <f t="shared" si="15"/>
        <v>1.4423685983532561</v>
      </c>
      <c r="L59">
        <f t="shared" si="16"/>
        <v>1.6181774657799946</v>
      </c>
      <c r="M59">
        <f t="shared" si="17"/>
        <v>2.1476456613857327</v>
      </c>
      <c r="N59">
        <f t="shared" si="18"/>
        <v>2.0500541463142361</v>
      </c>
      <c r="O59">
        <f t="shared" si="19"/>
        <v>1.3508361556091317</v>
      </c>
      <c r="P59">
        <f t="shared" si="20"/>
        <v>2.1828817244150542</v>
      </c>
      <c r="Q59">
        <f t="shared" si="21"/>
        <v>1.0307773725648814</v>
      </c>
      <c r="R59">
        <f t="shared" si="22"/>
        <v>2.2764858099965259</v>
      </c>
      <c r="S59">
        <f t="shared" si="23"/>
        <v>1.5118580725228148</v>
      </c>
      <c r="T59">
        <f t="shared" si="24"/>
        <v>0</v>
      </c>
    </row>
    <row r="63" spans="2:20" ht="43.5" x14ac:dyDescent="0.35">
      <c r="B63" s="1" t="s">
        <v>38</v>
      </c>
      <c r="C63" s="12" t="s">
        <v>37</v>
      </c>
      <c r="D63" s="12" t="s">
        <v>31</v>
      </c>
    </row>
    <row r="64" spans="2:20" x14ac:dyDescent="0.35">
      <c r="B64" s="13" t="s">
        <v>10</v>
      </c>
      <c r="C64" s="14">
        <v>0.95789632621842136</v>
      </c>
      <c r="D64" s="15">
        <v>1</v>
      </c>
      <c r="F64" s="16" t="s">
        <v>39</v>
      </c>
      <c r="G64" s="16"/>
      <c r="H64" s="16"/>
      <c r="I64" s="16"/>
      <c r="J64" s="16"/>
      <c r="K64" s="16"/>
      <c r="L64" s="16"/>
    </row>
    <row r="65" spans="2:12" x14ac:dyDescent="0.35">
      <c r="B65" s="13" t="s">
        <v>19</v>
      </c>
      <c r="C65" s="14">
        <v>1.0307773725648814</v>
      </c>
      <c r="D65" s="15">
        <v>1</v>
      </c>
      <c r="F65" s="16"/>
      <c r="G65" s="16"/>
      <c r="H65" s="16"/>
      <c r="I65" s="16"/>
      <c r="J65" s="16"/>
      <c r="K65" s="16"/>
      <c r="L65" s="16"/>
    </row>
    <row r="66" spans="2:12" x14ac:dyDescent="0.35">
      <c r="B66" s="13" t="s">
        <v>17</v>
      </c>
      <c r="C66" s="14">
        <v>1.3508361556091317</v>
      </c>
      <c r="D66" s="15">
        <v>1</v>
      </c>
      <c r="F66" s="16"/>
      <c r="G66" s="16"/>
      <c r="H66" s="16"/>
      <c r="I66" s="16"/>
      <c r="J66" s="16"/>
      <c r="K66" s="16"/>
      <c r="L66" s="16"/>
    </row>
    <row r="67" spans="2:12" x14ac:dyDescent="0.35">
      <c r="B67" s="5" t="s">
        <v>13</v>
      </c>
      <c r="C67" s="1">
        <v>1.4423685983532561</v>
      </c>
      <c r="D67" s="4">
        <v>1</v>
      </c>
    </row>
    <row r="68" spans="2:12" x14ac:dyDescent="0.35">
      <c r="B68" s="5" t="s">
        <v>21</v>
      </c>
      <c r="C68" s="1">
        <v>1.5118580725228148</v>
      </c>
      <c r="D68" s="4">
        <v>0</v>
      </c>
    </row>
    <row r="69" spans="2:12" x14ac:dyDescent="0.35">
      <c r="B69" s="5" t="s">
        <v>12</v>
      </c>
      <c r="C69" s="1">
        <v>1.5327654322854714</v>
      </c>
      <c r="D69" s="4">
        <v>0</v>
      </c>
    </row>
    <row r="70" spans="2:12" x14ac:dyDescent="0.35">
      <c r="B70" s="5" t="s">
        <v>7</v>
      </c>
      <c r="C70" s="1">
        <v>1.5415748478534661</v>
      </c>
      <c r="D70" s="4">
        <v>0</v>
      </c>
    </row>
    <row r="71" spans="2:12" x14ac:dyDescent="0.35">
      <c r="B71" s="5" t="s">
        <v>14</v>
      </c>
      <c r="C71" s="1">
        <v>1.6181774657799946</v>
      </c>
      <c r="D71" s="4">
        <v>1</v>
      </c>
    </row>
    <row r="72" spans="2:12" x14ac:dyDescent="0.35">
      <c r="B72" s="5" t="s">
        <v>5</v>
      </c>
      <c r="C72" s="1">
        <v>1.9390553352583146</v>
      </c>
      <c r="D72" s="4">
        <v>1</v>
      </c>
    </row>
    <row r="73" spans="2:12" x14ac:dyDescent="0.35">
      <c r="B73" s="5" t="s">
        <v>16</v>
      </c>
      <c r="C73" s="1">
        <v>2.0500541463142361</v>
      </c>
      <c r="D73" s="4">
        <v>0</v>
      </c>
    </row>
    <row r="74" spans="2:12" x14ac:dyDescent="0.35">
      <c r="B74" s="5" t="s">
        <v>15</v>
      </c>
      <c r="C74" s="1">
        <v>2.1476456613857327</v>
      </c>
      <c r="D74" s="4">
        <v>1</v>
      </c>
    </row>
    <row r="75" spans="2:12" x14ac:dyDescent="0.35">
      <c r="B75" s="5" t="s">
        <v>8</v>
      </c>
      <c r="C75" s="1">
        <v>2.1630676943213252</v>
      </c>
      <c r="D75" s="4">
        <v>0</v>
      </c>
    </row>
    <row r="76" spans="2:12" x14ac:dyDescent="0.35">
      <c r="B76" s="5" t="s">
        <v>18</v>
      </c>
      <c r="C76" s="1">
        <v>2.1828817244150542</v>
      </c>
      <c r="D76" s="4">
        <v>1</v>
      </c>
    </row>
    <row r="77" spans="2:12" x14ac:dyDescent="0.35">
      <c r="B77" s="5" t="s">
        <v>20</v>
      </c>
      <c r="C77" s="1">
        <v>2.2764858099965259</v>
      </c>
      <c r="D77" s="4">
        <v>0</v>
      </c>
    </row>
    <row r="78" spans="2:12" x14ac:dyDescent="0.35">
      <c r="B78" s="5" t="s">
        <v>6</v>
      </c>
      <c r="C78" s="1">
        <v>2.282906580862595</v>
      </c>
      <c r="D78" s="4">
        <v>1</v>
      </c>
    </row>
    <row r="79" spans="2:12" x14ac:dyDescent="0.35">
      <c r="B79" s="5" t="s">
        <v>9</v>
      </c>
      <c r="C79" s="1">
        <v>2.3918525636288184</v>
      </c>
      <c r="D79" s="4">
        <v>0</v>
      </c>
    </row>
    <row r="80" spans="2:12" x14ac:dyDescent="0.35">
      <c r="B80" s="5" t="s">
        <v>11</v>
      </c>
      <c r="C80" s="1">
        <v>3.0174753135328301</v>
      </c>
      <c r="D80" s="4">
        <v>0</v>
      </c>
    </row>
    <row r="84" spans="2:12" ht="43.5" x14ac:dyDescent="0.35">
      <c r="B84" s="1" t="s">
        <v>40</v>
      </c>
      <c r="C84" s="12" t="s">
        <v>37</v>
      </c>
      <c r="D84" s="12" t="s">
        <v>31</v>
      </c>
    </row>
    <row r="85" spans="2:12" x14ac:dyDescent="0.35">
      <c r="B85" s="13" t="s">
        <v>10</v>
      </c>
      <c r="C85" s="14">
        <v>0.95789632621842136</v>
      </c>
      <c r="D85" s="15">
        <v>1</v>
      </c>
      <c r="F85" s="16" t="s">
        <v>41</v>
      </c>
      <c r="G85" s="16"/>
      <c r="H85" s="16"/>
      <c r="I85" s="16"/>
      <c r="J85" s="16"/>
      <c r="K85" s="16"/>
      <c r="L85" s="16"/>
    </row>
    <row r="86" spans="2:12" x14ac:dyDescent="0.35">
      <c r="B86" s="13" t="s">
        <v>19</v>
      </c>
      <c r="C86" s="14">
        <v>1.0307773725648814</v>
      </c>
      <c r="D86" s="15">
        <v>1</v>
      </c>
      <c r="F86" s="16"/>
      <c r="G86" s="16"/>
      <c r="H86" s="16"/>
      <c r="I86" s="16"/>
      <c r="J86" s="16"/>
      <c r="K86" s="16"/>
      <c r="L86" s="16"/>
    </row>
    <row r="87" spans="2:12" x14ac:dyDescent="0.35">
      <c r="B87" s="13" t="s">
        <v>17</v>
      </c>
      <c r="C87" s="14">
        <v>1.3508361556091317</v>
      </c>
      <c r="D87" s="15">
        <v>1</v>
      </c>
      <c r="F87" s="16"/>
      <c r="G87" s="16"/>
      <c r="H87" s="16"/>
      <c r="I87" s="16"/>
      <c r="J87" s="16"/>
      <c r="K87" s="16"/>
      <c r="L87" s="16"/>
    </row>
    <row r="88" spans="2:12" x14ac:dyDescent="0.35">
      <c r="B88" s="13" t="s">
        <v>13</v>
      </c>
      <c r="C88" s="14">
        <v>1.4423685983532561</v>
      </c>
      <c r="D88" s="15">
        <v>1</v>
      </c>
    </row>
    <row r="89" spans="2:12" x14ac:dyDescent="0.35">
      <c r="B89" s="13" t="s">
        <v>21</v>
      </c>
      <c r="C89" s="14">
        <v>1.5118580725228148</v>
      </c>
      <c r="D89" s="15">
        <v>0</v>
      </c>
    </row>
    <row r="90" spans="2:12" x14ac:dyDescent="0.35">
      <c r="B90" s="5" t="s">
        <v>12</v>
      </c>
      <c r="C90" s="1">
        <v>1.5327654322854714</v>
      </c>
      <c r="D90" s="4">
        <v>0</v>
      </c>
    </row>
    <row r="91" spans="2:12" x14ac:dyDescent="0.35">
      <c r="B91" s="5" t="s">
        <v>7</v>
      </c>
      <c r="C91" s="1">
        <v>1.5415748478534661</v>
      </c>
      <c r="D91" s="4">
        <v>0</v>
      </c>
    </row>
    <row r="92" spans="2:12" x14ac:dyDescent="0.35">
      <c r="B92" s="5" t="s">
        <v>14</v>
      </c>
      <c r="C92" s="1">
        <v>1.6181774657799946</v>
      </c>
      <c r="D92" s="4">
        <v>1</v>
      </c>
    </row>
    <row r="93" spans="2:12" x14ac:dyDescent="0.35">
      <c r="B93" s="5" t="s">
        <v>5</v>
      </c>
      <c r="C93" s="1">
        <v>1.9390553352583146</v>
      </c>
      <c r="D93" s="4">
        <v>1</v>
      </c>
    </row>
    <row r="94" spans="2:12" x14ac:dyDescent="0.35">
      <c r="B94" s="5" t="s">
        <v>16</v>
      </c>
      <c r="C94" s="1">
        <v>2.0500541463142361</v>
      </c>
      <c r="D94" s="4">
        <v>0</v>
      </c>
    </row>
    <row r="95" spans="2:12" x14ac:dyDescent="0.35">
      <c r="B95" s="5" t="s">
        <v>15</v>
      </c>
      <c r="C95" s="1">
        <v>2.1476456613857327</v>
      </c>
      <c r="D95" s="4">
        <v>1</v>
      </c>
    </row>
    <row r="96" spans="2:12" x14ac:dyDescent="0.35">
      <c r="B96" s="5" t="s">
        <v>8</v>
      </c>
      <c r="C96" s="1">
        <v>2.1630676943213252</v>
      </c>
      <c r="D96" s="4">
        <v>0</v>
      </c>
    </row>
    <row r="97" spans="2:12" x14ac:dyDescent="0.35">
      <c r="B97" s="5" t="s">
        <v>18</v>
      </c>
      <c r="C97" s="1">
        <v>2.1828817244150542</v>
      </c>
      <c r="D97" s="4">
        <v>1</v>
      </c>
    </row>
    <row r="98" spans="2:12" x14ac:dyDescent="0.35">
      <c r="B98" s="5" t="s">
        <v>20</v>
      </c>
      <c r="C98" s="1">
        <v>2.2764858099965259</v>
      </c>
      <c r="D98" s="4">
        <v>0</v>
      </c>
    </row>
    <row r="99" spans="2:12" x14ac:dyDescent="0.35">
      <c r="B99" s="5" t="s">
        <v>6</v>
      </c>
      <c r="C99" s="1">
        <v>2.282906580862595</v>
      </c>
      <c r="D99" s="4">
        <v>1</v>
      </c>
    </row>
    <row r="100" spans="2:12" x14ac:dyDescent="0.35">
      <c r="B100" s="5" t="s">
        <v>9</v>
      </c>
      <c r="C100" s="1">
        <v>2.3918525636288184</v>
      </c>
      <c r="D100" s="4">
        <v>0</v>
      </c>
    </row>
    <row r="101" spans="2:12" x14ac:dyDescent="0.35">
      <c r="B101" s="5" t="s">
        <v>11</v>
      </c>
      <c r="C101" s="1">
        <v>3.0174753135328301</v>
      </c>
      <c r="D101" s="4">
        <v>0</v>
      </c>
    </row>
    <row r="105" spans="2:12" ht="43.5" x14ac:dyDescent="0.35">
      <c r="B105" s="1" t="s">
        <v>42</v>
      </c>
      <c r="C105" s="12" t="s">
        <v>37</v>
      </c>
      <c r="D105" s="12" t="s">
        <v>31</v>
      </c>
    </row>
    <row r="106" spans="2:12" x14ac:dyDescent="0.35">
      <c r="B106" s="13" t="s">
        <v>10</v>
      </c>
      <c r="C106" s="14">
        <v>0.95789632621842136</v>
      </c>
      <c r="D106" s="15">
        <v>1</v>
      </c>
      <c r="F106" s="16" t="s">
        <v>43</v>
      </c>
      <c r="G106" s="16"/>
      <c r="H106" s="16"/>
      <c r="I106" s="16"/>
      <c r="J106" s="16"/>
      <c r="K106" s="16"/>
      <c r="L106" s="16"/>
    </row>
    <row r="107" spans="2:12" x14ac:dyDescent="0.35">
      <c r="B107" s="13" t="s">
        <v>19</v>
      </c>
      <c r="C107" s="14">
        <v>1.0307773725648814</v>
      </c>
      <c r="D107" s="15">
        <v>1</v>
      </c>
      <c r="F107" s="16"/>
      <c r="G107" s="16"/>
      <c r="H107" s="16"/>
      <c r="I107" s="16"/>
      <c r="J107" s="16"/>
      <c r="K107" s="16"/>
      <c r="L107" s="16"/>
    </row>
    <row r="108" spans="2:12" x14ac:dyDescent="0.35">
      <c r="B108" s="13" t="s">
        <v>17</v>
      </c>
      <c r="C108" s="14">
        <v>1.3508361556091317</v>
      </c>
      <c r="D108" s="15">
        <v>1</v>
      </c>
      <c r="F108" s="16"/>
      <c r="G108" s="16"/>
      <c r="H108" s="16"/>
      <c r="I108" s="16"/>
      <c r="J108" s="16"/>
      <c r="K108" s="16"/>
      <c r="L108" s="16"/>
    </row>
    <row r="109" spans="2:12" x14ac:dyDescent="0.35">
      <c r="B109" s="13" t="s">
        <v>13</v>
      </c>
      <c r="C109" s="14">
        <v>1.4423685983532561</v>
      </c>
      <c r="D109" s="15">
        <v>1</v>
      </c>
    </row>
    <row r="110" spans="2:12" x14ac:dyDescent="0.35">
      <c r="B110" s="13" t="s">
        <v>21</v>
      </c>
      <c r="C110" s="14">
        <v>1.5118580725228148</v>
      </c>
      <c r="D110" s="15">
        <v>0</v>
      </c>
    </row>
    <row r="111" spans="2:12" x14ac:dyDescent="0.35">
      <c r="B111" s="13" t="s">
        <v>12</v>
      </c>
      <c r="C111" s="14">
        <v>1.5327654322854714</v>
      </c>
      <c r="D111" s="15">
        <v>0</v>
      </c>
    </row>
    <row r="112" spans="2:12" x14ac:dyDescent="0.35">
      <c r="B112" s="13" t="s">
        <v>7</v>
      </c>
      <c r="C112" s="14">
        <v>1.5415748478534661</v>
      </c>
      <c r="D112" s="15">
        <v>0</v>
      </c>
    </row>
    <row r="113" spans="2:4" x14ac:dyDescent="0.35">
      <c r="B113" s="5" t="s">
        <v>14</v>
      </c>
      <c r="C113" s="1">
        <v>1.6181774657799946</v>
      </c>
      <c r="D113" s="4">
        <v>1</v>
      </c>
    </row>
    <row r="114" spans="2:4" x14ac:dyDescent="0.35">
      <c r="B114" s="5" t="s">
        <v>5</v>
      </c>
      <c r="C114" s="1">
        <v>1.9390553352583146</v>
      </c>
      <c r="D114" s="4">
        <v>1</v>
      </c>
    </row>
    <row r="115" spans="2:4" x14ac:dyDescent="0.35">
      <c r="B115" s="5" t="s">
        <v>16</v>
      </c>
      <c r="C115" s="1">
        <v>2.0500541463142361</v>
      </c>
      <c r="D115" s="4">
        <v>0</v>
      </c>
    </row>
    <row r="116" spans="2:4" x14ac:dyDescent="0.35">
      <c r="B116" s="5" t="s">
        <v>15</v>
      </c>
      <c r="C116" s="1">
        <v>2.1476456613857327</v>
      </c>
      <c r="D116" s="4">
        <v>1</v>
      </c>
    </row>
    <row r="117" spans="2:4" x14ac:dyDescent="0.35">
      <c r="B117" s="5" t="s">
        <v>8</v>
      </c>
      <c r="C117" s="1">
        <v>2.1630676943213252</v>
      </c>
      <c r="D117" s="4">
        <v>0</v>
      </c>
    </row>
    <row r="118" spans="2:4" x14ac:dyDescent="0.35">
      <c r="B118" s="5" t="s">
        <v>18</v>
      </c>
      <c r="C118" s="1">
        <v>2.1828817244150542</v>
      </c>
      <c r="D118" s="4">
        <v>1</v>
      </c>
    </row>
    <row r="119" spans="2:4" x14ac:dyDescent="0.35">
      <c r="B119" s="5" t="s">
        <v>20</v>
      </c>
      <c r="C119" s="1">
        <v>2.2764858099965259</v>
      </c>
      <c r="D119" s="4">
        <v>0</v>
      </c>
    </row>
    <row r="120" spans="2:4" x14ac:dyDescent="0.35">
      <c r="B120" s="5" t="s">
        <v>6</v>
      </c>
      <c r="C120" s="1">
        <v>2.282906580862595</v>
      </c>
      <c r="D120" s="4">
        <v>1</v>
      </c>
    </row>
    <row r="121" spans="2:4" x14ac:dyDescent="0.35">
      <c r="B121" s="5" t="s">
        <v>9</v>
      </c>
      <c r="C121" s="1">
        <v>2.3918525636288184</v>
      </c>
      <c r="D121" s="4">
        <v>0</v>
      </c>
    </row>
    <row r="122" spans="2:4" x14ac:dyDescent="0.35">
      <c r="B122" s="5" t="s">
        <v>11</v>
      </c>
      <c r="C122" s="1">
        <v>3.0174753135328301</v>
      </c>
      <c r="D122" s="4">
        <v>0</v>
      </c>
    </row>
  </sheetData>
  <autoFilter ref="B84:D101" xr:uid="{3E87F7D8-1E48-4DB5-B9AB-C62BDCE1DB03}">
    <sortState xmlns:xlrd2="http://schemas.microsoft.com/office/spreadsheetml/2017/richdata2" ref="B85:D101">
      <sortCondition ref="C84:C101"/>
    </sortState>
  </autoFilter>
  <mergeCells count="3">
    <mergeCell ref="F64:L66"/>
    <mergeCell ref="F85:L87"/>
    <mergeCell ref="F106:L108"/>
  </mergeCells>
  <conditionalFormatting sqref="C42:T59">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8 E A A B Q S w M E F A A C A A g A 6 F p i W W 1 e c 4 O k A A A A 9 g A A A B I A H A B D b 2 5 m a W c v U G F j a 2 F n Z S 5 4 b W w g o h g A K K A U A A A A A A A A A A A A A A A A A A A A A A A A A A A A h Y 9 L D o I w A E S v Q r q n H z B R S S k L t 5 I Y j c Z t U y s 0 Q j H 9 W O 7 m w i N 5 B T G K u n M 5 b 9 5 i 5 n 6 9 0 a J v m + g i j V W d z g G B G E R S i + 6 g d J U D 7 4 7 x D B S M r r g 4 8 U p G g 6 x t 1 t t D D m r n z h l C I Q Q Y U t i Z C i U Y E 7 Q v l x t R y 5 a D j 6 z + y 7 H S 1 n E t J G B 0 9 x r D E k j S C S T T O c Q U j Z C W S n + F Z N j 7 b H 8 g X f j G e S O Z 8 f F 6 S 9 E Y K X p / Y A 9 Q S w M E F A A C A A g A 6 F p i 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h a Y l l 6 d E W P + Q E A A G A E A A A T A B w A R m 9 y b X V s Y X M v U 2 V j d G l v b j E u b S C i G A A o o B Q A A A A A A A A A A A A A A A A A A A A A A A A A A A C N V M F u 0 0 A Q v U f K P 6 z M J Z E s q 0 W l B y o f U A K C C w I l n B o U b b 2 D u + p 6 1 9 q d d R p F P c C F S v 2 B 3 v g F B K o I h Z Z f W P 8 R G 6 e k C u t D f f F 6 3 u x 7 M 0 9 P N p A h V 5 K M 1 u / d g 2 6 n 2 z H H V A M j h a o 4 T B l F a g B J S g R g t 0 P 8 4 y 7 r j / U n d 1 t / d j d u 6 a 4 9 N j B V M l S Z L U B i 7 w U X k A y U R P 9 h e t H g 6 e S d A W 0 m A o y k k 6 G a S a E o M 5 M t g S Q z V d S P D 4 c g e M E R d B r F U U w G S t h C m v T x X k y e y 0 w x L v N 0 / 8 n O z m 5 M 3 l q F M M K 5 g P T + m L x W E t 7 3 4 / W o j y L 3 x d 2 6 b / V F f e 6 u / L g 3 9 Y W 7 I u 6 H + + q + e + D X C n T X b h n 5 J c b 0 y N 9 / o 1 X h y V 4 C Z X 7 o 3 v / L x u T w r u O Z E K O M C q p N i t p u a V 5 6 g d + N 3 j / N n 8 S T L N 2 f e 5 2 x p t J 8 U L p Y r z i e l 2 B 6 D 5 8 3 X i w i L h m c e p N e S d z f S 1 Y M Z z F Z R E e W 5 Y B h P Q e p w f g 6 + g p B O M W m f K w K K G k O A c B Z y H E C 8 5 n S L G R R m u d c U j E V V O a 2 j W 7 T g R x F C 1 y B 9 n m Y B U C p S u t d 5 j g P I a 2 Y b Z I 7 z V R R U s l b 9 t t q s h J 1 W 5 M G A T 6 G q z R u R l u d 7 8 A K p I X Q D e 3 p e B H u Y k p 1 A n J j R S h n k K I N y 0 h z w W X I 1 + 5 Y 5 U M 4 p d 6 2 N r c b s N k 3 H D u j B o M L m W 7 x n n H t / w x K b w F n / W 6 H y 4 e E / e A v U E s B A i 0 A F A A C A A g A 6 F p i W W 1 e c 4 O k A A A A 9 g A A A B I A A A A A A A A A A A A A A A A A A A A A A E N v b m Z p Z y 9 Q Y W N r Y W d l L n h t b F B L A Q I t A B Q A A g A I A O h a Y l k P y u m r p A A A A O k A A A A T A A A A A A A A A A A A A A A A A P A A A A B b Q 2 9 u d G V u d F 9 U e X B l c 1 0 u e G 1 s U E s B A i 0 A F A A C A A g A 6 F p i W X p 0 R Y / 5 A Q A A Y A Q A A B M A A A A A A A A A A A A A A A A A 4 Q E A A E Z v c m 1 1 b G F z L 1 N l Y 3 R p b 2 4 x L m 1 Q S w U G A A A A A A M A A w D C A A A A J 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x g A A A A A A A D t 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v d m l l X 2 R h d G F z Z 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N 2 U x Y j c 4 M S 0 5 Y W M y L T Q x N 2 I t O T E y Z C 1 m O W Y 2 M j Z j N j I 3 O T Y 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D g w N i I g L z 4 8 R W 5 0 c n k g V H l w Z T 0 i R m l s b E V y c m 9 y Q 2 9 k Z S I g V m F s d W U 9 I n N V b m t u b 3 d u I i A v P j x F b n R y e S B U e X B l P S J G a W x s R X J y b 3 J D b 3 V u d C I g V m F s d W U 9 I m w z I i A v P j x F b n R y e S B U e X B l P S J G a W x s T G F z d F V w Z G F 0 Z W Q i I F Z h b H V l P S J k M j A y N C 0 x M S 0 w M l Q w O D o y M D o x O C 4 0 N j Y y N T E 0 W i I g L z 4 8 R W 5 0 c n k g V H l w Z T 0 i R m l s b E N v b H V t b l R 5 c G V z I i B W Y W x 1 Z T 0 i c 0 F 3 T U d C Z 0 1 H Q m d Z R 0 J n W U d D U U 1 H Q m d Z R 0 J n W U R C Z 1 l H I i A v P j x F b n R y e S B U e X B l P S J G a W x s Q 2 9 s d W 1 u T m F t Z X M i I F Z h b H V l P S J z W y Z x d W 9 0 O 2 l u Z G V 4 J n F 1 b 3 Q 7 L C Z x d W 9 0 O 2 J 1 Z G d l d C Z x d W 9 0 O y w m c X V v d D t n Z W 5 y Z X M m c X V v d D s s J n F 1 b 3 Q 7 a G 9 t Z X B h Z 2 U m c X V v d D s s J n F 1 b 3 Q 7 a W Q m c X V v d D s s J n F 1 b 3 Q 7 a 2 V 5 d 2 9 y Z H M m c X V v d D s s J n F 1 b 3 Q 7 b 3 J p Z 2 l u Y W x f b G F u Z 3 V h Z 2 U m c X V v d D s s J n F 1 b 3 Q 7 b 3 J p Z 2 l u Y W x f d G l 0 b G U m c X V v d D s s J n F 1 b 3 Q 7 b 3 Z l c n Z p Z X c m c X V v d D s s J n F 1 b 3 Q 7 c G 9 w d W x h c m l 0 e S Z x d W 9 0 O y w m c X V v d D t w c m 9 k d W N 0 a W 9 u X 2 N v b X B h b m l l c y Z x d W 9 0 O y w m c X V v d D t w c m 9 k d W N 0 a W 9 u X 2 N v d W 5 0 c m l l c y Z x d W 9 0 O y w m c X V v d D t y Z W x l Y X N l X 2 R h d G U m c X V v d D s s J n F 1 b 3 Q 7 c m V 2 Z W 5 1 Z S Z x d W 9 0 O y w m c X V v d D t y d W 5 0 a W 1 l J n F 1 b 3 Q 7 L C Z x d W 9 0 O 3 N w b 2 t l b l 9 s Y W 5 n d W F n Z X M m c X V v d D s s J n F 1 b 3 Q 7 c 3 R h d H V z J n F 1 b 3 Q 7 L C Z x d W 9 0 O 3 R h Z 2 x p b m U m c X V v d D s s J n F 1 b 3 Q 7 d G l 0 b G U m c X V v d D s s J n F 1 b 3 Q 7 d m 9 0 Z V 9 h d m V y Y W d l J n F 1 b 3 Q 7 L C Z x d W 9 0 O 3 Z v d G V f Y 2 9 1 b n Q m c X V v d D s s J n F 1 b 3 Q 7 Y 2 F z d C Z x d W 9 0 O y w m c X V v d D t j c m V 3 J n F 1 b 3 Q 7 L C Z x d W 9 0 O 2 R p c m V j d G 9 y J n F 1 b 3 Q 7 X S 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2 1 v d m l l X 2 R h d G F z Z X Q v Q X V 0 b 1 J l b W 9 2 Z W R D b 2 x 1 b W 5 z M S 5 7 a W 5 k Z X g s M H 0 m c X V v d D s s J n F 1 b 3 Q 7 U 2 V j d G l v b j E v b W 9 2 a W V f Z G F 0 Y X N l d C 9 B d X R v U m V t b 3 Z l Z E N v b H V t b n M x L n t i d W R n Z X Q s M X 0 m c X V v d D s s J n F 1 b 3 Q 7 U 2 V j d G l v b j E v b W 9 2 a W V f Z G F 0 Y X N l d C 9 B d X R v U m V t b 3 Z l Z E N v b H V t b n M x L n t n Z W 5 y Z X M s M n 0 m c X V v d D s s J n F 1 b 3 Q 7 U 2 V j d G l v b j E v b W 9 2 a W V f Z G F 0 Y X N l d C 9 B d X R v U m V t b 3 Z l Z E N v b H V t b n M x L n t o b 2 1 l c G F n Z S w z f S Z x d W 9 0 O y w m c X V v d D t T Z W N 0 a W 9 u M S 9 t b 3 Z p Z V 9 k Y X R h c 2 V 0 L 0 F 1 d G 9 S Z W 1 v d m V k Q 2 9 s d W 1 u c z E u e 2 l k L D R 9 J n F 1 b 3 Q 7 L C Z x d W 9 0 O 1 N l Y 3 R p b 2 4 x L 2 1 v d m l l X 2 R h d G F z Z X Q v Q X V 0 b 1 J l b W 9 2 Z W R D b 2 x 1 b W 5 z M S 5 7 a 2 V 5 d 2 9 y Z H M s N X 0 m c X V v d D s s J n F 1 b 3 Q 7 U 2 V j d G l v b j E v b W 9 2 a W V f Z G F 0 Y X N l d C 9 B d X R v U m V t b 3 Z l Z E N v b H V t b n M x L n t v c m l n a W 5 h b F 9 s Y W 5 n d W F n Z S w 2 f S Z x d W 9 0 O y w m c X V v d D t T Z W N 0 a W 9 u M S 9 t b 3 Z p Z V 9 k Y X R h c 2 V 0 L 0 F 1 d G 9 S Z W 1 v d m V k Q 2 9 s d W 1 u c z E u e 2 9 y a W d p b m F s X 3 R p d G x l L D d 9 J n F 1 b 3 Q 7 L C Z x d W 9 0 O 1 N l Y 3 R p b 2 4 x L 2 1 v d m l l X 2 R h d G F z Z X Q v Q X V 0 b 1 J l b W 9 2 Z W R D b 2 x 1 b W 5 z M S 5 7 b 3 Z l c n Z p Z X c s O H 0 m c X V v d D s s J n F 1 b 3 Q 7 U 2 V j d G l v b j E v b W 9 2 a W V f Z G F 0 Y X N l d C 9 B d X R v U m V t b 3 Z l Z E N v b H V t b n M x L n t w b 3 B 1 b G F y a X R 5 L D l 9 J n F 1 b 3 Q 7 L C Z x d W 9 0 O 1 N l Y 3 R p b 2 4 x L 2 1 v d m l l X 2 R h d G F z Z X Q v Q X V 0 b 1 J l b W 9 2 Z W R D b 2 x 1 b W 5 z M S 5 7 c H J v Z H V j d G l v b l 9 j b 2 1 w Y W 5 p Z X M s M T B 9 J n F 1 b 3 Q 7 L C Z x d W 9 0 O 1 N l Y 3 R p b 2 4 x L 2 1 v d m l l X 2 R h d G F z Z X Q v Q X V 0 b 1 J l b W 9 2 Z W R D b 2 x 1 b W 5 z M S 5 7 c H J v Z H V j d G l v b l 9 j b 3 V u d H J p Z X M s M T F 9 J n F 1 b 3 Q 7 L C Z x d W 9 0 O 1 N l Y 3 R p b 2 4 x L 2 1 v d m l l X 2 R h d G F z Z X Q v Q X V 0 b 1 J l b W 9 2 Z W R D b 2 x 1 b W 5 z M S 5 7 c m V s Z W F z Z V 9 k Y X R l L D E y f S Z x d W 9 0 O y w m c X V v d D t T Z W N 0 a W 9 u M S 9 t b 3 Z p Z V 9 k Y X R h c 2 V 0 L 0 F 1 d G 9 S Z W 1 v d m V k Q 2 9 s d W 1 u c z E u e 3 J l d m V u d W U s M T N 9 J n F 1 b 3 Q 7 L C Z x d W 9 0 O 1 N l Y 3 R p b 2 4 x L 2 1 v d m l l X 2 R h d G F z Z X Q v Q X V 0 b 1 J l b W 9 2 Z W R D b 2 x 1 b W 5 z M S 5 7 c n V u d G l t Z S w x N H 0 m c X V v d D s s J n F 1 b 3 Q 7 U 2 V j d G l v b j E v b W 9 2 a W V f Z G F 0 Y X N l d C 9 B d X R v U m V t b 3 Z l Z E N v b H V t b n M x L n t z c G 9 r Z W 5 f b G F u Z 3 V h Z 2 V z L D E 1 f S Z x d W 9 0 O y w m c X V v d D t T Z W N 0 a W 9 u M S 9 t b 3 Z p Z V 9 k Y X R h c 2 V 0 L 0 F 1 d G 9 S Z W 1 v d m V k Q 2 9 s d W 1 u c z E u e 3 N 0 Y X R 1 c y w x N n 0 m c X V v d D s s J n F 1 b 3 Q 7 U 2 V j d G l v b j E v b W 9 2 a W V f Z G F 0 Y X N l d C 9 B d X R v U m V t b 3 Z l Z E N v b H V t b n M x L n t 0 Y W d s a W 5 l L D E 3 f S Z x d W 9 0 O y w m c X V v d D t T Z W N 0 a W 9 u M S 9 t b 3 Z p Z V 9 k Y X R h c 2 V 0 L 0 F 1 d G 9 S Z W 1 v d m V k Q 2 9 s d W 1 u c z E u e 3 R p d G x l L D E 4 f S Z x d W 9 0 O y w m c X V v d D t T Z W N 0 a W 9 u M S 9 t b 3 Z p Z V 9 k Y X R h c 2 V 0 L 0 F 1 d G 9 S Z W 1 v d m V k Q 2 9 s d W 1 u c z E u e 3 Z v d G V f Y X Z l c m F n Z S w x O X 0 m c X V v d D s s J n F 1 b 3 Q 7 U 2 V j d G l v b j E v b W 9 2 a W V f Z G F 0 Y X N l d C 9 B d X R v U m V t b 3 Z l Z E N v b H V t b n M x L n t 2 b 3 R l X 2 N v d W 5 0 L D I w f S Z x d W 9 0 O y w m c X V v d D t T Z W N 0 a W 9 u M S 9 t b 3 Z p Z V 9 k Y X R h c 2 V 0 L 0 F 1 d G 9 S Z W 1 v d m V k Q 2 9 s d W 1 u c z E u e 2 N h c 3 Q s M j F 9 J n F 1 b 3 Q 7 L C Z x d W 9 0 O 1 N l Y 3 R p b 2 4 x L 2 1 v d m l l X 2 R h d G F z Z X Q v Q X V 0 b 1 J l b W 9 2 Z W R D b 2 x 1 b W 5 z M S 5 7 Y 3 J l d y w y M n 0 m c X V v d D s s J n F 1 b 3 Q 7 U 2 V j d G l v b j E v b W 9 2 a W V f Z G F 0 Y X N l d C 9 B d X R v U m V t b 3 Z l Z E N v b H V t b n M x L n t k a X J l Y 3 R v c i w y M 3 0 m c X V v d D t d L C Z x d W 9 0 O 0 N v b H V t b k N v d W 5 0 J n F 1 b 3 Q 7 O j I 0 L C Z x d W 9 0 O 0 t l e U N v b H V t b k 5 h b W V z J n F 1 b 3 Q 7 O l t d L C Z x d W 9 0 O 0 N v b H V t b k l k Z W 5 0 a X R p Z X M m c X V v d D s 6 W y Z x d W 9 0 O 1 N l Y 3 R p b 2 4 x L 2 1 v d m l l X 2 R h d G F z Z X Q v Q X V 0 b 1 J l b W 9 2 Z W R D b 2 x 1 b W 5 z M S 5 7 a W 5 k Z X g s M H 0 m c X V v d D s s J n F 1 b 3 Q 7 U 2 V j d G l v b j E v b W 9 2 a W V f Z G F 0 Y X N l d C 9 B d X R v U m V t b 3 Z l Z E N v b H V t b n M x L n t i d W R n Z X Q s M X 0 m c X V v d D s s J n F 1 b 3 Q 7 U 2 V j d G l v b j E v b W 9 2 a W V f Z G F 0 Y X N l d C 9 B d X R v U m V t b 3 Z l Z E N v b H V t b n M x L n t n Z W 5 y Z X M s M n 0 m c X V v d D s s J n F 1 b 3 Q 7 U 2 V j d G l v b j E v b W 9 2 a W V f Z G F 0 Y X N l d C 9 B d X R v U m V t b 3 Z l Z E N v b H V t b n M x L n t o b 2 1 l c G F n Z S w z f S Z x d W 9 0 O y w m c X V v d D t T Z W N 0 a W 9 u M S 9 t b 3 Z p Z V 9 k Y X R h c 2 V 0 L 0 F 1 d G 9 S Z W 1 v d m V k Q 2 9 s d W 1 u c z E u e 2 l k L D R 9 J n F 1 b 3 Q 7 L C Z x d W 9 0 O 1 N l Y 3 R p b 2 4 x L 2 1 v d m l l X 2 R h d G F z Z X Q v Q X V 0 b 1 J l b W 9 2 Z W R D b 2 x 1 b W 5 z M S 5 7 a 2 V 5 d 2 9 y Z H M s N X 0 m c X V v d D s s J n F 1 b 3 Q 7 U 2 V j d G l v b j E v b W 9 2 a W V f Z G F 0 Y X N l d C 9 B d X R v U m V t b 3 Z l Z E N v b H V t b n M x L n t v c m l n a W 5 h b F 9 s Y W 5 n d W F n Z S w 2 f S Z x d W 9 0 O y w m c X V v d D t T Z W N 0 a W 9 u M S 9 t b 3 Z p Z V 9 k Y X R h c 2 V 0 L 0 F 1 d G 9 S Z W 1 v d m V k Q 2 9 s d W 1 u c z E u e 2 9 y a W d p b m F s X 3 R p d G x l L D d 9 J n F 1 b 3 Q 7 L C Z x d W 9 0 O 1 N l Y 3 R p b 2 4 x L 2 1 v d m l l X 2 R h d G F z Z X Q v Q X V 0 b 1 J l b W 9 2 Z W R D b 2 x 1 b W 5 z M S 5 7 b 3 Z l c n Z p Z X c s O H 0 m c X V v d D s s J n F 1 b 3 Q 7 U 2 V j d G l v b j E v b W 9 2 a W V f Z G F 0 Y X N l d C 9 B d X R v U m V t b 3 Z l Z E N v b H V t b n M x L n t w b 3 B 1 b G F y a X R 5 L D l 9 J n F 1 b 3 Q 7 L C Z x d W 9 0 O 1 N l Y 3 R p b 2 4 x L 2 1 v d m l l X 2 R h d G F z Z X Q v Q X V 0 b 1 J l b W 9 2 Z W R D b 2 x 1 b W 5 z M S 5 7 c H J v Z H V j d G l v b l 9 j b 2 1 w Y W 5 p Z X M s M T B 9 J n F 1 b 3 Q 7 L C Z x d W 9 0 O 1 N l Y 3 R p b 2 4 x L 2 1 v d m l l X 2 R h d G F z Z X Q v Q X V 0 b 1 J l b W 9 2 Z W R D b 2 x 1 b W 5 z M S 5 7 c H J v Z H V j d G l v b l 9 j b 3 V u d H J p Z X M s M T F 9 J n F 1 b 3 Q 7 L C Z x d W 9 0 O 1 N l Y 3 R p b 2 4 x L 2 1 v d m l l X 2 R h d G F z Z X Q v Q X V 0 b 1 J l b W 9 2 Z W R D b 2 x 1 b W 5 z M S 5 7 c m V s Z W F z Z V 9 k Y X R l L D E y f S Z x d W 9 0 O y w m c X V v d D t T Z W N 0 a W 9 u M S 9 t b 3 Z p Z V 9 k Y X R h c 2 V 0 L 0 F 1 d G 9 S Z W 1 v d m V k Q 2 9 s d W 1 u c z E u e 3 J l d m V u d W U s M T N 9 J n F 1 b 3 Q 7 L C Z x d W 9 0 O 1 N l Y 3 R p b 2 4 x L 2 1 v d m l l X 2 R h d G F z Z X Q v Q X V 0 b 1 J l b W 9 2 Z W R D b 2 x 1 b W 5 z M S 5 7 c n V u d G l t Z S w x N H 0 m c X V v d D s s J n F 1 b 3 Q 7 U 2 V j d G l v b j E v b W 9 2 a W V f Z G F 0 Y X N l d C 9 B d X R v U m V t b 3 Z l Z E N v b H V t b n M x L n t z c G 9 r Z W 5 f b G F u Z 3 V h Z 2 V z L D E 1 f S Z x d W 9 0 O y w m c X V v d D t T Z W N 0 a W 9 u M S 9 t b 3 Z p Z V 9 k Y X R h c 2 V 0 L 0 F 1 d G 9 S Z W 1 v d m V k Q 2 9 s d W 1 u c z E u e 3 N 0 Y X R 1 c y w x N n 0 m c X V v d D s s J n F 1 b 3 Q 7 U 2 V j d G l v b j E v b W 9 2 a W V f Z G F 0 Y X N l d C 9 B d X R v U m V t b 3 Z l Z E N v b H V t b n M x L n t 0 Y W d s a W 5 l L D E 3 f S Z x d W 9 0 O y w m c X V v d D t T Z W N 0 a W 9 u M S 9 t b 3 Z p Z V 9 k Y X R h c 2 V 0 L 0 F 1 d G 9 S Z W 1 v d m V k Q 2 9 s d W 1 u c z E u e 3 R p d G x l L D E 4 f S Z x d W 9 0 O y w m c X V v d D t T Z W N 0 a W 9 u M S 9 t b 3 Z p Z V 9 k Y X R h c 2 V 0 L 0 F 1 d G 9 S Z W 1 v d m V k Q 2 9 s d W 1 u c z E u e 3 Z v d G V f Y X Z l c m F n Z S w x O X 0 m c X V v d D s s J n F 1 b 3 Q 7 U 2 V j d G l v b j E v b W 9 2 a W V f Z G F 0 Y X N l d C 9 B d X R v U m V t b 3 Z l Z E N v b H V t b n M x L n t 2 b 3 R l X 2 N v d W 5 0 L D I w f S Z x d W 9 0 O y w m c X V v d D t T Z W N 0 a W 9 u M S 9 t b 3 Z p Z V 9 k Y X R h c 2 V 0 L 0 F 1 d G 9 S Z W 1 v d m V k Q 2 9 s d W 1 u c z E u e 2 N h c 3 Q s M j F 9 J n F 1 b 3 Q 7 L C Z x d W 9 0 O 1 N l Y 3 R p b 2 4 x L 2 1 v d m l l X 2 R h d G F z Z X Q v Q X V 0 b 1 J l b W 9 2 Z W R D b 2 x 1 b W 5 z M S 5 7 Y 3 J l d y w y M n 0 m c X V v d D s s J n F 1 b 3 Q 7 U 2 V j d G l v b j E v b W 9 2 a W V f Z G F 0 Y X N l d C 9 B d X R v U m V t b 3 Z l Z E N v b H V t b n M x L n t k a X J l Y 3 R v c i w y M 3 0 m c X V v d D t d L C Z x d W 9 0 O 1 J l b G F 0 a W 9 u c 2 h p c E l u Z m 8 m c X V v d D s 6 W 1 1 9 I i A v P j w v U 3 R h Y m x l R W 5 0 c m l l c z 4 8 L 0 l 0 Z W 0 + P E l 0 Z W 0 + P E l 0 Z W 1 M b 2 N h d G l v b j 4 8 S X R l b V R 5 c G U + R m 9 y b X V s Y T w v S X R l b V R 5 c G U + P E l 0 Z W 1 Q Y X R o P l N l Y 3 R p b 2 4 x L 2 1 v d m l l X 2 R h d G F z Z X Q v J U Q w J T k 4 J U Q x J T g x J U Q x J T g y J U Q w J U J F J U Q x J T g 3 J U Q w J U J E J U Q w J U I 4 J U Q w J U J B P C 9 J d G V t U G F 0 a D 4 8 L 0 l 0 Z W 1 M b 2 N h d G l v b j 4 8 U 3 R h Y m x l R W 5 0 c m l l c y A v P j w v S X R l b T 4 8 S X R l b T 4 8 S X R l b U x v Y 2 F 0 a W 9 u P j x J d G V t V H l w Z T 5 G b 3 J t d W x h P C 9 J d G V t V H l w Z T 4 8 S X R l b V B h d G g + U 2 V j d G l v b j E v b W 9 2 a W V f Z G F 0 Y X N l d C 8 l R D A l O U Y l R D A l Q k U l R D A l Q j I l R D E l O E I l R D E l O D g l R D A l Q j U l R D A l Q k Q l R D A l Q k Q l R D E l O E I l R D A l Q j U l M j A l R D A l Q j c l R D A l Q j A l R D A l Q j M l R D A l Q k U l R D A l Q k I l R D A l Q k U l R D A l Q j I l R D A l Q k E l R D A l Q j g 8 L 0 l 0 Z W 1 Q Y X R o P j w v S X R l b U x v Y 2 F 0 a W 9 u P j x T d G F i b G V F b n R y a W V z I C 8 + P C 9 J d G V t P j x J d G V t P j x J d G V t T G 9 j Y X R p b 2 4 + P E l 0 Z W 1 U e X B l P k Z v c m 1 1 b G E 8 L 0 l 0 Z W 1 U e X B l P j x J d G V t U G F 0 a D 5 T Z W N 0 a W 9 u M S 9 t b 3 Z p Z V 9 k Y X R h c 2 V 0 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A I N c I 9 H 1 C I T J V K Z H 6 T q n 2 m A A A A A A I A A A A A A B B m A A A A A Q A A I A A A A G E l 4 K P A c U p Y T U z f H T Q g w 7 o O 4 o t a u k 4 u W c X U P g X 9 6 m 5 f A A A A A A 6 A A A A A A g A A I A A A A K D Q Q n k A 2 2 G Q E s O c R g 6 I Q W s K T t w W 5 e e 5 K t 3 R x S v / F A i M U A A A A B d d E u / Q 5 o / E F e s w b / M S 2 D 7 C 6 9 H Z t o T k V n H 3 i N G b 7 0 X 7 K W 1 Z 7 t h i 7 5 + q 1 s T T O M D X A C o 0 V F Z F J e X y A f K / 8 E y 1 s l S m M 2 v j c / A 5 G z G M o l G + q 8 n v Q A A A A D V 5 5 v k M 8 o m g E h U k 9 M x Z 5 T c F h u 9 s E R r E q x V 1 8 t C U N B e x Q p t L T a Q e Z m V 1 g a 4 F 9 j E h l y D M 7 x 1 M 4 1 k 8 / z + g 2 f s B i L 0 = < / D a t a M a s h u p > 
</file>

<file path=customXml/itemProps1.xml><?xml version="1.0" encoding="utf-8"?>
<ds:datastoreItem xmlns:ds="http://schemas.openxmlformats.org/officeDocument/2006/customXml" ds:itemID="{A78D2B5E-18CB-4519-A018-0CD5E2BF2F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Введение</vt:lpstr>
      <vt:lpstr>Данные</vt:lpstr>
      <vt:lpstr>Задание 1</vt:lpstr>
      <vt:lpstr>Задание 2</vt:lpstr>
      <vt:lpstr>Задание 3</vt:lpstr>
      <vt:lpstr>Задание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Виктория Бесхмельницкая</dc:creator>
  <cp:lastModifiedBy>Эмилия Жукович</cp:lastModifiedBy>
  <dcterms:created xsi:type="dcterms:W3CDTF">2015-06-05T18:17:20Z</dcterms:created>
  <dcterms:modified xsi:type="dcterms:W3CDTF">2024-11-06T18:55:09Z</dcterms:modified>
</cp:coreProperties>
</file>