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huko\OneDrive\Документы\Уник\Машинное обучение\"/>
    </mc:Choice>
  </mc:AlternateContent>
  <xr:revisionPtr revIDLastSave="0" documentId="13_ncr:1_{E8178CD4-7A8C-4229-9D24-41C05A90F09B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Введение" sheetId="1" r:id="rId1"/>
    <sheet name="Данные" sheetId="2" r:id="rId2"/>
    <sheet name="Задание 1" sheetId="3" r:id="rId3"/>
    <sheet name="Задание 2" sheetId="4" r:id="rId4"/>
    <sheet name="Задание 3" sheetId="5" r:id="rId5"/>
    <sheet name="Задание 4" sheetId="6" r:id="rId6"/>
  </sheets>
  <definedNames>
    <definedName name="_xlnm._FilterDatabase" localSheetId="1" hidden="1">Данные!$B$3:$E$28</definedName>
    <definedName name="solver_adj" localSheetId="4" hidden="1">'Задание 3'!$S$5:$S$29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'Задание 3'!$T$5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2" i="4" l="1"/>
  <c r="G112" i="4"/>
  <c r="F112" i="4"/>
  <c r="E112" i="4"/>
  <c r="H111" i="4"/>
  <c r="G111" i="4"/>
  <c r="F111" i="4"/>
  <c r="E111" i="4"/>
  <c r="H110" i="4"/>
  <c r="G110" i="4"/>
  <c r="F110" i="4"/>
  <c r="E110" i="4"/>
  <c r="H109" i="4"/>
  <c r="G109" i="4"/>
  <c r="H108" i="4"/>
  <c r="G108" i="4"/>
  <c r="F108" i="4"/>
  <c r="E108" i="4"/>
  <c r="H107" i="4"/>
  <c r="G107" i="4"/>
  <c r="F107" i="4"/>
  <c r="E107" i="4"/>
  <c r="H106" i="4"/>
  <c r="G106" i="4"/>
  <c r="F106" i="4"/>
  <c r="E106" i="4"/>
  <c r="H104" i="4"/>
  <c r="H105" i="4"/>
  <c r="H103" i="4"/>
  <c r="H101" i="4"/>
  <c r="F102" i="4" s="1"/>
  <c r="G105" i="4"/>
  <c r="E102" i="4"/>
  <c r="G101" i="4"/>
  <c r="H102" i="4" l="1"/>
  <c r="F103" i="4" s="1"/>
  <c r="G102" i="4"/>
  <c r="E103" i="4" s="1"/>
  <c r="G103" i="4" l="1"/>
  <c r="E104" i="4" s="1"/>
  <c r="F104" i="4"/>
  <c r="G104" i="4" l="1"/>
</calcChain>
</file>

<file path=xl/sharedStrings.xml><?xml version="1.0" encoding="utf-8"?>
<sst xmlns="http://schemas.openxmlformats.org/spreadsheetml/2006/main" count="141" uniqueCount="109">
  <si>
    <t>Обучающая выборка</t>
  </si>
  <si>
    <t>Возраст</t>
  </si>
  <si>
    <t>Уровень холестерина</t>
  </si>
  <si>
    <t>Давление (систолическое)</t>
  </si>
  <si>
    <t>Класс (0 - без заболевания, 1 - заболевание)</t>
  </si>
  <si>
    <t>Описание признаков</t>
  </si>
  <si>
    <r>
      <t>1. Возраст</t>
    </r>
    <r>
      <rPr>
        <sz val="7"/>
        <color rgb="FF222222"/>
        <rFont val="Var(--sds-font-family-01)"/>
      </rPr>
      <t>: Возраст пациента (в годах).</t>
    </r>
  </si>
  <si>
    <r>
      <t>2. Уровень холестерина</t>
    </r>
    <r>
      <rPr>
        <sz val="7"/>
        <color rgb="FF222222"/>
        <rFont val="Var(--sds-font-family-01)"/>
      </rPr>
      <t>: Уровень холестерина в крови (в мг/дл).</t>
    </r>
  </si>
  <si>
    <r>
      <t>3. Давление (систолическое)</t>
    </r>
    <r>
      <rPr>
        <sz val="7"/>
        <color rgb="FF222222"/>
        <rFont val="Var(--sds-font-family-01)"/>
      </rPr>
      <t>: Систолическое артериальное давление (в мм рт. ст.).</t>
    </r>
  </si>
  <si>
    <r>
      <t>4. Индекс массы тела (ИМТ)</t>
    </r>
    <r>
      <rPr>
        <sz val="7"/>
        <color rgb="FF222222"/>
        <rFont val="Var(--sds-font-family-01)"/>
      </rPr>
      <t>: Индекс массы тела (в кг/м²).</t>
    </r>
  </si>
  <si>
    <r>
      <t>5. Класс</t>
    </r>
    <r>
      <rPr>
        <sz val="7"/>
        <color rgb="FF222222"/>
        <rFont val="Var(--sds-font-family-01)"/>
      </rPr>
      <t>: Целевая переменная (0 - без заболевания, 1 - заболевание).</t>
    </r>
  </si>
  <si>
    <t>№ строки</t>
  </si>
  <si>
    <t>Отступ</t>
  </si>
  <si>
    <t>y-эталон</t>
  </si>
  <si>
    <t>y-расчет</t>
  </si>
  <si>
    <t>1 * ( 45 * w1 + 220 * w2 + 130 * w3 + w0)</t>
  </si>
  <si>
    <t xml:space="preserve"> -1 * ( 34 * W1 + 180 * W2 + 120 * W3 + w0)</t>
  </si>
  <si>
    <t>1 * ( 50 * w1 + 240 * w2 + 140 * w3 + w0)</t>
  </si>
  <si>
    <t xml:space="preserve"> -1 * ( 29 * w1 + 160 * w2 + 120 * w3 + w0)</t>
  </si>
  <si>
    <t>1 * ( 60 * w1 + 250 * w2 + 150 * w3 + w0)</t>
  </si>
  <si>
    <t xml:space="preserve"> -1 * ( 38 * w1 + 190 * w2 + 125 * w3 + w0)</t>
  </si>
  <si>
    <t>1 * ( 55 * w1 + 230 * w2 + 135 * w3 + w0)</t>
  </si>
  <si>
    <t xml:space="preserve"> -1 * ( 42 * w1 + 170 * w2 + 115 * w3 + w0)</t>
  </si>
  <si>
    <t>1 * ( 48 * w1 + 210 * w2 + 145 * w3 + w0)</t>
  </si>
  <si>
    <t xml:space="preserve"> -1 * ( 30 * w1 + 165 * w2 + 105 * w3 + w0)</t>
  </si>
  <si>
    <t>1 * ( 53 * w1 + 240 * w2 + 138 * w3 + w0)</t>
  </si>
  <si>
    <t xml:space="preserve"> -1 * ( 41 * w1 + 175 * w2 + 118 * w3 + w0)</t>
  </si>
  <si>
    <t>1 * ( 59 * w1 + 255 * w2 + 155 * w3 + w0)</t>
  </si>
  <si>
    <t xml:space="preserve"> -1 * ( 36 * w1 + 185 * w2 + 122 * w3 + w0)</t>
  </si>
  <si>
    <t>1 * ( 62 * w1 + 245 * w2 + 148 * w3 + w0)</t>
  </si>
  <si>
    <t xml:space="preserve"> -1 * ( 33 * w1 + 165 * w2 + 112 * w3 + w0)</t>
  </si>
  <si>
    <t>1 * ( 57 * w1 + 235 * w2 + 140 * w3 + w0)</t>
  </si>
  <si>
    <t xml:space="preserve"> -1 * ( 40 * w1 + 180 * w2 + 130 * w3 + w0)</t>
  </si>
  <si>
    <t>1 * ( 49 * w1 + 220 * w2 + 142 * w3 + w0)</t>
  </si>
  <si>
    <t xml:space="preserve"> -1 * ( 31 * w1 + 160 * w2 + 108 * w3 + w0)</t>
  </si>
  <si>
    <t>1 * ( 54 * w1 + 230 * w2 + 136 * w3 + w0)</t>
  </si>
  <si>
    <t xml:space="preserve"> -1 * ( 39 * w1 + 175 * w2 + 120 * w3 + w0)</t>
  </si>
  <si>
    <t>1 * ( 61 * w1 + 250 * w2 + 150 * w3 + w0)</t>
  </si>
  <si>
    <t xml:space="preserve"> -1 * ( 35 * w1 + 190 * w2 + 125 * w3 + w0)</t>
  </si>
  <si>
    <t>1 * ( 58 * w1 + 240 * w2 + 145 * w3 + w0)</t>
  </si>
  <si>
    <t>w0</t>
  </si>
  <si>
    <t>w1</t>
  </si>
  <si>
    <t>w2</t>
  </si>
  <si>
    <t>w3</t>
  </si>
  <si>
    <t>*45w1+w0</t>
  </si>
  <si>
    <t>*220w1+w0</t>
  </si>
  <si>
    <t>*130w1+w0</t>
  </si>
  <si>
    <t>*34w1+w0</t>
  </si>
  <si>
    <t>*180w1+w0</t>
  </si>
  <si>
    <t>*120w1+w0</t>
  </si>
  <si>
    <t>*50w1+w0</t>
  </si>
  <si>
    <t>*240w1+w0</t>
  </si>
  <si>
    <t>*140w1+w0</t>
  </si>
  <si>
    <t>*29w1+w0</t>
  </si>
  <si>
    <t>*160w1+w0</t>
  </si>
  <si>
    <t>*110w1+w0</t>
  </si>
  <si>
    <t>*60w1+w0</t>
  </si>
  <si>
    <t>*250w1+w0</t>
  </si>
  <si>
    <t>*150w1+w0</t>
  </si>
  <si>
    <t>*38w1+w0</t>
  </si>
  <si>
    <t>*190w1+w0</t>
  </si>
  <si>
    <t>*125w1+w0</t>
  </si>
  <si>
    <t>*55w1+w0</t>
  </si>
  <si>
    <t>*230w1+w0</t>
  </si>
  <si>
    <t>*135w1+w0</t>
  </si>
  <si>
    <t>*42w1+w0</t>
  </si>
  <si>
    <t>*170w1+w0</t>
  </si>
  <si>
    <t>*115w1+w0</t>
  </si>
  <si>
    <t>*48w1+w0</t>
  </si>
  <si>
    <t>*210w1+w0</t>
  </si>
  <si>
    <t>*145w1+w0</t>
  </si>
  <si>
    <t>*30w1+w0</t>
  </si>
  <si>
    <t>*165w1+w0</t>
  </si>
  <si>
    <t>*105w1+w0</t>
  </si>
  <si>
    <t>*53w1+w0</t>
  </si>
  <si>
    <t>*138w1+w0</t>
  </si>
  <si>
    <t>*41w1+w0</t>
  </si>
  <si>
    <t>*175w1+w0</t>
  </si>
  <si>
    <t>*118w1+w0</t>
  </si>
  <si>
    <t>*59w1+w0</t>
  </si>
  <si>
    <t>*255w1+w0</t>
  </si>
  <si>
    <t>*155w1+w0</t>
  </si>
  <si>
    <t>*36w1+w0</t>
  </si>
  <si>
    <t>*185w1+w0</t>
  </si>
  <si>
    <t>*122w1+w0</t>
  </si>
  <si>
    <t>*62w1+w0</t>
  </si>
  <si>
    <t>*245w1+w0</t>
  </si>
  <si>
    <t>*148w1+w0</t>
  </si>
  <si>
    <t>*33w1+w0</t>
  </si>
  <si>
    <t>*112w1+w0</t>
  </si>
  <si>
    <t>*57w1+w0</t>
  </si>
  <si>
    <t>*235w1+w0</t>
  </si>
  <si>
    <t>*40w1+w0</t>
  </si>
  <si>
    <t>*49w1+w0</t>
  </si>
  <si>
    <t>*142w1+w0</t>
  </si>
  <si>
    <t>*31w1+w0</t>
  </si>
  <si>
    <t>*108w1+w0</t>
  </si>
  <si>
    <t>*54w1+w0</t>
  </si>
  <si>
    <t>*136w1+w0</t>
  </si>
  <si>
    <t>*39w1+w0</t>
  </si>
  <si>
    <t>*61w1+w0</t>
  </si>
  <si>
    <t>*35w1+w0</t>
  </si>
  <si>
    <t>*58w1+w0</t>
  </si>
  <si>
    <t>по возрасту</t>
  </si>
  <si>
    <t>по уровню холестерина</t>
  </si>
  <si>
    <t>по давлению</t>
  </si>
  <si>
    <t>w1new</t>
  </si>
  <si>
    <t>w0new</t>
  </si>
  <si>
    <t>по уровню холестринина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</si>
</sst>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7"/>
      <color rgb="FF222222"/>
      <name val="Var(--sds-font-family-01)"/>
    </font>
    <font>
      <sz val="7"/>
      <color rgb="FF222222"/>
      <name val="Var(--sds-font-family-01)"/>
    </font>
    <font>
      <b/>
      <sz val="13.5"/>
      <color rgb="FF222222"/>
      <name val="Segoe UI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4" fillId="2" borderId="4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Данные!$C$3</c:f>
              <c:strCache>
                <c:ptCount val="1"/>
                <c:pt idx="0">
                  <c:v>Уровень холестерина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Данные!$B$4:$B$28</c:f>
              <c:numCache>
                <c:formatCode>General</c:formatCode>
                <c:ptCount val="25"/>
                <c:pt idx="0">
                  <c:v>45</c:v>
                </c:pt>
                <c:pt idx="1">
                  <c:v>34</c:v>
                </c:pt>
                <c:pt idx="2">
                  <c:v>50</c:v>
                </c:pt>
                <c:pt idx="3">
                  <c:v>29</c:v>
                </c:pt>
                <c:pt idx="4">
                  <c:v>60</c:v>
                </c:pt>
                <c:pt idx="5">
                  <c:v>38</c:v>
                </c:pt>
                <c:pt idx="6">
                  <c:v>55</c:v>
                </c:pt>
                <c:pt idx="7">
                  <c:v>42</c:v>
                </c:pt>
                <c:pt idx="8">
                  <c:v>48</c:v>
                </c:pt>
                <c:pt idx="9">
                  <c:v>30</c:v>
                </c:pt>
                <c:pt idx="10">
                  <c:v>53</c:v>
                </c:pt>
                <c:pt idx="11">
                  <c:v>41</c:v>
                </c:pt>
                <c:pt idx="12">
                  <c:v>59</c:v>
                </c:pt>
                <c:pt idx="13">
                  <c:v>36</c:v>
                </c:pt>
                <c:pt idx="14">
                  <c:v>62</c:v>
                </c:pt>
                <c:pt idx="15">
                  <c:v>33</c:v>
                </c:pt>
                <c:pt idx="16">
                  <c:v>57</c:v>
                </c:pt>
                <c:pt idx="17">
                  <c:v>40</c:v>
                </c:pt>
                <c:pt idx="18">
                  <c:v>49</c:v>
                </c:pt>
                <c:pt idx="19">
                  <c:v>31</c:v>
                </c:pt>
                <c:pt idx="20">
                  <c:v>54</c:v>
                </c:pt>
                <c:pt idx="21">
                  <c:v>39</c:v>
                </c:pt>
                <c:pt idx="22">
                  <c:v>61</c:v>
                </c:pt>
                <c:pt idx="23">
                  <c:v>35</c:v>
                </c:pt>
                <c:pt idx="24">
                  <c:v>58</c:v>
                </c:pt>
              </c:numCache>
            </c:numRef>
          </c:xVal>
          <c:yVal>
            <c:numRef>
              <c:f>Данные!$C$4:$C$28</c:f>
              <c:numCache>
                <c:formatCode>General</c:formatCode>
                <c:ptCount val="25"/>
                <c:pt idx="0">
                  <c:v>220</c:v>
                </c:pt>
                <c:pt idx="1">
                  <c:v>180</c:v>
                </c:pt>
                <c:pt idx="2">
                  <c:v>240</c:v>
                </c:pt>
                <c:pt idx="3">
                  <c:v>160</c:v>
                </c:pt>
                <c:pt idx="4">
                  <c:v>250</c:v>
                </c:pt>
                <c:pt idx="5">
                  <c:v>190</c:v>
                </c:pt>
                <c:pt idx="6">
                  <c:v>230</c:v>
                </c:pt>
                <c:pt idx="7">
                  <c:v>170</c:v>
                </c:pt>
                <c:pt idx="8">
                  <c:v>210</c:v>
                </c:pt>
                <c:pt idx="9">
                  <c:v>165</c:v>
                </c:pt>
                <c:pt idx="10">
                  <c:v>240</c:v>
                </c:pt>
                <c:pt idx="11">
                  <c:v>175</c:v>
                </c:pt>
                <c:pt idx="12">
                  <c:v>255</c:v>
                </c:pt>
                <c:pt idx="13">
                  <c:v>185</c:v>
                </c:pt>
                <c:pt idx="14">
                  <c:v>245</c:v>
                </c:pt>
                <c:pt idx="15">
                  <c:v>165</c:v>
                </c:pt>
                <c:pt idx="16">
                  <c:v>235</c:v>
                </c:pt>
                <c:pt idx="17">
                  <c:v>180</c:v>
                </c:pt>
                <c:pt idx="18">
                  <c:v>220</c:v>
                </c:pt>
                <c:pt idx="19">
                  <c:v>160</c:v>
                </c:pt>
                <c:pt idx="20">
                  <c:v>230</c:v>
                </c:pt>
                <c:pt idx="21">
                  <c:v>175</c:v>
                </c:pt>
                <c:pt idx="22">
                  <c:v>250</c:v>
                </c:pt>
                <c:pt idx="23">
                  <c:v>190</c:v>
                </c:pt>
                <c:pt idx="24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C-4E6E-AD04-E935154A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455600"/>
        <c:axId val="739451856"/>
      </c:scatterChart>
      <c:valAx>
        <c:axId val="7394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451856"/>
        <c:crosses val="autoZero"/>
        <c:crossBetween val="midCat"/>
      </c:valAx>
      <c:valAx>
        <c:axId val="7394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Холестерин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4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590549</xdr:colOff>
      <xdr:row>18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 bwMode="auto">
        <a:xfrm>
          <a:off x="609600" y="184150"/>
          <a:ext cx="6076950" cy="314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Лабораторная работа 2</a:t>
          </a:r>
          <a:endParaRPr lang="ru-RU" sz="1200"/>
        </a:p>
        <a:p>
          <a:pPr algn="ctr"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Тема: Бинарная классификация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1. Как выполнять?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Копируете к себе данный файл. Каждый лист данного файла является отдельным заданием. Задания включают в себя несколько подпунктов, написанных на соответствующем листе. Поля для выполнения так же представлены на листе с заданием. Алгоритм выполнения также представлен на листе с заданием. Вводите только те данные, которые от вас требуются в рамках выполнения задания. Все вычисления выполнять на листе "Данные"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2. Как сдавать?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Результат выполнения сохраняете в копии этого файла. В названии файла ОБЯЗАТЕЛЬНО! указываете фамилию. Файл выкладываете в директорию, указанную преподавателем.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3. Как оценивается?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Результат данной работы оценивается максимально в 3 балла. Баллы засчитываются в текущий контроль.</a:t>
          </a:r>
          <a:endParaRPr lang="ru-RU" sz="1200"/>
        </a:p>
        <a:p>
          <a:pPr algn="ctr"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Удачи!</a:t>
          </a:r>
          <a:endParaRPr lang="ru-RU" sz="1200"/>
        </a:p>
        <a:p>
          <a:pPr>
            <a:defRPr/>
          </a:pP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0</xdr:colOff>
      <xdr:row>3</xdr:row>
      <xdr:rowOff>79375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 bwMode="auto">
        <a:xfrm>
          <a:off x="609600" y="368300"/>
          <a:ext cx="6096000" cy="26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1. Вспоминаем основы</a:t>
          </a:r>
          <a:endParaRPr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11</xdr:col>
      <xdr:colOff>69850</xdr:colOff>
      <xdr:row>13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 bwMode="auto">
        <a:xfrm>
          <a:off x="609600" y="920750"/>
          <a:ext cx="6165850" cy="147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100"/>
            <a:t>Итак, вы теперь знаете, что такое машинное обучение и какие данные мы используем для реализации алгоритмов машинного обучения. Теперь начнем изучать алгоритмы классификации и регрессии более подробно. </a:t>
          </a:r>
          <a:endParaRPr/>
        </a:p>
        <a:p>
          <a:pPr>
            <a:defRPr/>
          </a:pPr>
          <a:r>
            <a:rPr lang="ru-RU" sz="1100"/>
            <a:t>Бинарная классификация - один из базовых типов задач машинного обучения, позволяющий разделять исходные изучаемые объекты на 2 класса. </a:t>
          </a:r>
          <a:endParaRPr/>
        </a:p>
        <a:p>
          <a:pPr>
            <a:defRPr/>
          </a:pPr>
          <a:r>
            <a:rPr lang="ru-RU" sz="1100"/>
            <a:t>Прежде чем начать решать задачи, ответьте на след вопросы:</a:t>
          </a:r>
        </a:p>
      </xdr:txBody>
    </xdr:sp>
    <xdr:clientData/>
  </xdr:twoCellAnchor>
  <xdr:twoCellAnchor>
    <xdr:from>
      <xdr:col>1</xdr:col>
      <xdr:colOff>12700</xdr:colOff>
      <xdr:row>14</xdr:row>
      <xdr:rowOff>38100</xdr:rowOff>
    </xdr:from>
    <xdr:to>
      <xdr:col>11</xdr:col>
      <xdr:colOff>12700</xdr:colOff>
      <xdr:row>16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 bwMode="auto">
        <a:xfrm>
          <a:off x="622300" y="2616200"/>
          <a:ext cx="609600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Что есть бинарная классификация?</a:t>
          </a:r>
        </a:p>
      </xdr:txBody>
    </xdr:sp>
    <xdr:clientData/>
  </xdr:twoCellAnchor>
  <xdr:twoCellAnchor>
    <xdr:from>
      <xdr:col>0</xdr:col>
      <xdr:colOff>596900</xdr:colOff>
      <xdr:row>18</xdr:row>
      <xdr:rowOff>25400</xdr:rowOff>
    </xdr:from>
    <xdr:to>
      <xdr:col>11</xdr:col>
      <xdr:colOff>19050</xdr:colOff>
      <xdr:row>24</xdr:row>
      <xdr:rowOff>173037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 bwMode="auto">
        <a:xfrm>
          <a:off x="596900" y="3340100"/>
          <a:ext cx="61277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 </a:t>
          </a:r>
          <a:r>
            <a:rPr lang="ru-RU"/>
            <a:t>Бинарная классификация - это задача машинного обучения, в которой алгоритм классификации распределяет объекты или примеры на две категории (класса). Задача алгоритма - предсказать, к какому из двух классов принадлежит новый пример, основываясь на уже известных данных.</a:t>
          </a:r>
          <a:endParaRPr/>
        </a:p>
      </xdr:txBody>
    </xdr:sp>
    <xdr:clientData/>
  </xdr:twoCellAnchor>
  <xdr:twoCellAnchor>
    <xdr:from>
      <xdr:col>1</xdr:col>
      <xdr:colOff>19050</xdr:colOff>
      <xdr:row>26</xdr:row>
      <xdr:rowOff>19050</xdr:rowOff>
    </xdr:from>
    <xdr:to>
      <xdr:col>11</xdr:col>
      <xdr:colOff>190500</xdr:colOff>
      <xdr:row>28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 bwMode="auto">
        <a:xfrm>
          <a:off x="628650" y="4806950"/>
          <a:ext cx="626745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Какие модели, решающие задачу бинарной классификации, вы знаете?</a:t>
          </a:r>
        </a:p>
      </xdr:txBody>
    </xdr:sp>
    <xdr:clientData/>
  </xdr:twoCellAnchor>
  <xdr:twoCellAnchor>
    <xdr:from>
      <xdr:col>0</xdr:col>
      <xdr:colOff>603250</xdr:colOff>
      <xdr:row>29</xdr:row>
      <xdr:rowOff>107950</xdr:rowOff>
    </xdr:from>
    <xdr:to>
      <xdr:col>11</xdr:col>
      <xdr:colOff>63500</xdr:colOff>
      <xdr:row>36</xdr:row>
      <xdr:rowOff>71438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 bwMode="auto">
        <a:xfrm>
          <a:off x="603250" y="544830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 </a:t>
          </a:r>
          <a:r>
            <a:rPr lang="ru-RU"/>
            <a:t>логистическая регрессия, </a:t>
          </a:r>
          <a:r>
            <a:rPr lang="en-US"/>
            <a:t>SVM, </a:t>
          </a:r>
          <a:r>
            <a:rPr lang="ru-RU"/>
            <a:t>деревья решений, случайный лес, градиентный спуск.</a:t>
          </a:r>
        </a:p>
      </xdr:txBody>
    </xdr:sp>
    <xdr:clientData/>
  </xdr:twoCellAnchor>
  <xdr:twoCellAnchor>
    <xdr:from>
      <xdr:col>1</xdr:col>
      <xdr:colOff>0</xdr:colOff>
      <xdr:row>38</xdr:row>
      <xdr:rowOff>0</xdr:rowOff>
    </xdr:from>
    <xdr:to>
      <xdr:col>11</xdr:col>
      <xdr:colOff>171450</xdr:colOff>
      <xdr:row>39</xdr:row>
      <xdr:rowOff>174624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 bwMode="auto">
        <a:xfrm>
          <a:off x="609600" y="6997700"/>
          <a:ext cx="626745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Какие метрики проверки качества моделей классификации вы знаете?</a:t>
          </a:r>
        </a:p>
      </xdr:txBody>
    </xdr:sp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69850</xdr:colOff>
      <xdr:row>47</xdr:row>
      <xdr:rowOff>147638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 bwMode="auto">
        <a:xfrm>
          <a:off x="609600" y="755015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3: </a:t>
          </a:r>
          <a:r>
            <a:rPr lang="en-US"/>
            <a:t>accuracy (</a:t>
          </a:r>
          <a:r>
            <a:rPr lang="ru-RU"/>
            <a:t>точность), </a:t>
          </a:r>
          <a:r>
            <a:rPr lang="en-US"/>
            <a:t>precision (</a:t>
          </a:r>
          <a:r>
            <a:rPr lang="ru-RU"/>
            <a:t>точность положительного класса), </a:t>
          </a:r>
          <a:r>
            <a:rPr lang="en-US"/>
            <a:t>recall (</a:t>
          </a:r>
          <a:r>
            <a:rPr lang="ru-RU"/>
            <a:t>полнота), </a:t>
          </a:r>
          <a:r>
            <a:rPr lang="en-US"/>
            <a:t>F1-score, </a:t>
          </a:r>
          <a:r>
            <a:rPr lang="ru-RU"/>
            <a:t>матрица ошибок (</a:t>
          </a:r>
          <a:r>
            <a:rPr lang="en-US"/>
            <a:t>confusion matrix).</a:t>
          </a:r>
          <a:endParaRPr/>
        </a:p>
      </xdr:txBody>
    </xdr:sp>
    <xdr:clientData/>
  </xdr:twoCellAnchor>
  <xdr:twoCellAnchor>
    <xdr:from>
      <xdr:col>1</xdr:col>
      <xdr:colOff>0</xdr:colOff>
      <xdr:row>50</xdr:row>
      <xdr:rowOff>0</xdr:rowOff>
    </xdr:from>
    <xdr:to>
      <xdr:col>10</xdr:col>
      <xdr:colOff>603250</xdr:colOff>
      <xdr:row>51</xdr:row>
      <xdr:rowOff>174624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 bwMode="auto">
        <a:xfrm>
          <a:off x="609600" y="9207500"/>
          <a:ext cx="608965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4. Что такое линейно-разделимые классы?</a:t>
          </a:r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11</xdr:col>
      <xdr:colOff>69850</xdr:colOff>
      <xdr:row>59</xdr:row>
      <xdr:rowOff>147638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 bwMode="auto">
        <a:xfrm>
          <a:off x="609600" y="975995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4: </a:t>
          </a:r>
          <a:r>
            <a:rPr lang="ru-RU"/>
            <a:t>Линейно-разделимые классы — это классы, которые можно разделить гиперплоскостью (прямой на плоскости или плоскостью в пространстве более высокой размерности) так, чтобы все объекты одного класса находились по одну сторону от неё, а все объекты другого класса — по другую.</a:t>
          </a:r>
          <a:endParaRPr/>
        </a:p>
      </xdr:txBody>
    </xdr:sp>
    <xdr:clientData/>
  </xdr:twoCellAnchor>
  <xdr:twoCellAnchor>
    <xdr:from>
      <xdr:col>1</xdr:col>
      <xdr:colOff>0</xdr:colOff>
      <xdr:row>61</xdr:row>
      <xdr:rowOff>0</xdr:rowOff>
    </xdr:from>
    <xdr:to>
      <xdr:col>11</xdr:col>
      <xdr:colOff>12700</xdr:colOff>
      <xdr:row>64</xdr:row>
      <xdr:rowOff>57150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 bwMode="auto">
        <a:xfrm>
          <a:off x="609600" y="11233150"/>
          <a:ext cx="61087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5. Являются ли данные, представленные на листе "Данные" линейно разделимыми? Проиллюстрируйте свое предположение</a:t>
          </a:r>
        </a:p>
      </xdr:txBody>
    </xdr:sp>
    <xdr:clientData/>
  </xdr:twoCellAnchor>
  <xdr:twoCellAnchor>
    <xdr:from>
      <xdr:col>1</xdr:col>
      <xdr:colOff>6350</xdr:colOff>
      <xdr:row>66</xdr:row>
      <xdr:rowOff>139700</xdr:rowOff>
    </xdr:from>
    <xdr:to>
      <xdr:col>11</xdr:col>
      <xdr:colOff>76200</xdr:colOff>
      <xdr:row>73</xdr:row>
      <xdr:rowOff>103188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 bwMode="auto">
        <a:xfrm>
          <a:off x="615950" y="1229360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5: Они являтся</a:t>
          </a:r>
          <a:r>
            <a:rPr lang="ru-RU" sz="1400" baseline="0"/>
            <a:t> линейно-разделимыми:</a:t>
          </a:r>
        </a:p>
        <a:p>
          <a:pPr>
            <a:defRPr/>
          </a:pPr>
          <a:endParaRPr/>
        </a:p>
      </xdr:txBody>
    </xdr:sp>
    <xdr:clientData/>
  </xdr:twoCellAnchor>
  <xdr:twoCellAnchor>
    <xdr:from>
      <xdr:col>0</xdr:col>
      <xdr:colOff>254000</xdr:colOff>
      <xdr:row>75</xdr:row>
      <xdr:rowOff>177800</xdr:rowOff>
    </xdr:from>
    <xdr:to>
      <xdr:col>7</xdr:col>
      <xdr:colOff>558800</xdr:colOff>
      <xdr:row>90</xdr:row>
      <xdr:rowOff>158750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5504EB6-6B75-4B9C-A154-A176D374C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444500</xdr:colOff>
      <xdr:row>75</xdr:row>
      <xdr:rowOff>169068</xdr:rowOff>
    </xdr:from>
    <xdr:to>
      <xdr:col>16</xdr:col>
      <xdr:colOff>298450</xdr:colOff>
      <xdr:row>90</xdr:row>
      <xdr:rowOff>179563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C3DE6154-702A-4824-83B8-AD6D3BCC5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1300" y="13980318"/>
          <a:ext cx="4730750" cy="2772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141287</xdr:colOff>
      <xdr:row>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 bwMode="auto">
        <a:xfrm>
          <a:off x="609600" y="184150"/>
          <a:ext cx="3798887" cy="26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2. Линейный фильтр</a:t>
          </a: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7</xdr:col>
      <xdr:colOff>222250</xdr:colOff>
      <xdr:row>5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 bwMode="auto">
        <a:xfrm>
          <a:off x="609600" y="736600"/>
          <a:ext cx="3879850" cy="288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100"/>
            <a:t>Итак, перейдем от слов к практике</a:t>
          </a:r>
          <a:endParaRPr/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11</xdr:col>
      <xdr:colOff>6350</xdr:colOff>
      <xdr:row>9</xdr:row>
      <xdr:rowOff>158750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 bwMode="auto">
        <a:xfrm>
          <a:off x="609600" y="1289050"/>
          <a:ext cx="61023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Начнем с линейного фильтра. Напишите отступы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M (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ошибки) для всех примеров из данных. </a:t>
          </a:r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11</xdr:col>
      <xdr:colOff>6350</xdr:colOff>
      <xdr:row>39</xdr:row>
      <xdr:rowOff>158750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 bwMode="auto">
        <a:xfrm>
          <a:off x="609600" y="681355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Напишите общую формулу функции потерь, используя оператор знака выражения</a:t>
          </a:r>
        </a:p>
      </xdr:txBody>
    </xdr:sp>
    <xdr:clientData/>
  </xdr:twoCellAnchor>
  <xdr:twoCellAnchor>
    <xdr:from>
      <xdr:col>1</xdr:col>
      <xdr:colOff>0</xdr:colOff>
      <xdr:row>49</xdr:row>
      <xdr:rowOff>6350</xdr:rowOff>
    </xdr:from>
    <xdr:to>
      <xdr:col>11</xdr:col>
      <xdr:colOff>6350</xdr:colOff>
      <xdr:row>52</xdr:row>
      <xdr:rowOff>163285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 bwMode="auto">
        <a:xfrm>
          <a:off x="607786" y="9404350"/>
          <a:ext cx="7526564" cy="701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Возьмите мажорирующую функцию вида (1-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M)</a:t>
          </a:r>
          <a:r>
            <a:rPr lang="en-US" sz="14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 и получите функцию потерь для линейного фильтра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напишите ее формулу ниже</a:t>
          </a:r>
        </a:p>
      </xdr:txBody>
    </xdr:sp>
    <xdr:clientData/>
  </xdr:twoCellAnchor>
  <xdr:twoCellAnchor>
    <xdr:from>
      <xdr:col>0</xdr:col>
      <xdr:colOff>572406</xdr:colOff>
      <xdr:row>65</xdr:row>
      <xdr:rowOff>142422</xdr:rowOff>
    </xdr:from>
    <xdr:to>
      <xdr:col>10</xdr:col>
      <xdr:colOff>578757</xdr:colOff>
      <xdr:row>68</xdr:row>
      <xdr:rowOff>155122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 bwMode="auto">
        <a:xfrm>
          <a:off x="572406" y="12443279"/>
          <a:ext cx="8143422" cy="5569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4. Приравняйте производные к нулю и получите значения коэффициентов уравнения. Хорошо ли разделяет полученная модель линейного фильтра?</a:t>
          </a:r>
          <a:endParaRPr/>
        </a:p>
      </xdr:txBody>
    </xdr:sp>
    <xdr:clientData/>
  </xdr:twoCellAnchor>
  <xdr:twoCellAnchor>
    <xdr:from>
      <xdr:col>1</xdr:col>
      <xdr:colOff>25400</xdr:colOff>
      <xdr:row>40</xdr:row>
      <xdr:rowOff>146050</xdr:rowOff>
    </xdr:from>
    <xdr:to>
      <xdr:col>11</xdr:col>
      <xdr:colOff>0</xdr:colOff>
      <xdr:row>47</xdr:row>
      <xdr:rowOff>109538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 bwMode="auto">
        <a:xfrm>
          <a:off x="635000" y="751205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</a:t>
          </a:r>
          <a:r>
            <a:rPr lang="ru-RU" sz="1400" baseline="0"/>
            <a:t> </a:t>
          </a:r>
          <a:endParaRPr/>
        </a:p>
      </xdr:txBody>
    </xdr:sp>
    <xdr:clientData/>
  </xdr:twoCellAnchor>
  <xdr:twoCellAnchor>
    <xdr:from>
      <xdr:col>0</xdr:col>
      <xdr:colOff>598712</xdr:colOff>
      <xdr:row>53</xdr:row>
      <xdr:rowOff>54425</xdr:rowOff>
    </xdr:from>
    <xdr:to>
      <xdr:col>10</xdr:col>
      <xdr:colOff>589642</xdr:colOff>
      <xdr:row>64</xdr:row>
      <xdr:rowOff>127000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 bwMode="auto">
        <a:xfrm>
          <a:off x="598712" y="10178139"/>
          <a:ext cx="8128001" cy="2068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 = (1-(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w0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*w1+220*w2+130*w3))^2+(1-(-1)*(w0+34*w1+180*w2+120*w3))^2+(1-(w0+50*w1+240*w2+140*w3))^2+(1-(-1)*(w0+29*w1+160*w2+110*w3))^2+(1-(w0+60*w1+250*w2+150*w3))^2+(1-((-1)*(w0+38*w1+190*w2+125*w3))^2+(1-(w0+55*w1+230*w2+135*w3))^2+(1-(-1)*(w0+42*w1+170*w2+115*w3))^2+(1-(w0+48*w1+210*w2+145*w3))^2+(1-(-1)*(w0+30*w1+165*w2+105*w3))^2+(1-(w0+53*w1+240*w2+138*w3))^2+(1-(-1)*(w0+41*w1+175*w2+118*w3))^2+(1-(w0+59*w1+225*w2+155*w3))^2+(1-(w0+62*w1+245*w2+148*w3))^2+(1-(-1)*(w0+33*w1+165*w2+112*w3))^2+(1-(w0+57*w1+235*w2+140*w3))^2+(1-(-1)*(w0+40*w1+180*w2+130*w3))^2+(1-(w0+49*w1+220*w2+142*w3)^2+(1-(-1)*(w0+31*w1+160*w2+108*w3))^2+(1-(w0+54*w1+230*w2+136*w3))^2+(1-(-1)*(w0+39*w1+175*w2+120*w3))^2+(1-(w0+61*w1+250*w2+150*w3)^2+(1-(-1)*(w0+35*w1+190*w2+125*w3))^2+(1-(w0+58*w1+240*w2+145*w3))^2</a:t>
          </a:r>
          <a:endParaRPr lang="ru-RU">
            <a:effectLst/>
          </a:endParaRPr>
        </a:p>
        <a:p>
          <a:pPr>
            <a:defRPr/>
          </a:pPr>
          <a:endParaRPr/>
        </a:p>
      </xdr:txBody>
    </xdr:sp>
    <xdr:clientData/>
  </xdr:twoCellAnchor>
  <xdr:twoCellAnchor>
    <xdr:from>
      <xdr:col>1</xdr:col>
      <xdr:colOff>69851</xdr:colOff>
      <xdr:row>70</xdr:row>
      <xdr:rowOff>28122</xdr:rowOff>
    </xdr:from>
    <xdr:to>
      <xdr:col>11</xdr:col>
      <xdr:colOff>46264</xdr:colOff>
      <xdr:row>81</xdr:row>
      <xdr:rowOff>154215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 bwMode="auto">
        <a:xfrm>
          <a:off x="677637" y="13236122"/>
          <a:ext cx="8113484" cy="21218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kumimoji="0" lang="ru-RU" sz="2400" b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</a:rPr>
            <a:t>Ответ в строке</a:t>
          </a:r>
        </a:p>
        <a:p>
          <a:pPr>
            <a:defRPr/>
          </a:pPr>
          <a:endParaRPr kumimoji="0" lang="en-US" sz="2400" b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</a:endParaRPr>
        </a:p>
      </xdr:txBody>
    </xdr:sp>
    <xdr:clientData/>
  </xdr:twoCellAnchor>
  <xdr:twoCellAnchor>
    <xdr:from>
      <xdr:col>1</xdr:col>
      <xdr:colOff>72571</xdr:colOff>
      <xdr:row>83</xdr:row>
      <xdr:rowOff>117930</xdr:rowOff>
    </xdr:from>
    <xdr:to>
      <xdr:col>11</xdr:col>
      <xdr:colOff>78921</xdr:colOff>
      <xdr:row>88</xdr:row>
      <xdr:rowOff>136980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 bwMode="auto">
        <a:xfrm>
          <a:off x="680357" y="15684501"/>
          <a:ext cx="8143421" cy="926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5. Но на самом деле признаков может быть очень много, поэтому для поиска параметров линейного фильтра лучше использовать градиентный спуск. Проведите 4 итерации градиентного спуска от точки (1, 1) с шагом 0.5. Запишите результаты обеих итераций ниже</a:t>
          </a:r>
        </a:p>
      </xdr:txBody>
    </xdr:sp>
    <xdr:clientData/>
  </xdr:twoCellAnchor>
  <xdr:twoCellAnchor>
    <xdr:from>
      <xdr:col>1</xdr:col>
      <xdr:colOff>172357</xdr:colOff>
      <xdr:row>89</xdr:row>
      <xdr:rowOff>90714</xdr:rowOff>
    </xdr:from>
    <xdr:to>
      <xdr:col>11</xdr:col>
      <xdr:colOff>148771</xdr:colOff>
      <xdr:row>98</xdr:row>
      <xdr:rowOff>99787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 bwMode="auto">
        <a:xfrm>
          <a:off x="780143" y="16745857"/>
          <a:ext cx="9519557" cy="1641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5: Ответ</a:t>
          </a:r>
          <a:r>
            <a:rPr lang="ru-RU" sz="1400" baseline="0"/>
            <a:t> в таблице внизу</a:t>
          </a:r>
          <a:endParaRPr/>
        </a:p>
      </xdr:txBody>
    </xdr:sp>
    <xdr:clientData/>
  </xdr:twoCellAnchor>
  <xdr:oneCellAnchor>
    <xdr:from>
      <xdr:col>2</xdr:col>
      <xdr:colOff>84156</xdr:colOff>
      <xdr:row>43</xdr:row>
      <xdr:rowOff>1</xdr:rowOff>
    </xdr:from>
    <xdr:ext cx="6212290" cy="329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EFF3E4C-AA6D-4B7A-80C2-FEA55AAF8FE4}"/>
                </a:ext>
              </a:extLst>
            </xdr:cNvPr>
            <xdr:cNvSpPr txBox="1"/>
          </xdr:nvSpPr>
          <xdr:spPr>
            <a:xfrm>
              <a:off x="1338855" y="8400362"/>
              <a:ext cx="6212290" cy="329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i="0">
                  <a:latin typeface="+mn-lt"/>
                </a:rPr>
                <a:t>L</a:t>
              </a:r>
              <a:r>
                <a:rPr lang="en-US" sz="2000" i="0" baseline="0">
                  <a:latin typeface="+mn-lt"/>
                </a:rPr>
                <a:t> </a:t>
              </a:r>
              <a14:m>
                <m:oMath xmlns:m="http://schemas.openxmlformats.org/officeDocument/2006/math">
                  <m:r>
                    <a:rPr lang="en-US" sz="2000" i="1">
                      <a:latin typeface="Cambria Math" panose="02040503050406030204" pitchFamily="18" charset="0"/>
                    </a:rPr>
                    <m:t>=</m:t>
                  </m:r>
                  <m:nary>
                    <m:naryPr>
                      <m:chr m:val="∑"/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20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200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𝑁</m:t>
                      </m:r>
                    </m:sup>
                    <m:e>
                      <m:d>
                        <m:dPr>
                          <m:ctrlPr>
                            <a:rPr lang="en-US" sz="20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20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2000" b="0" i="1">
                                  <a:latin typeface="Cambria Math" panose="02040503050406030204" pitchFamily="18" charset="0"/>
                                </a:rPr>
                                <m:t>0, −</m:t>
                              </m:r>
                              <m:r>
                                <a:rPr lang="en-US" sz="2000" b="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</m:e>
                            <m:sub>
                              <m:r>
                                <a:rPr lang="en-US" sz="20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∗(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𝑠𝑖𝑔𝑛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𝑤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1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𝑤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2+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e>
                      </m:d>
                      <m:r>
                        <a:rPr lang="en-US" sz="2000" b="0" i="1">
                          <a:latin typeface="Cambria Math" panose="02040503050406030204" pitchFamily="18" charset="0"/>
                        </a:rPr>
                        <m:t>))</m:t>
                      </m:r>
                    </m:e>
                  </m:nary>
                </m:oMath>
              </a14:m>
              <a:endParaRPr lang="ru-RU" sz="20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EFF3E4C-AA6D-4B7A-80C2-FEA55AAF8FE4}"/>
                </a:ext>
              </a:extLst>
            </xdr:cNvPr>
            <xdr:cNvSpPr txBox="1"/>
          </xdr:nvSpPr>
          <xdr:spPr>
            <a:xfrm>
              <a:off x="1338855" y="8400362"/>
              <a:ext cx="6212290" cy="329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i="0">
                  <a:latin typeface="+mn-lt"/>
                </a:rPr>
                <a:t>L</a:t>
              </a:r>
              <a:r>
                <a:rPr lang="en-US" sz="2000" i="0" baseline="0">
                  <a:latin typeface="+mn-lt"/>
                </a:rPr>
                <a:t> </a:t>
              </a:r>
              <a:r>
                <a:rPr lang="en-US" sz="2000" i="0">
                  <a:latin typeface="Cambria Math" panose="02040503050406030204" pitchFamily="18" charset="0"/>
                </a:rPr>
                <a:t>=∑24_(</a:t>
              </a:r>
              <a:r>
                <a:rPr lang="en-US" sz="2000" b="0" i="0">
                  <a:latin typeface="Cambria Math" panose="02040503050406030204" pitchFamily="18" charset="0"/>
                </a:rPr>
                <a:t>𝑖</a:t>
              </a:r>
              <a:r>
                <a:rPr lang="en-US" sz="2000" i="0">
                  <a:latin typeface="Cambria Math" panose="02040503050406030204" pitchFamily="18" charset="0"/>
                </a:rPr>
                <a:t>=1)^</a:t>
              </a:r>
              <a:r>
                <a:rPr lang="en-US" sz="2000" b="0" i="0">
                  <a:latin typeface="Cambria Math" panose="02040503050406030204" pitchFamily="18" charset="0"/>
                </a:rPr>
                <a:t>𝑁▒〖(〖0, −𝑦〗_𝑖∗(𝑠𝑖𝑔𝑛(𝑤1𝑥1+𝑤2𝑥2+𝑏)))〗</a:t>
              </a:r>
              <a:endParaRPr lang="ru-RU" sz="2000"/>
            </a:p>
          </xdr:txBody>
        </xdr:sp>
      </mc:Fallback>
    </mc:AlternateContent>
    <xdr:clientData/>
  </xdr:oneCellAnchor>
  <xdr:twoCellAnchor>
    <xdr:from>
      <xdr:col>11</xdr:col>
      <xdr:colOff>587827</xdr:colOff>
      <xdr:row>36</xdr:row>
      <xdr:rowOff>72571</xdr:rowOff>
    </xdr:from>
    <xdr:to>
      <xdr:col>24</xdr:col>
      <xdr:colOff>451756</xdr:colOff>
      <xdr:row>47</xdr:row>
      <xdr:rowOff>172357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7CA5096-EC10-470C-AF9E-13D86C94E666}"/>
            </a:ext>
          </a:extLst>
        </xdr:cNvPr>
        <xdr:cNvSpPr txBox="1"/>
      </xdr:nvSpPr>
      <xdr:spPr bwMode="auto">
        <a:xfrm>
          <a:off x="9332684" y="7112000"/>
          <a:ext cx="8128001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200" b="1"/>
            <a:t>По возрасту:  </a:t>
          </a:r>
          <a:r>
            <a:rPr lang="en-US" sz="1200"/>
            <a:t>L=(1-(45w1+w0))^2+(1+(34w1+w0))^2+(1-(50w1-w0))^2+(1+(29w1+w0))^2+(1-(60w1+w0))^2+(1+(38w1+w0))^2+(1-(55w1+w0))^2+(1+(42w1+w0))^2+(1-(48w1+w0))^2+(1+(30w1+w0))^2+(1-(53w1+w0))^2+(1+(41w1+w0))^2+(1-(59w1+w0))^2+(1+(36w1+w0))^2+(1-(62w1+w0))^2+(1+(33w1+w0))^2+(1-(57w1+w0))^2+(1+(40w1+w0))^2+(1-(49w1+w0))^2+(1+(31w1+w0))^2+(1-(54w1+w0))^2+(1+(39w1+w0))^2+(1-(61w1+w0))^2+(1+(35w1+w0))^2+(1-(58w1+w0))^2</a:t>
          </a:r>
          <a:br>
            <a:rPr lang="ru-RU" sz="1200"/>
          </a:br>
          <a:br>
            <a:rPr lang="ru-RU" sz="1200"/>
          </a:br>
          <a:r>
            <a:rPr lang="en-US" sz="1200"/>
            <a:t>25w0^2 + 2278w0w1 - 2w0 + 54717w1^2 - 566w1 + 25</a:t>
          </a:r>
        </a:p>
        <a:p>
          <a:pPr>
            <a:defRPr/>
          </a:pPr>
          <a:br>
            <a:rPr lang="ru-RU" sz="1200"/>
          </a:br>
          <a:r>
            <a:rPr lang="en-US" sz="1400" b="1"/>
            <a:t>​∂L</a:t>
          </a:r>
          <a:r>
            <a:rPr lang="ru-RU" sz="1400" b="1"/>
            <a:t>\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∂w</a:t>
          </a:r>
          <a:r>
            <a:rPr lang="ru-R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400" b="1"/>
            <a:t>​</a:t>
          </a:r>
          <a:r>
            <a:rPr lang="ru-RU" sz="1400" b="1"/>
            <a:t> </a:t>
          </a:r>
          <a:r>
            <a:rPr lang="en-US" sz="1400" b="1"/>
            <a:t>=</a:t>
          </a:r>
          <a:r>
            <a:rPr lang="ru-RU" sz="1400" b="1" baseline="0"/>
            <a:t>  2278</a:t>
          </a:r>
          <a:r>
            <a:rPr lang="en-US" sz="1400" b="1" baseline="0"/>
            <a:t>w0+109434w1-556                               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​∂L</a:t>
          </a:r>
          <a:r>
            <a:rPr lang="ru-R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\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∂w0</a:t>
          </a:r>
          <a:r>
            <a:rPr lang="ru-R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ru-RU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50w+</a:t>
          </a:r>
          <a:r>
            <a:rPr lang="ru-RU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2278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w1-2</a:t>
          </a:r>
        </a:p>
        <a:p>
          <a:pPr>
            <a:defRPr/>
          </a:pP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w0 = -3,79     w1 = 0,084</a:t>
          </a:r>
          <a:endParaRPr lang="ru-RU" sz="1400" b="1">
            <a:effectLst/>
          </a:endParaRPr>
        </a:p>
        <a:p>
          <a:pPr>
            <a:defRPr/>
          </a:pPr>
          <a:endParaRPr lang="ru-RU"/>
        </a:p>
        <a:p>
          <a:pPr>
            <a:defRPr/>
          </a:pPr>
          <a:endParaRPr/>
        </a:p>
      </xdr:txBody>
    </xdr:sp>
    <xdr:clientData/>
  </xdr:twoCellAnchor>
  <xdr:twoCellAnchor>
    <xdr:from>
      <xdr:col>11</xdr:col>
      <xdr:colOff>595085</xdr:colOff>
      <xdr:row>48</xdr:row>
      <xdr:rowOff>78009</xdr:rowOff>
    </xdr:from>
    <xdr:to>
      <xdr:col>24</xdr:col>
      <xdr:colOff>459014</xdr:colOff>
      <xdr:row>60</xdr:row>
      <xdr:rowOff>127000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33A629B-0A18-4057-AAF6-67FC6F17BB51}"/>
            </a:ext>
          </a:extLst>
        </xdr:cNvPr>
        <xdr:cNvSpPr txBox="1"/>
      </xdr:nvSpPr>
      <xdr:spPr bwMode="auto">
        <a:xfrm>
          <a:off x="9339942" y="9294580"/>
          <a:ext cx="8128001" cy="22261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200" b="1"/>
            <a:t>По</a:t>
          </a:r>
          <a:r>
            <a:rPr lang="en-US" sz="1200" b="1" baseline="0"/>
            <a:t> </a:t>
          </a:r>
          <a:r>
            <a:rPr lang="ru-RU" sz="1200" b="1"/>
            <a:t>уровню холестерина:  </a:t>
          </a:r>
          <a:r>
            <a:rPr lang="en-US" sz="1200"/>
            <a:t>L=(1-220w1+w0))^2+(1+(180w1+w0))^2+(1-(240w1-w0))^2+(1+(160w1+w0))^2+(1-(250w1+w0))^2+(1+(190w1+w0))^2+(1-(230w1+w0))^2+(1+(170w1+w0))^2+(1-(210w1+w0))^2+(1+(165w1+w0))^2+(1-(240w1+w0))^2+(1+(175w1+w0))^2+(1-(255w1+w0))^2+(1+(185w1+w0))^2+(1-(245w1+w0))^2+(1+(165w1+w0))^2+(1-(235w1+w0))^2+(1+(180w1+w0))^2+(1-(220w1+w0))^2+(1+(160w1+w0))^2+(1-(230w1+w0))^2+(1+(175w1+w0))^2+(1-(250w1+w0))^2+(1+(190w1+w0))^2+(1-(240w1+w0))^2</a:t>
          </a:r>
          <a:br>
            <a:rPr lang="en-US" sz="1200"/>
          </a:br>
          <a:br>
            <a:rPr lang="en-US" sz="1200"/>
          </a:br>
          <a:r>
            <a:rPr lang="en-US" sz="1200"/>
            <a:t>25w0^2 + 10320w0w1 - 2w0 + 1091800w1^2 - 1940w1 + 25</a:t>
          </a:r>
          <a:br>
            <a:rPr lang="ru-RU" sz="1200"/>
          </a:br>
          <a:br>
            <a:rPr lang="ru-RU" sz="1200"/>
          </a:br>
          <a:r>
            <a:rPr lang="en-US" sz="1400" b="1"/>
            <a:t>​∂L</a:t>
          </a:r>
          <a:r>
            <a:rPr lang="ru-RU" sz="1400" b="1"/>
            <a:t>\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∂w</a:t>
          </a:r>
          <a:r>
            <a:rPr lang="ru-R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400" b="1"/>
            <a:t>​</a:t>
          </a:r>
          <a:r>
            <a:rPr lang="ru-RU" sz="1400" b="1"/>
            <a:t> </a:t>
          </a:r>
          <a:r>
            <a:rPr lang="en-US" sz="1400" b="1"/>
            <a:t>=</a:t>
          </a:r>
          <a:r>
            <a:rPr lang="ru-RU" sz="1400" b="1" baseline="0"/>
            <a:t>  </a:t>
          </a:r>
          <a:r>
            <a:rPr lang="en-US" sz="1400" b="1" baseline="0"/>
            <a:t>10320w0  + 2183600w1 -1940                        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∂L</a:t>
          </a:r>
          <a:r>
            <a:rPr lang="ru-R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\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∂w0</a:t>
          </a:r>
          <a:r>
            <a:rPr lang="ru-R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ru-RU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10320w1 - 2</a:t>
          </a:r>
        </a:p>
        <a:p>
          <a:pPr>
            <a:defRPr/>
          </a:pP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w0 = -5,85          w1 = 0,0285</a:t>
          </a:r>
          <a:endParaRPr lang="ru-RU" sz="1400" b="1">
            <a:effectLst/>
          </a:endParaRPr>
        </a:p>
        <a:p>
          <a:pPr>
            <a:defRPr/>
          </a:pPr>
          <a:endParaRPr lang="ru-RU"/>
        </a:p>
        <a:p>
          <a:pPr>
            <a:defRPr/>
          </a:pPr>
          <a:endParaRPr/>
        </a:p>
      </xdr:txBody>
    </xdr:sp>
    <xdr:clientData/>
  </xdr:twoCellAnchor>
  <xdr:twoCellAnchor>
    <xdr:from>
      <xdr:col>12</xdr:col>
      <xdr:colOff>39913</xdr:colOff>
      <xdr:row>61</xdr:row>
      <xdr:rowOff>30837</xdr:rowOff>
    </xdr:from>
    <xdr:to>
      <xdr:col>24</xdr:col>
      <xdr:colOff>511628</xdr:colOff>
      <xdr:row>74</xdr:row>
      <xdr:rowOff>9072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A3135E4-7B7E-4DB9-A91B-7DA5C4BD1857}"/>
            </a:ext>
          </a:extLst>
        </xdr:cNvPr>
        <xdr:cNvSpPr txBox="1"/>
      </xdr:nvSpPr>
      <xdr:spPr bwMode="auto">
        <a:xfrm>
          <a:off x="9392556" y="11605980"/>
          <a:ext cx="8128001" cy="23368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200" b="1"/>
            <a:t>По</a:t>
          </a:r>
          <a:r>
            <a:rPr lang="en-US" sz="1200" b="1" baseline="0"/>
            <a:t> </a:t>
          </a:r>
          <a:r>
            <a:rPr lang="ru-RU" sz="1200" b="1"/>
            <a:t>давлению:  </a:t>
          </a:r>
          <a:r>
            <a:rPr lang="en-US" sz="1200"/>
            <a:t>L=(1-(130w1+w0))^2+(1+(120w1+w0))^2+(1-(140w1+w0))^2+(1+(110w1+w0))^2+(1-(150w1+w0))^2+(1+(125w1+w0))^2+(1-(135w1+w0))^2+(1+(115w1+w0))^2+(1-(145w1+w0))^2+(1+(105w1+w0))^2+(1-(138w1+w0))^2+(1+(118w1+w0))^2+(1-(155w1+w0))^2+(1+(122w1+w0))^2+(1-(148w1+w0))^2+(1+(112w1+w0))^2+(1-(140w1+w0))^2+(1+(130w1+w0))^2+(1-(142w1+w0))^2+(1+(108w1+w0))^2+(1-(136w1+w0))^2+(1+(120w1+w0))^2+(1-(150w1+w0))^2+(1+(125w1+w0))^2+(1-(145w1+w0))^2</a:t>
          </a:r>
          <a:endParaRPr lang="ru-RU" sz="1200"/>
        </a:p>
        <a:p>
          <a:pPr>
            <a:defRPr/>
          </a:pPr>
          <a:br>
            <a:rPr lang="en-US" sz="1200"/>
          </a:br>
          <a:r>
            <a:rPr lang="en-US" sz="1200"/>
            <a:t>25w0^2 + 6528w0w1 - 2w0 + 431324w1^2 - 888w1 + 25</a:t>
          </a:r>
          <a:br>
            <a:rPr lang="ru-RU" sz="1200"/>
          </a:br>
          <a:br>
            <a:rPr lang="ru-RU" sz="1200"/>
          </a:br>
          <a:r>
            <a:rPr lang="en-US" sz="1400" b="1"/>
            <a:t>​∂L</a:t>
          </a:r>
          <a:r>
            <a:rPr lang="ru-RU" sz="1400" b="1"/>
            <a:t>\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∂w</a:t>
          </a:r>
          <a:r>
            <a:rPr lang="ru-R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400" b="1"/>
            <a:t>​</a:t>
          </a:r>
          <a:r>
            <a:rPr lang="ru-RU" sz="1400" b="1"/>
            <a:t> </a:t>
          </a:r>
          <a:r>
            <a:rPr lang="en-US" sz="1400" b="1"/>
            <a:t>=</a:t>
          </a:r>
          <a:r>
            <a:rPr lang="ru-RU" sz="1400" b="1" baseline="0"/>
            <a:t>  6528</a:t>
          </a:r>
          <a:r>
            <a:rPr lang="en-US" sz="1400" b="1" baseline="0"/>
            <a:t>w</a:t>
          </a:r>
          <a:r>
            <a:rPr lang="ru-RU" sz="1400" b="1" baseline="0"/>
            <a:t>0</a:t>
          </a:r>
          <a:r>
            <a:rPr lang="en-US" sz="1400" b="1" baseline="0"/>
            <a:t>+</a:t>
          </a:r>
          <a:r>
            <a:rPr lang="ru-RU" sz="1400" b="1" baseline="0"/>
            <a:t>862648</a:t>
          </a:r>
          <a:r>
            <a:rPr lang="en-US" sz="1400" b="1" baseline="0"/>
            <a:t>w</a:t>
          </a:r>
          <a:r>
            <a:rPr lang="ru-RU" sz="1400" b="1" baseline="0"/>
            <a:t>1-888</a:t>
          </a:r>
          <a:r>
            <a:rPr lang="en-US" sz="1400" b="1" baseline="0"/>
            <a:t>                           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​∂L</a:t>
          </a:r>
          <a:r>
            <a:rPr lang="ru-R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\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∂w0</a:t>
          </a:r>
          <a:r>
            <a:rPr lang="ru-R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ru-RU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50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w0+6528w1-2</a:t>
          </a:r>
        </a:p>
        <a:p>
          <a:pPr>
            <a:defRPr/>
          </a:pP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w0 = -7,866                  w1 = 0,61 </a:t>
          </a:r>
          <a:endParaRPr lang="ru-RU" sz="1400" b="1">
            <a:effectLst/>
          </a:endParaRPr>
        </a:p>
        <a:p>
          <a:pPr>
            <a:defRPr/>
          </a:pPr>
          <a:endParaRPr lang="ru-RU"/>
        </a:p>
        <a:p>
          <a:pPr>
            <a:defRPr/>
          </a:pP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357186</xdr:colOff>
      <xdr:row>3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 bwMode="auto">
        <a:xfrm>
          <a:off x="609599" y="180974"/>
          <a:ext cx="5233986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3. Логистическая регрессия</a:t>
          </a:r>
          <a:endParaRPr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13</xdr:col>
      <xdr:colOff>222250</xdr:colOff>
      <xdr:row>7</xdr:row>
      <xdr:rowOff>45357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 bwMode="auto">
        <a:xfrm>
          <a:off x="607786" y="725714"/>
          <a:ext cx="7515678" cy="589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Определите, какие признаки (возраст, уровень холестерина, давление, ИМТ) могут быть наиболее значимыми для предсказания наличия заболевания.</a:t>
          </a:r>
          <a:endParaRPr/>
        </a:p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/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13</xdr:col>
      <xdr:colOff>190500</xdr:colOff>
      <xdr:row>14</xdr:row>
      <xdr:rowOff>147638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 bwMode="auto">
        <a:xfrm>
          <a:off x="609600" y="147320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 </a:t>
          </a:r>
          <a:endParaRPr/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13</xdr:col>
      <xdr:colOff>222250</xdr:colOff>
      <xdr:row>23</xdr:row>
      <xdr:rowOff>146050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 bwMode="auto">
        <a:xfrm>
          <a:off x="609600" y="2946400"/>
          <a:ext cx="753745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Предположим, что вы решили использовать следующую линейную комбинацию для классификации: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z=w1​⋅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Возраст+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w2​⋅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Уровень холестерина+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w3​⋅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Давление+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 lang="en-US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Выберите значения для весов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w1​,w2​,w3​,w4​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 свободного члена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, равными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w1​=0.1,w2​=0.05,w3​=0.1,w4​=0.2,b=−10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Определите, какой порог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T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вы будете использовать для классификации. Если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z&gt;T, 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то пациент имеет заболевание (1), иначе - без заболевания (0). Для этого ниже постройте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ROC-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кривую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546100</xdr:colOff>
      <xdr:row>32</xdr:row>
      <xdr:rowOff>171450</xdr:rowOff>
    </xdr:from>
    <xdr:to>
      <xdr:col>13</xdr:col>
      <xdr:colOff>158750</xdr:colOff>
      <xdr:row>44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 bwMode="auto">
        <a:xfrm>
          <a:off x="546100" y="6064250"/>
          <a:ext cx="7537450" cy="2139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Классификация нового пациента: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Рассчитайте значение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для нового пациента с характеристиками: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Возраст: 52 года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Уровень холестерина: 230 мг/дл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Давление (систолическое): 140 мм рт. ст.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Индекс массы тела (ИМТ): 29.5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Используя выбранные вами веса и порог, определите, классифицируется ли этот пациент как "заболевание" (1) или "без заболевания" (0).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Приведите расчет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190500</xdr:colOff>
      <xdr:row>31</xdr:row>
      <xdr:rowOff>147638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 bwMode="auto">
        <a:xfrm>
          <a:off x="609600" y="460375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 </a:t>
          </a:r>
          <a:endParaRPr/>
        </a:p>
      </xdr:txBody>
    </xdr:sp>
    <xdr:clientData/>
  </xdr:twoCellAnchor>
  <xdr:twoCellAnchor>
    <xdr:from>
      <xdr:col>0</xdr:col>
      <xdr:colOff>558800</xdr:colOff>
      <xdr:row>45</xdr:row>
      <xdr:rowOff>127000</xdr:rowOff>
    </xdr:from>
    <xdr:to>
      <xdr:col>13</xdr:col>
      <xdr:colOff>139700</xdr:colOff>
      <xdr:row>51</xdr:row>
      <xdr:rowOff>177800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 bwMode="auto">
        <a:xfrm>
          <a:off x="558800" y="8413750"/>
          <a:ext cx="7505700" cy="1155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3: </a:t>
          </a:r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357187</xdr:colOff>
      <xdr:row>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 bwMode="auto">
        <a:xfrm>
          <a:off x="609600" y="184150"/>
          <a:ext cx="5233987" cy="26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4. Метрики</a:t>
          </a:r>
          <a:endParaRPr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13</xdr:col>
      <xdr:colOff>222250</xdr:colOff>
      <xdr:row>6</xdr:row>
      <xdr:rowOff>158750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 bwMode="auto">
        <a:xfrm>
          <a:off x="609600" y="73660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Какие метрики качества модели бинарной классификации вы знаете? Перечислите и приведите формулы.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13</xdr:col>
      <xdr:colOff>190500</xdr:colOff>
      <xdr:row>14</xdr:row>
      <xdr:rowOff>147638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 bwMode="auto">
        <a:xfrm>
          <a:off x="609600" y="147320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 </a:t>
          </a:r>
          <a:endParaRPr/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13</xdr:col>
      <xdr:colOff>222250</xdr:colOff>
      <xdr:row>18</xdr:row>
      <xdr:rowOff>158750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 bwMode="auto">
        <a:xfrm>
          <a:off x="609600" y="294640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Даны результаты по тестовой выборке. Расчитайте известные вам метрики и сделайте выводы.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y-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эталон - фактическое значение для объекта,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y-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расчет - то, что выдала модель.</a:t>
          </a:r>
        </a:p>
      </xdr:txBody>
    </xdr:sp>
    <xdr:clientData/>
  </xdr:twoCellAnchor>
  <xdr:twoCellAnchor>
    <xdr:from>
      <xdr:col>1</xdr:col>
      <xdr:colOff>0</xdr:colOff>
      <xdr:row>36</xdr:row>
      <xdr:rowOff>0</xdr:rowOff>
    </xdr:from>
    <xdr:to>
      <xdr:col>13</xdr:col>
      <xdr:colOff>190500</xdr:colOff>
      <xdr:row>42</xdr:row>
      <xdr:rowOff>147638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 bwMode="auto">
        <a:xfrm>
          <a:off x="609600" y="662940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 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7" workbookViewId="0">
      <selection activeCell="Q8" sqref="Q8"/>
    </sheetView>
  </sheetViews>
  <sheetFormatPr defaultRowHeight="14.5"/>
  <sheetData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8"/>
  <sheetViews>
    <sheetView topLeftCell="A4" zoomScale="77" zoomScaleNormal="40" workbookViewId="0">
      <selection activeCell="B3" sqref="B3:E28"/>
    </sheetView>
  </sheetViews>
  <sheetFormatPr defaultRowHeight="14.5"/>
  <cols>
    <col min="7" max="7" width="44.6328125" customWidth="1"/>
  </cols>
  <sheetData>
    <row r="1" spans="2:7">
      <c r="B1" t="s">
        <v>0</v>
      </c>
    </row>
    <row r="3" spans="2:7" ht="54">
      <c r="B3" s="1" t="s">
        <v>1</v>
      </c>
      <c r="C3" s="1" t="s">
        <v>2</v>
      </c>
      <c r="D3" s="1" t="s">
        <v>3</v>
      </c>
      <c r="E3" s="1" t="s">
        <v>4</v>
      </c>
    </row>
    <row r="4" spans="2:7">
      <c r="B4" s="2">
        <v>45</v>
      </c>
      <c r="C4" s="2">
        <v>220</v>
      </c>
      <c r="D4" s="2">
        <v>130</v>
      </c>
      <c r="E4" s="2">
        <v>1</v>
      </c>
    </row>
    <row r="5" spans="2:7">
      <c r="B5" s="2">
        <v>34</v>
      </c>
      <c r="C5" s="2">
        <v>180</v>
      </c>
      <c r="D5" s="2">
        <v>120</v>
      </c>
      <c r="E5" s="2">
        <v>0</v>
      </c>
    </row>
    <row r="6" spans="2:7">
      <c r="B6" s="2">
        <v>50</v>
      </c>
      <c r="C6" s="2">
        <v>240</v>
      </c>
      <c r="D6" s="2">
        <v>140</v>
      </c>
      <c r="E6" s="2">
        <v>1</v>
      </c>
    </row>
    <row r="7" spans="2:7" ht="20.5">
      <c r="B7" s="2">
        <v>29</v>
      </c>
      <c r="C7" s="2">
        <v>160</v>
      </c>
      <c r="D7" s="2">
        <v>110</v>
      </c>
      <c r="E7" s="2">
        <v>0</v>
      </c>
      <c r="G7" s="3" t="s">
        <v>5</v>
      </c>
    </row>
    <row r="8" spans="2:7">
      <c r="B8" s="2">
        <v>60</v>
      </c>
      <c r="C8" s="2">
        <v>250</v>
      </c>
      <c r="D8" s="2">
        <v>150</v>
      </c>
      <c r="E8" s="2">
        <v>1</v>
      </c>
      <c r="G8" s="4"/>
    </row>
    <row r="9" spans="2:7">
      <c r="B9" s="2">
        <v>38</v>
      </c>
      <c r="C9" s="2">
        <v>190</v>
      </c>
      <c r="D9" s="2">
        <v>125</v>
      </c>
      <c r="E9" s="2">
        <v>0</v>
      </c>
      <c r="G9" s="5" t="s">
        <v>6</v>
      </c>
    </row>
    <row r="10" spans="2:7">
      <c r="B10" s="2">
        <v>55</v>
      </c>
      <c r="C10" s="2">
        <v>230</v>
      </c>
      <c r="D10" s="2">
        <v>135</v>
      </c>
      <c r="E10" s="2">
        <v>1</v>
      </c>
      <c r="G10" s="5" t="s">
        <v>7</v>
      </c>
    </row>
    <row r="11" spans="2:7" ht="18">
      <c r="B11" s="2">
        <v>42</v>
      </c>
      <c r="C11" s="2">
        <v>170</v>
      </c>
      <c r="D11" s="2">
        <v>115</v>
      </c>
      <c r="E11" s="2">
        <v>0</v>
      </c>
      <c r="G11" s="5" t="s">
        <v>8</v>
      </c>
    </row>
    <row r="12" spans="2:7">
      <c r="B12" s="2">
        <v>48</v>
      </c>
      <c r="C12" s="2">
        <v>210</v>
      </c>
      <c r="D12" s="2">
        <v>145</v>
      </c>
      <c r="E12" s="2">
        <v>1</v>
      </c>
      <c r="G12" s="5" t="s">
        <v>9</v>
      </c>
    </row>
    <row r="13" spans="2:7" ht="18">
      <c r="B13" s="2">
        <v>30</v>
      </c>
      <c r="C13" s="2">
        <v>165</v>
      </c>
      <c r="D13" s="2">
        <v>105</v>
      </c>
      <c r="E13" s="2">
        <v>0</v>
      </c>
      <c r="G13" s="5" t="s">
        <v>10</v>
      </c>
    </row>
    <row r="14" spans="2:7">
      <c r="B14" s="2">
        <v>53</v>
      </c>
      <c r="C14" s="2">
        <v>240</v>
      </c>
      <c r="D14" s="2">
        <v>138</v>
      </c>
      <c r="E14" s="2">
        <v>1</v>
      </c>
    </row>
    <row r="15" spans="2:7">
      <c r="B15" s="2">
        <v>41</v>
      </c>
      <c r="C15" s="2">
        <v>175</v>
      </c>
      <c r="D15" s="2">
        <v>118</v>
      </c>
      <c r="E15" s="2">
        <v>0</v>
      </c>
    </row>
    <row r="16" spans="2:7">
      <c r="B16" s="2">
        <v>59</v>
      </c>
      <c r="C16" s="2">
        <v>255</v>
      </c>
      <c r="D16" s="2">
        <v>155</v>
      </c>
      <c r="E16" s="2">
        <v>1</v>
      </c>
    </row>
    <row r="17" spans="2:5">
      <c r="B17" s="2">
        <v>36</v>
      </c>
      <c r="C17" s="2">
        <v>185</v>
      </c>
      <c r="D17" s="2">
        <v>122</v>
      </c>
      <c r="E17" s="2">
        <v>0</v>
      </c>
    </row>
    <row r="18" spans="2:5">
      <c r="B18" s="2">
        <v>62</v>
      </c>
      <c r="C18" s="2">
        <v>245</v>
      </c>
      <c r="D18" s="2">
        <v>148</v>
      </c>
      <c r="E18" s="2">
        <v>1</v>
      </c>
    </row>
    <row r="19" spans="2:5">
      <c r="B19" s="2">
        <v>33</v>
      </c>
      <c r="C19" s="2">
        <v>165</v>
      </c>
      <c r="D19" s="2">
        <v>112</v>
      </c>
      <c r="E19" s="2">
        <v>0</v>
      </c>
    </row>
    <row r="20" spans="2:5">
      <c r="B20" s="2">
        <v>57</v>
      </c>
      <c r="C20" s="2">
        <v>235</v>
      </c>
      <c r="D20" s="2">
        <v>140</v>
      </c>
      <c r="E20" s="2">
        <v>1</v>
      </c>
    </row>
    <row r="21" spans="2:5">
      <c r="B21" s="2">
        <v>40</v>
      </c>
      <c r="C21" s="2">
        <v>180</v>
      </c>
      <c r="D21" s="2">
        <v>130</v>
      </c>
      <c r="E21" s="2">
        <v>0</v>
      </c>
    </row>
    <row r="22" spans="2:5">
      <c r="B22" s="2">
        <v>49</v>
      </c>
      <c r="C22" s="2">
        <v>220</v>
      </c>
      <c r="D22" s="2">
        <v>142</v>
      </c>
      <c r="E22" s="2">
        <v>1</v>
      </c>
    </row>
    <row r="23" spans="2:5">
      <c r="B23" s="2">
        <v>31</v>
      </c>
      <c r="C23" s="2">
        <v>160</v>
      </c>
      <c r="D23" s="2">
        <v>108</v>
      </c>
      <c r="E23" s="2">
        <v>0</v>
      </c>
    </row>
    <row r="24" spans="2:5">
      <c r="B24" s="2">
        <v>54</v>
      </c>
      <c r="C24" s="2">
        <v>230</v>
      </c>
      <c r="D24" s="2">
        <v>136</v>
      </c>
      <c r="E24" s="2">
        <v>1</v>
      </c>
    </row>
    <row r="25" spans="2:5">
      <c r="B25" s="2">
        <v>39</v>
      </c>
      <c r="C25" s="2">
        <v>175</v>
      </c>
      <c r="D25" s="2">
        <v>120</v>
      </c>
      <c r="E25" s="2">
        <v>0</v>
      </c>
    </row>
    <row r="26" spans="2:5">
      <c r="B26" s="2">
        <v>61</v>
      </c>
      <c r="C26" s="2">
        <v>250</v>
      </c>
      <c r="D26" s="2">
        <v>150</v>
      </c>
      <c r="E26" s="2">
        <v>1</v>
      </c>
    </row>
    <row r="27" spans="2:5">
      <c r="B27" s="2">
        <v>35</v>
      </c>
      <c r="C27" s="2">
        <v>190</v>
      </c>
      <c r="D27" s="2">
        <v>125</v>
      </c>
      <c r="E27" s="2">
        <v>0</v>
      </c>
    </row>
    <row r="28" spans="2:5">
      <c r="B28" s="2">
        <v>58</v>
      </c>
      <c r="C28" s="2">
        <v>240</v>
      </c>
      <c r="D28" s="2">
        <v>145</v>
      </c>
      <c r="E28" s="2">
        <v>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70" zoomScale="80" zoomScaleNormal="80" workbookViewId="0">
      <selection activeCell="H94" sqref="H94"/>
    </sheetView>
  </sheetViews>
  <sheetFormatPr defaultRowHeight="14.5"/>
  <sheetData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1:W112"/>
  <sheetViews>
    <sheetView topLeftCell="A7" zoomScale="55" zoomScaleNormal="55" workbookViewId="0">
      <selection activeCell="K11" sqref="K11:N36"/>
    </sheetView>
  </sheetViews>
  <sheetFormatPr defaultRowHeight="14.5"/>
  <cols>
    <col min="2" max="2" width="9.36328125" bestFit="1" customWidth="1"/>
    <col min="3" max="3" width="37.54296875" bestFit="1" customWidth="1"/>
    <col min="4" max="4" width="13.81640625" customWidth="1"/>
    <col min="5" max="8" width="12.453125" bestFit="1" customWidth="1"/>
    <col min="13" max="13" width="10.453125" bestFit="1" customWidth="1"/>
    <col min="16" max="16" width="9.6328125" bestFit="1" customWidth="1"/>
    <col min="17" max="17" width="9.7265625" bestFit="1" customWidth="1"/>
    <col min="18" max="18" width="6.7265625" customWidth="1"/>
    <col min="19" max="19" width="6.36328125" customWidth="1"/>
    <col min="20" max="20" width="10.7265625" bestFit="1" customWidth="1"/>
    <col min="21" max="21" width="9.6328125" customWidth="1"/>
    <col min="22" max="22" width="7.26953125" customWidth="1"/>
    <col min="23" max="24" width="10.7265625" bestFit="1" customWidth="1"/>
  </cols>
  <sheetData>
    <row r="11" spans="2:23" ht="54">
      <c r="B11" s="6" t="s">
        <v>11</v>
      </c>
      <c r="C11" s="6" t="s">
        <v>12</v>
      </c>
      <c r="F11" s="1" t="s">
        <v>1</v>
      </c>
      <c r="G11" s="1" t="s">
        <v>2</v>
      </c>
      <c r="H11" s="1" t="s">
        <v>3</v>
      </c>
      <c r="I11" s="1" t="s">
        <v>4</v>
      </c>
      <c r="K11" s="8" t="s">
        <v>40</v>
      </c>
      <c r="L11" s="8" t="s">
        <v>41</v>
      </c>
      <c r="M11" s="8" t="s">
        <v>42</v>
      </c>
      <c r="N11" s="8" t="s">
        <v>43</v>
      </c>
      <c r="O11" s="8"/>
      <c r="P11" s="13" t="s">
        <v>103</v>
      </c>
      <c r="Q11" s="14"/>
      <c r="S11" s="17" t="s">
        <v>104</v>
      </c>
      <c r="T11" s="18"/>
      <c r="V11" s="13" t="s">
        <v>105</v>
      </c>
      <c r="W11" s="14"/>
    </row>
    <row r="12" spans="2:23">
      <c r="B12" s="6">
        <v>1</v>
      </c>
      <c r="C12" s="7" t="s">
        <v>15</v>
      </c>
      <c r="F12" s="2">
        <v>45</v>
      </c>
      <c r="G12" s="2">
        <v>220</v>
      </c>
      <c r="H12" s="2">
        <v>130</v>
      </c>
      <c r="I12" s="2">
        <v>1</v>
      </c>
      <c r="K12" s="2">
        <v>1</v>
      </c>
      <c r="L12" s="2">
        <v>45</v>
      </c>
      <c r="M12" s="2">
        <v>220</v>
      </c>
      <c r="N12" s="2">
        <v>130</v>
      </c>
      <c r="P12" s="2">
        <v>1</v>
      </c>
      <c r="Q12" s="10" t="s">
        <v>44</v>
      </c>
      <c r="R12" s="12"/>
      <c r="S12" s="11">
        <v>1</v>
      </c>
      <c r="T12" s="10" t="s">
        <v>45</v>
      </c>
      <c r="U12" s="12"/>
      <c r="V12" s="11">
        <v>1</v>
      </c>
      <c r="W12" s="9" t="s">
        <v>46</v>
      </c>
    </row>
    <row r="13" spans="2:23">
      <c r="B13" s="6">
        <v>2</v>
      </c>
      <c r="C13" s="7" t="s">
        <v>16</v>
      </c>
      <c r="F13" s="2">
        <v>34</v>
      </c>
      <c r="G13" s="2">
        <v>180</v>
      </c>
      <c r="H13" s="2">
        <v>120</v>
      </c>
      <c r="I13" s="2">
        <v>0</v>
      </c>
      <c r="K13" s="2">
        <v>-1</v>
      </c>
      <c r="L13" s="2">
        <v>34</v>
      </c>
      <c r="M13" s="2">
        <v>180</v>
      </c>
      <c r="N13" s="2">
        <v>120</v>
      </c>
      <c r="P13" s="2">
        <v>-1</v>
      </c>
      <c r="Q13" s="10" t="s">
        <v>47</v>
      </c>
      <c r="R13" s="12"/>
      <c r="S13" s="11">
        <v>-1</v>
      </c>
      <c r="T13" s="10" t="s">
        <v>48</v>
      </c>
      <c r="U13" s="12"/>
      <c r="V13" s="11">
        <v>-1</v>
      </c>
      <c r="W13" s="9" t="s">
        <v>49</v>
      </c>
    </row>
    <row r="14" spans="2:23">
      <c r="B14" s="6">
        <v>3</v>
      </c>
      <c r="C14" s="7" t="s">
        <v>17</v>
      </c>
      <c r="F14" s="2">
        <v>50</v>
      </c>
      <c r="G14" s="2">
        <v>240</v>
      </c>
      <c r="H14" s="2">
        <v>140</v>
      </c>
      <c r="I14" s="2">
        <v>1</v>
      </c>
      <c r="K14" s="2">
        <v>1</v>
      </c>
      <c r="L14" s="2">
        <v>50</v>
      </c>
      <c r="M14" s="2">
        <v>240</v>
      </c>
      <c r="N14" s="2">
        <v>140</v>
      </c>
      <c r="P14" s="2">
        <v>1</v>
      </c>
      <c r="Q14" s="10" t="s">
        <v>50</v>
      </c>
      <c r="R14" s="12"/>
      <c r="S14" s="11">
        <v>1</v>
      </c>
      <c r="T14" s="10" t="s">
        <v>51</v>
      </c>
      <c r="U14" s="12"/>
      <c r="V14" s="11">
        <v>1</v>
      </c>
      <c r="W14" s="9" t="s">
        <v>52</v>
      </c>
    </row>
    <row r="15" spans="2:23">
      <c r="B15" s="6">
        <v>4</v>
      </c>
      <c r="C15" s="7" t="s">
        <v>18</v>
      </c>
      <c r="F15" s="2">
        <v>29</v>
      </c>
      <c r="G15" s="2">
        <v>160</v>
      </c>
      <c r="H15" s="2">
        <v>110</v>
      </c>
      <c r="I15" s="2">
        <v>0</v>
      </c>
      <c r="K15" s="2">
        <v>-1</v>
      </c>
      <c r="L15" s="2">
        <v>29</v>
      </c>
      <c r="M15" s="2">
        <v>160</v>
      </c>
      <c r="N15" s="2">
        <v>110</v>
      </c>
      <c r="P15" s="2">
        <v>-1</v>
      </c>
      <c r="Q15" s="10" t="s">
        <v>53</v>
      </c>
      <c r="R15" s="12"/>
      <c r="S15" s="11">
        <v>-1</v>
      </c>
      <c r="T15" s="10" t="s">
        <v>54</v>
      </c>
      <c r="U15" s="12"/>
      <c r="V15" s="11">
        <v>-1</v>
      </c>
      <c r="W15" s="9" t="s">
        <v>55</v>
      </c>
    </row>
    <row r="16" spans="2:23">
      <c r="B16" s="6">
        <v>5</v>
      </c>
      <c r="C16" s="7" t="s">
        <v>19</v>
      </c>
      <c r="F16" s="2">
        <v>60</v>
      </c>
      <c r="G16" s="2">
        <v>250</v>
      </c>
      <c r="H16" s="2">
        <v>150</v>
      </c>
      <c r="I16" s="2">
        <v>1</v>
      </c>
      <c r="K16" s="2">
        <v>1</v>
      </c>
      <c r="L16" s="2">
        <v>60</v>
      </c>
      <c r="M16" s="2">
        <v>250</v>
      </c>
      <c r="N16" s="2">
        <v>150</v>
      </c>
      <c r="P16" s="2">
        <v>1</v>
      </c>
      <c r="Q16" s="10" t="s">
        <v>56</v>
      </c>
      <c r="R16" s="12"/>
      <c r="S16" s="11">
        <v>1</v>
      </c>
      <c r="T16" s="10" t="s">
        <v>57</v>
      </c>
      <c r="U16" s="12"/>
      <c r="V16" s="11">
        <v>1</v>
      </c>
      <c r="W16" s="9" t="s">
        <v>58</v>
      </c>
    </row>
    <row r="17" spans="2:23">
      <c r="B17" s="6">
        <v>6</v>
      </c>
      <c r="C17" s="7" t="s">
        <v>20</v>
      </c>
      <c r="F17" s="2">
        <v>38</v>
      </c>
      <c r="G17" s="2">
        <v>190</v>
      </c>
      <c r="H17" s="2">
        <v>125</v>
      </c>
      <c r="I17" s="2">
        <v>0</v>
      </c>
      <c r="K17" s="2">
        <v>-1</v>
      </c>
      <c r="L17" s="2">
        <v>38</v>
      </c>
      <c r="M17" s="2">
        <v>190</v>
      </c>
      <c r="N17" s="2">
        <v>125</v>
      </c>
      <c r="P17" s="2">
        <v>-1</v>
      </c>
      <c r="Q17" s="10" t="s">
        <v>59</v>
      </c>
      <c r="R17" s="12"/>
      <c r="S17" s="11">
        <v>-1</v>
      </c>
      <c r="T17" s="10" t="s">
        <v>60</v>
      </c>
      <c r="U17" s="12"/>
      <c r="V17" s="11">
        <v>-1</v>
      </c>
      <c r="W17" s="9" t="s">
        <v>61</v>
      </c>
    </row>
    <row r="18" spans="2:23">
      <c r="B18" s="6">
        <v>7</v>
      </c>
      <c r="C18" s="7" t="s">
        <v>21</v>
      </c>
      <c r="F18" s="2">
        <v>55</v>
      </c>
      <c r="G18" s="2">
        <v>230</v>
      </c>
      <c r="H18" s="2">
        <v>135</v>
      </c>
      <c r="I18" s="2">
        <v>1</v>
      </c>
      <c r="K18" s="2">
        <v>1</v>
      </c>
      <c r="L18" s="2">
        <v>55</v>
      </c>
      <c r="M18" s="2">
        <v>230</v>
      </c>
      <c r="N18" s="2">
        <v>135</v>
      </c>
      <c r="P18" s="2">
        <v>1</v>
      </c>
      <c r="Q18" s="10" t="s">
        <v>62</v>
      </c>
      <c r="R18" s="12"/>
      <c r="S18" s="11">
        <v>1</v>
      </c>
      <c r="T18" s="10" t="s">
        <v>63</v>
      </c>
      <c r="U18" s="12"/>
      <c r="V18" s="11">
        <v>1</v>
      </c>
      <c r="W18" s="9" t="s">
        <v>64</v>
      </c>
    </row>
    <row r="19" spans="2:23">
      <c r="B19" s="6">
        <v>8</v>
      </c>
      <c r="C19" s="7" t="s">
        <v>22</v>
      </c>
      <c r="F19" s="2">
        <v>42</v>
      </c>
      <c r="G19" s="2">
        <v>170</v>
      </c>
      <c r="H19" s="2">
        <v>115</v>
      </c>
      <c r="I19" s="2">
        <v>0</v>
      </c>
      <c r="K19" s="2">
        <v>-1</v>
      </c>
      <c r="L19" s="2">
        <v>42</v>
      </c>
      <c r="M19" s="2">
        <v>170</v>
      </c>
      <c r="N19" s="2">
        <v>115</v>
      </c>
      <c r="P19" s="2">
        <v>-1</v>
      </c>
      <c r="Q19" s="10" t="s">
        <v>65</v>
      </c>
      <c r="R19" s="12"/>
      <c r="S19" s="11">
        <v>-1</v>
      </c>
      <c r="T19" s="10" t="s">
        <v>66</v>
      </c>
      <c r="U19" s="12"/>
      <c r="V19" s="11">
        <v>-1</v>
      </c>
      <c r="W19" s="9" t="s">
        <v>67</v>
      </c>
    </row>
    <row r="20" spans="2:23">
      <c r="B20" s="6">
        <v>9</v>
      </c>
      <c r="C20" s="7" t="s">
        <v>23</v>
      </c>
      <c r="F20" s="2">
        <v>48</v>
      </c>
      <c r="G20" s="2">
        <v>210</v>
      </c>
      <c r="H20" s="2">
        <v>145</v>
      </c>
      <c r="I20" s="2">
        <v>1</v>
      </c>
      <c r="K20" s="2">
        <v>1</v>
      </c>
      <c r="L20" s="2">
        <v>48</v>
      </c>
      <c r="M20" s="2">
        <v>210</v>
      </c>
      <c r="N20" s="2">
        <v>145</v>
      </c>
      <c r="P20" s="2">
        <v>1</v>
      </c>
      <c r="Q20" s="10" t="s">
        <v>68</v>
      </c>
      <c r="R20" s="12"/>
      <c r="S20" s="11">
        <v>1</v>
      </c>
      <c r="T20" s="10" t="s">
        <v>69</v>
      </c>
      <c r="U20" s="12"/>
      <c r="V20" s="11">
        <v>1</v>
      </c>
      <c r="W20" s="9" t="s">
        <v>70</v>
      </c>
    </row>
    <row r="21" spans="2:23">
      <c r="B21" s="6">
        <v>10</v>
      </c>
      <c r="C21" s="7" t="s">
        <v>24</v>
      </c>
      <c r="F21" s="2">
        <v>30</v>
      </c>
      <c r="G21" s="2">
        <v>165</v>
      </c>
      <c r="H21" s="2">
        <v>105</v>
      </c>
      <c r="I21" s="2">
        <v>0</v>
      </c>
      <c r="K21" s="2">
        <v>-1</v>
      </c>
      <c r="L21" s="2">
        <v>30</v>
      </c>
      <c r="M21" s="2">
        <v>165</v>
      </c>
      <c r="N21" s="2">
        <v>105</v>
      </c>
      <c r="P21" s="2">
        <v>-1</v>
      </c>
      <c r="Q21" s="10" t="s">
        <v>71</v>
      </c>
      <c r="R21" s="12"/>
      <c r="S21" s="11">
        <v>-1</v>
      </c>
      <c r="T21" s="10" t="s">
        <v>72</v>
      </c>
      <c r="U21" s="12"/>
      <c r="V21" s="11">
        <v>-1</v>
      </c>
      <c r="W21" s="9" t="s">
        <v>73</v>
      </c>
    </row>
    <row r="22" spans="2:23">
      <c r="B22" s="6">
        <v>11</v>
      </c>
      <c r="C22" s="7" t="s">
        <v>25</v>
      </c>
      <c r="F22" s="2">
        <v>53</v>
      </c>
      <c r="G22" s="2">
        <v>240</v>
      </c>
      <c r="H22" s="2">
        <v>138</v>
      </c>
      <c r="I22" s="2">
        <v>1</v>
      </c>
      <c r="K22" s="2">
        <v>1</v>
      </c>
      <c r="L22" s="2">
        <v>53</v>
      </c>
      <c r="M22" s="2">
        <v>240</v>
      </c>
      <c r="N22" s="2">
        <v>138</v>
      </c>
      <c r="P22" s="2">
        <v>1</v>
      </c>
      <c r="Q22" s="10" t="s">
        <v>74</v>
      </c>
      <c r="R22" s="12"/>
      <c r="S22" s="11">
        <v>1</v>
      </c>
      <c r="T22" s="10" t="s">
        <v>51</v>
      </c>
      <c r="U22" s="12"/>
      <c r="V22" s="11">
        <v>1</v>
      </c>
      <c r="W22" s="9" t="s">
        <v>75</v>
      </c>
    </row>
    <row r="23" spans="2:23">
      <c r="B23" s="6">
        <v>12</v>
      </c>
      <c r="C23" s="7" t="s">
        <v>26</v>
      </c>
      <c r="F23" s="2">
        <v>41</v>
      </c>
      <c r="G23" s="2">
        <v>175</v>
      </c>
      <c r="H23" s="2">
        <v>118</v>
      </c>
      <c r="I23" s="2">
        <v>0</v>
      </c>
      <c r="K23" s="2">
        <v>-1</v>
      </c>
      <c r="L23" s="2">
        <v>41</v>
      </c>
      <c r="M23" s="2">
        <v>175</v>
      </c>
      <c r="N23" s="2">
        <v>118</v>
      </c>
      <c r="P23" s="2">
        <v>-1</v>
      </c>
      <c r="Q23" s="10" t="s">
        <v>76</v>
      </c>
      <c r="R23" s="12"/>
      <c r="S23" s="11">
        <v>-1</v>
      </c>
      <c r="T23" s="10" t="s">
        <v>77</v>
      </c>
      <c r="U23" s="12"/>
      <c r="V23" s="11">
        <v>-1</v>
      </c>
      <c r="W23" s="9" t="s">
        <v>78</v>
      </c>
    </row>
    <row r="24" spans="2:23">
      <c r="B24" s="6">
        <v>13</v>
      </c>
      <c r="C24" s="7" t="s">
        <v>27</v>
      </c>
      <c r="F24" s="2">
        <v>59</v>
      </c>
      <c r="G24" s="2">
        <v>255</v>
      </c>
      <c r="H24" s="2">
        <v>155</v>
      </c>
      <c r="I24" s="2">
        <v>1</v>
      </c>
      <c r="K24" s="2">
        <v>1</v>
      </c>
      <c r="L24" s="2">
        <v>59</v>
      </c>
      <c r="M24" s="2">
        <v>255</v>
      </c>
      <c r="N24" s="2">
        <v>155</v>
      </c>
      <c r="P24" s="2">
        <v>1</v>
      </c>
      <c r="Q24" s="10" t="s">
        <v>79</v>
      </c>
      <c r="R24" s="12"/>
      <c r="S24" s="11">
        <v>1</v>
      </c>
      <c r="T24" s="10" t="s">
        <v>80</v>
      </c>
      <c r="U24" s="12"/>
      <c r="V24" s="11">
        <v>1</v>
      </c>
      <c r="W24" s="9" t="s">
        <v>81</v>
      </c>
    </row>
    <row r="25" spans="2:23">
      <c r="B25" s="6">
        <v>14</v>
      </c>
      <c r="C25" s="7" t="s">
        <v>28</v>
      </c>
      <c r="F25" s="2">
        <v>36</v>
      </c>
      <c r="G25" s="2">
        <v>185</v>
      </c>
      <c r="H25" s="2">
        <v>122</v>
      </c>
      <c r="I25" s="2">
        <v>0</v>
      </c>
      <c r="K25" s="2">
        <v>-1</v>
      </c>
      <c r="L25" s="2">
        <v>36</v>
      </c>
      <c r="M25" s="2">
        <v>185</v>
      </c>
      <c r="N25" s="2">
        <v>122</v>
      </c>
      <c r="P25" s="2">
        <v>-1</v>
      </c>
      <c r="Q25" s="10" t="s">
        <v>82</v>
      </c>
      <c r="R25" s="12"/>
      <c r="S25" s="11">
        <v>-1</v>
      </c>
      <c r="T25" s="10" t="s">
        <v>83</v>
      </c>
      <c r="U25" s="12"/>
      <c r="V25" s="11">
        <v>-1</v>
      </c>
      <c r="W25" s="9" t="s">
        <v>84</v>
      </c>
    </row>
    <row r="26" spans="2:23">
      <c r="B26" s="6">
        <v>15</v>
      </c>
      <c r="C26" s="7" t="s">
        <v>29</v>
      </c>
      <c r="F26" s="2">
        <v>62</v>
      </c>
      <c r="G26" s="2">
        <v>245</v>
      </c>
      <c r="H26" s="2">
        <v>148</v>
      </c>
      <c r="I26" s="2">
        <v>1</v>
      </c>
      <c r="K26" s="2">
        <v>1</v>
      </c>
      <c r="L26" s="2">
        <v>62</v>
      </c>
      <c r="M26" s="2">
        <v>245</v>
      </c>
      <c r="N26" s="2">
        <v>148</v>
      </c>
      <c r="P26" s="2">
        <v>1</v>
      </c>
      <c r="Q26" s="10" t="s">
        <v>85</v>
      </c>
      <c r="R26" s="12"/>
      <c r="S26" s="11">
        <v>1</v>
      </c>
      <c r="T26" s="10" t="s">
        <v>86</v>
      </c>
      <c r="U26" s="12"/>
      <c r="V26" s="11">
        <v>1</v>
      </c>
      <c r="W26" s="9" t="s">
        <v>87</v>
      </c>
    </row>
    <row r="27" spans="2:23">
      <c r="B27" s="6">
        <v>16</v>
      </c>
      <c r="C27" s="7" t="s">
        <v>30</v>
      </c>
      <c r="F27" s="2">
        <v>33</v>
      </c>
      <c r="G27" s="2">
        <v>165</v>
      </c>
      <c r="H27" s="2">
        <v>112</v>
      </c>
      <c r="I27" s="2">
        <v>0</v>
      </c>
      <c r="K27" s="2">
        <v>-1</v>
      </c>
      <c r="L27" s="2">
        <v>33</v>
      </c>
      <c r="M27" s="2">
        <v>165</v>
      </c>
      <c r="N27" s="2">
        <v>112</v>
      </c>
      <c r="P27" s="2">
        <v>-1</v>
      </c>
      <c r="Q27" s="10" t="s">
        <v>88</v>
      </c>
      <c r="R27" s="12"/>
      <c r="S27" s="11">
        <v>-1</v>
      </c>
      <c r="T27" s="10" t="s">
        <v>72</v>
      </c>
      <c r="U27" s="12"/>
      <c r="V27" s="11">
        <v>-1</v>
      </c>
      <c r="W27" s="9" t="s">
        <v>89</v>
      </c>
    </row>
    <row r="28" spans="2:23">
      <c r="B28" s="6">
        <v>17</v>
      </c>
      <c r="C28" s="7" t="s">
        <v>31</v>
      </c>
      <c r="F28" s="2">
        <v>57</v>
      </c>
      <c r="G28" s="2">
        <v>235</v>
      </c>
      <c r="H28" s="2">
        <v>140</v>
      </c>
      <c r="I28" s="2">
        <v>1</v>
      </c>
      <c r="K28" s="2">
        <v>1</v>
      </c>
      <c r="L28" s="2">
        <v>57</v>
      </c>
      <c r="M28" s="2">
        <v>235</v>
      </c>
      <c r="N28" s="2">
        <v>140</v>
      </c>
      <c r="P28" s="2">
        <v>1</v>
      </c>
      <c r="Q28" s="10" t="s">
        <v>90</v>
      </c>
      <c r="R28" s="12"/>
      <c r="S28" s="11">
        <v>1</v>
      </c>
      <c r="T28" s="10" t="s">
        <v>91</v>
      </c>
      <c r="U28" s="12"/>
      <c r="V28" s="11">
        <v>1</v>
      </c>
      <c r="W28" s="9" t="s">
        <v>52</v>
      </c>
    </row>
    <row r="29" spans="2:23">
      <c r="B29" s="6">
        <v>18</v>
      </c>
      <c r="C29" s="7" t="s">
        <v>32</v>
      </c>
      <c r="F29" s="2">
        <v>40</v>
      </c>
      <c r="G29" s="2">
        <v>180</v>
      </c>
      <c r="H29" s="2">
        <v>130</v>
      </c>
      <c r="I29" s="2">
        <v>0</v>
      </c>
      <c r="K29" s="2">
        <v>-1</v>
      </c>
      <c r="L29" s="2">
        <v>40</v>
      </c>
      <c r="M29" s="2">
        <v>180</v>
      </c>
      <c r="N29" s="2">
        <v>130</v>
      </c>
      <c r="P29" s="2">
        <v>-1</v>
      </c>
      <c r="Q29" s="10" t="s">
        <v>92</v>
      </c>
      <c r="R29" s="12"/>
      <c r="S29" s="11">
        <v>-1</v>
      </c>
      <c r="T29" s="10" t="s">
        <v>48</v>
      </c>
      <c r="U29" s="12"/>
      <c r="V29" s="11">
        <v>-1</v>
      </c>
      <c r="W29" s="9" t="s">
        <v>46</v>
      </c>
    </row>
    <row r="30" spans="2:23">
      <c r="B30" s="6">
        <v>19</v>
      </c>
      <c r="C30" s="7" t="s">
        <v>33</v>
      </c>
      <c r="F30" s="2">
        <v>49</v>
      </c>
      <c r="G30" s="2">
        <v>220</v>
      </c>
      <c r="H30" s="2">
        <v>142</v>
      </c>
      <c r="I30" s="2">
        <v>1</v>
      </c>
      <c r="K30" s="2">
        <v>1</v>
      </c>
      <c r="L30" s="2">
        <v>49</v>
      </c>
      <c r="M30" s="2">
        <v>220</v>
      </c>
      <c r="N30" s="2">
        <v>142</v>
      </c>
      <c r="P30" s="2">
        <v>1</v>
      </c>
      <c r="Q30" s="10" t="s">
        <v>93</v>
      </c>
      <c r="R30" s="12"/>
      <c r="S30" s="11">
        <v>1</v>
      </c>
      <c r="T30" s="10" t="s">
        <v>45</v>
      </c>
      <c r="U30" s="12"/>
      <c r="V30" s="11">
        <v>1</v>
      </c>
      <c r="W30" s="9" t="s">
        <v>94</v>
      </c>
    </row>
    <row r="31" spans="2:23">
      <c r="B31" s="6">
        <v>20</v>
      </c>
      <c r="C31" s="7" t="s">
        <v>34</v>
      </c>
      <c r="F31" s="2">
        <v>31</v>
      </c>
      <c r="G31" s="2">
        <v>160</v>
      </c>
      <c r="H31" s="2">
        <v>108</v>
      </c>
      <c r="I31" s="2">
        <v>0</v>
      </c>
      <c r="K31" s="2">
        <v>-1</v>
      </c>
      <c r="L31" s="2">
        <v>31</v>
      </c>
      <c r="M31" s="2">
        <v>160</v>
      </c>
      <c r="N31" s="2">
        <v>108</v>
      </c>
      <c r="P31" s="2">
        <v>-1</v>
      </c>
      <c r="Q31" s="10" t="s">
        <v>95</v>
      </c>
      <c r="R31" s="12"/>
      <c r="S31" s="11">
        <v>-1</v>
      </c>
      <c r="T31" s="10" t="s">
        <v>54</v>
      </c>
      <c r="U31" s="12"/>
      <c r="V31" s="11">
        <v>-1</v>
      </c>
      <c r="W31" s="9" t="s">
        <v>96</v>
      </c>
    </row>
    <row r="32" spans="2:23">
      <c r="B32" s="6">
        <v>21</v>
      </c>
      <c r="C32" s="7" t="s">
        <v>35</v>
      </c>
      <c r="F32" s="2">
        <v>54</v>
      </c>
      <c r="G32" s="2">
        <v>230</v>
      </c>
      <c r="H32" s="2">
        <v>136</v>
      </c>
      <c r="I32" s="2">
        <v>1</v>
      </c>
      <c r="K32" s="2">
        <v>1</v>
      </c>
      <c r="L32" s="2">
        <v>54</v>
      </c>
      <c r="M32" s="2">
        <v>230</v>
      </c>
      <c r="N32" s="2">
        <v>136</v>
      </c>
      <c r="P32" s="2">
        <v>1</v>
      </c>
      <c r="Q32" s="10" t="s">
        <v>97</v>
      </c>
      <c r="R32" s="12"/>
      <c r="S32" s="11">
        <v>1</v>
      </c>
      <c r="T32" s="10" t="s">
        <v>63</v>
      </c>
      <c r="U32" s="12"/>
      <c r="V32" s="11">
        <v>1</v>
      </c>
      <c r="W32" s="9" t="s">
        <v>98</v>
      </c>
    </row>
    <row r="33" spans="2:23">
      <c r="B33" s="6">
        <v>22</v>
      </c>
      <c r="C33" s="7" t="s">
        <v>36</v>
      </c>
      <c r="F33" s="2">
        <v>39</v>
      </c>
      <c r="G33" s="2">
        <v>175</v>
      </c>
      <c r="H33" s="2">
        <v>120</v>
      </c>
      <c r="I33" s="2">
        <v>0</v>
      </c>
      <c r="K33" s="2">
        <v>-1</v>
      </c>
      <c r="L33" s="2">
        <v>39</v>
      </c>
      <c r="M33" s="2">
        <v>175</v>
      </c>
      <c r="N33" s="2">
        <v>120</v>
      </c>
      <c r="P33" s="2">
        <v>-1</v>
      </c>
      <c r="Q33" s="10" t="s">
        <v>99</v>
      </c>
      <c r="R33" s="12"/>
      <c r="S33" s="11">
        <v>-1</v>
      </c>
      <c r="T33" s="10" t="s">
        <v>77</v>
      </c>
      <c r="U33" s="12"/>
      <c r="V33" s="11">
        <v>-1</v>
      </c>
      <c r="W33" s="9" t="s">
        <v>49</v>
      </c>
    </row>
    <row r="34" spans="2:23">
      <c r="B34" s="6">
        <v>23</v>
      </c>
      <c r="C34" s="7" t="s">
        <v>37</v>
      </c>
      <c r="F34" s="2">
        <v>61</v>
      </c>
      <c r="G34" s="2">
        <v>250</v>
      </c>
      <c r="H34" s="2">
        <v>150</v>
      </c>
      <c r="I34" s="2">
        <v>1</v>
      </c>
      <c r="K34" s="2">
        <v>1</v>
      </c>
      <c r="L34" s="2">
        <v>61</v>
      </c>
      <c r="M34" s="2">
        <v>250</v>
      </c>
      <c r="N34" s="2">
        <v>150</v>
      </c>
      <c r="P34" s="2">
        <v>1</v>
      </c>
      <c r="Q34" s="10" t="s">
        <v>100</v>
      </c>
      <c r="R34" s="12"/>
      <c r="S34" s="11">
        <v>1</v>
      </c>
      <c r="T34" s="10" t="s">
        <v>57</v>
      </c>
      <c r="U34" s="12"/>
      <c r="V34" s="11">
        <v>1</v>
      </c>
      <c r="W34" s="9" t="s">
        <v>58</v>
      </c>
    </row>
    <row r="35" spans="2:23">
      <c r="B35" s="6">
        <v>24</v>
      </c>
      <c r="C35" s="7" t="s">
        <v>38</v>
      </c>
      <c r="F35" s="2">
        <v>35</v>
      </c>
      <c r="G35" s="2">
        <v>190</v>
      </c>
      <c r="H35" s="2">
        <v>125</v>
      </c>
      <c r="I35" s="2">
        <v>0</v>
      </c>
      <c r="K35" s="2">
        <v>-1</v>
      </c>
      <c r="L35" s="2">
        <v>35</v>
      </c>
      <c r="M35" s="2">
        <v>190</v>
      </c>
      <c r="N35" s="2">
        <v>125</v>
      </c>
      <c r="P35" s="2">
        <v>-1</v>
      </c>
      <c r="Q35" s="10" t="s">
        <v>101</v>
      </c>
      <c r="R35" s="12"/>
      <c r="S35" s="11">
        <v>-1</v>
      </c>
      <c r="T35" s="10" t="s">
        <v>60</v>
      </c>
      <c r="U35" s="12"/>
      <c r="V35" s="11">
        <v>-1</v>
      </c>
      <c r="W35" s="9" t="s">
        <v>61</v>
      </c>
    </row>
    <row r="36" spans="2:23">
      <c r="B36" s="6">
        <v>25</v>
      </c>
      <c r="C36" s="7" t="s">
        <v>39</v>
      </c>
      <c r="F36" s="2">
        <v>58</v>
      </c>
      <c r="G36" s="2">
        <v>240</v>
      </c>
      <c r="H36" s="2">
        <v>145</v>
      </c>
      <c r="I36" s="2">
        <v>1</v>
      </c>
      <c r="K36" s="2">
        <v>1</v>
      </c>
      <c r="L36" s="2">
        <v>58</v>
      </c>
      <c r="M36" s="2">
        <v>240</v>
      </c>
      <c r="N36" s="2">
        <v>145</v>
      </c>
      <c r="P36" s="2">
        <v>1</v>
      </c>
      <c r="Q36" s="10" t="s">
        <v>102</v>
      </c>
      <c r="R36" s="12"/>
      <c r="S36" s="11">
        <v>1</v>
      </c>
      <c r="T36" s="10" t="s">
        <v>51</v>
      </c>
      <c r="U36" s="12"/>
      <c r="V36" s="11">
        <v>1</v>
      </c>
      <c r="W36" s="9" t="s">
        <v>70</v>
      </c>
    </row>
    <row r="100" spans="4:9">
      <c r="D100" s="6"/>
      <c r="E100" s="9" t="s">
        <v>41</v>
      </c>
      <c r="F100" s="9" t="s">
        <v>40</v>
      </c>
      <c r="G100" s="9" t="s">
        <v>106</v>
      </c>
      <c r="H100" s="9" t="s">
        <v>107</v>
      </c>
      <c r="I100" s="9">
        <v>0.5</v>
      </c>
    </row>
    <row r="101" spans="4:9">
      <c r="D101" s="15" t="s">
        <v>103</v>
      </c>
      <c r="E101" s="6">
        <v>1</v>
      </c>
      <c r="F101" s="6">
        <v>1</v>
      </c>
      <c r="G101" s="6">
        <f>E101-(2278*F101+109434*F101-566)*I100</f>
        <v>-55572</v>
      </c>
      <c r="H101" s="6">
        <f>F101-(50*F101+2278*E101-2)*I100</f>
        <v>-1162</v>
      </c>
      <c r="I101" s="6"/>
    </row>
    <row r="102" spans="4:9">
      <c r="D102" s="16"/>
      <c r="E102" s="6">
        <f t="shared" ref="E102:F104" si="0">G101</f>
        <v>-55572</v>
      </c>
      <c r="F102" s="6">
        <f t="shared" si="0"/>
        <v>-1162</v>
      </c>
      <c r="G102" s="6">
        <f>E102-(2278*F102+109434*E102-566)*I100</f>
        <v>3042001353</v>
      </c>
      <c r="H102" s="6">
        <f>E102-(50*F102+2278*E102-2)*I100</f>
        <v>63269987</v>
      </c>
      <c r="I102" s="6"/>
    </row>
    <row r="103" spans="4:9">
      <c r="D103" s="16"/>
      <c r="E103" s="6">
        <f t="shared" si="0"/>
        <v>3042001353</v>
      </c>
      <c r="F103" s="6">
        <f t="shared" si="0"/>
        <v>63269987</v>
      </c>
      <c r="G103" s="6">
        <f>E103-(2278*F103+109434*-566)*I100</f>
        <v>-68991544018</v>
      </c>
      <c r="H103" s="6">
        <f>F103-(50*F103+2278*E103-2)*I100</f>
        <v>-3466358020754</v>
      </c>
      <c r="I103" s="6"/>
    </row>
    <row r="104" spans="4:9">
      <c r="D104" s="16"/>
      <c r="E104" s="6">
        <f t="shared" si="0"/>
        <v>-68991544018</v>
      </c>
      <c r="F104" s="6">
        <f t="shared" si="0"/>
        <v>-3466358020754</v>
      </c>
      <c r="G104" s="6">
        <f>E104-(2289*F104+109434*-566)*I100</f>
        <v>3967177794178757</v>
      </c>
      <c r="H104" s="6">
        <f>F104-(50*F104+2278*E104-2)*I100</f>
        <v>161773961134599</v>
      </c>
      <c r="I104" s="6"/>
    </row>
    <row r="105" spans="4:9">
      <c r="D105" s="15" t="s">
        <v>108</v>
      </c>
      <c r="E105" s="6">
        <v>1</v>
      </c>
      <c r="F105" s="6">
        <v>1</v>
      </c>
      <c r="G105" s="6">
        <f>E105-(10320*F105+2183600*E105-1940)*I100</f>
        <v>-1095989</v>
      </c>
      <c r="H105" s="6">
        <f>F105-(50*F105+10320*E105-2)*I100</f>
        <v>-5183</v>
      </c>
      <c r="I105" s="6"/>
    </row>
    <row r="106" spans="4:9">
      <c r="D106" s="16"/>
      <c r="E106" s="6">
        <f t="shared" ref="E106:F108" si="1">G105</f>
        <v>-1095989</v>
      </c>
      <c r="F106" s="6">
        <f t="shared" si="1"/>
        <v>-5183</v>
      </c>
      <c r="G106" s="6">
        <f>E106-(10320*F106+2183600*E106-1940)*I100</f>
        <v>1196626439461</v>
      </c>
      <c r="H106" s="6">
        <f>F106-(50*F106+10320*E106-2)*I100</f>
        <v>5655427633</v>
      </c>
      <c r="I106" s="6"/>
    </row>
    <row r="107" spans="4:9">
      <c r="D107" s="16"/>
      <c r="E107" s="6">
        <f t="shared" si="1"/>
        <v>1196626439461</v>
      </c>
      <c r="F107" s="6">
        <f t="shared" si="1"/>
        <v>5655427633</v>
      </c>
      <c r="G107" s="6">
        <f>E107-(10320*F107+2183600*-1940)*I100</f>
        <v>-27983262054819</v>
      </c>
      <c r="H107" s="6">
        <f>F107-(50*F107+10320*E107-2)*I100</f>
        <v>-6174728157881951</v>
      </c>
      <c r="I107" s="6"/>
    </row>
    <row r="108" spans="4:9">
      <c r="D108" s="16"/>
      <c r="E108" s="6">
        <f t="shared" si="1"/>
        <v>-27983262054819</v>
      </c>
      <c r="F108" s="6">
        <f t="shared" si="1"/>
        <v>-6174728157881951</v>
      </c>
      <c r="G108" s="6">
        <f>E108-(10320*F108+2183600*E108-1940)*I100</f>
        <v>6.2413694822860194E+19</v>
      </c>
      <c r="H108" s="6">
        <f>F108-(50*F108+10320*E108-2)*I100</f>
        <v>2.925871079920329E+17</v>
      </c>
      <c r="I108" s="6"/>
    </row>
    <row r="109" spans="4:9">
      <c r="D109" s="15" t="s">
        <v>105</v>
      </c>
      <c r="E109" s="6">
        <v>1</v>
      </c>
      <c r="F109" s="6">
        <v>1</v>
      </c>
      <c r="G109" s="6">
        <f>E109-(6528*F109+862648*E109-888)*I100</f>
        <v>-434143</v>
      </c>
      <c r="H109" s="6">
        <f>F109-(50*F109+6528*E109-2)*I100</f>
        <v>-3287</v>
      </c>
      <c r="I109" s="6"/>
    </row>
    <row r="110" spans="4:9">
      <c r="D110" s="16"/>
      <c r="E110" s="6">
        <f t="shared" ref="E110:F112" si="2">G109</f>
        <v>-434143</v>
      </c>
      <c r="F110" s="6">
        <f t="shared" si="2"/>
        <v>-3287</v>
      </c>
      <c r="G110" s="6">
        <f>E110-(6528*F110+862648*E110-888)*I100</f>
        <v>187266590401</v>
      </c>
      <c r="H110" s="6">
        <f>F110-(50*F110+6528*E110-2)*I100</f>
        <v>1417121641</v>
      </c>
      <c r="I110" s="6"/>
    </row>
    <row r="111" spans="4:9">
      <c r="D111" s="16"/>
      <c r="E111" s="6">
        <f t="shared" si="2"/>
        <v>187266590401</v>
      </c>
      <c r="F111" s="6">
        <f t="shared" si="2"/>
        <v>1417121641</v>
      </c>
      <c r="G111" s="6">
        <f>E111-(6528*F111+862648*E111-888)*I100</f>
        <v>-8.0777013056566304E+16</v>
      </c>
      <c r="H111" s="6">
        <f>F111-(50*F111+6528*E111-2)*I100</f>
        <v>-611272161988247</v>
      </c>
      <c r="I111" s="6"/>
    </row>
    <row r="112" spans="4:9">
      <c r="D112" s="16"/>
      <c r="E112" s="6">
        <f t="shared" si="2"/>
        <v>-8.0777013056566304E+16</v>
      </c>
      <c r="F112" s="6">
        <f t="shared" si="2"/>
        <v>-611272161988247</v>
      </c>
      <c r="G112" s="6">
        <f>E112-(6528*F112+862648*E112-888)*I100</f>
        <v>3.4842978794934077E+22</v>
      </c>
      <c r="H112" s="6">
        <f>F112-(50*6528*E112-2)*I100</f>
        <v>1.3182807919559457E+22</v>
      </c>
      <c r="I112" s="6"/>
    </row>
  </sheetData>
  <mergeCells count="6">
    <mergeCell ref="V11:W11"/>
    <mergeCell ref="D101:D104"/>
    <mergeCell ref="D105:D108"/>
    <mergeCell ref="D109:D112"/>
    <mergeCell ref="P11:Q11"/>
    <mergeCell ref="S11:T11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P4:W29"/>
  <sheetViews>
    <sheetView tabSelected="1" topLeftCell="A4" zoomScale="70" zoomScaleNormal="70" workbookViewId="0">
      <selection activeCell="V17" sqref="V17"/>
    </sheetView>
  </sheetViews>
  <sheetFormatPr defaultRowHeight="14.5"/>
  <sheetData>
    <row r="4" spans="16:23" ht="54">
      <c r="P4" s="1" t="s">
        <v>1</v>
      </c>
      <c r="Q4" s="1" t="s">
        <v>2</v>
      </c>
      <c r="R4" s="1" t="s">
        <v>3</v>
      </c>
      <c r="S4" s="1" t="s">
        <v>4</v>
      </c>
      <c r="T4" s="8" t="s">
        <v>40</v>
      </c>
      <c r="U4" s="8" t="s">
        <v>41</v>
      </c>
      <c r="V4" s="8" t="s">
        <v>42</v>
      </c>
      <c r="W4" s="8" t="s">
        <v>43</v>
      </c>
    </row>
    <row r="5" spans="16:23">
      <c r="P5" s="2">
        <v>45</v>
      </c>
      <c r="Q5" s="2">
        <v>220</v>
      </c>
      <c r="R5" s="2">
        <v>130</v>
      </c>
      <c r="S5" s="2">
        <v>1</v>
      </c>
      <c r="T5" s="19"/>
    </row>
    <row r="6" spans="16:23">
      <c r="P6" s="2">
        <v>34</v>
      </c>
      <c r="Q6" s="2">
        <v>180</v>
      </c>
      <c r="R6" s="2">
        <v>120</v>
      </c>
      <c r="S6" s="2">
        <v>0</v>
      </c>
    </row>
    <row r="7" spans="16:23">
      <c r="P7" s="2">
        <v>50</v>
      </c>
      <c r="Q7" s="2">
        <v>240</v>
      </c>
      <c r="R7" s="2">
        <v>140</v>
      </c>
      <c r="S7" s="2">
        <v>1</v>
      </c>
    </row>
    <row r="8" spans="16:23">
      <c r="P8" s="2">
        <v>29</v>
      </c>
      <c r="Q8" s="2">
        <v>160</v>
      </c>
      <c r="R8" s="2">
        <v>110</v>
      </c>
      <c r="S8" s="2">
        <v>0</v>
      </c>
    </row>
    <row r="9" spans="16:23">
      <c r="P9" s="2">
        <v>60</v>
      </c>
      <c r="Q9" s="2">
        <v>250</v>
      </c>
      <c r="R9" s="2">
        <v>150</v>
      </c>
      <c r="S9" s="2">
        <v>1</v>
      </c>
    </row>
    <row r="10" spans="16:23">
      <c r="P10" s="2">
        <v>38</v>
      </c>
      <c r="Q10" s="2">
        <v>190</v>
      </c>
      <c r="R10" s="2">
        <v>125</v>
      </c>
      <c r="S10" s="2">
        <v>0</v>
      </c>
    </row>
    <row r="11" spans="16:23">
      <c r="P11" s="2">
        <v>55</v>
      </c>
      <c r="Q11" s="2">
        <v>230</v>
      </c>
      <c r="R11" s="2">
        <v>135</v>
      </c>
      <c r="S11" s="2">
        <v>1</v>
      </c>
    </row>
    <row r="12" spans="16:23">
      <c r="P12" s="2">
        <v>42</v>
      </c>
      <c r="Q12" s="2">
        <v>170</v>
      </c>
      <c r="R12" s="2">
        <v>115</v>
      </c>
      <c r="S12" s="2">
        <v>0</v>
      </c>
    </row>
    <row r="13" spans="16:23">
      <c r="P13" s="2">
        <v>48</v>
      </c>
      <c r="Q13" s="2">
        <v>210</v>
      </c>
      <c r="R13" s="2">
        <v>145</v>
      </c>
      <c r="S13" s="2">
        <v>1</v>
      </c>
    </row>
    <row r="14" spans="16:23">
      <c r="P14" s="2">
        <v>30</v>
      </c>
      <c r="Q14" s="2">
        <v>165</v>
      </c>
      <c r="R14" s="2">
        <v>105</v>
      </c>
      <c r="S14" s="2">
        <v>0</v>
      </c>
    </row>
    <row r="15" spans="16:23">
      <c r="P15" s="2">
        <v>53</v>
      </c>
      <c r="Q15" s="2">
        <v>240</v>
      </c>
      <c r="R15" s="2">
        <v>138</v>
      </c>
      <c r="S15" s="2">
        <v>1</v>
      </c>
    </row>
    <row r="16" spans="16:23">
      <c r="P16" s="2">
        <v>41</v>
      </c>
      <c r="Q16" s="2">
        <v>175</v>
      </c>
      <c r="R16" s="2">
        <v>118</v>
      </c>
      <c r="S16" s="2">
        <v>0</v>
      </c>
    </row>
    <row r="17" spans="16:19">
      <c r="P17" s="2">
        <v>59</v>
      </c>
      <c r="Q17" s="2">
        <v>255</v>
      </c>
      <c r="R17" s="2">
        <v>155</v>
      </c>
      <c r="S17" s="2">
        <v>1</v>
      </c>
    </row>
    <row r="18" spans="16:19">
      <c r="P18" s="2">
        <v>36</v>
      </c>
      <c r="Q18" s="2">
        <v>185</v>
      </c>
      <c r="R18" s="2">
        <v>122</v>
      </c>
      <c r="S18" s="2">
        <v>0</v>
      </c>
    </row>
    <row r="19" spans="16:19">
      <c r="P19" s="2">
        <v>62</v>
      </c>
      <c r="Q19" s="2">
        <v>245</v>
      </c>
      <c r="R19" s="2">
        <v>148</v>
      </c>
      <c r="S19" s="2">
        <v>1</v>
      </c>
    </row>
    <row r="20" spans="16:19">
      <c r="P20" s="2">
        <v>33</v>
      </c>
      <c r="Q20" s="2">
        <v>165</v>
      </c>
      <c r="R20" s="2">
        <v>112</v>
      </c>
      <c r="S20" s="2">
        <v>0</v>
      </c>
    </row>
    <row r="21" spans="16:19">
      <c r="P21" s="2">
        <v>57</v>
      </c>
      <c r="Q21" s="2">
        <v>235</v>
      </c>
      <c r="R21" s="2">
        <v>140</v>
      </c>
      <c r="S21" s="2">
        <v>1</v>
      </c>
    </row>
    <row r="22" spans="16:19">
      <c r="P22" s="2">
        <v>40</v>
      </c>
      <c r="Q22" s="2">
        <v>180</v>
      </c>
      <c r="R22" s="2">
        <v>130</v>
      </c>
      <c r="S22" s="2">
        <v>0</v>
      </c>
    </row>
    <row r="23" spans="16:19">
      <c r="P23" s="2">
        <v>49</v>
      </c>
      <c r="Q23" s="2">
        <v>220</v>
      </c>
      <c r="R23" s="2">
        <v>142</v>
      </c>
      <c r="S23" s="2">
        <v>1</v>
      </c>
    </row>
    <row r="24" spans="16:19">
      <c r="P24" s="2">
        <v>31</v>
      </c>
      <c r="Q24" s="2">
        <v>160</v>
      </c>
      <c r="R24" s="2">
        <v>108</v>
      </c>
      <c r="S24" s="2">
        <v>0</v>
      </c>
    </row>
    <row r="25" spans="16:19">
      <c r="P25" s="2">
        <v>54</v>
      </c>
      <c r="Q25" s="2">
        <v>230</v>
      </c>
      <c r="R25" s="2">
        <v>136</v>
      </c>
      <c r="S25" s="2">
        <v>1</v>
      </c>
    </row>
    <row r="26" spans="16:19">
      <c r="P26" s="2">
        <v>39</v>
      </c>
      <c r="Q26" s="2">
        <v>175</v>
      </c>
      <c r="R26" s="2">
        <v>120</v>
      </c>
      <c r="S26" s="2">
        <v>0</v>
      </c>
    </row>
    <row r="27" spans="16:19">
      <c r="P27" s="2">
        <v>61</v>
      </c>
      <c r="Q27" s="2">
        <v>250</v>
      </c>
      <c r="R27" s="2">
        <v>150</v>
      </c>
      <c r="S27" s="2">
        <v>1</v>
      </c>
    </row>
    <row r="28" spans="16:19">
      <c r="P28" s="2">
        <v>35</v>
      </c>
      <c r="Q28" s="2">
        <v>190</v>
      </c>
      <c r="R28" s="2">
        <v>125</v>
      </c>
      <c r="S28" s="2">
        <v>0</v>
      </c>
    </row>
    <row r="29" spans="16:19">
      <c r="P29" s="2">
        <v>58</v>
      </c>
      <c r="Q29" s="2">
        <v>240</v>
      </c>
      <c r="R29" s="2">
        <v>145</v>
      </c>
      <c r="S29" s="2">
        <v>1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2:C35"/>
  <sheetViews>
    <sheetView workbookViewId="0">
      <selection activeCell="E32" sqref="E32"/>
    </sheetView>
  </sheetViews>
  <sheetFormatPr defaultRowHeight="14.5"/>
  <sheetData>
    <row r="22" spans="2:3">
      <c r="B22" s="6" t="s">
        <v>13</v>
      </c>
      <c r="C22" s="6" t="s">
        <v>14</v>
      </c>
    </row>
    <row r="23" spans="2:3">
      <c r="B23" s="6">
        <v>1</v>
      </c>
      <c r="C23" s="6">
        <v>1</v>
      </c>
    </row>
    <row r="24" spans="2:3">
      <c r="B24" s="6">
        <v>0</v>
      </c>
      <c r="C24" s="6">
        <v>1</v>
      </c>
    </row>
    <row r="25" spans="2:3">
      <c r="B25" s="6">
        <v>1</v>
      </c>
      <c r="C25" s="6">
        <v>1</v>
      </c>
    </row>
    <row r="26" spans="2:3">
      <c r="B26" s="6">
        <v>1</v>
      </c>
      <c r="C26" s="6">
        <v>0</v>
      </c>
    </row>
    <row r="27" spans="2:3">
      <c r="B27" s="6">
        <v>0</v>
      </c>
      <c r="C27" s="6">
        <v>1</v>
      </c>
    </row>
    <row r="28" spans="2:3">
      <c r="B28" s="6">
        <v>0</v>
      </c>
      <c r="C28" s="6">
        <v>0</v>
      </c>
    </row>
    <row r="29" spans="2:3">
      <c r="B29" s="6">
        <v>1</v>
      </c>
      <c r="C29" s="6">
        <v>0</v>
      </c>
    </row>
    <row r="30" spans="2:3">
      <c r="B30" s="6">
        <v>1</v>
      </c>
      <c r="C30" s="6">
        <v>1</v>
      </c>
    </row>
    <row r="31" spans="2:3">
      <c r="B31" s="6">
        <v>1</v>
      </c>
      <c r="C31" s="6">
        <v>1</v>
      </c>
    </row>
    <row r="32" spans="2:3">
      <c r="B32" s="6">
        <v>1</v>
      </c>
      <c r="C32" s="6">
        <v>1</v>
      </c>
    </row>
    <row r="33" spans="2:3">
      <c r="B33" s="6">
        <v>0</v>
      </c>
      <c r="C33" s="6">
        <v>0</v>
      </c>
    </row>
    <row r="34" spans="2:3">
      <c r="B34" s="6">
        <v>0</v>
      </c>
      <c r="C34" s="6">
        <v>1</v>
      </c>
    </row>
    <row r="35" spans="2:3">
      <c r="B35" s="6">
        <v>0</v>
      </c>
      <c r="C35" s="6">
        <v>1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Введение</vt:lpstr>
      <vt:lpstr>Данные</vt:lpstr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Бесхмельницкая</dc:creator>
  <cp:lastModifiedBy>Эмилия Жукович</cp:lastModifiedBy>
  <cp:revision>1</cp:revision>
  <dcterms:created xsi:type="dcterms:W3CDTF">2015-06-05T18:17:20Z</dcterms:created>
  <dcterms:modified xsi:type="dcterms:W3CDTF">2024-11-06T19:16:44Z</dcterms:modified>
</cp:coreProperties>
</file>