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uko\OneDrive\Документы\Уник\Машинное обучение\"/>
    </mc:Choice>
  </mc:AlternateContent>
  <xr:revisionPtr revIDLastSave="0" documentId="13_ncr:1_{E9A55B11-9400-4596-BF83-DCE4A8DCF0EE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Введение" sheetId="1" r:id="rId1"/>
    <sheet name="Данные" sheetId="2" r:id="rId2"/>
    <sheet name="Задание 1" sheetId="3" r:id="rId3"/>
    <sheet name="Задание 2" sheetId="4" r:id="rId4"/>
    <sheet name="Задание 3" sheetId="5" r:id="rId5"/>
    <sheet name="Пример построения ROC-кривой" sheetId="7" r:id="rId6"/>
    <sheet name="Задание 4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E23" i="6"/>
  <c r="J23" i="6"/>
  <c r="H23" i="6"/>
  <c r="G23" i="6"/>
  <c r="I23" i="6" l="1"/>
  <c r="AG44" i="5" l="1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43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43" i="5"/>
  <c r="AF14" i="5"/>
  <c r="AE38" i="5"/>
  <c r="AE15" i="5"/>
  <c r="AE16" i="5"/>
  <c r="AE17" i="5"/>
  <c r="AE18" i="5"/>
  <c r="AE19" i="5"/>
  <c r="AE20" i="5"/>
  <c r="AE21" i="5"/>
  <c r="AF21" i="5" s="1"/>
  <c r="AE22" i="5"/>
  <c r="AF22" i="5" s="1"/>
  <c r="AE23" i="5"/>
  <c r="AE24" i="5"/>
  <c r="AE25" i="5"/>
  <c r="AE26" i="5"/>
  <c r="AE27" i="5"/>
  <c r="AE28" i="5"/>
  <c r="AE29" i="5"/>
  <c r="AF29" i="5" s="1"/>
  <c r="AE30" i="5"/>
  <c r="AF30" i="5" s="1"/>
  <c r="AE31" i="5"/>
  <c r="AE32" i="5"/>
  <c r="AE33" i="5"/>
  <c r="AE34" i="5"/>
  <c r="AE35" i="5"/>
  <c r="AE36" i="5"/>
  <c r="AE37" i="5"/>
  <c r="AF37" i="5" s="1"/>
  <c r="AF38" i="5"/>
  <c r="AE14" i="5"/>
  <c r="AF36" i="5"/>
  <c r="AF35" i="5"/>
  <c r="AF34" i="5"/>
  <c r="AF33" i="5"/>
  <c r="AF32" i="5"/>
  <c r="AF31" i="5"/>
  <c r="AF28" i="5"/>
  <c r="AF27" i="5"/>
  <c r="AF26" i="5"/>
  <c r="AF25" i="5"/>
  <c r="AF24" i="5"/>
  <c r="AF23" i="5"/>
  <c r="AF20" i="5"/>
  <c r="AF19" i="5"/>
  <c r="AF18" i="5"/>
  <c r="AF17" i="5"/>
  <c r="AF16" i="5"/>
  <c r="AF15" i="5"/>
  <c r="F13" i="7"/>
  <c r="G13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G54" i="7"/>
  <c r="D34" i="7"/>
  <c r="F14" i="7"/>
  <c r="F15" i="7"/>
  <c r="F16" i="7"/>
  <c r="F17" i="7"/>
  <c r="F18" i="7"/>
  <c r="G18" i="7" s="1"/>
  <c r="F19" i="7"/>
  <c r="F20" i="7"/>
  <c r="F21" i="7"/>
  <c r="F22" i="7"/>
  <c r="G14" i="7"/>
  <c r="G15" i="7"/>
  <c r="G16" i="7"/>
  <c r="G17" i="7"/>
  <c r="E34" i="7" s="1"/>
  <c r="G19" i="7"/>
  <c r="G20" i="7"/>
  <c r="G21" i="7"/>
  <c r="G22" i="7"/>
  <c r="L24" i="2"/>
  <c r="F41" i="7" l="1"/>
  <c r="G50" i="7"/>
  <c r="G48" i="7"/>
  <c r="G37" i="7"/>
  <c r="F48" i="7"/>
  <c r="F49" i="7"/>
  <c r="F53" i="7"/>
  <c r="G49" i="7"/>
  <c r="F36" i="7"/>
  <c r="F47" i="7"/>
  <c r="G42" i="7"/>
  <c r="G35" i="7"/>
  <c r="F54" i="7"/>
  <c r="H47" i="7"/>
  <c r="F42" i="7"/>
  <c r="H42" i="7" s="1"/>
  <c r="F35" i="7"/>
  <c r="H54" i="7"/>
  <c r="G41" i="7"/>
  <c r="I41" i="7" s="1"/>
  <c r="H35" i="7"/>
  <c r="G53" i="7"/>
  <c r="F46" i="7"/>
  <c r="G39" i="7"/>
  <c r="G46" i="7"/>
  <c r="F39" i="7"/>
  <c r="F51" i="7"/>
  <c r="F45" i="7"/>
  <c r="G38" i="7"/>
  <c r="F38" i="7"/>
  <c r="F50" i="7"/>
  <c r="G43" i="7"/>
  <c r="F43" i="7"/>
  <c r="F37" i="7"/>
  <c r="G45" i="7"/>
  <c r="I42" i="7"/>
  <c r="G52" i="7"/>
  <c r="F34" i="7"/>
  <c r="H34" i="7" s="1"/>
  <c r="F52" i="7"/>
  <c r="I48" i="7"/>
  <c r="G44" i="7"/>
  <c r="F44" i="7"/>
  <c r="G40" i="7"/>
  <c r="G36" i="7"/>
  <c r="G34" i="7"/>
  <c r="G51" i="7"/>
  <c r="G47" i="7"/>
  <c r="F40" i="7"/>
  <c r="H43" i="7" l="1"/>
  <c r="I44" i="7"/>
  <c r="H50" i="7"/>
  <c r="H38" i="7"/>
  <c r="H41" i="7"/>
  <c r="H44" i="7"/>
  <c r="H36" i="7"/>
  <c r="I47" i="7"/>
  <c r="I40" i="7"/>
  <c r="I54" i="7"/>
  <c r="H52" i="7"/>
  <c r="I39" i="7"/>
  <c r="I38" i="7"/>
  <c r="I46" i="7"/>
  <c r="I37" i="7"/>
  <c r="H48" i="7"/>
  <c r="H39" i="7"/>
  <c r="H46" i="7"/>
  <c r="H37" i="7"/>
  <c r="H51" i="7"/>
  <c r="I35" i="7"/>
  <c r="I53" i="7"/>
  <c r="H45" i="7"/>
  <c r="H40" i="7"/>
  <c r="I36" i="7"/>
  <c r="I43" i="7"/>
  <c r="I50" i="7"/>
  <c r="I45" i="7"/>
  <c r="I51" i="7"/>
  <c r="I49" i="7"/>
  <c r="H53" i="7"/>
  <c r="I52" i="7"/>
  <c r="H49" i="7"/>
  <c r="I34" i="7"/>
</calcChain>
</file>

<file path=xl/sharedStrings.xml><?xml version="1.0" encoding="utf-8"?>
<sst xmlns="http://schemas.openxmlformats.org/spreadsheetml/2006/main" count="94" uniqueCount="75">
  <si>
    <t>Обучающая выборка</t>
  </si>
  <si>
    <t>Возраст</t>
  </si>
  <si>
    <t>Уровень холестерина</t>
  </si>
  <si>
    <t>Давление (систолическое)</t>
  </si>
  <si>
    <t>Класс (0 - без заболевания, 1 - заболевание)</t>
  </si>
  <si>
    <t>Описание признаков</t>
  </si>
  <si>
    <r>
      <t>1. Возраст</t>
    </r>
    <r>
      <rPr>
        <sz val="7"/>
        <color rgb="FF222222"/>
        <rFont val="Var(--sds-font-family-01)"/>
      </rPr>
      <t>: Возраст пациента (в годах).</t>
    </r>
  </si>
  <si>
    <r>
      <t>2. Уровень холестерина</t>
    </r>
    <r>
      <rPr>
        <sz val="7"/>
        <color rgb="FF222222"/>
        <rFont val="Var(--sds-font-family-01)"/>
      </rPr>
      <t>: Уровень холестерина в крови (в мг/дл).</t>
    </r>
  </si>
  <si>
    <r>
      <t>3. Давление (систолическое)</t>
    </r>
    <r>
      <rPr>
        <sz val="7"/>
        <color rgb="FF222222"/>
        <rFont val="Var(--sds-font-family-01)"/>
      </rPr>
      <t>: Систолическое артериальное давление (в мм рт. ст.).</t>
    </r>
  </si>
  <si>
    <r>
      <t>4. Индекс массы тела (ИМТ)</t>
    </r>
    <r>
      <rPr>
        <sz val="7"/>
        <color rgb="FF222222"/>
        <rFont val="Var(--sds-font-family-01)"/>
      </rPr>
      <t>: Индекс массы тела (в кг/м²).</t>
    </r>
  </si>
  <si>
    <r>
      <t>5. Класс</t>
    </r>
    <r>
      <rPr>
        <sz val="7"/>
        <color rgb="FF222222"/>
        <rFont val="Var(--sds-font-family-01)"/>
      </rPr>
      <t>: Целевая переменная (0 - без заболевания, 1 - заболевание).</t>
    </r>
  </si>
  <si>
    <t>№ строки</t>
  </si>
  <si>
    <t>Отступ</t>
  </si>
  <si>
    <t>y-эталон</t>
  </si>
  <si>
    <t>y-расчет</t>
  </si>
  <si>
    <t>Совершил покупку (целевая переменная)</t>
  </si>
  <si>
    <t>Значение разделяющей прямой</t>
  </si>
  <si>
    <t>Возраст
w1</t>
  </si>
  <si>
    <t>Уровень дохода
w2</t>
  </si>
  <si>
    <t>Поведение на сайте
w3</t>
  </si>
  <si>
    <t>Таблица коэффициентов</t>
  </si>
  <si>
    <t>w1</t>
  </si>
  <si>
    <t>w2</t>
  </si>
  <si>
    <t>w3</t>
  </si>
  <si>
    <t>b</t>
  </si>
  <si>
    <t>Соотнесение по классам</t>
  </si>
  <si>
    <t>Порог</t>
  </si>
  <si>
    <t>FP</t>
  </si>
  <si>
    <t>TP</t>
  </si>
  <si>
    <t>TN</t>
  </si>
  <si>
    <t>FN</t>
  </si>
  <si>
    <t>FRP</t>
  </si>
  <si>
    <t>TRP</t>
  </si>
  <si>
    <t>Z</t>
  </si>
  <si>
    <t>z=</t>
  </si>
  <si>
    <t>Уровень холестренина
w2</t>
  </si>
  <si>
    <t>Давление
w3</t>
  </si>
  <si>
    <t>Болен (целевая переменная)</t>
  </si>
  <si>
    <t>Значение разделяющей прямой (z)</t>
  </si>
  <si>
    <t>меткость</t>
  </si>
  <si>
    <t>точность</t>
  </si>
  <si>
    <t>плотность</t>
  </si>
  <si>
    <t xml:space="preserve">специфичность </t>
  </si>
  <si>
    <t>F-1</t>
  </si>
  <si>
    <t>Меткость</t>
  </si>
  <si>
    <t>PPV Точность</t>
  </si>
  <si>
    <t>TPR Полнота</t>
  </si>
  <si>
    <t>TNR Специфичность</t>
  </si>
  <si>
    <t>P4</t>
  </si>
  <si>
    <t>площадь под ROC</t>
  </si>
  <si>
    <r>
      <t xml:space="preserve">  -1*(34*w</t>
    </r>
    <r>
      <rPr>
        <vertAlign val="subscript"/>
        <sz val="11"/>
        <color theme="1"/>
        <rFont val="Calibri (Основной текст)"/>
        <charset val="204"/>
      </rPr>
      <t>1</t>
    </r>
    <r>
      <rPr>
        <sz val="11"/>
        <color theme="1"/>
        <rFont val="Calibri"/>
        <family val="2"/>
        <charset val="204"/>
        <scheme val="minor"/>
      </rPr>
      <t>+w0)</t>
    </r>
  </si>
  <si>
    <t xml:space="preserve"> -1*(29*w1+w0)</t>
  </si>
  <si>
    <t xml:space="preserve"> -1*(38*w1+w0)</t>
  </si>
  <si>
    <t xml:space="preserve"> -1*(42*w1+w0)</t>
  </si>
  <si>
    <t xml:space="preserve"> -1*(30*w1+w0)</t>
  </si>
  <si>
    <t xml:space="preserve"> -1*(41*w1+w0)</t>
  </si>
  <si>
    <t xml:space="preserve"> -1*(36*w1+w0)</t>
  </si>
  <si>
    <t xml:space="preserve"> -1*(33*w1+w0)</t>
  </si>
  <si>
    <t xml:space="preserve"> -1*(40*w1+w0)</t>
  </si>
  <si>
    <t xml:space="preserve"> -1*(31*w1+w0)</t>
  </si>
  <si>
    <t xml:space="preserve"> -1*(39*w1+w0)</t>
  </si>
  <si>
    <t xml:space="preserve"> -1*(35*w1+w0)</t>
  </si>
  <si>
    <t>1*(58*w1+w0)</t>
  </si>
  <si>
    <t>1*45*w1+w0</t>
  </si>
  <si>
    <t>1*50*w1+w0</t>
  </si>
  <si>
    <t>1*60*w1+w3</t>
  </si>
  <si>
    <t>1*55*w1+w3</t>
  </si>
  <si>
    <t>1*48*w1+w3</t>
  </si>
  <si>
    <t>1*53*w1+w3</t>
  </si>
  <si>
    <t>1*59*w1+w3</t>
  </si>
  <si>
    <t>1*62*w1+w3</t>
  </si>
  <si>
    <t>1*57*w1+w3</t>
  </si>
  <si>
    <t>1*49*w1+w3</t>
  </si>
  <si>
    <t>1*54*w1+w3</t>
  </si>
  <si>
    <t>1*61*w1+w3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</si>
</sst>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7"/>
      <color rgb="FF222222"/>
      <name val="Var(--sds-font-family-01)"/>
    </font>
    <font>
      <sz val="7"/>
      <color rgb="FF222222"/>
      <name val="Var(--sds-font-family-01)"/>
    </font>
    <font>
      <b/>
      <sz val="13.5"/>
      <color rgb="FF222222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3.5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bscript"/>
      <sz val="11"/>
      <color theme="1"/>
      <name val="Calibri (Основной текст)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2" fillId="3" borderId="2" applyNumberFormat="0" applyAlignment="0" applyProtection="0"/>
    <xf numFmtId="0" fontId="13" fillId="0" borderId="3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0" fillId="0" borderId="1" xfId="0" applyBorder="1"/>
    <xf numFmtId="2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2" fontId="11" fillId="0" borderId="0" xfId="0" applyNumberFormat="1" applyFont="1"/>
    <xf numFmtId="164" fontId="10" fillId="0" borderId="0" xfId="0" applyNumberFormat="1" applyFont="1"/>
    <xf numFmtId="1" fontId="0" fillId="0" borderId="0" xfId="0" applyNumberFormat="1" applyAlignment="1">
      <alignment vertical="center" wrapText="1"/>
    </xf>
    <xf numFmtId="0" fontId="4" fillId="0" borderId="0" xfId="0" applyFont="1"/>
    <xf numFmtId="0" fontId="13" fillId="0" borderId="1" xfId="0" applyFont="1" applyBorder="1" applyAlignment="1">
      <alignment horizontal="center" vertical="center" wrapText="1"/>
    </xf>
    <xf numFmtId="0" fontId="3" fillId="0" borderId="0" xfId="0" applyFont="1"/>
    <xf numFmtId="0" fontId="13" fillId="6" borderId="1" xfId="1" applyFont="1" applyFill="1" applyBorder="1"/>
    <xf numFmtId="0" fontId="3" fillId="6" borderId="1" xfId="3" applyFont="1" applyFill="1" applyBorder="1" applyAlignment="1">
      <alignment horizontal="center"/>
    </xf>
    <xf numFmtId="0" fontId="3" fillId="6" borderId="1" xfId="4" applyFont="1" applyFill="1" applyBorder="1"/>
    <xf numFmtId="0" fontId="13" fillId="6" borderId="1" xfId="2" applyFont="1" applyFill="1" applyBorder="1"/>
    <xf numFmtId="0" fontId="14" fillId="0" borderId="0" xfId="0" applyFont="1"/>
    <xf numFmtId="0" fontId="2" fillId="0" borderId="1" xfId="0" applyFont="1" applyBorder="1"/>
    <xf numFmtId="0" fontId="0" fillId="0" borderId="1" xfId="0" applyBorder="1" applyAlignment="1">
      <alignment horizontal="left"/>
    </xf>
  </cellXfs>
  <cellStyles count="5">
    <cellStyle name="40% — акцент3" xfId="3" builtinId="39"/>
    <cellStyle name="40% — акцент5" xfId="4" builtinId="47"/>
    <cellStyle name="Вычисление" xfId="1" builtinId="22"/>
    <cellStyle name="Итог" xfId="2" builtinId="2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[1]Данные!$C$3</c:f>
              <c:strCache>
                <c:ptCount val="1"/>
                <c:pt idx="0">
                  <c:v>Уровень холестерина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[1]Данные!$B$4:$B$28</c:f>
              <c:numCache>
                <c:formatCode>General</c:formatCode>
                <c:ptCount val="25"/>
                <c:pt idx="0">
                  <c:v>45</c:v>
                </c:pt>
                <c:pt idx="1">
                  <c:v>34</c:v>
                </c:pt>
                <c:pt idx="2">
                  <c:v>50</c:v>
                </c:pt>
                <c:pt idx="3">
                  <c:v>29</c:v>
                </c:pt>
                <c:pt idx="4">
                  <c:v>60</c:v>
                </c:pt>
                <c:pt idx="5">
                  <c:v>38</c:v>
                </c:pt>
                <c:pt idx="6">
                  <c:v>55</c:v>
                </c:pt>
                <c:pt idx="7">
                  <c:v>42</c:v>
                </c:pt>
                <c:pt idx="8">
                  <c:v>48</c:v>
                </c:pt>
                <c:pt idx="9">
                  <c:v>30</c:v>
                </c:pt>
                <c:pt idx="10">
                  <c:v>53</c:v>
                </c:pt>
                <c:pt idx="11">
                  <c:v>41</c:v>
                </c:pt>
                <c:pt idx="12">
                  <c:v>59</c:v>
                </c:pt>
                <c:pt idx="13">
                  <c:v>36</c:v>
                </c:pt>
                <c:pt idx="14">
                  <c:v>62</c:v>
                </c:pt>
                <c:pt idx="15">
                  <c:v>33</c:v>
                </c:pt>
                <c:pt idx="16">
                  <c:v>57</c:v>
                </c:pt>
                <c:pt idx="17">
                  <c:v>40</c:v>
                </c:pt>
                <c:pt idx="18">
                  <c:v>49</c:v>
                </c:pt>
                <c:pt idx="19">
                  <c:v>31</c:v>
                </c:pt>
                <c:pt idx="20">
                  <c:v>54</c:v>
                </c:pt>
                <c:pt idx="21">
                  <c:v>39</c:v>
                </c:pt>
                <c:pt idx="22">
                  <c:v>61</c:v>
                </c:pt>
                <c:pt idx="23">
                  <c:v>35</c:v>
                </c:pt>
                <c:pt idx="24">
                  <c:v>58</c:v>
                </c:pt>
              </c:numCache>
            </c:numRef>
          </c:xVal>
          <c:yVal>
            <c:numRef>
              <c:f>[1]Данные!$C$4:$C$28</c:f>
              <c:numCache>
                <c:formatCode>General</c:formatCode>
                <c:ptCount val="25"/>
                <c:pt idx="0">
                  <c:v>220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250</c:v>
                </c:pt>
                <c:pt idx="5">
                  <c:v>190</c:v>
                </c:pt>
                <c:pt idx="6">
                  <c:v>230</c:v>
                </c:pt>
                <c:pt idx="7">
                  <c:v>170</c:v>
                </c:pt>
                <c:pt idx="8">
                  <c:v>210</c:v>
                </c:pt>
                <c:pt idx="9">
                  <c:v>165</c:v>
                </c:pt>
                <c:pt idx="10">
                  <c:v>240</c:v>
                </c:pt>
                <c:pt idx="11">
                  <c:v>175</c:v>
                </c:pt>
                <c:pt idx="12">
                  <c:v>255</c:v>
                </c:pt>
                <c:pt idx="13">
                  <c:v>185</c:v>
                </c:pt>
                <c:pt idx="14">
                  <c:v>245</c:v>
                </c:pt>
                <c:pt idx="15">
                  <c:v>165</c:v>
                </c:pt>
                <c:pt idx="16">
                  <c:v>235</c:v>
                </c:pt>
                <c:pt idx="17">
                  <c:v>180</c:v>
                </c:pt>
                <c:pt idx="18">
                  <c:v>220</c:v>
                </c:pt>
                <c:pt idx="19">
                  <c:v>160</c:v>
                </c:pt>
                <c:pt idx="20">
                  <c:v>230</c:v>
                </c:pt>
                <c:pt idx="21">
                  <c:v>175</c:v>
                </c:pt>
                <c:pt idx="22">
                  <c:v>250</c:v>
                </c:pt>
                <c:pt idx="23">
                  <c:v>190</c:v>
                </c:pt>
                <c:pt idx="24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F-4F0C-9B2B-1DAD4B9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455600"/>
        <c:axId val="739451856"/>
      </c:scatterChart>
      <c:valAx>
        <c:axId val="7394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51856"/>
        <c:crosses val="autoZero"/>
        <c:crossBetween val="midCat"/>
      </c:valAx>
      <c:valAx>
        <c:axId val="7394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Холестерин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94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ROC-</a:t>
            </a:r>
            <a:r>
              <a:rPr lang="ru-RU"/>
              <a:t>кривая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3'!$AG$42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3'!$AF$43:$AF$63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'Задание 3'!$AG$43:$AG$63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D-45C3-92A5-130BEC64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65151"/>
        <c:axId val="1841865567"/>
      </c:scatterChart>
      <c:valAx>
        <c:axId val="184186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865567"/>
        <c:crosses val="autoZero"/>
        <c:crossBetween val="midCat"/>
      </c:valAx>
      <c:valAx>
        <c:axId val="18418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86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ROC-</a:t>
            </a:r>
            <a:r>
              <a:rPr lang="ru-RU"/>
              <a:t>кривая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3'!$AG$42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3'!$AF$43:$AF$63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'Задание 3'!$AG$43:$AG$63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234-BEAC-90CF28B6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65151"/>
        <c:axId val="1841865567"/>
      </c:scatterChart>
      <c:valAx>
        <c:axId val="184186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865567"/>
        <c:crosses val="autoZero"/>
        <c:crossBetween val="midCat"/>
      </c:valAx>
      <c:valAx>
        <c:axId val="18418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86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'Пример построения ROC-кривой'!$I$33</c:f>
              <c:strCache>
                <c:ptCount val="1"/>
                <c:pt idx="0">
                  <c:v>TRP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'Пример построения ROC-кривой'!$H$34:$H$54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</c:v>
                </c:pt>
              </c:numCache>
            </c:numRef>
          </c:xVal>
          <c:yVal>
            <c:numRef>
              <c:f>'Пример построения ROC-кривой'!$I$34:$I$54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7-4C16-9130-EFDD23AC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980239"/>
        <c:axId val="94055344"/>
      </c:scatterChart>
      <c:valAx>
        <c:axId val="180998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5344"/>
        <c:crosses val="autoZero"/>
        <c:crossBetween val="midCat"/>
      </c:valAx>
      <c:valAx>
        <c:axId val="9405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98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590549</xdr:colOff>
      <xdr:row>18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 bwMode="auto">
        <a:xfrm>
          <a:off x="609600" y="184150"/>
          <a:ext cx="60769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Лабораторная работа 2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Тема: Бинарная классификация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1. Как выполнять?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Копируете к себе данный файл. Каждый лист данного файла является отдельным заданием. Задания включают в себя несколько подпунктов, написанных на соответствующем листе. Поля для выполнения так же представлены на листе с заданием. Алгоритм выполнения также представлен на листе с заданием. Вводите только те данные, которые от вас требуются в рамках выполнения задания. Все вычисления выполнять на листе "Данные"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2. Как сдавать?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выполнения сохраняете в копии этого файла. В названии файла ОБЯЗАТЕЛЬНО! указываете фамилию. Файл выкладываете в директорию, указанную преподавателем.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3. Как оценивается?</a:t>
          </a:r>
          <a:endParaRPr lang="ru-RU" sz="1200"/>
        </a:p>
        <a:p>
          <a:pPr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Результат данной работы оценивается максимально в 3 балла. Баллы засчитываются в текущий контроль.</a:t>
          </a:r>
          <a:endParaRPr lang="ru-RU" sz="1200"/>
        </a:p>
        <a:p>
          <a:pPr algn="ctr">
            <a:defRPr/>
          </a:pPr>
          <a:r>
            <a:rPr lang="ru-RU" sz="1200">
              <a:solidFill>
                <a:schemeClr val="dk1"/>
              </a:solidFill>
              <a:latin typeface="+mn-lt"/>
              <a:ea typeface="+mn-ea"/>
              <a:cs typeface="+mn-cs"/>
            </a:rPr>
            <a:t>Удачи!</a:t>
          </a:r>
          <a:endParaRPr lang="ru-RU" sz="1200"/>
        </a:p>
        <a:p>
          <a:pPr>
            <a:defRPr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0</xdr:colOff>
      <xdr:row>3</xdr:row>
      <xdr:rowOff>79375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 bwMode="auto">
        <a:xfrm>
          <a:off x="609600" y="368300"/>
          <a:ext cx="6096000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11</xdr:col>
      <xdr:colOff>69850</xdr:colOff>
      <xdr:row>13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 bwMode="auto">
        <a:xfrm>
          <a:off x="609600" y="920750"/>
          <a:ext cx="616585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14</xdr:row>
      <xdr:rowOff>38100</xdr:rowOff>
    </xdr:from>
    <xdr:to>
      <xdr:col>11</xdr:col>
      <xdr:colOff>12700</xdr:colOff>
      <xdr:row>16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 bwMode="auto">
        <a:xfrm>
          <a:off x="622300" y="2616200"/>
          <a:ext cx="609600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18</xdr:row>
      <xdr:rowOff>25400</xdr:rowOff>
    </xdr:from>
    <xdr:to>
      <xdr:col>11</xdr:col>
      <xdr:colOff>19050</xdr:colOff>
      <xdr:row>24</xdr:row>
      <xdr:rowOff>173037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 bwMode="auto">
        <a:xfrm>
          <a:off x="596900" y="3340100"/>
          <a:ext cx="61277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</a:t>
          </a:r>
          <a:endParaRPr/>
        </a:p>
      </xdr:txBody>
    </xdr:sp>
    <xdr:clientData/>
  </xdr:twoCellAnchor>
  <xdr:twoCellAnchor>
    <xdr:from>
      <xdr:col>1</xdr:col>
      <xdr:colOff>19050</xdr:colOff>
      <xdr:row>26</xdr:row>
      <xdr:rowOff>19050</xdr:rowOff>
    </xdr:from>
    <xdr:to>
      <xdr:col>11</xdr:col>
      <xdr:colOff>190500</xdr:colOff>
      <xdr:row>28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 bwMode="auto">
        <a:xfrm>
          <a:off x="628650" y="480695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29</xdr:row>
      <xdr:rowOff>107950</xdr:rowOff>
    </xdr:from>
    <xdr:to>
      <xdr:col>11</xdr:col>
      <xdr:colOff>63500</xdr:colOff>
      <xdr:row>36</xdr:row>
      <xdr:rowOff>71438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 bwMode="auto">
        <a:xfrm>
          <a:off x="603250" y="54483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</a:t>
          </a:r>
          <a:endParaRPr/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11</xdr:col>
      <xdr:colOff>171450</xdr:colOff>
      <xdr:row>39</xdr:row>
      <xdr:rowOff>174624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 bwMode="auto">
        <a:xfrm>
          <a:off x="609600" y="699770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69850</xdr:colOff>
      <xdr:row>47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 bwMode="auto">
        <a:xfrm>
          <a:off x="609600" y="75501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</a:t>
          </a:r>
          <a:endParaRPr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603250</xdr:colOff>
      <xdr:row>51</xdr:row>
      <xdr:rowOff>174624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 bwMode="auto">
        <a:xfrm>
          <a:off x="609600" y="9207500"/>
          <a:ext cx="60896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69850</xdr:colOff>
      <xdr:row>59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 bwMode="auto">
        <a:xfrm>
          <a:off x="609600" y="97599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</a:t>
          </a:r>
          <a:endParaRPr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12700</xdr:colOff>
      <xdr:row>64</xdr:row>
      <xdr:rowOff>57150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609600" y="11233150"/>
          <a:ext cx="610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66</xdr:row>
      <xdr:rowOff>139700</xdr:rowOff>
    </xdr:from>
    <xdr:to>
      <xdr:col>11</xdr:col>
      <xdr:colOff>76200</xdr:colOff>
      <xdr:row>73</xdr:row>
      <xdr:rowOff>103188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615950" y="122936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</a:t>
          </a:r>
          <a:endParaRPr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11</xdr:col>
      <xdr:colOff>0</xdr:colOff>
      <xdr:row>3</xdr:row>
      <xdr:rowOff>79375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6CEB1F4-690C-489E-B067-5F4C92113806}"/>
            </a:ext>
          </a:extLst>
        </xdr:cNvPr>
        <xdr:cNvSpPr txBox="1"/>
      </xdr:nvSpPr>
      <xdr:spPr bwMode="auto">
        <a:xfrm>
          <a:off x="609600" y="368300"/>
          <a:ext cx="6096000" cy="26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1. Вспоминаем основы</a:t>
          </a:r>
          <a:endParaRPr/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11</xdr:col>
      <xdr:colOff>69850</xdr:colOff>
      <xdr:row>13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DAD75C2-41B6-4276-80F5-3C879FF56A3B}"/>
            </a:ext>
          </a:extLst>
        </xdr:cNvPr>
        <xdr:cNvSpPr txBox="1"/>
      </xdr:nvSpPr>
      <xdr:spPr bwMode="auto">
        <a:xfrm>
          <a:off x="609600" y="920750"/>
          <a:ext cx="6165850" cy="147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вы теперь знаете, что такое машинное обучение и какие данные мы используем для реализации алгоритмов машинного обучения. Теперь начнем изучать алгоритмы классификации и регрессии более подробно. </a:t>
          </a:r>
          <a:endParaRPr/>
        </a:p>
        <a:p>
          <a:pPr>
            <a:defRPr/>
          </a:pPr>
          <a:r>
            <a:rPr lang="ru-RU" sz="1100"/>
            <a:t>Бинарная классификация - один из базовых типов задач машинного обучения, позволяющий разделять исходные изучаемые объекты на 2 класса. </a:t>
          </a:r>
          <a:endParaRPr/>
        </a:p>
        <a:p>
          <a:pPr>
            <a:defRPr/>
          </a:pPr>
          <a:r>
            <a:rPr lang="ru-RU" sz="1100"/>
            <a:t>Прежде чем начать решать задачи, ответьте на след вопросы:</a:t>
          </a:r>
        </a:p>
      </xdr:txBody>
    </xdr:sp>
    <xdr:clientData/>
  </xdr:twoCellAnchor>
  <xdr:twoCellAnchor>
    <xdr:from>
      <xdr:col>1</xdr:col>
      <xdr:colOff>12700</xdr:colOff>
      <xdr:row>14</xdr:row>
      <xdr:rowOff>38100</xdr:rowOff>
    </xdr:from>
    <xdr:to>
      <xdr:col>11</xdr:col>
      <xdr:colOff>12700</xdr:colOff>
      <xdr:row>16</xdr:row>
      <xdr:rowOff>28575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0327F3-9D9E-4551-A01E-513C5CC1721A}"/>
            </a:ext>
          </a:extLst>
        </xdr:cNvPr>
        <xdr:cNvSpPr txBox="1"/>
      </xdr:nvSpPr>
      <xdr:spPr bwMode="auto">
        <a:xfrm>
          <a:off x="622300" y="2616200"/>
          <a:ext cx="609600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Что есть бинарная классификация?</a:t>
          </a:r>
        </a:p>
      </xdr:txBody>
    </xdr:sp>
    <xdr:clientData/>
  </xdr:twoCellAnchor>
  <xdr:twoCellAnchor>
    <xdr:from>
      <xdr:col>0</xdr:col>
      <xdr:colOff>596900</xdr:colOff>
      <xdr:row>18</xdr:row>
      <xdr:rowOff>25400</xdr:rowOff>
    </xdr:from>
    <xdr:to>
      <xdr:col>11</xdr:col>
      <xdr:colOff>19050</xdr:colOff>
      <xdr:row>24</xdr:row>
      <xdr:rowOff>173037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B423DD-0C6B-4670-8134-5458FD10BB6B}"/>
            </a:ext>
          </a:extLst>
        </xdr:cNvPr>
        <xdr:cNvSpPr txBox="1"/>
      </xdr:nvSpPr>
      <xdr:spPr bwMode="auto">
        <a:xfrm>
          <a:off x="596900" y="3340100"/>
          <a:ext cx="6127750" cy="1252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r>
            <a:rPr lang="ru-RU"/>
            <a:t>Бинарная классификация - это задача машинного обучения, в которой алгоритм классификации распределяет объекты или примеры на две категории (класса). Задача алгоритма - предсказать, к какому из двух классов принадлежит новый пример, основываясь на уже известных данных.</a:t>
          </a:r>
          <a:endParaRPr/>
        </a:p>
      </xdr:txBody>
    </xdr:sp>
    <xdr:clientData/>
  </xdr:twoCellAnchor>
  <xdr:twoCellAnchor>
    <xdr:from>
      <xdr:col>1</xdr:col>
      <xdr:colOff>19050</xdr:colOff>
      <xdr:row>26</xdr:row>
      <xdr:rowOff>19050</xdr:rowOff>
    </xdr:from>
    <xdr:to>
      <xdr:col>11</xdr:col>
      <xdr:colOff>190500</xdr:colOff>
      <xdr:row>28</xdr:row>
      <xdr:rowOff>9525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CB0A84-619D-435D-910D-D365F9733F6A}"/>
            </a:ext>
          </a:extLst>
        </xdr:cNvPr>
        <xdr:cNvSpPr txBox="1"/>
      </xdr:nvSpPr>
      <xdr:spPr bwMode="auto">
        <a:xfrm>
          <a:off x="628650" y="4806950"/>
          <a:ext cx="6267450" cy="35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Какие модели, решающие задачу бинарной классификации, вы знаете?</a:t>
          </a:r>
        </a:p>
      </xdr:txBody>
    </xdr:sp>
    <xdr:clientData/>
  </xdr:twoCellAnchor>
  <xdr:twoCellAnchor>
    <xdr:from>
      <xdr:col>0</xdr:col>
      <xdr:colOff>603250</xdr:colOff>
      <xdr:row>29</xdr:row>
      <xdr:rowOff>107950</xdr:rowOff>
    </xdr:from>
    <xdr:to>
      <xdr:col>11</xdr:col>
      <xdr:colOff>63500</xdr:colOff>
      <xdr:row>36</xdr:row>
      <xdr:rowOff>71438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581975-D822-4668-86D7-1D4D8F7A2C08}"/>
            </a:ext>
          </a:extLst>
        </xdr:cNvPr>
        <xdr:cNvSpPr txBox="1"/>
      </xdr:nvSpPr>
      <xdr:spPr bwMode="auto">
        <a:xfrm>
          <a:off x="603250" y="54483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r>
            <a:rPr lang="ru-RU"/>
            <a:t>логистическая регрессия, </a:t>
          </a:r>
          <a:r>
            <a:rPr lang="en-US"/>
            <a:t>SVM, </a:t>
          </a:r>
          <a:r>
            <a:rPr lang="ru-RU"/>
            <a:t>деревья решений, случайный лес, градиентный спуск.</a:t>
          </a:r>
        </a:p>
      </xdr:txBody>
    </xdr:sp>
    <xdr:clientData/>
  </xdr:twoCellAnchor>
  <xdr:twoCellAnchor>
    <xdr:from>
      <xdr:col>1</xdr:col>
      <xdr:colOff>0</xdr:colOff>
      <xdr:row>38</xdr:row>
      <xdr:rowOff>0</xdr:rowOff>
    </xdr:from>
    <xdr:to>
      <xdr:col>11</xdr:col>
      <xdr:colOff>171450</xdr:colOff>
      <xdr:row>39</xdr:row>
      <xdr:rowOff>174624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A6D80F-EBEE-4170-9520-C88863D9927D}"/>
            </a:ext>
          </a:extLst>
        </xdr:cNvPr>
        <xdr:cNvSpPr txBox="1"/>
      </xdr:nvSpPr>
      <xdr:spPr bwMode="auto">
        <a:xfrm>
          <a:off x="609600" y="6997700"/>
          <a:ext cx="626745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Какие метрики проверки качества моделей классификации вы знаете?</a:t>
          </a:r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69850</xdr:colOff>
      <xdr:row>47</xdr:row>
      <xdr:rowOff>147638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7A33AC4-5CA9-4811-AAE3-B64E13B5C70C}"/>
            </a:ext>
          </a:extLst>
        </xdr:cNvPr>
        <xdr:cNvSpPr txBox="1"/>
      </xdr:nvSpPr>
      <xdr:spPr bwMode="auto">
        <a:xfrm>
          <a:off x="609600" y="75501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r>
            <a:rPr lang="en-US"/>
            <a:t>accuracy (</a:t>
          </a:r>
          <a:r>
            <a:rPr lang="ru-RU"/>
            <a:t>точность), </a:t>
          </a:r>
          <a:r>
            <a:rPr lang="en-US"/>
            <a:t>precision (</a:t>
          </a:r>
          <a:r>
            <a:rPr lang="ru-RU"/>
            <a:t>точность положительного класса), </a:t>
          </a:r>
          <a:r>
            <a:rPr lang="en-US"/>
            <a:t>recall (</a:t>
          </a:r>
          <a:r>
            <a:rPr lang="ru-RU"/>
            <a:t>полнота), </a:t>
          </a:r>
          <a:r>
            <a:rPr lang="en-US"/>
            <a:t>F1-score, </a:t>
          </a:r>
          <a:r>
            <a:rPr lang="ru-RU"/>
            <a:t>матрица ошибок (</a:t>
          </a:r>
          <a:r>
            <a:rPr lang="en-US"/>
            <a:t>confusion matrix).</a:t>
          </a:r>
          <a:endParaRPr/>
        </a:p>
      </xdr:txBody>
    </xdr:sp>
    <xdr:clientData/>
  </xdr:twoCellAnchor>
  <xdr:twoCellAnchor>
    <xdr:from>
      <xdr:col>1</xdr:col>
      <xdr:colOff>0</xdr:colOff>
      <xdr:row>50</xdr:row>
      <xdr:rowOff>0</xdr:rowOff>
    </xdr:from>
    <xdr:to>
      <xdr:col>10</xdr:col>
      <xdr:colOff>603250</xdr:colOff>
      <xdr:row>51</xdr:row>
      <xdr:rowOff>174624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1135EA6-DEAE-4978-83E5-92E93A790E4E}"/>
            </a:ext>
          </a:extLst>
        </xdr:cNvPr>
        <xdr:cNvSpPr txBox="1"/>
      </xdr:nvSpPr>
      <xdr:spPr bwMode="auto">
        <a:xfrm>
          <a:off x="609600" y="9207500"/>
          <a:ext cx="608965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Что такое линейно-разделимые классы?</a:t>
          </a: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69850</xdr:colOff>
      <xdr:row>59</xdr:row>
      <xdr:rowOff>147638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0D85E91-4475-4B36-838F-4F39BCE112A6}"/>
            </a:ext>
          </a:extLst>
        </xdr:cNvPr>
        <xdr:cNvSpPr txBox="1"/>
      </xdr:nvSpPr>
      <xdr:spPr bwMode="auto">
        <a:xfrm>
          <a:off x="609600" y="975995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4: </a:t>
          </a:r>
          <a:r>
            <a:rPr lang="ru-RU"/>
            <a:t>Линейно-разделимые классы — это классы, которые можно разделить гиперплоскостью (прямой на плоскости или плоскостью в пространстве более высокой размерности) так, чтобы все объекты одного класса находились по одну сторону от неё, а все объекты другого класса — по другую.</a:t>
          </a:r>
          <a:endParaRPr/>
        </a:p>
      </xdr:txBody>
    </xdr:sp>
    <xdr:clientData/>
  </xdr:twoCellAnchor>
  <xdr:twoCellAnchor>
    <xdr:from>
      <xdr:col>1</xdr:col>
      <xdr:colOff>0</xdr:colOff>
      <xdr:row>61</xdr:row>
      <xdr:rowOff>0</xdr:rowOff>
    </xdr:from>
    <xdr:to>
      <xdr:col>11</xdr:col>
      <xdr:colOff>12700</xdr:colOff>
      <xdr:row>64</xdr:row>
      <xdr:rowOff>57150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0F42DEE-ACB1-43A5-ACF5-69797C9CFD4F}"/>
            </a:ext>
          </a:extLst>
        </xdr:cNvPr>
        <xdr:cNvSpPr txBox="1"/>
      </xdr:nvSpPr>
      <xdr:spPr bwMode="auto">
        <a:xfrm>
          <a:off x="609600" y="11233150"/>
          <a:ext cx="610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Являются ли данные, представленные на листе "Данные" линейно разделимыми? Проиллюстрируйте свое предположение</a:t>
          </a:r>
        </a:p>
      </xdr:txBody>
    </xdr:sp>
    <xdr:clientData/>
  </xdr:twoCellAnchor>
  <xdr:twoCellAnchor>
    <xdr:from>
      <xdr:col>1</xdr:col>
      <xdr:colOff>6350</xdr:colOff>
      <xdr:row>66</xdr:row>
      <xdr:rowOff>139700</xdr:rowOff>
    </xdr:from>
    <xdr:to>
      <xdr:col>11</xdr:col>
      <xdr:colOff>76200</xdr:colOff>
      <xdr:row>73</xdr:row>
      <xdr:rowOff>103188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99AD326-B189-43A3-900E-2EA80F046A15}"/>
            </a:ext>
          </a:extLst>
        </xdr:cNvPr>
        <xdr:cNvSpPr txBox="1"/>
      </xdr:nvSpPr>
      <xdr:spPr bwMode="auto">
        <a:xfrm>
          <a:off x="615950" y="12293600"/>
          <a:ext cx="61658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5: Они являтся</a:t>
          </a:r>
          <a:r>
            <a:rPr lang="ru-RU" sz="1400" baseline="0"/>
            <a:t> линейно-разделимыми: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0</xdr:col>
      <xdr:colOff>254000</xdr:colOff>
      <xdr:row>75</xdr:row>
      <xdr:rowOff>177800</xdr:rowOff>
    </xdr:from>
    <xdr:to>
      <xdr:col>7</xdr:col>
      <xdr:colOff>558800</xdr:colOff>
      <xdr:row>90</xdr:row>
      <xdr:rowOff>158750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E936BA52-0309-4A5A-96E6-B04C0C778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444500</xdr:colOff>
      <xdr:row>75</xdr:row>
      <xdr:rowOff>169068</xdr:rowOff>
    </xdr:from>
    <xdr:to>
      <xdr:col>16</xdr:col>
      <xdr:colOff>298450</xdr:colOff>
      <xdr:row>90</xdr:row>
      <xdr:rowOff>179563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F546644-C32C-4A89-B811-62FC6CF44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1300" y="13980318"/>
          <a:ext cx="4730750" cy="2772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141287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 bwMode="auto">
        <a:xfrm>
          <a:off x="609600" y="184150"/>
          <a:ext cx="37988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2. Линейный фильтр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7</xdr:col>
      <xdr:colOff>222250</xdr:colOff>
      <xdr:row>5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 bwMode="auto">
        <a:xfrm>
          <a:off x="609600" y="736600"/>
          <a:ext cx="3879850" cy="288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100"/>
            <a:t>Итак, перейдем от слов к практике</a:t>
          </a:r>
          <a:endParaRPr/>
        </a:p>
      </xdr:txBody>
    </xdr:sp>
    <xdr:clientData/>
  </xdr:twoCellAnchor>
  <xdr:twoCellAnchor>
    <xdr:from>
      <xdr:col>0</xdr:col>
      <xdr:colOff>544286</xdr:colOff>
      <xdr:row>6</xdr:row>
      <xdr:rowOff>9072</xdr:rowOff>
    </xdr:from>
    <xdr:to>
      <xdr:col>10</xdr:col>
      <xdr:colOff>550636</xdr:colOff>
      <xdr:row>9</xdr:row>
      <xdr:rowOff>54429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 bwMode="auto">
        <a:xfrm>
          <a:off x="544286" y="1097643"/>
          <a:ext cx="7526564" cy="5896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Начнем с линейного фильтра. Напишите отступы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 (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ошибки) для всех примеров из данных. Выполняем на примере одного признака (например, возраста)</a:t>
          </a: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11</xdr:col>
      <xdr:colOff>6350</xdr:colOff>
      <xdr:row>39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 bwMode="auto">
        <a:xfrm>
          <a:off x="609600" y="681355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Напишите общую формулу функции потерь, используя оператор знака выражения</a:t>
          </a:r>
        </a:p>
      </xdr:txBody>
    </xdr:sp>
    <xdr:clientData/>
  </xdr:twoCellAnchor>
  <xdr:twoCellAnchor>
    <xdr:from>
      <xdr:col>1</xdr:col>
      <xdr:colOff>0</xdr:colOff>
      <xdr:row>49</xdr:row>
      <xdr:rowOff>6350</xdr:rowOff>
    </xdr:from>
    <xdr:to>
      <xdr:col>11</xdr:col>
      <xdr:colOff>6350</xdr:colOff>
      <xdr:row>51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 bwMode="auto">
        <a:xfrm>
          <a:off x="609600" y="90297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Возьмите мажорирующую функцию вида (1-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M)</a:t>
          </a:r>
          <a:r>
            <a:rPr lang="en-US" sz="1400" b="1" baseline="30000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 и получите функцию потерь для линейного фильтра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напишите ее формулу ниже</a:t>
          </a:r>
        </a:p>
      </xdr:txBody>
    </xdr:sp>
    <xdr:clientData/>
  </xdr:twoCellAnchor>
  <xdr:twoCellAnchor>
    <xdr:from>
      <xdr:col>0</xdr:col>
      <xdr:colOff>590549</xdr:colOff>
      <xdr:row>61</xdr:row>
      <xdr:rowOff>6350</xdr:rowOff>
    </xdr:from>
    <xdr:to>
      <xdr:col>10</xdr:col>
      <xdr:colOff>596900</xdr:colOff>
      <xdr:row>64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 bwMode="auto">
        <a:xfrm>
          <a:off x="590549" y="11239500"/>
          <a:ext cx="7537450" cy="56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4. Приравняйте производные к нулю и получите значения коэффициентов уравнения. Хорошо ли разделяет полученная модель линейного фильтра?</a:t>
          </a:r>
          <a:endParaRPr/>
        </a:p>
      </xdr:txBody>
    </xdr:sp>
    <xdr:clientData/>
  </xdr:twoCellAnchor>
  <xdr:twoCellAnchor>
    <xdr:from>
      <xdr:col>1</xdr:col>
      <xdr:colOff>25400</xdr:colOff>
      <xdr:row>40</xdr:row>
      <xdr:rowOff>146050</xdr:rowOff>
    </xdr:from>
    <xdr:to>
      <xdr:col>11</xdr:col>
      <xdr:colOff>0</xdr:colOff>
      <xdr:row>47</xdr:row>
      <xdr:rowOff>109538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 bwMode="auto">
            <a:xfrm>
              <a:off x="635000" y="7512050"/>
              <a:ext cx="7505700" cy="125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>
                <a:defRPr/>
              </a:pPr>
              <a:r>
                <a:rPr lang="ru-RU" sz="1400"/>
                <a:t>Ответ на вопрос 2:</a:t>
              </a:r>
              <a:endParaRPr lang="ru-RU" sz="2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d>
                      <m:dPr>
                        <m:ctrlPr>
                          <a:rPr lang="ru-RU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ru-RU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</m:d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&lt;0</m:t>
                    </m:r>
                  </m:oMath>
                </m:oMathPara>
              </a14:m>
              <a:endParaRPr lang="ru-RU" sz="18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&lt;0= </m:t>
                    </m:r>
                    <m:d>
                      <m:dPr>
                        <m:begChr m:val="{"/>
                        <m:endChr m:val=""/>
                        <m:ctrlPr>
                          <a:rPr lang="ru-RU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1, </m:t>
                            </m:r>
                            <m:r>
                              <a:rPr lang="ru-RU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если  </m:t>
                            </m:r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&lt;0, </m:t>
                            </m:r>
                          </m:e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ru-RU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если </m:t>
                            </m:r>
                            <m:r>
                              <a:rPr lang="ru-RU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&gt;0</m:t>
                            </m:r>
                          </m:e>
                        </m:eqArr>
                      </m:e>
                    </m:d>
                  </m:oMath>
                </m:oMathPara>
              </a14:m>
              <a:endParaRPr sz="18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 bwMode="auto">
            <a:xfrm>
              <a:off x="635000" y="7512050"/>
              <a:ext cx="7505700" cy="125253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>
                <a:defRPr/>
              </a:pPr>
              <a:r>
                <a:rPr lang="ru-RU" sz="1400"/>
                <a:t>Ответ на вопрос 2:</a:t>
              </a:r>
              <a:endParaRPr lang="ru-RU" sz="2400"/>
            </a:p>
            <a:p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=𝑦∗𝑑</a:t>
              </a:r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𝑤)&lt;0</a:t>
              </a:r>
              <a:endParaRPr lang="ru-RU" sz="1800">
                <a:effectLst/>
              </a:endParaRPr>
            </a:p>
            <a:p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&lt;0= </a:t>
              </a:r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{█(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1, </a:t>
              </a:r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если 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𝑀&lt;0, @0</a:t>
              </a:r>
              <a:r>
                <a:rPr lang="ru-RU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если 𝑀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&gt;0)┤</a:t>
              </a:r>
              <a:endParaRPr sz="1800"/>
            </a:p>
          </xdr:txBody>
        </xdr:sp>
      </mc:Fallback>
    </mc:AlternateContent>
    <xdr:clientData/>
  </xdr:twoCellAnchor>
  <xdr:twoCellAnchor>
    <xdr:from>
      <xdr:col>1</xdr:col>
      <xdr:colOff>0</xdr:colOff>
      <xdr:row>52</xdr:row>
      <xdr:rowOff>181427</xdr:rowOff>
    </xdr:from>
    <xdr:to>
      <xdr:col>10</xdr:col>
      <xdr:colOff>584200</xdr:colOff>
      <xdr:row>59</xdr:row>
      <xdr:rowOff>90714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 bwMode="auto">
        <a:xfrm>
          <a:off x="607786" y="9633856"/>
          <a:ext cx="7496628" cy="1179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Ответ на вопрос 3: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(1-1*(45*w1+w0))^2+(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1+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1*(34*w1+w0)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^2+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(1-1*(50*w1 + w0))^2 +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(1+1*(29*w1 + w0))^2 +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(1-1*(60*w1 + w0) )^2 + (1+1*(38*w1 + w0) )^2 + (1-1*(55*w1 + w0) )^2 + (1+1*(42*w1 + w0) )^2 + (1-1*(48*w1 + w0) )^2 + (1+1*(30*w1 +w0) )^2 + (1-1*(53*w1 + w0) )^2 + (1+1*(41*w1 + w0) )^2 + (1-1*(59*w1 + w0) )^2 + (1+1*(36*w1 + w0) )^2 + (1-1*(62*w1 + w0) )^2 + (1+1*(33*w1 + w0) )^2 + (1-1*(57*w1 + w0) )^2 + (1+1*(40*w1 + w0) )^2 + 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(1-1*(49*w1 + w0) )^2 + (1+1*(31*w1 +w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)^2 + (1-1*(54*w1 + w0) )^2 + (1+1*(39*w1 + w0) )^2 + (1-1*(61*w1 + w0) )^2 + (1+1*(35*w1 + w0) )^2 + </a:t>
          </a:r>
          <a:r>
            <a:rPr lang="ru-R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(1-1*(58*w1 + w0) )^2 =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25*w0^2​+2278*w0*​w1​−2w0​+54717*w1^2​−566w1​+25</a:t>
          </a:r>
          <a:endParaRPr lang="ru-RU" b="1">
            <a:effectLst/>
          </a:endParaRP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6350</xdr:colOff>
      <xdr:row>65</xdr:row>
      <xdr:rowOff>19050</xdr:rowOff>
    </xdr:from>
    <xdr:to>
      <xdr:col>10</xdr:col>
      <xdr:colOff>590549</xdr:colOff>
      <xdr:row>71</xdr:row>
      <xdr:rowOff>166688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 bwMode="auto">
        <a:xfrm>
          <a:off x="615950" y="119888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 4: </a:t>
          </a:r>
          <a:r>
            <a:rPr lang="en-US" sz="1400"/>
            <a:t>dL/dW1 = 2278w0+109434w1-566</a:t>
          </a:r>
        </a:p>
        <a:p>
          <a:pPr>
            <a:defRPr/>
          </a:pPr>
          <a:r>
            <a:rPr lang="en-US" sz="1400"/>
            <a:t>dL/dW0 = 50*w0 + 2278w1 -2</a:t>
          </a:r>
        </a:p>
        <a:p>
          <a:pPr>
            <a:defRPr/>
          </a:pPr>
          <a:r>
            <a:rPr lang="en-US" sz="1400"/>
            <a:t>w1 = 0.08</a:t>
          </a:r>
        </a:p>
        <a:p>
          <a:pPr>
            <a:defRPr/>
          </a:pPr>
          <a:r>
            <a:rPr lang="en-US" sz="1400"/>
            <a:t>w2 = -3.8</a:t>
          </a:r>
        </a:p>
        <a:p>
          <a:pPr>
            <a:defRPr/>
          </a:pPr>
          <a:r>
            <a:rPr lang="en-US" sz="1400"/>
            <a:t>d(x) = 0.08x - 3.8</a:t>
          </a:r>
        </a:p>
        <a:p>
          <a:pPr>
            <a:defRPr/>
          </a:pPr>
          <a:endParaRPr/>
        </a:p>
      </xdr:txBody>
    </xdr:sp>
    <xdr:clientData/>
  </xdr:twoCellAnchor>
  <xdr:twoCellAnchor>
    <xdr:from>
      <xdr:col>1</xdr:col>
      <xdr:colOff>0</xdr:colOff>
      <xdr:row>73</xdr:row>
      <xdr:rowOff>0</xdr:rowOff>
    </xdr:from>
    <xdr:to>
      <xdr:col>11</xdr:col>
      <xdr:colOff>6350</xdr:colOff>
      <xdr:row>78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 bwMode="auto">
        <a:xfrm>
          <a:off x="609600" y="13442950"/>
          <a:ext cx="75374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5. Но на самом деле признаков может быть очень много, поэтому для поиска параметров линейного фильтра лучше использовать градиентный спуск. Проведите 4 итерации градиентного спуска от точки (1, 1) с шагом 0.5. Запишите результаты обеих итераций ниже</a:t>
          </a:r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584200</xdr:colOff>
      <xdr:row>90</xdr:row>
      <xdr:rowOff>127000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 bwMode="auto">
        <a:xfrm>
          <a:off x="607786" y="14351000"/>
          <a:ext cx="7496628" cy="2122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Ответ на вопрос 5:</a:t>
          </a:r>
          <a:br>
            <a:rPr lang="ru-RU" sz="1400"/>
          </a:b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w1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= 1-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+109434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*1-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566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)*0.5 = -55572</a:t>
          </a:r>
          <a:endParaRPr lang="ru-RU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 new = 1-(50*1 + 2278*1 -2)*0.5 = -1162</a:t>
          </a:r>
          <a:endParaRPr lang="ru-RU" sz="1200">
            <a:effectLst/>
          </a:endParaRPr>
        </a:p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= 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-55572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(-1162)+109434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-55572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566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)*0.5 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3042001353</a:t>
          </a:r>
          <a:endParaRPr lang="ru-RU" sz="1200">
            <a:effectLst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 new =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-1162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(5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0⋅(−1162)+2278⋅(−55572)−2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=63324397</a:t>
          </a:r>
          <a:endParaRPr lang="ru-RU" sz="1200">
            <a:effectLst/>
          </a:endParaRPr>
        </a:p>
        <a:p>
          <a:pPr eaLnBrk="1" fontAlgn="auto" latinLnBrk="0" hangingPunct="1"/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3042001353 - (2278⋅63324397+109434⋅3042001353−566) = −166518272518648</a:t>
          </a:r>
          <a:endParaRPr lang="ru-RU" sz="1200">
            <a:effectLst/>
          </a:endParaRPr>
        </a:p>
        <a:p>
          <a:pPr eaLnBrk="1" fontAlgn="auto" latinLnBrk="0" hangingPunct="1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63324397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(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50⋅63324397+2278⋅3042001353−2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−3466359326594</a:t>
          </a:r>
          <a:endParaRPr lang="ru-RU" sz="1200">
            <a:effectLst/>
          </a:endParaRPr>
        </a:p>
        <a:p>
          <a:pPr eaLnBrk="1" fontAlgn="auto" latinLnBrk="0" hangingPunct="1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</a:t>
          </a:r>
          <a:r>
            <a:rPr lang="ru-RU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−166518272518648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(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2278⋅(−3466359326594)+109434⋅(−166518272518648)−566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9.11516198240334×10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</a:t>
          </a:r>
          <a:endParaRPr lang="ru-RU" sz="1200">
            <a:effectLst/>
          </a:endParaRPr>
        </a:p>
        <a:p>
          <a:pPr eaLnBrk="1" fontAlgn="auto" latinLnBrk="0" hangingPunct="1"/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w0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new = 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−3466359326594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50⋅(−3466359326594)+2278⋅(−166518272518648)−2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1.89747505022578×10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endParaRPr lang="ru-RU" sz="1200">
            <a:effectLst/>
          </a:endParaRPr>
        </a:p>
        <a:p>
          <a:pPr>
            <a:defRPr/>
          </a:pP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357186</xdr:colOff>
      <xdr:row>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 bwMode="auto">
        <a:xfrm>
          <a:off x="609599" y="180974"/>
          <a:ext cx="5233986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23</xdr:row>
      <xdr:rowOff>146050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 bwMode="auto">
        <a:xfrm>
          <a:off x="609600" y="2946400"/>
          <a:ext cx="753745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32</xdr:row>
      <xdr:rowOff>171450</xdr:rowOff>
    </xdr:from>
    <xdr:to>
      <xdr:col>13</xdr:col>
      <xdr:colOff>158750</xdr:colOff>
      <xdr:row>44</xdr:row>
      <xdr:rowOff>101600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 bwMode="auto">
        <a:xfrm>
          <a:off x="546100" y="6064250"/>
          <a:ext cx="7537450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13</xdr:col>
      <xdr:colOff>190500</xdr:colOff>
      <xdr:row>31</xdr:row>
      <xdr:rowOff>147638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 bwMode="auto">
        <a:xfrm>
          <a:off x="609600" y="460375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  <xdr:twoCellAnchor>
    <xdr:from>
      <xdr:col>0</xdr:col>
      <xdr:colOff>558800</xdr:colOff>
      <xdr:row>45</xdr:row>
      <xdr:rowOff>127000</xdr:rowOff>
    </xdr:from>
    <xdr:to>
      <xdr:col>13</xdr:col>
      <xdr:colOff>139700</xdr:colOff>
      <xdr:row>51</xdr:row>
      <xdr:rowOff>177800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 bwMode="auto">
        <a:xfrm>
          <a:off x="558800" y="8413750"/>
          <a:ext cx="7505700" cy="1155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endParaRPr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9</xdr:col>
      <xdr:colOff>357186</xdr:colOff>
      <xdr:row>3</xdr:row>
      <xdr:rowOff>9524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A976CC-9DC5-4D83-9711-FBD1A8631758}"/>
            </a:ext>
          </a:extLst>
        </xdr:cNvPr>
        <xdr:cNvSpPr txBox="1"/>
      </xdr:nvSpPr>
      <xdr:spPr bwMode="auto">
        <a:xfrm>
          <a:off x="609600" y="184150"/>
          <a:ext cx="5233986" cy="377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3. Логистическая регрессия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7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3572D9E-C756-4012-8F4F-C6EE9DD904D4}"/>
            </a:ext>
          </a:extLst>
        </xdr:cNvPr>
        <xdr:cNvSpPr txBox="1"/>
      </xdr:nvSpPr>
      <xdr:spPr bwMode="auto">
        <a:xfrm>
          <a:off x="609600" y="736600"/>
          <a:ext cx="75374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Определите, какие признаки (возраст, уровень холестерина, давление, ИМТ) могут быть наиболее значимыми для предсказания наличия заболевания.</a:t>
          </a:r>
          <a:endParaRPr/>
        </a:p>
        <a:p>
          <a:pPr marL="0" indent="0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065812-3AF6-46ED-AAFB-4E311C39885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</a:p>
        <a:p>
          <a:pPr>
            <a:defRPr/>
          </a:pPr>
          <a:r>
            <a:rPr lang="ru-RU" sz="1400"/>
            <a:t>Наиболее значимыми</a:t>
          </a:r>
          <a:r>
            <a:rPr lang="ru-RU" sz="1400" baseline="0"/>
            <a:t> являются уровень холестерина и давление</a:t>
          </a:r>
        </a:p>
        <a:p>
          <a:pPr>
            <a:defRPr/>
          </a:pPr>
          <a:r>
            <a:rPr lang="ru-RU" sz="1400" baseline="0"/>
            <a:t>Достаточно значимым является ИМТ</a:t>
          </a:r>
        </a:p>
        <a:p>
          <a:pPr>
            <a:defRPr/>
          </a:pPr>
          <a:r>
            <a:rPr lang="ru-RU" sz="1400" baseline="0"/>
            <a:t>Наименее значимым является возраст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24</xdr:row>
      <xdr:rowOff>108857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3100C33-19CB-4D0D-98AB-E509C379297F}"/>
            </a:ext>
          </a:extLst>
        </xdr:cNvPr>
        <xdr:cNvSpPr txBox="1"/>
      </xdr:nvSpPr>
      <xdr:spPr bwMode="auto">
        <a:xfrm>
          <a:off x="607786" y="2902857"/>
          <a:ext cx="7515678" cy="1560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Предположим, что вы решили использовать следующую линейную комбинацию для классификации: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z=w1​⋅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w2​⋅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 холестерина+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w3​⋅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Давление+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Выберите значения для весов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w1​,w2​,w3​,w4​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 свободного члена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, равными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w1​=0.1,w2​=0.05,w3​=0.1,b=−10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Определите, какой порог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T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вы будете использовать для классификации. Если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z&gt;T, 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то пациент имеет заболевание (1), иначе - без заболевания (0). Для этого ниже постройте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ROC-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кривую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546100</xdr:colOff>
      <xdr:row>32</xdr:row>
      <xdr:rowOff>171450</xdr:rowOff>
    </xdr:from>
    <xdr:to>
      <xdr:col>13</xdr:col>
      <xdr:colOff>158750</xdr:colOff>
      <xdr:row>44</xdr:row>
      <xdr:rowOff>101600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1AE23A0-9C4D-443D-8F20-90C767782A22}"/>
            </a:ext>
          </a:extLst>
        </xdr:cNvPr>
        <xdr:cNvSpPr txBox="1"/>
      </xdr:nvSpPr>
      <xdr:spPr bwMode="auto">
        <a:xfrm>
          <a:off x="546100" y="6064250"/>
          <a:ext cx="7537450" cy="2139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3. Классификация нового пациента: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Рассчитайте значение 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z 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для нового пациента с характеристиками: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Возраст: 52 года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Уровень холестерина: 230 мг/дл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Давление (систолическое): 140 мм рт. ст.</a:t>
          </a:r>
          <a:endParaRPr/>
        </a:p>
        <a:p>
          <a:pPr lvl="2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Индекс массы тела (ИМТ): 29.5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Используя выбранные вами веса и порог, определите, классифицируется ли этот пациент как "заболевание" (1) или "без заболевания" (0).</a:t>
          </a:r>
          <a:endParaRPr/>
        </a:p>
        <a:p>
          <a:pPr lvl="1"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Приведите расчет</a:t>
          </a:r>
          <a:endParaRPr/>
        </a:p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25</xdr:row>
      <xdr:rowOff>53340</xdr:rowOff>
    </xdr:from>
    <xdr:to>
      <xdr:col>13</xdr:col>
      <xdr:colOff>190500</xdr:colOff>
      <xdr:row>31</xdr:row>
      <xdr:rowOff>147638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3499DE2-4847-47AC-873C-224B0B1C9F77}"/>
            </a:ext>
          </a:extLst>
        </xdr:cNvPr>
        <xdr:cNvSpPr txBox="1"/>
      </xdr:nvSpPr>
      <xdr:spPr bwMode="auto">
        <a:xfrm>
          <a:off x="609600" y="4657090"/>
          <a:ext cx="7505700" cy="119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r>
            <a:rPr lang="ru-RU" sz="1400" baseline="0"/>
            <a:t>Т = 16</a:t>
          </a:r>
          <a:endParaRPr/>
        </a:p>
      </xdr:txBody>
    </xdr:sp>
    <xdr:clientData/>
  </xdr:twoCellAnchor>
  <xdr:twoCellAnchor>
    <xdr:from>
      <xdr:col>0</xdr:col>
      <xdr:colOff>558800</xdr:colOff>
      <xdr:row>45</xdr:row>
      <xdr:rowOff>127000</xdr:rowOff>
    </xdr:from>
    <xdr:to>
      <xdr:col>13</xdr:col>
      <xdr:colOff>139700</xdr:colOff>
      <xdr:row>51</xdr:row>
      <xdr:rowOff>177800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0029C02-9246-4C95-981F-9D6333CD6CFC}"/>
            </a:ext>
          </a:extLst>
        </xdr:cNvPr>
        <xdr:cNvSpPr txBox="1"/>
      </xdr:nvSpPr>
      <xdr:spPr bwMode="auto">
        <a:xfrm>
          <a:off x="558800" y="8413750"/>
          <a:ext cx="750570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3: </a:t>
          </a:r>
          <a:br>
            <a:rPr lang="ru-RU" sz="1400"/>
          </a:br>
          <a:r>
            <a:rPr lang="en-US" sz="1400"/>
            <a:t>w4=0.1</a:t>
          </a:r>
        </a:p>
        <a:p>
          <a:pPr>
            <a:defRPr/>
          </a:pPr>
          <a:r>
            <a:rPr lang="en-US" sz="1400"/>
            <a:t>z=</a:t>
          </a:r>
          <a:r>
            <a:rPr lang="ru-RU" sz="1400"/>
            <a:t>(</a:t>
          </a:r>
          <a:r>
            <a:rPr lang="en-US" sz="1400"/>
            <a:t>0</a:t>
          </a:r>
          <a:r>
            <a:rPr lang="ru-RU" sz="1400"/>
            <a:t>,</a:t>
          </a:r>
          <a:r>
            <a:rPr lang="en-US" sz="1400"/>
            <a:t>1*52</a:t>
          </a:r>
          <a:r>
            <a:rPr lang="ru-RU" sz="1400"/>
            <a:t>)</a:t>
          </a:r>
          <a:r>
            <a:rPr lang="en-US" sz="1400"/>
            <a:t>+</a:t>
          </a:r>
          <a:r>
            <a:rPr lang="ru-RU" sz="1400"/>
            <a:t>(</a:t>
          </a:r>
          <a:r>
            <a:rPr lang="en-US" sz="1400"/>
            <a:t>0</a:t>
          </a:r>
          <a:r>
            <a:rPr lang="ru-RU" sz="1400"/>
            <a:t>,</a:t>
          </a:r>
          <a:r>
            <a:rPr lang="en-US" sz="1400"/>
            <a:t>05*230</a:t>
          </a:r>
          <a:r>
            <a:rPr lang="ru-RU" sz="1400"/>
            <a:t>)</a:t>
          </a:r>
          <a:r>
            <a:rPr lang="en-US" sz="1400"/>
            <a:t>+</a:t>
          </a:r>
          <a:r>
            <a:rPr lang="ru-RU" sz="1400"/>
            <a:t>(</a:t>
          </a:r>
          <a:r>
            <a:rPr lang="en-US" sz="1400"/>
            <a:t>0</a:t>
          </a:r>
          <a:r>
            <a:rPr lang="ru-RU" sz="1400"/>
            <a:t>,</a:t>
          </a:r>
          <a:r>
            <a:rPr lang="en-US" sz="1400"/>
            <a:t>1*140</a:t>
          </a:r>
          <a:r>
            <a:rPr lang="ru-RU" sz="1400"/>
            <a:t>)</a:t>
          </a:r>
          <a:r>
            <a:rPr lang="en-US" sz="1400"/>
            <a:t>+</a:t>
          </a:r>
          <a:r>
            <a:rPr lang="ru-RU" sz="1400"/>
            <a:t>(</a:t>
          </a:r>
          <a:r>
            <a:rPr lang="en-US" sz="1400"/>
            <a:t>0</a:t>
          </a:r>
          <a:r>
            <a:rPr lang="ru-RU" sz="1400"/>
            <a:t>,</a:t>
          </a:r>
          <a:r>
            <a:rPr lang="en-US" sz="1400"/>
            <a:t>1*29.5</a:t>
          </a:r>
          <a:r>
            <a:rPr lang="ru-RU" sz="1400"/>
            <a:t>)</a:t>
          </a:r>
          <a:r>
            <a:rPr lang="en-US" sz="1400"/>
            <a:t>-10=23,65</a:t>
          </a:r>
          <a:r>
            <a:rPr lang="en-US" sz="1400" baseline="0"/>
            <a:t> (20,7 </a:t>
          </a:r>
          <a:r>
            <a:rPr lang="ru-RU" sz="1400" baseline="0"/>
            <a:t>без ИМТ)</a:t>
          </a:r>
        </a:p>
        <a:p>
          <a:pPr>
            <a:defRPr/>
          </a:pPr>
          <a:r>
            <a:rPr lang="ru-RU" sz="1400" baseline="0"/>
            <a:t>Пациент классифицируется как "болен"</a:t>
          </a:r>
          <a:endParaRPr/>
        </a:p>
      </xdr:txBody>
    </xdr:sp>
    <xdr:clientData/>
  </xdr:twoCellAnchor>
  <xdr:twoCellAnchor>
    <xdr:from>
      <xdr:col>34</xdr:col>
      <xdr:colOff>394607</xdr:colOff>
      <xdr:row>43</xdr:row>
      <xdr:rowOff>7258</xdr:rowOff>
    </xdr:from>
    <xdr:to>
      <xdr:col>42</xdr:col>
      <xdr:colOff>104321</xdr:colOff>
      <xdr:row>58</xdr:row>
      <xdr:rowOff>29029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45B053BD-906C-4A5C-94E4-8893E88D6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317500</xdr:colOff>
      <xdr:row>35</xdr:row>
      <xdr:rowOff>21771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4E9E0390-438D-48BE-B5CF-E209BCC7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142875</xdr:rowOff>
    </xdr:from>
    <xdr:to>
      <xdr:col>10</xdr:col>
      <xdr:colOff>561975</xdr:colOff>
      <xdr:row>7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90C1AC-C99B-13DC-03AF-B2B41A5C196F}"/>
            </a:ext>
          </a:extLst>
        </xdr:cNvPr>
        <xdr:cNvSpPr txBox="1"/>
      </xdr:nvSpPr>
      <xdr:spPr>
        <a:xfrm>
          <a:off x="714375" y="333375"/>
          <a:ext cx="59436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 Предположим,</a:t>
          </a:r>
          <a:r>
            <a:rPr lang="ru-RU" sz="1100" baseline="0"/>
            <a:t> имеются данные о клиентах. Также известны параметры прямой внутри лог регрессии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w1​=</a:t>
          </a:r>
          <a:r>
            <a:rPr lang="ru-RU"/>
            <a:t>0.1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,w2​=</a:t>
          </a:r>
          <a:r>
            <a:rPr lang="ru-RU"/>
            <a:t>0.0002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,w3​=</a:t>
          </a:r>
          <a:r>
            <a:rPr lang="ru-RU"/>
            <a:t>0.5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,w4​=0.2,b=−</a:t>
          </a:r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457200</xdr:colOff>
      <xdr:row>30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1A5914-DD3A-4BE6-B997-AC5C1D65DF11}"/>
            </a:ext>
          </a:extLst>
        </xdr:cNvPr>
        <xdr:cNvSpPr txBox="1"/>
      </xdr:nvSpPr>
      <xdr:spPr>
        <a:xfrm>
          <a:off x="609600" y="5753100"/>
          <a:ext cx="701992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1.</a:t>
          </a:r>
          <a:r>
            <a:rPr lang="en-US" sz="1100" baseline="0"/>
            <a:t> </a:t>
          </a:r>
          <a:r>
            <a:rPr lang="ru-RU" sz="1100" baseline="0"/>
            <a:t>Выведем возможные пороги. Пороги - это вероятности, значения которых львечают за принадлежность классу. Если порог больше определенного значения, то мы соотносим объект с классом 1 </a:t>
          </a:r>
          <a:r>
            <a:rPr lang="ru-RU"/>
            <a:t>(если порог 0.3, то все наблюдения с вероятностью больше чем 0.3 будут отнесены к положительному классу 1)   </a:t>
          </a:r>
          <a:endParaRPr lang="ru-RU" sz="1100" baseline="0"/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заполним пороговые значеия в интервале от 0 до 1 (так всегда!)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 шагом 0,05 (это выбираете вы)</a:t>
          </a:r>
        </a:p>
        <a:p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9</xdr:col>
      <xdr:colOff>66675</xdr:colOff>
      <xdr:row>36</xdr:row>
      <xdr:rowOff>52387</xdr:rowOff>
    </xdr:from>
    <xdr:to>
      <xdr:col>16</xdr:col>
      <xdr:colOff>371475</xdr:colOff>
      <xdr:row>50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BA03EC-2274-3E99-CFA3-4E12947B0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58</xdr:row>
      <xdr:rowOff>76200</xdr:rowOff>
    </xdr:from>
    <xdr:to>
      <xdr:col>13</xdr:col>
      <xdr:colOff>228600</xdr:colOff>
      <xdr:row>66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BF7C4C-D715-4258-8283-704C8EB0CA5A}"/>
            </a:ext>
          </a:extLst>
        </xdr:cNvPr>
        <xdr:cNvSpPr txBox="1"/>
      </xdr:nvSpPr>
      <xdr:spPr>
        <a:xfrm>
          <a:off x="647700" y="11734800"/>
          <a:ext cx="8582025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ROC-</a:t>
          </a:r>
          <a:r>
            <a:rPr lang="ru-RU"/>
            <a:t>кривая (</a:t>
          </a:r>
          <a:r>
            <a:rPr lang="en-US"/>
            <a:t>Receiver Operating Characteristic curve) </a:t>
          </a:r>
          <a:r>
            <a:rPr lang="ru-RU"/>
            <a:t>показывает соотношение между истинными положительными (</a:t>
          </a:r>
          <a:r>
            <a:rPr lang="en-US"/>
            <a:t>TRP) </a:t>
          </a:r>
          <a:r>
            <a:rPr lang="ru-RU"/>
            <a:t> и ложными положительными срабатываниями</a:t>
          </a:r>
          <a:r>
            <a:rPr lang="en-US"/>
            <a:t> (FRP)</a:t>
          </a:r>
          <a:r>
            <a:rPr lang="ru-RU"/>
            <a:t> при различных порогах. Вы можете выбрать порог, который обеспечивает хороший баланс между </a:t>
          </a:r>
          <a:r>
            <a:rPr lang="en-US"/>
            <a:t>TPR (True Positive Rate) </a:t>
          </a:r>
          <a:r>
            <a:rPr lang="ru-RU"/>
            <a:t>и </a:t>
          </a:r>
          <a:r>
            <a:rPr lang="en-US"/>
            <a:t>FPR (False Positive Rate).</a:t>
          </a:r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 bwMode="auto">
        <a:xfrm>
          <a:off x="609600" y="184150"/>
          <a:ext cx="523398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 bwMode="auto">
        <a:xfrm>
          <a:off x="609600" y="7366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 bwMode="auto">
        <a:xfrm>
          <a:off x="609600" y="14732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18</xdr:row>
      <xdr:rowOff>158750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 bwMode="auto">
        <a:xfrm>
          <a:off x="609600" y="2946400"/>
          <a:ext cx="753745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42</xdr:row>
      <xdr:rowOff>147638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 bwMode="auto">
        <a:xfrm>
          <a:off x="609600" y="6629400"/>
          <a:ext cx="750570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endParaRPr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9</xdr:col>
      <xdr:colOff>357187</xdr:colOff>
      <xdr:row>2</xdr:row>
      <xdr:rowOff>85725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38973AB-CF36-42FF-8677-52887AB1044B}"/>
            </a:ext>
          </a:extLst>
        </xdr:cNvPr>
        <xdr:cNvSpPr txBox="1"/>
      </xdr:nvSpPr>
      <xdr:spPr bwMode="auto">
        <a:xfrm>
          <a:off x="609600" y="184150"/>
          <a:ext cx="6853237" cy="26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600" b="1"/>
            <a:t>Задание 4. Метрики</a:t>
          </a:r>
          <a:endParaRPr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13</xdr:col>
      <xdr:colOff>222250</xdr:colOff>
      <xdr:row>6</xdr:row>
      <xdr:rowOff>158750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14C49AE-81A9-47C5-9763-3172AEEEA692}"/>
            </a:ext>
          </a:extLst>
        </xdr:cNvPr>
        <xdr:cNvSpPr txBox="1"/>
      </xdr:nvSpPr>
      <xdr:spPr bwMode="auto">
        <a:xfrm>
          <a:off x="609600" y="736600"/>
          <a:ext cx="938530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1. Какие метрики качества модели бинарной классификации вы знаете? Перечислите и приведите формулы.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13</xdr:col>
      <xdr:colOff>190500</xdr:colOff>
      <xdr:row>14</xdr:row>
      <xdr:rowOff>147638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25C6DD4-60D3-4006-8DBE-85B09CB4A0DB}"/>
            </a:ext>
          </a:extLst>
        </xdr:cNvPr>
        <xdr:cNvSpPr txBox="1"/>
      </xdr:nvSpPr>
      <xdr:spPr bwMode="auto">
        <a:xfrm>
          <a:off x="609600" y="1473200"/>
          <a:ext cx="93535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1: меткость, точность, плотность, специфичность,</a:t>
          </a:r>
          <a:r>
            <a:rPr lang="ru-RU" sz="1400" baseline="0"/>
            <a:t> </a:t>
          </a:r>
          <a:r>
            <a:rPr lang="en-US" sz="1400" baseline="0"/>
            <a:t>F-1, P4</a:t>
          </a:r>
          <a:r>
            <a:rPr lang="ru-RU" sz="1400" baseline="0"/>
            <a:t>, площадь под </a:t>
          </a:r>
          <a:r>
            <a:rPr lang="en-US" sz="1400" baseline="0"/>
            <a:t>ROC</a:t>
          </a:r>
          <a:r>
            <a:rPr lang="ru-RU" sz="1400" baseline="0"/>
            <a:t>.</a:t>
          </a:r>
          <a:endParaRPr/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222250</xdr:colOff>
      <xdr:row>18</xdr:row>
      <xdr:rowOff>158750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C321AE-BD75-4FA7-B03C-5F3F2F780CA1}"/>
            </a:ext>
          </a:extLst>
        </xdr:cNvPr>
        <xdr:cNvSpPr txBox="1"/>
      </xdr:nvSpPr>
      <xdr:spPr bwMode="auto">
        <a:xfrm>
          <a:off x="609600" y="2946400"/>
          <a:ext cx="9385300" cy="52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2. Даны результаты по тестовой выборке. Расчитайте известные вам метрики и сделайте выводы.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эталон - фактическое значение для объекта, </a:t>
          </a:r>
          <a:r>
            <a:rPr 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y-</a:t>
          </a:r>
          <a:r>
            <a:rPr lang="ru-RU" sz="1400" b="1">
              <a:solidFill>
                <a:schemeClr val="dk1"/>
              </a:solidFill>
              <a:latin typeface="+mn-lt"/>
              <a:ea typeface="+mn-ea"/>
              <a:cs typeface="+mn-cs"/>
            </a:rPr>
            <a:t>расчет - то, что выдала модель.</a:t>
          </a:r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13</xdr:col>
      <xdr:colOff>190500</xdr:colOff>
      <xdr:row>42</xdr:row>
      <xdr:rowOff>147638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D56F5D-DAB7-4905-9C4E-646B6BEA69DC}"/>
            </a:ext>
          </a:extLst>
        </xdr:cNvPr>
        <xdr:cNvSpPr txBox="1"/>
      </xdr:nvSpPr>
      <xdr:spPr bwMode="auto">
        <a:xfrm>
          <a:off x="609600" y="6642100"/>
          <a:ext cx="9353550" cy="12525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ru-RU" sz="1400"/>
            <a:t>Ответ на вопрос 2: </a:t>
          </a:r>
          <a:br>
            <a:rPr lang="en-US" sz="1400"/>
          </a:br>
          <a:r>
            <a:rPr lang="ru-RU" sz="1400"/>
            <a:t>Модель</a:t>
          </a:r>
          <a:r>
            <a:rPr lang="ru-RU" sz="1400" baseline="0"/>
            <a:t> плоха, меткость и точность </a:t>
          </a:r>
          <a:r>
            <a:rPr lang="en-US" sz="1400" baseline="0"/>
            <a:t>&lt;</a:t>
          </a:r>
          <a:r>
            <a:rPr lang="ru-RU" sz="1400" baseline="0"/>
            <a:t>=</a:t>
          </a:r>
          <a:r>
            <a:rPr lang="en-US" sz="1400" baseline="0"/>
            <a:t> 0</a:t>
          </a:r>
          <a:r>
            <a:rPr lang="ru-RU" sz="1400" baseline="0"/>
            <a:t>,5 , остальные показатели в диапазоне "плохо". Больше половины показателей ложны</a:t>
          </a:r>
          <a:r>
            <a:rPr lang="en-US" sz="1400" baseline="0"/>
            <a:t> (</a:t>
          </a:r>
          <a:r>
            <a:rPr lang="ru-RU" sz="1400" baseline="0"/>
            <a:t>принадлежат </a:t>
          </a:r>
          <a:r>
            <a:rPr lang="en-US" sz="1400" baseline="0"/>
            <a:t>FN </a:t>
          </a:r>
          <a:r>
            <a:rPr lang="ru-RU" sz="1400" baseline="0"/>
            <a:t>и </a:t>
          </a:r>
          <a:r>
            <a:rPr lang="en-US" sz="1400" baseline="0"/>
            <a:t>FP</a:t>
          </a:r>
          <a:r>
            <a:rPr lang="ru-RU" sz="1400" baseline="0"/>
            <a:t>).</a:t>
          </a:r>
          <a:endParaRPr/>
        </a:p>
      </xdr:txBody>
    </xdr:sp>
    <xdr:clientData/>
  </xdr:twoCellAnchor>
  <xdr:twoCellAnchor editAs="oneCell">
    <xdr:from>
      <xdr:col>16</xdr:col>
      <xdr:colOff>152400</xdr:colOff>
      <xdr:row>2</xdr:row>
      <xdr:rowOff>121921</xdr:rowOff>
    </xdr:from>
    <xdr:to>
      <xdr:col>19</xdr:col>
      <xdr:colOff>190501</xdr:colOff>
      <xdr:row>4</xdr:row>
      <xdr:rowOff>54719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CEE65FBF-C078-46CC-B94D-F6F69A34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0221"/>
          <a:ext cx="1866900" cy="347280"/>
        </a:xfrm>
        <a:prstGeom prst="rect">
          <a:avLst/>
        </a:prstGeom>
      </xdr:spPr>
    </xdr:pic>
    <xdr:clientData/>
  </xdr:twoCellAnchor>
  <xdr:twoCellAnchor editAs="oneCell">
    <xdr:from>
      <xdr:col>16</xdr:col>
      <xdr:colOff>259081</xdr:colOff>
      <xdr:row>5</xdr:row>
      <xdr:rowOff>76200</xdr:rowOff>
    </xdr:from>
    <xdr:to>
      <xdr:col>18</xdr:col>
      <xdr:colOff>297182</xdr:colOff>
      <xdr:row>6</xdr:row>
      <xdr:rowOff>200371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B0DAA599-EF2E-45B7-BDDA-DEBF8931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0531" y="996950"/>
          <a:ext cx="1257300" cy="353925"/>
        </a:xfrm>
        <a:prstGeom prst="rect">
          <a:avLst/>
        </a:prstGeom>
      </xdr:spPr>
    </xdr:pic>
    <xdr:clientData/>
  </xdr:twoCellAnchor>
  <xdr:twoCellAnchor editAs="oneCell">
    <xdr:from>
      <xdr:col>16</xdr:col>
      <xdr:colOff>251460</xdr:colOff>
      <xdr:row>7</xdr:row>
      <xdr:rowOff>106680</xdr:rowOff>
    </xdr:from>
    <xdr:to>
      <xdr:col>18</xdr:col>
      <xdr:colOff>299930</xdr:colOff>
      <xdr:row>8</xdr:row>
      <xdr:rowOff>207125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011E1D7-416C-415D-9676-00CF958E9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2910" y="1395730"/>
          <a:ext cx="1267669" cy="330200"/>
        </a:xfrm>
        <a:prstGeom prst="rect">
          <a:avLst/>
        </a:prstGeom>
      </xdr:spPr>
    </xdr:pic>
    <xdr:clientData/>
  </xdr:twoCellAnchor>
  <xdr:twoCellAnchor editAs="oneCell">
    <xdr:from>
      <xdr:col>16</xdr:col>
      <xdr:colOff>586740</xdr:colOff>
      <xdr:row>10</xdr:row>
      <xdr:rowOff>60961</xdr:rowOff>
    </xdr:from>
    <xdr:to>
      <xdr:col>18</xdr:col>
      <xdr:colOff>472441</xdr:colOff>
      <xdr:row>11</xdr:row>
      <xdr:rowOff>164749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358AA43C-9118-4D0E-9B63-BF8D83542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88190" y="1902461"/>
          <a:ext cx="1104900" cy="333544"/>
        </a:xfrm>
        <a:prstGeom prst="rect">
          <a:avLst/>
        </a:prstGeom>
      </xdr:spPr>
    </xdr:pic>
    <xdr:clientData/>
  </xdr:twoCellAnchor>
  <xdr:twoCellAnchor editAs="oneCell">
    <xdr:from>
      <xdr:col>16</xdr:col>
      <xdr:colOff>460895</xdr:colOff>
      <xdr:row>12</xdr:row>
      <xdr:rowOff>91210</xdr:rowOff>
    </xdr:from>
    <xdr:to>
      <xdr:col>18</xdr:col>
      <xdr:colOff>582816</xdr:colOff>
      <xdr:row>13</xdr:row>
      <xdr:rowOff>182512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990F7986-1506-4E34-8342-3D6E974BD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76168" y="2723574"/>
          <a:ext cx="1345739" cy="322211"/>
        </a:xfrm>
        <a:prstGeom prst="rect">
          <a:avLst/>
        </a:prstGeom>
      </xdr:spPr>
    </xdr:pic>
    <xdr:clientData/>
  </xdr:twoCellAnchor>
  <xdr:twoCellAnchor editAs="oneCell">
    <xdr:from>
      <xdr:col>16</xdr:col>
      <xdr:colOff>300183</xdr:colOff>
      <xdr:row>14</xdr:row>
      <xdr:rowOff>219363</xdr:rowOff>
    </xdr:from>
    <xdr:to>
      <xdr:col>20</xdr:col>
      <xdr:colOff>370380</xdr:colOff>
      <xdr:row>16</xdr:row>
      <xdr:rowOff>136259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F3FCCE8-4666-4E0D-8F65-29B96DE30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15456" y="3313545"/>
          <a:ext cx="2737197" cy="378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0;&#1085;&#1072;&#1088;&#1085;&#1072;&#1103;_&#1082;&#1083;&#1072;&#1089;&#1089;&#1080;&#1092;&#1080;&#1082;&#1072;&#1094;&#1080;&#1103;_&#1046;&#1091;&#1082;&#1086;&#1074;&#1080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ведение"/>
      <sheetName val="Данные"/>
      <sheetName val="Задание 1"/>
      <sheetName val="Задание 2"/>
      <sheetName val="Задание 3"/>
      <sheetName val="Задание 4"/>
    </sheetNames>
    <sheetDataSet>
      <sheetData sheetId="0"/>
      <sheetData sheetId="1">
        <row r="3">
          <cell r="C3" t="str">
            <v>Уровень холестерина</v>
          </cell>
        </row>
        <row r="4">
          <cell r="B4">
            <v>45</v>
          </cell>
          <cell r="C4">
            <v>220</v>
          </cell>
        </row>
        <row r="5">
          <cell r="B5">
            <v>34</v>
          </cell>
          <cell r="C5">
            <v>180</v>
          </cell>
        </row>
        <row r="6">
          <cell r="B6">
            <v>50</v>
          </cell>
          <cell r="C6">
            <v>240</v>
          </cell>
        </row>
        <row r="7">
          <cell r="B7">
            <v>29</v>
          </cell>
          <cell r="C7">
            <v>160</v>
          </cell>
        </row>
        <row r="8">
          <cell r="B8">
            <v>60</v>
          </cell>
          <cell r="C8">
            <v>250</v>
          </cell>
        </row>
        <row r="9">
          <cell r="B9">
            <v>38</v>
          </cell>
          <cell r="C9">
            <v>190</v>
          </cell>
        </row>
        <row r="10">
          <cell r="B10">
            <v>55</v>
          </cell>
          <cell r="C10">
            <v>230</v>
          </cell>
        </row>
        <row r="11">
          <cell r="B11">
            <v>42</v>
          </cell>
          <cell r="C11">
            <v>170</v>
          </cell>
        </row>
        <row r="12">
          <cell r="B12">
            <v>48</v>
          </cell>
          <cell r="C12">
            <v>210</v>
          </cell>
        </row>
        <row r="13">
          <cell r="B13">
            <v>30</v>
          </cell>
          <cell r="C13">
            <v>165</v>
          </cell>
        </row>
        <row r="14">
          <cell r="B14">
            <v>53</v>
          </cell>
          <cell r="C14">
            <v>240</v>
          </cell>
        </row>
        <row r="15">
          <cell r="B15">
            <v>41</v>
          </cell>
          <cell r="C15">
            <v>175</v>
          </cell>
        </row>
        <row r="16">
          <cell r="B16">
            <v>59</v>
          </cell>
          <cell r="C16">
            <v>255</v>
          </cell>
        </row>
        <row r="17">
          <cell r="B17">
            <v>36</v>
          </cell>
          <cell r="C17">
            <v>185</v>
          </cell>
        </row>
        <row r="18">
          <cell r="B18">
            <v>62</v>
          </cell>
          <cell r="C18">
            <v>245</v>
          </cell>
        </row>
        <row r="19">
          <cell r="B19">
            <v>33</v>
          </cell>
          <cell r="C19">
            <v>165</v>
          </cell>
        </row>
        <row r="20">
          <cell r="B20">
            <v>57</v>
          </cell>
          <cell r="C20">
            <v>235</v>
          </cell>
        </row>
        <row r="21">
          <cell r="B21">
            <v>40</v>
          </cell>
          <cell r="C21">
            <v>180</v>
          </cell>
        </row>
        <row r="22">
          <cell r="B22">
            <v>49</v>
          </cell>
          <cell r="C22">
            <v>220</v>
          </cell>
        </row>
        <row r="23">
          <cell r="B23">
            <v>31</v>
          </cell>
          <cell r="C23">
            <v>160</v>
          </cell>
        </row>
        <row r="24">
          <cell r="B24">
            <v>54</v>
          </cell>
          <cell r="C24">
            <v>230</v>
          </cell>
        </row>
        <row r="25">
          <cell r="B25">
            <v>39</v>
          </cell>
          <cell r="C25">
            <v>175</v>
          </cell>
        </row>
        <row r="26">
          <cell r="B26">
            <v>61</v>
          </cell>
          <cell r="C26">
            <v>250</v>
          </cell>
        </row>
        <row r="27">
          <cell r="B27">
            <v>35</v>
          </cell>
          <cell r="C27">
            <v>190</v>
          </cell>
        </row>
        <row r="28">
          <cell r="B28">
            <v>58</v>
          </cell>
          <cell r="C28">
            <v>240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19" sqref="D19"/>
    </sheetView>
  </sheetViews>
  <sheetFormatPr defaultRowHeight="14.5"/>
  <sheetData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8"/>
  <sheetViews>
    <sheetView workbookViewId="0">
      <selection activeCell="I19" sqref="I19"/>
    </sheetView>
  </sheetViews>
  <sheetFormatPr defaultRowHeight="14.5"/>
  <cols>
    <col min="7" max="7" width="44.54296875" customWidth="1"/>
    <col min="12" max="12" width="17.81640625" bestFit="1" customWidth="1"/>
  </cols>
  <sheetData>
    <row r="1" spans="2:7">
      <c r="B1" t="s">
        <v>0</v>
      </c>
    </row>
    <row r="3" spans="2:7" ht="54">
      <c r="B3" s="1" t="s">
        <v>1</v>
      </c>
      <c r="C3" s="1" t="s">
        <v>2</v>
      </c>
      <c r="D3" s="1" t="s">
        <v>3</v>
      </c>
      <c r="E3" s="1" t="s">
        <v>4</v>
      </c>
    </row>
    <row r="4" spans="2:7">
      <c r="B4" s="2">
        <v>45</v>
      </c>
      <c r="C4" s="2">
        <v>220</v>
      </c>
      <c r="D4" s="2">
        <v>130</v>
      </c>
      <c r="E4" s="2">
        <v>1</v>
      </c>
    </row>
    <row r="5" spans="2:7">
      <c r="B5" s="2">
        <v>34</v>
      </c>
      <c r="C5" s="2">
        <v>180</v>
      </c>
      <c r="D5" s="2">
        <v>120</v>
      </c>
      <c r="E5" s="2">
        <v>0</v>
      </c>
    </row>
    <row r="6" spans="2:7">
      <c r="B6" s="2">
        <v>50</v>
      </c>
      <c r="C6" s="2">
        <v>240</v>
      </c>
      <c r="D6" s="2">
        <v>140</v>
      </c>
      <c r="E6" s="2">
        <v>1</v>
      </c>
    </row>
    <row r="7" spans="2:7" ht="20.5">
      <c r="B7" s="2">
        <v>29</v>
      </c>
      <c r="C7" s="2">
        <v>160</v>
      </c>
      <c r="D7" s="2">
        <v>110</v>
      </c>
      <c r="E7" s="2">
        <v>0</v>
      </c>
      <c r="G7" s="3" t="s">
        <v>5</v>
      </c>
    </row>
    <row r="8" spans="2:7">
      <c r="B8" s="2">
        <v>60</v>
      </c>
      <c r="C8" s="2">
        <v>250</v>
      </c>
      <c r="D8" s="2">
        <v>150</v>
      </c>
      <c r="E8" s="2">
        <v>1</v>
      </c>
      <c r="G8" s="4"/>
    </row>
    <row r="9" spans="2:7">
      <c r="B9" s="2">
        <v>38</v>
      </c>
      <c r="C9" s="2">
        <v>190</v>
      </c>
      <c r="D9" s="2">
        <v>125</v>
      </c>
      <c r="E9" s="2">
        <v>0</v>
      </c>
      <c r="G9" s="5" t="s">
        <v>6</v>
      </c>
    </row>
    <row r="10" spans="2:7">
      <c r="B10" s="2">
        <v>55</v>
      </c>
      <c r="C10" s="2">
        <v>230</v>
      </c>
      <c r="D10" s="2">
        <v>135</v>
      </c>
      <c r="E10" s="2">
        <v>1</v>
      </c>
      <c r="G10" s="5" t="s">
        <v>7</v>
      </c>
    </row>
    <row r="11" spans="2:7" ht="18">
      <c r="B11" s="2">
        <v>42</v>
      </c>
      <c r="C11" s="2">
        <v>170</v>
      </c>
      <c r="D11" s="2">
        <v>115</v>
      </c>
      <c r="E11" s="2">
        <v>0</v>
      </c>
      <c r="G11" s="5" t="s">
        <v>8</v>
      </c>
    </row>
    <row r="12" spans="2:7">
      <c r="B12" s="2">
        <v>48</v>
      </c>
      <c r="C12" s="2">
        <v>210</v>
      </c>
      <c r="D12" s="2">
        <v>145</v>
      </c>
      <c r="E12" s="2">
        <v>1</v>
      </c>
      <c r="G12" s="5" t="s">
        <v>9</v>
      </c>
    </row>
    <row r="13" spans="2:7" ht="18">
      <c r="B13" s="2">
        <v>30</v>
      </c>
      <c r="C13" s="2">
        <v>165</v>
      </c>
      <c r="D13" s="2">
        <v>105</v>
      </c>
      <c r="E13" s="2">
        <v>0</v>
      </c>
      <c r="G13" s="5" t="s">
        <v>10</v>
      </c>
    </row>
    <row r="14" spans="2:7">
      <c r="B14" s="2">
        <v>53</v>
      </c>
      <c r="C14" s="2">
        <v>240</v>
      </c>
      <c r="D14" s="2">
        <v>138</v>
      </c>
      <c r="E14" s="2">
        <v>1</v>
      </c>
    </row>
    <row r="15" spans="2:7">
      <c r="B15" s="2">
        <v>41</v>
      </c>
      <c r="C15" s="2">
        <v>175</v>
      </c>
      <c r="D15" s="2">
        <v>118</v>
      </c>
      <c r="E15" s="2">
        <v>0</v>
      </c>
    </row>
    <row r="16" spans="2:7">
      <c r="B16" s="2">
        <v>59</v>
      </c>
      <c r="C16" s="2">
        <v>255</v>
      </c>
      <c r="D16" s="2">
        <v>155</v>
      </c>
      <c r="E16" s="2">
        <v>1</v>
      </c>
    </row>
    <row r="17" spans="2:12">
      <c r="B17" s="2">
        <v>36</v>
      </c>
      <c r="C17" s="2">
        <v>185</v>
      </c>
      <c r="D17" s="2">
        <v>122</v>
      </c>
      <c r="E17" s="2">
        <v>0</v>
      </c>
    </row>
    <row r="18" spans="2:12">
      <c r="B18" s="2">
        <v>62</v>
      </c>
      <c r="C18" s="2">
        <v>245</v>
      </c>
      <c r="D18" s="2">
        <v>148</v>
      </c>
      <c r="E18" s="2">
        <v>1</v>
      </c>
    </row>
    <row r="19" spans="2:12">
      <c r="B19" s="2">
        <v>33</v>
      </c>
      <c r="C19" s="2">
        <v>165</v>
      </c>
      <c r="D19" s="2">
        <v>112</v>
      </c>
      <c r="E19" s="2">
        <v>0</v>
      </c>
    </row>
    <row r="20" spans="2:12">
      <c r="B20" s="2">
        <v>57</v>
      </c>
      <c r="C20" s="2">
        <v>235</v>
      </c>
      <c r="D20" s="2">
        <v>140</v>
      </c>
      <c r="E20" s="2">
        <v>1</v>
      </c>
    </row>
    <row r="21" spans="2:12">
      <c r="B21" s="2">
        <v>40</v>
      </c>
      <c r="C21" s="2">
        <v>180</v>
      </c>
      <c r="D21" s="2">
        <v>130</v>
      </c>
      <c r="E21" s="2">
        <v>0</v>
      </c>
    </row>
    <row r="22" spans="2:12">
      <c r="B22" s="2">
        <v>49</v>
      </c>
      <c r="C22" s="2">
        <v>220</v>
      </c>
      <c r="D22" s="2">
        <v>142</v>
      </c>
      <c r="E22" s="2">
        <v>1</v>
      </c>
    </row>
    <row r="23" spans="2:12">
      <c r="B23" s="2">
        <v>31</v>
      </c>
      <c r="C23" s="2">
        <v>160</v>
      </c>
      <c r="D23" s="2">
        <v>108</v>
      </c>
      <c r="E23" s="2">
        <v>0</v>
      </c>
    </row>
    <row r="24" spans="2:12">
      <c r="B24" s="2">
        <v>54</v>
      </c>
      <c r="C24" s="2">
        <v>230</v>
      </c>
      <c r="D24" s="2">
        <v>136</v>
      </c>
      <c r="E24" s="2">
        <v>1</v>
      </c>
      <c r="L24" s="7">
        <f>2^45</f>
        <v>35184372088832</v>
      </c>
    </row>
    <row r="25" spans="2:12">
      <c r="B25" s="2">
        <v>39</v>
      </c>
      <c r="C25" s="2">
        <v>175</v>
      </c>
      <c r="D25" s="2">
        <v>120</v>
      </c>
      <c r="E25" s="2">
        <v>0</v>
      </c>
    </row>
    <row r="26" spans="2:12">
      <c r="B26" s="2">
        <v>61</v>
      </c>
      <c r="C26" s="2">
        <v>250</v>
      </c>
      <c r="D26" s="2">
        <v>150</v>
      </c>
      <c r="E26" s="2">
        <v>1</v>
      </c>
    </row>
    <row r="27" spans="2:12">
      <c r="B27" s="2">
        <v>35</v>
      </c>
      <c r="C27" s="2">
        <v>190</v>
      </c>
      <c r="D27" s="2">
        <v>125</v>
      </c>
      <c r="E27" s="2">
        <v>0</v>
      </c>
    </row>
    <row r="28" spans="2:12">
      <c r="B28" s="2">
        <v>58</v>
      </c>
      <c r="C28" s="2">
        <v>240</v>
      </c>
      <c r="D28" s="2">
        <v>145</v>
      </c>
      <c r="E28" s="2">
        <v>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8" zoomScale="85" zoomScaleNormal="85" workbookViewId="0">
      <selection activeCell="R79" sqref="R79"/>
    </sheetView>
  </sheetViews>
  <sheetFormatPr defaultRowHeight="14.5"/>
  <sheetData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1:E36"/>
  <sheetViews>
    <sheetView tabSelected="1" topLeftCell="A74" zoomScale="70" zoomScaleNormal="70" workbookViewId="0">
      <selection activeCell="P71" sqref="P71"/>
    </sheetView>
  </sheetViews>
  <sheetFormatPr defaultRowHeight="14.5"/>
  <cols>
    <col min="2" max="2" width="9.1796875" bestFit="1" customWidth="1"/>
    <col min="3" max="3" width="28.81640625" customWidth="1"/>
  </cols>
  <sheetData>
    <row r="11" spans="2:5">
      <c r="B11" s="6" t="s">
        <v>11</v>
      </c>
      <c r="C11" s="6" t="s">
        <v>12</v>
      </c>
    </row>
    <row r="12" spans="2:5">
      <c r="B12" s="6">
        <v>1</v>
      </c>
      <c r="C12" s="22" t="s">
        <v>63</v>
      </c>
      <c r="D12" s="23">
        <v>1</v>
      </c>
      <c r="E12" s="2">
        <v>45</v>
      </c>
    </row>
    <row r="13" spans="2:5" ht="16">
      <c r="B13" s="6">
        <v>2</v>
      </c>
      <c r="C13" s="22" t="s">
        <v>50</v>
      </c>
      <c r="D13" s="23">
        <v>-1</v>
      </c>
      <c r="E13" s="2">
        <v>34</v>
      </c>
    </row>
    <row r="14" spans="2:5">
      <c r="B14" s="6">
        <v>3</v>
      </c>
      <c r="C14" s="22" t="s">
        <v>64</v>
      </c>
      <c r="D14" s="23">
        <v>1</v>
      </c>
      <c r="E14" s="2">
        <v>50</v>
      </c>
    </row>
    <row r="15" spans="2:5">
      <c r="B15" s="6">
        <v>4</v>
      </c>
      <c r="C15" s="22" t="s">
        <v>51</v>
      </c>
      <c r="D15" s="23">
        <v>-1</v>
      </c>
      <c r="E15" s="2">
        <v>29</v>
      </c>
    </row>
    <row r="16" spans="2:5">
      <c r="B16" s="6">
        <v>5</v>
      </c>
      <c r="C16" s="22" t="s">
        <v>65</v>
      </c>
      <c r="D16" s="23">
        <v>1</v>
      </c>
      <c r="E16" s="2">
        <v>60</v>
      </c>
    </row>
    <row r="17" spans="2:5">
      <c r="B17" s="6">
        <v>6</v>
      </c>
      <c r="C17" s="22" t="s">
        <v>52</v>
      </c>
      <c r="D17" s="23">
        <v>-1</v>
      </c>
      <c r="E17" s="2">
        <v>38</v>
      </c>
    </row>
    <row r="18" spans="2:5">
      <c r="B18" s="6">
        <v>7</v>
      </c>
      <c r="C18" s="22" t="s">
        <v>66</v>
      </c>
      <c r="D18" s="23">
        <v>1</v>
      </c>
      <c r="E18" s="2">
        <v>55</v>
      </c>
    </row>
    <row r="19" spans="2:5">
      <c r="B19" s="6">
        <v>8</v>
      </c>
      <c r="C19" s="22" t="s">
        <v>53</v>
      </c>
      <c r="D19" s="23">
        <v>-1</v>
      </c>
      <c r="E19" s="2">
        <v>42</v>
      </c>
    </row>
    <row r="20" spans="2:5">
      <c r="B20" s="6">
        <v>9</v>
      </c>
      <c r="C20" s="22" t="s">
        <v>67</v>
      </c>
      <c r="D20" s="23">
        <v>1</v>
      </c>
      <c r="E20" s="2">
        <v>48</v>
      </c>
    </row>
    <row r="21" spans="2:5">
      <c r="B21" s="6">
        <v>10</v>
      </c>
      <c r="C21" s="22" t="s">
        <v>54</v>
      </c>
      <c r="D21" s="23">
        <v>-1</v>
      </c>
      <c r="E21" s="2">
        <v>30</v>
      </c>
    </row>
    <row r="22" spans="2:5">
      <c r="B22" s="6">
        <v>11</v>
      </c>
      <c r="C22" s="22" t="s">
        <v>68</v>
      </c>
      <c r="D22" s="23">
        <v>1</v>
      </c>
      <c r="E22" s="2">
        <v>53</v>
      </c>
    </row>
    <row r="23" spans="2:5">
      <c r="B23" s="6">
        <v>12</v>
      </c>
      <c r="C23" s="22" t="s">
        <v>55</v>
      </c>
      <c r="D23" s="23">
        <v>-1</v>
      </c>
      <c r="E23" s="2">
        <v>41</v>
      </c>
    </row>
    <row r="24" spans="2:5">
      <c r="B24" s="6">
        <v>13</v>
      </c>
      <c r="C24" s="22" t="s">
        <v>69</v>
      </c>
      <c r="D24" s="23">
        <v>1</v>
      </c>
      <c r="E24" s="2">
        <v>59</v>
      </c>
    </row>
    <row r="25" spans="2:5">
      <c r="B25" s="6">
        <v>14</v>
      </c>
      <c r="C25" s="22" t="s">
        <v>56</v>
      </c>
      <c r="D25" s="23">
        <v>-1</v>
      </c>
      <c r="E25" s="2">
        <v>36</v>
      </c>
    </row>
    <row r="26" spans="2:5">
      <c r="B26" s="6">
        <v>15</v>
      </c>
      <c r="C26" s="22" t="s">
        <v>70</v>
      </c>
      <c r="D26" s="23">
        <v>1</v>
      </c>
      <c r="E26" s="2">
        <v>62</v>
      </c>
    </row>
    <row r="27" spans="2:5">
      <c r="B27" s="6">
        <v>16</v>
      </c>
      <c r="C27" s="22" t="s">
        <v>57</v>
      </c>
      <c r="D27" s="23">
        <v>-1</v>
      </c>
      <c r="E27" s="2">
        <v>33</v>
      </c>
    </row>
    <row r="28" spans="2:5">
      <c r="B28" s="6">
        <v>17</v>
      </c>
      <c r="C28" s="22" t="s">
        <v>71</v>
      </c>
      <c r="D28" s="23">
        <v>1</v>
      </c>
      <c r="E28" s="2">
        <v>57</v>
      </c>
    </row>
    <row r="29" spans="2:5">
      <c r="B29" s="6">
        <v>18</v>
      </c>
      <c r="C29" s="22" t="s">
        <v>58</v>
      </c>
      <c r="D29" s="23">
        <v>-1</v>
      </c>
      <c r="E29" s="2">
        <v>40</v>
      </c>
    </row>
    <row r="30" spans="2:5">
      <c r="B30" s="6">
        <v>19</v>
      </c>
      <c r="C30" s="22" t="s">
        <v>72</v>
      </c>
      <c r="D30" s="23">
        <v>1</v>
      </c>
      <c r="E30" s="2">
        <v>49</v>
      </c>
    </row>
    <row r="31" spans="2:5">
      <c r="B31" s="6">
        <v>20</v>
      </c>
      <c r="C31" s="22" t="s">
        <v>59</v>
      </c>
      <c r="D31" s="23">
        <v>-1</v>
      </c>
      <c r="E31" s="2">
        <v>31</v>
      </c>
    </row>
    <row r="32" spans="2:5">
      <c r="B32" s="6">
        <v>21</v>
      </c>
      <c r="C32" s="22" t="s">
        <v>73</v>
      </c>
      <c r="D32" s="23">
        <v>1</v>
      </c>
      <c r="E32" s="2">
        <v>54</v>
      </c>
    </row>
    <row r="33" spans="2:5">
      <c r="B33" s="6">
        <v>22</v>
      </c>
      <c r="C33" s="22" t="s">
        <v>60</v>
      </c>
      <c r="D33" s="23">
        <v>-1</v>
      </c>
      <c r="E33" s="2">
        <v>39</v>
      </c>
    </row>
    <row r="34" spans="2:5">
      <c r="B34" s="6">
        <v>23</v>
      </c>
      <c r="C34" s="22" t="s">
        <v>74</v>
      </c>
      <c r="D34" s="23">
        <v>1</v>
      </c>
      <c r="E34" s="2">
        <v>61</v>
      </c>
    </row>
    <row r="35" spans="2:5">
      <c r="B35" s="6">
        <v>24</v>
      </c>
      <c r="C35" s="22" t="s">
        <v>61</v>
      </c>
      <c r="D35" s="23">
        <v>-1</v>
      </c>
      <c r="E35" s="2">
        <v>35</v>
      </c>
    </row>
    <row r="36" spans="2:5">
      <c r="B36" s="6">
        <v>25</v>
      </c>
      <c r="C36" s="22" t="s">
        <v>62</v>
      </c>
      <c r="D36" s="23">
        <v>1</v>
      </c>
      <c r="E36" s="2">
        <v>58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N13:AR63"/>
  <sheetViews>
    <sheetView topLeftCell="A14" zoomScale="40" zoomScaleNormal="40" workbookViewId="0">
      <selection activeCell="T13" sqref="T13"/>
    </sheetView>
  </sheetViews>
  <sheetFormatPr defaultRowHeight="14.5"/>
  <cols>
    <col min="29" max="29" width="8.7265625" customWidth="1"/>
    <col min="31" max="32" width="8.7265625" customWidth="1"/>
  </cols>
  <sheetData>
    <row r="13" spans="27:32" ht="87">
      <c r="AA13" s="15" t="s">
        <v>17</v>
      </c>
      <c r="AB13" s="15" t="s">
        <v>35</v>
      </c>
      <c r="AC13" s="15" t="s">
        <v>36</v>
      </c>
      <c r="AD13" s="15" t="s">
        <v>37</v>
      </c>
      <c r="AE13" s="15" t="s">
        <v>38</v>
      </c>
      <c r="AF13" s="15" t="s">
        <v>25</v>
      </c>
    </row>
    <row r="14" spans="27:32">
      <c r="AA14" s="2">
        <v>45</v>
      </c>
      <c r="AB14" s="2">
        <v>220</v>
      </c>
      <c r="AC14" s="2">
        <v>130</v>
      </c>
      <c r="AD14" s="2">
        <v>1</v>
      </c>
      <c r="AE14" s="6">
        <f>AA14*$AJ$25+AB14*$AJ$26+AC14*$AJ$27+$AJ$28</f>
        <v>18.5</v>
      </c>
      <c r="AF14" s="6">
        <f>1/(1+EXP(-AE14))</f>
        <v>0.99999999076255042</v>
      </c>
    </row>
    <row r="15" spans="27:32">
      <c r="AA15" s="2">
        <v>34</v>
      </c>
      <c r="AB15" s="2">
        <v>180</v>
      </c>
      <c r="AC15" s="2">
        <v>120</v>
      </c>
      <c r="AD15" s="2">
        <v>0</v>
      </c>
      <c r="AE15" s="6">
        <f t="shared" ref="AE15:AE37" si="0">AA15*$AJ$25+AB15*$AJ$26+AC15*$AJ$27+$AJ$28</f>
        <v>14.399999999999999</v>
      </c>
      <c r="AF15" s="6">
        <f>1/(1+EXP(-AE15))</f>
        <v>0.99999944260994145</v>
      </c>
    </row>
    <row r="16" spans="27:32">
      <c r="AA16" s="2">
        <v>50</v>
      </c>
      <c r="AB16" s="2">
        <v>240</v>
      </c>
      <c r="AC16" s="2">
        <v>140</v>
      </c>
      <c r="AD16" s="2">
        <v>1</v>
      </c>
      <c r="AE16" s="6">
        <f t="shared" si="0"/>
        <v>21</v>
      </c>
      <c r="AF16" s="6">
        <f t="shared" ref="AF16:AF38" si="1">1/(1+EXP(-AE16))</f>
        <v>0.99999999924174388</v>
      </c>
    </row>
    <row r="17" spans="27:44">
      <c r="AA17" s="2">
        <v>29</v>
      </c>
      <c r="AB17" s="2">
        <v>160</v>
      </c>
      <c r="AC17" s="2">
        <v>110</v>
      </c>
      <c r="AD17" s="2">
        <v>0</v>
      </c>
      <c r="AE17" s="6">
        <f t="shared" si="0"/>
        <v>11.899999999999999</v>
      </c>
      <c r="AF17" s="6">
        <f t="shared" si="1"/>
        <v>0.99999320964130201</v>
      </c>
    </row>
    <row r="18" spans="27:44">
      <c r="AA18" s="2">
        <v>60</v>
      </c>
      <c r="AB18" s="2">
        <v>250</v>
      </c>
      <c r="AC18" s="2">
        <v>150</v>
      </c>
      <c r="AD18" s="2">
        <v>1</v>
      </c>
      <c r="AE18" s="6">
        <f t="shared" si="0"/>
        <v>23.5</v>
      </c>
      <c r="AF18" s="6">
        <f t="shared" si="1"/>
        <v>0.99999999993775845</v>
      </c>
    </row>
    <row r="19" spans="27:44">
      <c r="AA19" s="2">
        <v>38</v>
      </c>
      <c r="AB19" s="2">
        <v>190</v>
      </c>
      <c r="AC19" s="2">
        <v>125</v>
      </c>
      <c r="AD19" s="2">
        <v>0</v>
      </c>
      <c r="AE19" s="6">
        <f t="shared" si="0"/>
        <v>15.8</v>
      </c>
      <c r="AF19" s="6">
        <f t="shared" si="1"/>
        <v>0.99999986254924611</v>
      </c>
    </row>
    <row r="20" spans="27:44">
      <c r="AA20" s="2">
        <v>55</v>
      </c>
      <c r="AB20" s="2">
        <v>230</v>
      </c>
      <c r="AC20" s="2">
        <v>135</v>
      </c>
      <c r="AD20" s="2">
        <v>1</v>
      </c>
      <c r="AE20" s="6">
        <f t="shared" si="0"/>
        <v>20.5</v>
      </c>
      <c r="AF20" s="6">
        <f t="shared" si="1"/>
        <v>0.99999999874984713</v>
      </c>
    </row>
    <row r="21" spans="27:44">
      <c r="AA21" s="2">
        <v>42</v>
      </c>
      <c r="AB21" s="2">
        <v>170</v>
      </c>
      <c r="AC21" s="2">
        <v>115</v>
      </c>
      <c r="AD21" s="2">
        <v>0</v>
      </c>
      <c r="AE21" s="6">
        <f t="shared" si="0"/>
        <v>14.2</v>
      </c>
      <c r="AF21" s="6">
        <f t="shared" si="1"/>
        <v>0.99999931920232921</v>
      </c>
    </row>
    <row r="22" spans="27:44">
      <c r="AA22" s="2">
        <v>48</v>
      </c>
      <c r="AB22" s="2">
        <v>210</v>
      </c>
      <c r="AC22" s="2">
        <v>145</v>
      </c>
      <c r="AD22" s="2">
        <v>1</v>
      </c>
      <c r="AE22" s="6">
        <f t="shared" si="0"/>
        <v>19.8</v>
      </c>
      <c r="AF22" s="6">
        <f t="shared" si="1"/>
        <v>0.99999999748250135</v>
      </c>
    </row>
    <row r="23" spans="27:44">
      <c r="AA23" s="2">
        <v>30</v>
      </c>
      <c r="AB23" s="2">
        <v>165</v>
      </c>
      <c r="AC23" s="2">
        <v>105</v>
      </c>
      <c r="AD23" s="2">
        <v>0</v>
      </c>
      <c r="AE23" s="6">
        <f t="shared" si="0"/>
        <v>11.75</v>
      </c>
      <c r="AF23" s="6">
        <f t="shared" si="1"/>
        <v>0.99999211073741379</v>
      </c>
      <c r="AI23" t="s">
        <v>20</v>
      </c>
    </row>
    <row r="24" spans="27:44">
      <c r="AA24" s="2">
        <v>53</v>
      </c>
      <c r="AB24" s="2">
        <v>240</v>
      </c>
      <c r="AC24" s="2">
        <v>138</v>
      </c>
      <c r="AD24" s="2">
        <v>1</v>
      </c>
      <c r="AE24" s="6">
        <f t="shared" si="0"/>
        <v>21.1</v>
      </c>
      <c r="AF24" s="6">
        <f t="shared" si="1"/>
        <v>0.99999999931390149</v>
      </c>
    </row>
    <row r="25" spans="27:44">
      <c r="AA25" s="2">
        <v>41</v>
      </c>
      <c r="AB25" s="2">
        <v>175</v>
      </c>
      <c r="AC25" s="2">
        <v>118</v>
      </c>
      <c r="AD25" s="2">
        <v>0</v>
      </c>
      <c r="AE25" s="6">
        <f t="shared" si="0"/>
        <v>14.650000000000002</v>
      </c>
      <c r="AF25" s="6">
        <f t="shared" si="1"/>
        <v>0.99999956590413241</v>
      </c>
      <c r="AI25" t="s">
        <v>21</v>
      </c>
      <c r="AJ25" s="12">
        <v>0.1</v>
      </c>
    </row>
    <row r="26" spans="27:44">
      <c r="AA26" s="2">
        <v>59</v>
      </c>
      <c r="AB26" s="2">
        <v>255</v>
      </c>
      <c r="AC26" s="2">
        <v>155</v>
      </c>
      <c r="AD26" s="2">
        <v>1</v>
      </c>
      <c r="AE26" s="6">
        <f t="shared" si="0"/>
        <v>24.15</v>
      </c>
      <c r="AF26" s="6">
        <f t="shared" si="1"/>
        <v>0.9999999999675071</v>
      </c>
      <c r="AI26" t="s">
        <v>22</v>
      </c>
      <c r="AJ26" s="12">
        <v>0.05</v>
      </c>
    </row>
    <row r="27" spans="27:44">
      <c r="AA27" s="2">
        <v>36</v>
      </c>
      <c r="AB27" s="2">
        <v>185</v>
      </c>
      <c r="AC27" s="2">
        <v>122</v>
      </c>
      <c r="AD27" s="2">
        <v>0</v>
      </c>
      <c r="AE27" s="6">
        <f t="shared" si="0"/>
        <v>15.05</v>
      </c>
      <c r="AF27" s="6">
        <f t="shared" si="1"/>
        <v>0.99999970901679636</v>
      </c>
      <c r="AI27" t="s">
        <v>23</v>
      </c>
      <c r="AJ27" s="12">
        <v>0.1</v>
      </c>
    </row>
    <row r="28" spans="27:44">
      <c r="AA28" s="2">
        <v>62</v>
      </c>
      <c r="AB28" s="2">
        <v>245</v>
      </c>
      <c r="AC28" s="2">
        <v>148</v>
      </c>
      <c r="AD28" s="2">
        <v>1</v>
      </c>
      <c r="AE28" s="6">
        <f t="shared" si="0"/>
        <v>23.25</v>
      </c>
      <c r="AF28" s="6">
        <f t="shared" si="1"/>
        <v>0.99999999992008037</v>
      </c>
      <c r="AI28" t="s">
        <v>24</v>
      </c>
      <c r="AJ28" s="11">
        <v>-10</v>
      </c>
    </row>
    <row r="29" spans="27:44">
      <c r="AA29" s="2">
        <v>33</v>
      </c>
      <c r="AB29" s="2">
        <v>165</v>
      </c>
      <c r="AC29" s="2">
        <v>112</v>
      </c>
      <c r="AD29" s="2">
        <v>0</v>
      </c>
      <c r="AE29" s="6">
        <f t="shared" si="0"/>
        <v>12.75</v>
      </c>
      <c r="AF29" s="6">
        <f t="shared" si="1"/>
        <v>0.99999709768801481</v>
      </c>
    </row>
    <row r="30" spans="27:44">
      <c r="AA30" s="2">
        <v>57</v>
      </c>
      <c r="AB30" s="2">
        <v>235</v>
      </c>
      <c r="AC30" s="2">
        <v>140</v>
      </c>
      <c r="AD30" s="2">
        <v>1</v>
      </c>
      <c r="AE30" s="6">
        <f t="shared" si="0"/>
        <v>21.45</v>
      </c>
      <c r="AF30" s="6">
        <f t="shared" si="1"/>
        <v>0.99999999951651453</v>
      </c>
    </row>
    <row r="31" spans="27:44">
      <c r="AA31" s="2">
        <v>40</v>
      </c>
      <c r="AB31" s="2">
        <v>180</v>
      </c>
      <c r="AC31" s="2">
        <v>130</v>
      </c>
      <c r="AD31" s="2">
        <v>0</v>
      </c>
      <c r="AE31" s="6">
        <f t="shared" si="0"/>
        <v>16</v>
      </c>
      <c r="AF31" s="6">
        <f t="shared" si="1"/>
        <v>0.99999988746483792</v>
      </c>
    </row>
    <row r="32" spans="27:44">
      <c r="AA32" s="2">
        <v>49</v>
      </c>
      <c r="AB32" s="2">
        <v>220</v>
      </c>
      <c r="AC32" s="2">
        <v>142</v>
      </c>
      <c r="AD32" s="2">
        <v>1</v>
      </c>
      <c r="AE32" s="6">
        <f t="shared" si="0"/>
        <v>20.100000000000001</v>
      </c>
      <c r="AF32" s="6">
        <f t="shared" si="1"/>
        <v>0.99999999813499119</v>
      </c>
      <c r="AR32" s="16"/>
    </row>
    <row r="33" spans="14:34">
      <c r="AA33" s="2">
        <v>31</v>
      </c>
      <c r="AB33" s="2">
        <v>160</v>
      </c>
      <c r="AC33" s="2">
        <v>108</v>
      </c>
      <c r="AD33" s="2">
        <v>0</v>
      </c>
      <c r="AE33" s="6">
        <f t="shared" si="0"/>
        <v>11.899999999999999</v>
      </c>
      <c r="AF33" s="6">
        <f t="shared" si="1"/>
        <v>0.99999320964130201</v>
      </c>
    </row>
    <row r="34" spans="14:34">
      <c r="AA34" s="2">
        <v>54</v>
      </c>
      <c r="AB34" s="2">
        <v>230</v>
      </c>
      <c r="AC34" s="2">
        <v>136</v>
      </c>
      <c r="AD34" s="2">
        <v>1</v>
      </c>
      <c r="AE34" s="6">
        <f t="shared" si="0"/>
        <v>20.5</v>
      </c>
      <c r="AF34" s="6">
        <f t="shared" si="1"/>
        <v>0.99999999874984713</v>
      </c>
      <c r="AG34" s="16"/>
      <c r="AH34" s="16"/>
    </row>
    <row r="35" spans="14:34">
      <c r="AA35" s="2">
        <v>39</v>
      </c>
      <c r="AB35" s="2">
        <v>175</v>
      </c>
      <c r="AC35" s="2">
        <v>120</v>
      </c>
      <c r="AD35" s="2">
        <v>0</v>
      </c>
      <c r="AE35" s="6">
        <f t="shared" si="0"/>
        <v>14.649999999999999</v>
      </c>
      <c r="AF35" s="6">
        <f t="shared" si="1"/>
        <v>0.99999956590413241</v>
      </c>
    </row>
    <row r="36" spans="14:34">
      <c r="AA36" s="2">
        <v>61</v>
      </c>
      <c r="AB36" s="2">
        <v>250</v>
      </c>
      <c r="AC36" s="2">
        <v>150</v>
      </c>
      <c r="AD36" s="2">
        <v>1</v>
      </c>
      <c r="AE36" s="6">
        <f t="shared" si="0"/>
        <v>23.6</v>
      </c>
      <c r="AF36" s="6">
        <f t="shared" si="1"/>
        <v>0.99999999994368172</v>
      </c>
    </row>
    <row r="37" spans="14:34">
      <c r="AA37" s="2">
        <v>35</v>
      </c>
      <c r="AB37" s="2">
        <v>190</v>
      </c>
      <c r="AC37" s="2">
        <v>125</v>
      </c>
      <c r="AD37" s="2">
        <v>0</v>
      </c>
      <c r="AE37" s="6">
        <f t="shared" si="0"/>
        <v>15.5</v>
      </c>
      <c r="AF37" s="6">
        <f t="shared" si="1"/>
        <v>0.99999981446089814</v>
      </c>
    </row>
    <row r="38" spans="14:34">
      <c r="AA38" s="2">
        <v>58</v>
      </c>
      <c r="AB38" s="2">
        <v>240</v>
      </c>
      <c r="AC38" s="2">
        <v>145</v>
      </c>
      <c r="AD38" s="2">
        <v>1</v>
      </c>
      <c r="AE38" s="6">
        <f>AA38*$AJ$25+AB38*$AJ$26+AC38*$AJ$27+$AJ$28</f>
        <v>22.299999999999997</v>
      </c>
      <c r="AF38" s="6">
        <f t="shared" si="1"/>
        <v>0.99999999979335108</v>
      </c>
    </row>
    <row r="42" spans="14:34">
      <c r="AA42" s="16" t="s">
        <v>26</v>
      </c>
      <c r="AB42" s="16" t="s">
        <v>28</v>
      </c>
      <c r="AC42" s="16" t="s">
        <v>27</v>
      </c>
      <c r="AD42" s="16" t="s">
        <v>29</v>
      </c>
      <c r="AE42" s="16" t="s">
        <v>30</v>
      </c>
      <c r="AF42" s="16" t="s">
        <v>31</v>
      </c>
      <c r="AG42" s="16" t="s">
        <v>32</v>
      </c>
    </row>
    <row r="43" spans="14:34">
      <c r="AA43">
        <v>0</v>
      </c>
      <c r="AB43">
        <f>COUNTIFS($AD$14:$AD$38,"1",$AF$14:$AF$38,"&gt;="&amp;AA43)</f>
        <v>13</v>
      </c>
      <c r="AC43">
        <f>COUNTIFS($AD$14:$AD$38,"0",$AF$14:$AF$38,"&gt;="&amp;AA43)</f>
        <v>12</v>
      </c>
      <c r="AD43">
        <f>COUNTIFS($AD$14:$AD$38,"0",$AF$14:$AF$38,"&lt;"&amp;AA43)</f>
        <v>0</v>
      </c>
      <c r="AE43">
        <f>COUNTIFS($AD$14:$AD$38,"1",$AF$14:$AF$38,"&lt;"&amp;AA43)</f>
        <v>0</v>
      </c>
      <c r="AF43">
        <f>$AC43/($AC43+$AD43)</f>
        <v>1</v>
      </c>
      <c r="AG43">
        <f>$AB43/($AB43+$AE43)</f>
        <v>1</v>
      </c>
    </row>
    <row r="44" spans="14:34">
      <c r="AA44">
        <v>0.05</v>
      </c>
      <c r="AB44">
        <f t="shared" ref="AB44:AB63" si="2">COUNTIFS($AD$14:$AD$38,"1",$AF$14:$AF$38,"&gt;="&amp;AA44)</f>
        <v>13</v>
      </c>
      <c r="AC44">
        <f t="shared" ref="AC44:AC63" si="3">COUNTIFS($AD$14:$AD$38,"0",$AF$14:$AF$38,"&gt;="&amp;AA44)</f>
        <v>12</v>
      </c>
      <c r="AD44">
        <f t="shared" ref="AD44:AD63" si="4">COUNTIFS($AD$14:$AD$38,"0",$AF$14:$AF$38,"&lt;"&amp;AA44)</f>
        <v>0</v>
      </c>
      <c r="AE44">
        <f t="shared" ref="AE44:AE63" si="5">COUNTIFS($AD$14:$AD$38,"1",$AF$14:$AF$38,"&lt;"&amp;AA44)</f>
        <v>0</v>
      </c>
      <c r="AF44">
        <f t="shared" ref="AF44:AF63" si="6">$AC44/($AC44+$AD44)</f>
        <v>1</v>
      </c>
      <c r="AG44">
        <f t="shared" ref="AG44:AG63" si="7">$AB44/($AB44+$AE44)</f>
        <v>1</v>
      </c>
    </row>
    <row r="45" spans="14:34">
      <c r="AA45">
        <v>0.1</v>
      </c>
      <c r="AB45">
        <f t="shared" si="2"/>
        <v>13</v>
      </c>
      <c r="AC45">
        <f t="shared" si="3"/>
        <v>12</v>
      </c>
      <c r="AD45">
        <f t="shared" si="4"/>
        <v>0</v>
      </c>
      <c r="AE45">
        <f t="shared" si="5"/>
        <v>0</v>
      </c>
      <c r="AF45">
        <f t="shared" si="6"/>
        <v>1</v>
      </c>
      <c r="AG45">
        <f t="shared" si="7"/>
        <v>1</v>
      </c>
    </row>
    <row r="46" spans="14:34">
      <c r="AA46">
        <v>0.15</v>
      </c>
      <c r="AB46">
        <f t="shared" si="2"/>
        <v>13</v>
      </c>
      <c r="AC46">
        <f t="shared" si="3"/>
        <v>12</v>
      </c>
      <c r="AD46">
        <f t="shared" si="4"/>
        <v>0</v>
      </c>
      <c r="AE46">
        <f t="shared" si="5"/>
        <v>0</v>
      </c>
      <c r="AF46">
        <f t="shared" si="6"/>
        <v>1</v>
      </c>
      <c r="AG46">
        <f t="shared" si="7"/>
        <v>1</v>
      </c>
    </row>
    <row r="47" spans="14:34">
      <c r="N47" t="s">
        <v>33</v>
      </c>
      <c r="O47" t="s">
        <v>34</v>
      </c>
      <c r="AA47">
        <v>0.2</v>
      </c>
      <c r="AB47">
        <f t="shared" si="2"/>
        <v>13</v>
      </c>
      <c r="AC47">
        <f t="shared" si="3"/>
        <v>12</v>
      </c>
      <c r="AD47">
        <f t="shared" si="4"/>
        <v>0</v>
      </c>
      <c r="AE47">
        <f t="shared" si="5"/>
        <v>0</v>
      </c>
      <c r="AF47">
        <f t="shared" si="6"/>
        <v>1</v>
      </c>
      <c r="AG47">
        <f t="shared" si="7"/>
        <v>1</v>
      </c>
    </row>
    <row r="48" spans="14:34">
      <c r="AA48">
        <v>0.25</v>
      </c>
      <c r="AB48">
        <f t="shared" si="2"/>
        <v>13</v>
      </c>
      <c r="AC48">
        <f t="shared" si="3"/>
        <v>12</v>
      </c>
      <c r="AD48">
        <f t="shared" si="4"/>
        <v>0</v>
      </c>
      <c r="AE48">
        <f t="shared" si="5"/>
        <v>0</v>
      </c>
      <c r="AF48">
        <f t="shared" si="6"/>
        <v>1</v>
      </c>
      <c r="AG48">
        <f t="shared" si="7"/>
        <v>1</v>
      </c>
    </row>
    <row r="49" spans="27:33">
      <c r="AA49">
        <v>0.3</v>
      </c>
      <c r="AB49">
        <f t="shared" si="2"/>
        <v>13</v>
      </c>
      <c r="AC49">
        <f t="shared" si="3"/>
        <v>12</v>
      </c>
      <c r="AD49">
        <f t="shared" si="4"/>
        <v>0</v>
      </c>
      <c r="AE49">
        <f t="shared" si="5"/>
        <v>0</v>
      </c>
      <c r="AF49">
        <f t="shared" si="6"/>
        <v>1</v>
      </c>
      <c r="AG49">
        <f t="shared" si="7"/>
        <v>1</v>
      </c>
    </row>
    <row r="50" spans="27:33">
      <c r="AA50">
        <v>0.35</v>
      </c>
      <c r="AB50">
        <f t="shared" si="2"/>
        <v>13</v>
      </c>
      <c r="AC50">
        <f t="shared" si="3"/>
        <v>12</v>
      </c>
      <c r="AD50">
        <f t="shared" si="4"/>
        <v>0</v>
      </c>
      <c r="AE50">
        <f t="shared" si="5"/>
        <v>0</v>
      </c>
      <c r="AF50">
        <f t="shared" si="6"/>
        <v>1</v>
      </c>
      <c r="AG50">
        <f t="shared" si="7"/>
        <v>1</v>
      </c>
    </row>
    <row r="51" spans="27:33">
      <c r="AA51">
        <v>0.4</v>
      </c>
      <c r="AB51">
        <f t="shared" si="2"/>
        <v>13</v>
      </c>
      <c r="AC51">
        <f t="shared" si="3"/>
        <v>12</v>
      </c>
      <c r="AD51">
        <f t="shared" si="4"/>
        <v>0</v>
      </c>
      <c r="AE51">
        <f t="shared" si="5"/>
        <v>0</v>
      </c>
      <c r="AF51">
        <f t="shared" si="6"/>
        <v>1</v>
      </c>
      <c r="AG51">
        <f t="shared" si="7"/>
        <v>1</v>
      </c>
    </row>
    <row r="52" spans="27:33">
      <c r="AA52">
        <v>0.45</v>
      </c>
      <c r="AB52">
        <f t="shared" si="2"/>
        <v>13</v>
      </c>
      <c r="AC52">
        <f t="shared" si="3"/>
        <v>12</v>
      </c>
      <c r="AD52">
        <f t="shared" si="4"/>
        <v>0</v>
      </c>
      <c r="AE52">
        <f t="shared" si="5"/>
        <v>0</v>
      </c>
      <c r="AF52">
        <f t="shared" si="6"/>
        <v>1</v>
      </c>
      <c r="AG52">
        <f t="shared" si="7"/>
        <v>1</v>
      </c>
    </row>
    <row r="53" spans="27:33">
      <c r="AA53">
        <v>0.5</v>
      </c>
      <c r="AB53">
        <f t="shared" si="2"/>
        <v>13</v>
      </c>
      <c r="AC53">
        <f t="shared" si="3"/>
        <v>12</v>
      </c>
      <c r="AD53">
        <f t="shared" si="4"/>
        <v>0</v>
      </c>
      <c r="AE53">
        <f t="shared" si="5"/>
        <v>0</v>
      </c>
      <c r="AF53">
        <f t="shared" si="6"/>
        <v>1</v>
      </c>
      <c r="AG53">
        <f t="shared" si="7"/>
        <v>1</v>
      </c>
    </row>
    <row r="54" spans="27:33">
      <c r="AA54">
        <v>0.55000000000000004</v>
      </c>
      <c r="AB54">
        <f t="shared" si="2"/>
        <v>13</v>
      </c>
      <c r="AC54">
        <f t="shared" si="3"/>
        <v>12</v>
      </c>
      <c r="AD54">
        <f t="shared" si="4"/>
        <v>0</v>
      </c>
      <c r="AE54">
        <f t="shared" si="5"/>
        <v>0</v>
      </c>
      <c r="AF54">
        <f t="shared" si="6"/>
        <v>1</v>
      </c>
      <c r="AG54">
        <f t="shared" si="7"/>
        <v>1</v>
      </c>
    </row>
    <row r="55" spans="27:33">
      <c r="AA55">
        <v>0.6</v>
      </c>
      <c r="AB55">
        <f t="shared" si="2"/>
        <v>13</v>
      </c>
      <c r="AC55">
        <f t="shared" si="3"/>
        <v>12</v>
      </c>
      <c r="AD55">
        <f t="shared" si="4"/>
        <v>0</v>
      </c>
      <c r="AE55">
        <f t="shared" si="5"/>
        <v>0</v>
      </c>
      <c r="AF55">
        <f t="shared" si="6"/>
        <v>1</v>
      </c>
      <c r="AG55">
        <f t="shared" si="7"/>
        <v>1</v>
      </c>
    </row>
    <row r="56" spans="27:33">
      <c r="AA56">
        <v>0.65</v>
      </c>
      <c r="AB56">
        <f t="shared" si="2"/>
        <v>13</v>
      </c>
      <c r="AC56">
        <f t="shared" si="3"/>
        <v>12</v>
      </c>
      <c r="AD56">
        <f t="shared" si="4"/>
        <v>0</v>
      </c>
      <c r="AE56">
        <f t="shared" si="5"/>
        <v>0</v>
      </c>
      <c r="AF56">
        <f t="shared" si="6"/>
        <v>1</v>
      </c>
      <c r="AG56">
        <f t="shared" si="7"/>
        <v>1</v>
      </c>
    </row>
    <row r="57" spans="27:33">
      <c r="AA57">
        <v>0.7</v>
      </c>
      <c r="AB57">
        <f t="shared" si="2"/>
        <v>13</v>
      </c>
      <c r="AC57">
        <f t="shared" si="3"/>
        <v>12</v>
      </c>
      <c r="AD57">
        <f t="shared" si="4"/>
        <v>0</v>
      </c>
      <c r="AE57">
        <f t="shared" si="5"/>
        <v>0</v>
      </c>
      <c r="AF57">
        <f t="shared" si="6"/>
        <v>1</v>
      </c>
      <c r="AG57">
        <f t="shared" si="7"/>
        <v>1</v>
      </c>
    </row>
    <row r="58" spans="27:33">
      <c r="AA58">
        <v>0.75</v>
      </c>
      <c r="AB58">
        <f t="shared" si="2"/>
        <v>13</v>
      </c>
      <c r="AC58">
        <f t="shared" si="3"/>
        <v>12</v>
      </c>
      <c r="AD58">
        <f t="shared" si="4"/>
        <v>0</v>
      </c>
      <c r="AE58">
        <f t="shared" si="5"/>
        <v>0</v>
      </c>
      <c r="AF58">
        <f t="shared" si="6"/>
        <v>1</v>
      </c>
      <c r="AG58">
        <f t="shared" si="7"/>
        <v>1</v>
      </c>
    </row>
    <row r="59" spans="27:33">
      <c r="AA59">
        <v>0.8</v>
      </c>
      <c r="AB59">
        <f t="shared" si="2"/>
        <v>13</v>
      </c>
      <c r="AC59">
        <f t="shared" si="3"/>
        <v>12</v>
      </c>
      <c r="AD59">
        <f t="shared" si="4"/>
        <v>0</v>
      </c>
      <c r="AE59">
        <f t="shared" si="5"/>
        <v>0</v>
      </c>
      <c r="AF59">
        <f t="shared" si="6"/>
        <v>1</v>
      </c>
      <c r="AG59">
        <f t="shared" si="7"/>
        <v>1</v>
      </c>
    </row>
    <row r="60" spans="27:33">
      <c r="AA60">
        <v>0.85</v>
      </c>
      <c r="AB60">
        <f t="shared" si="2"/>
        <v>13</v>
      </c>
      <c r="AC60">
        <f t="shared" si="3"/>
        <v>12</v>
      </c>
      <c r="AD60">
        <f t="shared" si="4"/>
        <v>0</v>
      </c>
      <c r="AE60">
        <f t="shared" si="5"/>
        <v>0</v>
      </c>
      <c r="AF60">
        <f t="shared" si="6"/>
        <v>1</v>
      </c>
      <c r="AG60">
        <f t="shared" si="7"/>
        <v>1</v>
      </c>
    </row>
    <row r="61" spans="27:33">
      <c r="AA61">
        <v>0.9</v>
      </c>
      <c r="AB61">
        <f t="shared" si="2"/>
        <v>13</v>
      </c>
      <c r="AC61">
        <f t="shared" si="3"/>
        <v>12</v>
      </c>
      <c r="AD61">
        <f t="shared" si="4"/>
        <v>0</v>
      </c>
      <c r="AE61">
        <f t="shared" si="5"/>
        <v>0</v>
      </c>
      <c r="AF61">
        <f t="shared" si="6"/>
        <v>1</v>
      </c>
      <c r="AG61">
        <f t="shared" si="7"/>
        <v>1</v>
      </c>
    </row>
    <row r="62" spans="27:33">
      <c r="AA62">
        <v>0.95</v>
      </c>
      <c r="AB62">
        <f t="shared" si="2"/>
        <v>13</v>
      </c>
      <c r="AC62">
        <f t="shared" si="3"/>
        <v>12</v>
      </c>
      <c r="AD62">
        <f t="shared" si="4"/>
        <v>0</v>
      </c>
      <c r="AE62">
        <f t="shared" si="5"/>
        <v>0</v>
      </c>
      <c r="AF62">
        <f t="shared" si="6"/>
        <v>1</v>
      </c>
      <c r="AG62">
        <f t="shared" si="7"/>
        <v>1</v>
      </c>
    </row>
    <row r="63" spans="27:33">
      <c r="AA63">
        <v>1</v>
      </c>
      <c r="AB63">
        <f t="shared" si="2"/>
        <v>0</v>
      </c>
      <c r="AC63">
        <f t="shared" si="3"/>
        <v>0</v>
      </c>
      <c r="AD63">
        <f t="shared" si="4"/>
        <v>12</v>
      </c>
      <c r="AE63">
        <f t="shared" si="5"/>
        <v>13</v>
      </c>
      <c r="AF63">
        <f t="shared" si="6"/>
        <v>0</v>
      </c>
      <c r="AG63">
        <f t="shared" si="7"/>
        <v>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27F-13E5-4031-92C2-F421D01A2F9E}">
  <dimension ref="B3:N54"/>
  <sheetViews>
    <sheetView topLeftCell="A39" zoomScale="55" zoomScaleNormal="55" workbookViewId="0">
      <selection activeCell="L56" sqref="L56"/>
    </sheetView>
  </sheetViews>
  <sheetFormatPr defaultRowHeight="14.5"/>
  <cols>
    <col min="4" max="4" width="12.26953125" customWidth="1"/>
    <col min="5" max="5" width="14.54296875" customWidth="1"/>
    <col min="6" max="6" width="11.54296875" customWidth="1"/>
    <col min="7" max="7" width="14.26953125" customWidth="1"/>
    <col min="8" max="8" width="9.1796875" customWidth="1"/>
  </cols>
  <sheetData>
    <row r="3" spans="2:14">
      <c r="M3" t="s">
        <v>20</v>
      </c>
    </row>
    <row r="5" spans="2:14">
      <c r="M5" t="s">
        <v>21</v>
      </c>
      <c r="N5" s="12">
        <v>0.1</v>
      </c>
    </row>
    <row r="6" spans="2:14">
      <c r="M6" t="s">
        <v>22</v>
      </c>
      <c r="N6" s="12">
        <v>2.0000000000000001E-4</v>
      </c>
    </row>
    <row r="7" spans="2:14">
      <c r="M7" t="s">
        <v>23</v>
      </c>
      <c r="N7" s="12">
        <v>0.5</v>
      </c>
    </row>
    <row r="8" spans="2:14">
      <c r="M8" t="s">
        <v>24</v>
      </c>
      <c r="N8" s="11">
        <v>-5</v>
      </c>
    </row>
    <row r="12" spans="2:14" ht="58">
      <c r="B12" s="8" t="s">
        <v>17</v>
      </c>
      <c r="C12" s="8" t="s">
        <v>18</v>
      </c>
      <c r="D12" s="8" t="s">
        <v>19</v>
      </c>
      <c r="E12" s="8" t="s">
        <v>15</v>
      </c>
      <c r="F12" s="8" t="s">
        <v>16</v>
      </c>
      <c r="G12" s="8" t="s">
        <v>25</v>
      </c>
    </row>
    <row r="13" spans="2:14">
      <c r="B13" s="13">
        <v>25</v>
      </c>
      <c r="C13" s="13">
        <v>1000</v>
      </c>
      <c r="D13" s="13">
        <v>2</v>
      </c>
      <c r="E13" s="13">
        <v>0</v>
      </c>
      <c r="F13">
        <f>B13*$N$5+C13*$N$6+D13*$N$7+$N$8</f>
        <v>-1.2999999999999998</v>
      </c>
      <c r="G13">
        <f t="shared" ref="G13:G22" si="0">1/(1+EXP(-F13))</f>
        <v>0.21416501695744142</v>
      </c>
    </row>
    <row r="14" spans="2:14">
      <c r="B14" s="9">
        <v>30</v>
      </c>
      <c r="C14" s="9">
        <v>50000</v>
      </c>
      <c r="D14" s="9">
        <v>7</v>
      </c>
      <c r="E14" s="9">
        <v>1</v>
      </c>
      <c r="F14">
        <f t="shared" ref="F14:F22" si="1">B14*$N$5+C14*$N$6+D14*$N$7+$N$8</f>
        <v>11.5</v>
      </c>
      <c r="G14">
        <f t="shared" si="0"/>
        <v>0.99998987000901918</v>
      </c>
    </row>
    <row r="15" spans="2:14">
      <c r="B15" s="9">
        <v>22</v>
      </c>
      <c r="C15" s="9">
        <v>10000</v>
      </c>
      <c r="D15" s="9">
        <v>3</v>
      </c>
      <c r="E15" s="9">
        <v>0</v>
      </c>
      <c r="F15">
        <f t="shared" si="1"/>
        <v>0.70000000000000018</v>
      </c>
      <c r="G15">
        <f t="shared" si="0"/>
        <v>0.66818777216816616</v>
      </c>
    </row>
    <row r="16" spans="2:14">
      <c r="B16" s="9">
        <v>20</v>
      </c>
      <c r="C16" s="9">
        <v>30000</v>
      </c>
      <c r="D16" s="9">
        <v>8</v>
      </c>
      <c r="E16" s="9">
        <v>1</v>
      </c>
      <c r="F16">
        <f t="shared" si="1"/>
        <v>7</v>
      </c>
      <c r="G16">
        <f t="shared" si="0"/>
        <v>0.9990889488055994</v>
      </c>
    </row>
    <row r="17" spans="2:7">
      <c r="B17" s="9">
        <v>40</v>
      </c>
      <c r="C17" s="9">
        <v>60000</v>
      </c>
      <c r="D17" s="9">
        <v>6</v>
      </c>
      <c r="E17" s="9">
        <v>1</v>
      </c>
      <c r="F17">
        <f>B17*$N$5+C17*$N$6+D17*$N$7+$N$8</f>
        <v>14</v>
      </c>
      <c r="G17">
        <f t="shared" si="0"/>
        <v>0.99999916847197223</v>
      </c>
    </row>
    <row r="18" spans="2:7">
      <c r="B18" s="9">
        <v>20</v>
      </c>
      <c r="C18" s="9">
        <v>10000</v>
      </c>
      <c r="D18" s="9">
        <v>1</v>
      </c>
      <c r="E18" s="9">
        <v>0</v>
      </c>
      <c r="F18">
        <f t="shared" si="1"/>
        <v>-0.5</v>
      </c>
      <c r="G18">
        <f t="shared" si="0"/>
        <v>0.37754066879814541</v>
      </c>
    </row>
    <row r="19" spans="2:7">
      <c r="B19" s="9">
        <v>33</v>
      </c>
      <c r="C19" s="9">
        <v>50000</v>
      </c>
      <c r="D19" s="9">
        <v>9</v>
      </c>
      <c r="E19" s="9">
        <v>1</v>
      </c>
      <c r="F19">
        <f t="shared" si="1"/>
        <v>12.8</v>
      </c>
      <c r="G19">
        <f t="shared" si="0"/>
        <v>0.99999723923504968</v>
      </c>
    </row>
    <row r="20" spans="2:7">
      <c r="B20" s="9">
        <v>30</v>
      </c>
      <c r="C20" s="9">
        <v>5000</v>
      </c>
      <c r="D20" s="9">
        <v>1</v>
      </c>
      <c r="E20" s="9">
        <v>1</v>
      </c>
      <c r="F20">
        <f t="shared" si="1"/>
        <v>-0.5</v>
      </c>
      <c r="G20">
        <f t="shared" si="0"/>
        <v>0.37754066879814541</v>
      </c>
    </row>
    <row r="21" spans="2:7">
      <c r="B21" s="9">
        <v>50</v>
      </c>
      <c r="C21" s="9">
        <v>10000</v>
      </c>
      <c r="D21" s="9">
        <v>2</v>
      </c>
      <c r="E21" s="9">
        <v>0</v>
      </c>
      <c r="F21">
        <f t="shared" si="1"/>
        <v>3</v>
      </c>
      <c r="G21">
        <f t="shared" si="0"/>
        <v>0.95257412682243336</v>
      </c>
    </row>
    <row r="22" spans="2:7">
      <c r="B22" s="9">
        <v>29</v>
      </c>
      <c r="C22" s="9">
        <v>3500</v>
      </c>
      <c r="D22" s="9">
        <v>1</v>
      </c>
      <c r="E22" s="9">
        <v>0</v>
      </c>
      <c r="F22">
        <f t="shared" si="1"/>
        <v>-0.89999999999999947</v>
      </c>
      <c r="G22">
        <f t="shared" si="0"/>
        <v>0.28905049737499611</v>
      </c>
    </row>
    <row r="24" spans="2:7" ht="17.5">
      <c r="B24" s="10"/>
    </row>
    <row r="33" spans="3:9">
      <c r="C33" s="14" t="s">
        <v>26</v>
      </c>
      <c r="D33" s="14" t="s">
        <v>28</v>
      </c>
      <c r="E33" s="14" t="s">
        <v>27</v>
      </c>
      <c r="F33" s="14" t="s">
        <v>29</v>
      </c>
      <c r="G33" s="14" t="s">
        <v>30</v>
      </c>
      <c r="H33" s="14" t="s">
        <v>31</v>
      </c>
      <c r="I33" s="14" t="s">
        <v>32</v>
      </c>
    </row>
    <row r="34" spans="3:9">
      <c r="C34">
        <v>0</v>
      </c>
      <c r="D34">
        <f>COUNTIFS($E$13:$E$22,"1",$G$13:$G$22,"&gt;="&amp;$C34)</f>
        <v>5</v>
      </c>
      <c r="E34">
        <f t="shared" ref="E34" si="2">COUNTIFS($E$13:$E$22,"1",$G$13:$G$22,"&gt;="&amp;$C34)</f>
        <v>5</v>
      </c>
      <c r="F34">
        <f>COUNTIFS($E$13:$E$22,"1",$G$13:$G$22,"&gt;="&amp;$C34)</f>
        <v>5</v>
      </c>
      <c r="G34">
        <f>COUNTIFS($E$13:$E$22,"1",$G$13:$G$22,"&lt;="&amp;$C34)</f>
        <v>0</v>
      </c>
      <c r="H34">
        <f>$E34/($E34+$F34)</f>
        <v>0.5</v>
      </c>
      <c r="I34">
        <f>$D34/($D34+$G34)</f>
        <v>1</v>
      </c>
    </row>
    <row r="35" spans="3:9">
      <c r="C35">
        <v>0.05</v>
      </c>
      <c r="D35">
        <f t="shared" ref="D35:D54" si="3">COUNTIFS($E$13:$E$22,"1",$G$13:$G$22,"&gt;="&amp;C35)</f>
        <v>5</v>
      </c>
      <c r="E35">
        <f t="shared" ref="E35:E54" si="4">COUNTIFS($E$13:$E$22,"0",$G$13:$G$22,"&gt;="&amp;C35)</f>
        <v>5</v>
      </c>
      <c r="F35">
        <f t="shared" ref="F35:F54" si="5">COUNTIFS($E$13:$E$22,"0",$G$13:$G$22,"&lt;"&amp;C35)</f>
        <v>0</v>
      </c>
      <c r="G35">
        <f t="shared" ref="G35:G54" si="6">COUNTIFS($E$13:$E$22,"1",$G$13:$G$22,"&lt;="&amp;$C35)</f>
        <v>0</v>
      </c>
      <c r="H35">
        <f t="shared" ref="H35:H54" si="7">$E35/($E35+$F35)</f>
        <v>1</v>
      </c>
      <c r="I35">
        <f t="shared" ref="I35:I54" si="8">$D35/($D35+$G35)</f>
        <v>1</v>
      </c>
    </row>
    <row r="36" spans="3:9">
      <c r="C36">
        <v>0.1</v>
      </c>
      <c r="D36">
        <f t="shared" si="3"/>
        <v>5</v>
      </c>
      <c r="E36">
        <f t="shared" si="4"/>
        <v>5</v>
      </c>
      <c r="F36">
        <f t="shared" si="5"/>
        <v>0</v>
      </c>
      <c r="G36">
        <f t="shared" si="6"/>
        <v>0</v>
      </c>
      <c r="H36">
        <f t="shared" si="7"/>
        <v>1</v>
      </c>
      <c r="I36">
        <f t="shared" si="8"/>
        <v>1</v>
      </c>
    </row>
    <row r="37" spans="3:9">
      <c r="C37">
        <v>0.15</v>
      </c>
      <c r="D37">
        <f t="shared" si="3"/>
        <v>5</v>
      </c>
      <c r="E37">
        <f t="shared" si="4"/>
        <v>5</v>
      </c>
      <c r="F37">
        <f t="shared" si="5"/>
        <v>0</v>
      </c>
      <c r="G37">
        <f t="shared" si="6"/>
        <v>0</v>
      </c>
      <c r="H37">
        <f t="shared" si="7"/>
        <v>1</v>
      </c>
      <c r="I37">
        <f t="shared" si="8"/>
        <v>1</v>
      </c>
    </row>
    <row r="38" spans="3:9">
      <c r="C38">
        <v>0.2</v>
      </c>
      <c r="D38">
        <f t="shared" si="3"/>
        <v>5</v>
      </c>
      <c r="E38">
        <f t="shared" si="4"/>
        <v>5</v>
      </c>
      <c r="F38">
        <f t="shared" si="5"/>
        <v>0</v>
      </c>
      <c r="G38">
        <f t="shared" si="6"/>
        <v>0</v>
      </c>
      <c r="H38">
        <f t="shared" si="7"/>
        <v>1</v>
      </c>
      <c r="I38">
        <f t="shared" si="8"/>
        <v>1</v>
      </c>
    </row>
    <row r="39" spans="3:9">
      <c r="C39">
        <v>0.25</v>
      </c>
      <c r="D39">
        <f t="shared" si="3"/>
        <v>5</v>
      </c>
      <c r="E39">
        <f t="shared" si="4"/>
        <v>4</v>
      </c>
      <c r="F39">
        <f t="shared" si="5"/>
        <v>1</v>
      </c>
      <c r="G39">
        <f t="shared" si="6"/>
        <v>0</v>
      </c>
      <c r="H39">
        <f t="shared" si="7"/>
        <v>0.8</v>
      </c>
      <c r="I39">
        <f t="shared" si="8"/>
        <v>1</v>
      </c>
    </row>
    <row r="40" spans="3:9">
      <c r="C40">
        <v>0.3</v>
      </c>
      <c r="D40">
        <f t="shared" si="3"/>
        <v>5</v>
      </c>
      <c r="E40">
        <f t="shared" si="4"/>
        <v>3</v>
      </c>
      <c r="F40">
        <f t="shared" si="5"/>
        <v>2</v>
      </c>
      <c r="G40">
        <f t="shared" si="6"/>
        <v>0</v>
      </c>
      <c r="H40">
        <f t="shared" si="7"/>
        <v>0.6</v>
      </c>
      <c r="I40">
        <f t="shared" si="8"/>
        <v>1</v>
      </c>
    </row>
    <row r="41" spans="3:9">
      <c r="C41">
        <v>0.35</v>
      </c>
      <c r="D41">
        <f t="shared" si="3"/>
        <v>5</v>
      </c>
      <c r="E41">
        <f t="shared" si="4"/>
        <v>3</v>
      </c>
      <c r="F41">
        <f t="shared" si="5"/>
        <v>2</v>
      </c>
      <c r="G41">
        <f t="shared" si="6"/>
        <v>0</v>
      </c>
      <c r="H41">
        <f t="shared" si="7"/>
        <v>0.6</v>
      </c>
      <c r="I41">
        <f t="shared" si="8"/>
        <v>1</v>
      </c>
    </row>
    <row r="42" spans="3:9">
      <c r="C42">
        <v>0.4</v>
      </c>
      <c r="D42">
        <f t="shared" si="3"/>
        <v>4</v>
      </c>
      <c r="E42">
        <f t="shared" si="4"/>
        <v>2</v>
      </c>
      <c r="F42">
        <f t="shared" si="5"/>
        <v>3</v>
      </c>
      <c r="G42">
        <f t="shared" si="6"/>
        <v>1</v>
      </c>
      <c r="H42">
        <f t="shared" si="7"/>
        <v>0.4</v>
      </c>
      <c r="I42">
        <f t="shared" si="8"/>
        <v>0.8</v>
      </c>
    </row>
    <row r="43" spans="3:9">
      <c r="C43">
        <v>0.45</v>
      </c>
      <c r="D43">
        <f t="shared" si="3"/>
        <v>4</v>
      </c>
      <c r="E43">
        <f t="shared" si="4"/>
        <v>2</v>
      </c>
      <c r="F43">
        <f t="shared" si="5"/>
        <v>3</v>
      </c>
      <c r="G43">
        <f t="shared" si="6"/>
        <v>1</v>
      </c>
      <c r="H43">
        <f t="shared" si="7"/>
        <v>0.4</v>
      </c>
      <c r="I43">
        <f t="shared" si="8"/>
        <v>0.8</v>
      </c>
    </row>
    <row r="44" spans="3:9">
      <c r="C44">
        <v>0.5</v>
      </c>
      <c r="D44">
        <f t="shared" si="3"/>
        <v>4</v>
      </c>
      <c r="E44">
        <f t="shared" si="4"/>
        <v>2</v>
      </c>
      <c r="F44">
        <f t="shared" si="5"/>
        <v>3</v>
      </c>
      <c r="G44">
        <f t="shared" si="6"/>
        <v>1</v>
      </c>
      <c r="H44">
        <f t="shared" si="7"/>
        <v>0.4</v>
      </c>
      <c r="I44">
        <f t="shared" si="8"/>
        <v>0.8</v>
      </c>
    </row>
    <row r="45" spans="3:9">
      <c r="C45">
        <v>0.55000000000000004</v>
      </c>
      <c r="D45">
        <f t="shared" si="3"/>
        <v>4</v>
      </c>
      <c r="E45">
        <f t="shared" si="4"/>
        <v>2</v>
      </c>
      <c r="F45">
        <f t="shared" si="5"/>
        <v>3</v>
      </c>
      <c r="G45">
        <f t="shared" si="6"/>
        <v>1</v>
      </c>
      <c r="H45">
        <f t="shared" si="7"/>
        <v>0.4</v>
      </c>
      <c r="I45">
        <f t="shared" si="8"/>
        <v>0.8</v>
      </c>
    </row>
    <row r="46" spans="3:9">
      <c r="C46">
        <v>0.6</v>
      </c>
      <c r="D46">
        <f t="shared" si="3"/>
        <v>4</v>
      </c>
      <c r="E46">
        <f t="shared" si="4"/>
        <v>2</v>
      </c>
      <c r="F46">
        <f t="shared" si="5"/>
        <v>3</v>
      </c>
      <c r="G46">
        <f t="shared" si="6"/>
        <v>1</v>
      </c>
      <c r="H46">
        <f t="shared" si="7"/>
        <v>0.4</v>
      </c>
      <c r="I46">
        <f t="shared" si="8"/>
        <v>0.8</v>
      </c>
    </row>
    <row r="47" spans="3:9">
      <c r="C47">
        <v>0.65</v>
      </c>
      <c r="D47">
        <f t="shared" si="3"/>
        <v>4</v>
      </c>
      <c r="E47">
        <f t="shared" si="4"/>
        <v>2</v>
      </c>
      <c r="F47">
        <f t="shared" si="5"/>
        <v>3</v>
      </c>
      <c r="G47">
        <f t="shared" si="6"/>
        <v>1</v>
      </c>
      <c r="H47">
        <f t="shared" si="7"/>
        <v>0.4</v>
      </c>
      <c r="I47">
        <f t="shared" si="8"/>
        <v>0.8</v>
      </c>
    </row>
    <row r="48" spans="3:9">
      <c r="C48">
        <v>0.7</v>
      </c>
      <c r="D48">
        <f t="shared" si="3"/>
        <v>4</v>
      </c>
      <c r="E48">
        <f t="shared" si="4"/>
        <v>1</v>
      </c>
      <c r="F48">
        <f t="shared" si="5"/>
        <v>4</v>
      </c>
      <c r="G48">
        <f t="shared" si="6"/>
        <v>1</v>
      </c>
      <c r="H48">
        <f t="shared" si="7"/>
        <v>0.2</v>
      </c>
      <c r="I48">
        <f t="shared" si="8"/>
        <v>0.8</v>
      </c>
    </row>
    <row r="49" spans="3:9">
      <c r="C49">
        <v>0.75</v>
      </c>
      <c r="D49">
        <f t="shared" si="3"/>
        <v>4</v>
      </c>
      <c r="E49">
        <f t="shared" si="4"/>
        <v>1</v>
      </c>
      <c r="F49">
        <f t="shared" si="5"/>
        <v>4</v>
      </c>
      <c r="G49">
        <f t="shared" si="6"/>
        <v>1</v>
      </c>
      <c r="H49">
        <f t="shared" si="7"/>
        <v>0.2</v>
      </c>
      <c r="I49">
        <f t="shared" si="8"/>
        <v>0.8</v>
      </c>
    </row>
    <row r="50" spans="3:9">
      <c r="C50">
        <v>0.8</v>
      </c>
      <c r="D50">
        <f t="shared" si="3"/>
        <v>4</v>
      </c>
      <c r="E50">
        <f t="shared" si="4"/>
        <v>1</v>
      </c>
      <c r="F50">
        <f t="shared" si="5"/>
        <v>4</v>
      </c>
      <c r="G50">
        <f t="shared" si="6"/>
        <v>1</v>
      </c>
      <c r="H50">
        <f t="shared" si="7"/>
        <v>0.2</v>
      </c>
      <c r="I50">
        <f t="shared" si="8"/>
        <v>0.8</v>
      </c>
    </row>
    <row r="51" spans="3:9">
      <c r="C51">
        <v>0.85</v>
      </c>
      <c r="D51">
        <f t="shared" si="3"/>
        <v>4</v>
      </c>
      <c r="E51">
        <f t="shared" si="4"/>
        <v>1</v>
      </c>
      <c r="F51">
        <f t="shared" si="5"/>
        <v>4</v>
      </c>
      <c r="G51">
        <f t="shared" si="6"/>
        <v>1</v>
      </c>
      <c r="H51">
        <f t="shared" si="7"/>
        <v>0.2</v>
      </c>
      <c r="I51">
        <f t="shared" si="8"/>
        <v>0.8</v>
      </c>
    </row>
    <row r="52" spans="3:9">
      <c r="C52">
        <v>0.9</v>
      </c>
      <c r="D52">
        <f t="shared" si="3"/>
        <v>4</v>
      </c>
      <c r="E52">
        <f t="shared" si="4"/>
        <v>1</v>
      </c>
      <c r="F52">
        <f t="shared" si="5"/>
        <v>4</v>
      </c>
      <c r="G52">
        <f t="shared" si="6"/>
        <v>1</v>
      </c>
      <c r="H52">
        <f t="shared" si="7"/>
        <v>0.2</v>
      </c>
      <c r="I52">
        <f t="shared" si="8"/>
        <v>0.8</v>
      </c>
    </row>
    <row r="53" spans="3:9">
      <c r="C53">
        <v>0.95</v>
      </c>
      <c r="D53">
        <f t="shared" si="3"/>
        <v>4</v>
      </c>
      <c r="E53">
        <f t="shared" si="4"/>
        <v>1</v>
      </c>
      <c r="F53">
        <f t="shared" si="5"/>
        <v>4</v>
      </c>
      <c r="G53">
        <f t="shared" si="6"/>
        <v>1</v>
      </c>
      <c r="H53">
        <f t="shared" si="7"/>
        <v>0.2</v>
      </c>
      <c r="I53">
        <f t="shared" si="8"/>
        <v>0.8</v>
      </c>
    </row>
    <row r="54" spans="3:9">
      <c r="C54">
        <v>1</v>
      </c>
      <c r="D54">
        <f t="shared" si="3"/>
        <v>0</v>
      </c>
      <c r="E54">
        <f t="shared" si="4"/>
        <v>0</v>
      </c>
      <c r="F54">
        <f t="shared" si="5"/>
        <v>5</v>
      </c>
      <c r="G54">
        <f t="shared" si="6"/>
        <v>5</v>
      </c>
      <c r="H54">
        <f t="shared" si="7"/>
        <v>0</v>
      </c>
      <c r="I54">
        <f t="shared" si="8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P35"/>
  <sheetViews>
    <sheetView topLeftCell="A8" zoomScale="55" zoomScaleNormal="55" workbookViewId="0">
      <selection activeCell="G35" sqref="G35"/>
    </sheetView>
  </sheetViews>
  <sheetFormatPr defaultRowHeight="14.5"/>
  <cols>
    <col min="5" max="5" width="12" bestFit="1" customWidth="1"/>
    <col min="6" max="6" width="12.6328125" bestFit="1" customWidth="1"/>
    <col min="7" max="7" width="12.1796875" bestFit="1" customWidth="1"/>
    <col min="8" max="8" width="18.6328125" bestFit="1" customWidth="1"/>
    <col min="9" max="10" width="12" bestFit="1" customWidth="1"/>
    <col min="16" max="16" width="20.6328125" bestFit="1" customWidth="1"/>
    <col min="20" max="20" width="11.90625" customWidth="1"/>
  </cols>
  <sheetData>
    <row r="4" spans="16:16" ht="18.5">
      <c r="P4" s="21" t="s">
        <v>39</v>
      </c>
    </row>
    <row r="5" spans="16:16" ht="18.5">
      <c r="P5" s="21"/>
    </row>
    <row r="6" spans="16:16" ht="18.5">
      <c r="P6" s="21"/>
    </row>
    <row r="7" spans="16:16" ht="18.5">
      <c r="P7" s="21" t="s">
        <v>40</v>
      </c>
    </row>
    <row r="8" spans="16:16" ht="18.5">
      <c r="P8" s="21"/>
    </row>
    <row r="9" spans="16:16" ht="18.5">
      <c r="P9" s="21" t="s">
        <v>41</v>
      </c>
    </row>
    <row r="10" spans="16:16" ht="18.5">
      <c r="P10" s="21"/>
    </row>
    <row r="11" spans="16:16" ht="18.5">
      <c r="P11" s="21"/>
    </row>
    <row r="12" spans="16:16" ht="18.5">
      <c r="P12" s="21" t="s">
        <v>42</v>
      </c>
    </row>
    <row r="13" spans="16:16" ht="18.5">
      <c r="P13" s="21"/>
    </row>
    <row r="14" spans="16:16" ht="18.5">
      <c r="P14" s="21" t="s">
        <v>43</v>
      </c>
    </row>
    <row r="15" spans="16:16" ht="18.5">
      <c r="P15" s="21"/>
    </row>
    <row r="16" spans="16:16" ht="18.5">
      <c r="P16" s="21" t="s">
        <v>49</v>
      </c>
    </row>
    <row r="22" spans="2:15">
      <c r="B22" s="6" t="s">
        <v>13</v>
      </c>
      <c r="C22" s="6" t="s">
        <v>14</v>
      </c>
      <c r="D22" s="16"/>
      <c r="E22" s="18" t="s">
        <v>44</v>
      </c>
      <c r="F22" s="18" t="s">
        <v>45</v>
      </c>
      <c r="G22" s="18" t="s">
        <v>46</v>
      </c>
      <c r="H22" s="18" t="s">
        <v>47</v>
      </c>
      <c r="I22" s="18" t="s">
        <v>43</v>
      </c>
      <c r="J22" s="18" t="s">
        <v>48</v>
      </c>
      <c r="L22" s="19" t="s">
        <v>28</v>
      </c>
      <c r="M22" s="19" t="s">
        <v>29</v>
      </c>
      <c r="N22" s="19" t="s">
        <v>27</v>
      </c>
      <c r="O22" s="19" t="s">
        <v>30</v>
      </c>
    </row>
    <row r="23" spans="2:15">
      <c r="B23" s="6">
        <v>1</v>
      </c>
      <c r="C23" s="6">
        <v>1</v>
      </c>
      <c r="E23" s="17">
        <f>(L23+M23)/(L23+M23+N23+O23)</f>
        <v>0.46153846153846156</v>
      </c>
      <c r="F23" s="17">
        <f>L23/(L23+N23)</f>
        <v>0.5</v>
      </c>
      <c r="G23" s="17">
        <f>L23/(L23+O23)</f>
        <v>0.2857142857142857</v>
      </c>
      <c r="H23" s="17">
        <f>M23/(M23+N23)</f>
        <v>0.66666666666666663</v>
      </c>
      <c r="I23" s="17">
        <f>2*F23*G23/(G23+F23)</f>
        <v>0.36363636363636365</v>
      </c>
      <c r="J23" s="17">
        <f>(4*L23*M23)/(4*L23*M23+(L23+M23)*(N23+O23))</f>
        <v>0.43243243243243246</v>
      </c>
      <c r="L23" s="20">
        <v>2</v>
      </c>
      <c r="M23" s="20">
        <v>4</v>
      </c>
      <c r="N23" s="20">
        <v>2</v>
      </c>
      <c r="O23" s="20">
        <v>5</v>
      </c>
    </row>
    <row r="24" spans="2:15">
      <c r="B24" s="6">
        <v>0</v>
      </c>
      <c r="C24" s="6">
        <v>1</v>
      </c>
    </row>
    <row r="25" spans="2:15">
      <c r="B25" s="6">
        <v>1</v>
      </c>
      <c r="C25" s="6">
        <v>1</v>
      </c>
    </row>
    <row r="26" spans="2:15">
      <c r="B26" s="6">
        <v>1</v>
      </c>
      <c r="C26" s="6">
        <v>0</v>
      </c>
    </row>
    <row r="27" spans="2:15">
      <c r="B27" s="6">
        <v>0</v>
      </c>
      <c r="C27" s="6">
        <v>1</v>
      </c>
    </row>
    <row r="28" spans="2:15">
      <c r="B28" s="6">
        <v>0</v>
      </c>
      <c r="C28" s="6">
        <v>0</v>
      </c>
    </row>
    <row r="29" spans="2:15">
      <c r="B29" s="6">
        <v>1</v>
      </c>
      <c r="C29" s="6">
        <v>0</v>
      </c>
    </row>
    <row r="30" spans="2:15">
      <c r="B30" s="6">
        <v>1</v>
      </c>
      <c r="C30" s="6">
        <v>1</v>
      </c>
    </row>
    <row r="31" spans="2:15">
      <c r="B31" s="6">
        <v>1</v>
      </c>
      <c r="C31" s="6">
        <v>1</v>
      </c>
    </row>
    <row r="32" spans="2:15">
      <c r="B32" s="6">
        <v>1</v>
      </c>
      <c r="C32" s="6">
        <v>1</v>
      </c>
    </row>
    <row r="33" spans="2:3">
      <c r="B33" s="6">
        <v>0</v>
      </c>
      <c r="C33" s="6">
        <v>0</v>
      </c>
    </row>
    <row r="34" spans="2:3">
      <c r="B34" s="6">
        <v>0</v>
      </c>
      <c r="C34" s="6">
        <v>1</v>
      </c>
    </row>
    <row r="35" spans="2:3">
      <c r="B35" s="6">
        <v>0</v>
      </c>
      <c r="C35" s="6">
        <v>1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Введение</vt:lpstr>
      <vt:lpstr>Данные</vt:lpstr>
      <vt:lpstr>Задание 1</vt:lpstr>
      <vt:lpstr>Задание 2</vt:lpstr>
      <vt:lpstr>Задание 3</vt:lpstr>
      <vt:lpstr>Пример построения ROC-кривой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Бесхмельницкая</dc:creator>
  <cp:lastModifiedBy>Эмилия Жукович</cp:lastModifiedBy>
  <cp:revision>1</cp:revision>
  <dcterms:created xsi:type="dcterms:W3CDTF">2015-06-05T18:17:20Z</dcterms:created>
  <dcterms:modified xsi:type="dcterms:W3CDTF">2024-11-08T18:55:11Z</dcterms:modified>
</cp:coreProperties>
</file>