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lime/Documents/School and jobs/Milford/Surfclam OA/Biodeposition/"/>
    </mc:Choice>
  </mc:AlternateContent>
  <xr:revisionPtr revIDLastSave="0" documentId="13_ncr:1_{C80E1924-6162-4D49-A198-D2F0D84639B4}" xr6:coauthVersionLast="47" xr6:coauthVersionMax="47" xr10:uidLastSave="{00000000-0000-0000-0000-000000000000}"/>
  <bookViews>
    <workbookView xWindow="40" yWindow="500" windowWidth="25040" windowHeight="14500" firstSheet="2" activeTab="8" xr2:uid="{2F759807-9581-8049-9E26-AC2D82155F40}"/>
  </bookViews>
  <sheets>
    <sheet name="Metadata" sheetId="3" r:id="rId1"/>
    <sheet name="Filters_deposits" sheetId="1" r:id="rId2"/>
    <sheet name="Filters_sw" sheetId="2" r:id="rId3"/>
    <sheet name="Filters_chl" sheetId="7" r:id="rId4"/>
    <sheet name="Chamber_flow_rates" sheetId="4" r:id="rId5"/>
    <sheet name="Behavior and gut transit" sheetId="5" r:id="rId6"/>
    <sheet name="SW_measurements" sheetId="6" r:id="rId7"/>
    <sheet name="plots" sheetId="8" r:id="rId8"/>
    <sheet name="Sheet2" sheetId="9" r:id="rId9"/>
  </sheets>
  <definedNames>
    <definedName name="_xlchart.v1.0" hidden="1">plots!$A$3:$B$6</definedName>
    <definedName name="_xlchart.v1.1" hidden="1">plots!$F$3:$F$6</definedName>
    <definedName name="_xlchart.v1.10" hidden="1">Sheet2!$D$2:$D$51</definedName>
    <definedName name="_xlchart.v1.11" hidden="1">Sheet2!$A$1</definedName>
    <definedName name="_xlchart.v1.12" hidden="1">Sheet2!$A$2:$A$51</definedName>
    <definedName name="_xlchart.v1.13" hidden="1">Sheet2!$B$1</definedName>
    <definedName name="_xlchart.v1.14" hidden="1">Sheet2!$B$2:$B$51</definedName>
    <definedName name="_xlchart.v1.15" hidden="1">Sheet2!$C$1</definedName>
    <definedName name="_xlchart.v1.16" hidden="1">Sheet2!$C$2:$C$51</definedName>
    <definedName name="_xlchart.v1.17" hidden="1">Sheet2!$D$1</definedName>
    <definedName name="_xlchart.v1.18" hidden="1">Sheet2!$D$2:$D$51</definedName>
    <definedName name="_xlchart.v1.2" hidden="1">plots!$G$3:$G$6</definedName>
    <definedName name="_xlchart.v1.3" hidden="1">Sheet2!$A$1</definedName>
    <definedName name="_xlchart.v1.4" hidden="1">Sheet2!$A$2:$A$51</definedName>
    <definedName name="_xlchart.v1.5" hidden="1">Sheet2!$B$1</definedName>
    <definedName name="_xlchart.v1.6" hidden="1">Sheet2!$B$2:$B$51</definedName>
    <definedName name="_xlchart.v1.7" hidden="1">Sheet2!$C$1</definedName>
    <definedName name="_xlchart.v1.8" hidden="1">Sheet2!$C$2:$C$51</definedName>
    <definedName name="_xlchart.v1.9" hidden="1">Sheet2!$D$1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6" l="1"/>
  <c r="M10" i="6"/>
  <c r="L10" i="6"/>
  <c r="K10" i="6"/>
  <c r="L3" i="6"/>
  <c r="K3" i="6"/>
  <c r="L9" i="6"/>
  <c r="L2" i="6"/>
  <c r="K9" i="6"/>
  <c r="K2" i="6"/>
  <c r="N2" i="6"/>
  <c r="M2" i="6"/>
  <c r="M3" i="6"/>
  <c r="N3" i="6"/>
  <c r="N9" i="6"/>
  <c r="M9" i="6"/>
  <c r="F24" i="5"/>
  <c r="F16" i="5"/>
  <c r="F15" i="5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G3" i="5"/>
  <c r="I3" i="4"/>
  <c r="I4" i="4"/>
  <c r="I5" i="4"/>
  <c r="I6" i="4"/>
  <c r="I7" i="4"/>
  <c r="I8" i="4"/>
  <c r="I9" i="4"/>
  <c r="I10" i="4"/>
  <c r="I2" i="4"/>
</calcChain>
</file>

<file path=xl/sharedStrings.xml><?xml version="1.0" encoding="utf-8"?>
<sst xmlns="http://schemas.openxmlformats.org/spreadsheetml/2006/main" count="543" uniqueCount="119">
  <si>
    <t>Biodeposits</t>
  </si>
  <si>
    <t>Feces</t>
  </si>
  <si>
    <t>Filter wt</t>
  </si>
  <si>
    <t>Pseudofeces</t>
  </si>
  <si>
    <t>Site</t>
  </si>
  <si>
    <t>Eel Pond</t>
  </si>
  <si>
    <t>Date</t>
  </si>
  <si>
    <t>Filter number</t>
  </si>
  <si>
    <t>Water source</t>
  </si>
  <si>
    <t>Time</t>
  </si>
  <si>
    <t>incoming</t>
  </si>
  <si>
    <t>9:30AM</t>
  </si>
  <si>
    <t>Volume filtered (mL)</t>
  </si>
  <si>
    <t>Time (AM)</t>
  </si>
  <si>
    <t>11:00AM</t>
  </si>
  <si>
    <t>Check filter weight number - water marking seems to have rubbed off part of the 5.</t>
  </si>
  <si>
    <t>Check filter weight number - 5 not clear at end of number.</t>
  </si>
  <si>
    <t>Participants</t>
  </si>
  <si>
    <t>Mark, Genevieve, Katy, Lisa M., Molly, Matt</t>
  </si>
  <si>
    <t>Time feces and pseudofeces collection start</t>
  </si>
  <si>
    <t>Time feces and pseudofeces collection end</t>
  </si>
  <si>
    <t>Time animals into experiment</t>
  </si>
  <si>
    <t>A</t>
  </si>
  <si>
    <t>Blank</t>
  </si>
  <si>
    <t>Animal</t>
  </si>
  <si>
    <t>Chamber type</t>
  </si>
  <si>
    <t>Average</t>
  </si>
  <si>
    <t>9:10AM</t>
  </si>
  <si>
    <t>Shellfish #</t>
  </si>
  <si>
    <t>Time open</t>
  </si>
  <si>
    <t>Time green</t>
  </si>
  <si>
    <t>gut transit time</t>
  </si>
  <si>
    <t>notes</t>
  </si>
  <si>
    <t>closed at 9:25</t>
  </si>
  <si>
    <t>closed for 20 mins</t>
  </si>
  <si>
    <t>Gut transit time of fastest 3 clams</t>
  </si>
  <si>
    <t>Ptown</t>
  </si>
  <si>
    <t>SW volume</t>
  </si>
  <si>
    <t>Notes</t>
  </si>
  <si>
    <t>Small amount stuck to walls</t>
  </si>
  <si>
    <t>Temp</t>
  </si>
  <si>
    <t>DOmg/L</t>
  </si>
  <si>
    <t>Sal</t>
  </si>
  <si>
    <t>pH</t>
  </si>
  <si>
    <t>Temp_YSI</t>
  </si>
  <si>
    <t>Temp_pH</t>
  </si>
  <si>
    <t>8:44AM</t>
  </si>
  <si>
    <t>9:00AM</t>
  </si>
  <si>
    <t>Sample</t>
  </si>
  <si>
    <t>7.53AM</t>
  </si>
  <si>
    <t>Sample/Tris</t>
  </si>
  <si>
    <t>Tris</t>
  </si>
  <si>
    <t>Provincetown</t>
  </si>
  <si>
    <t>Actual time 9:11 but pairs with 9:09 interval</t>
  </si>
  <si>
    <t>Actual time 10:37 but pairs with 10:35 interval</t>
  </si>
  <si>
    <t>food level</t>
  </si>
  <si>
    <t>higher</t>
  </si>
  <si>
    <t>lower</t>
  </si>
  <si>
    <t>Source</t>
  </si>
  <si>
    <t>volume (mL)</t>
  </si>
  <si>
    <t>fell on ground</t>
  </si>
  <si>
    <t>Genevieve, Katy, Molly, Matt, Crystal, Jaelyn</t>
  </si>
  <si>
    <t>B</t>
  </si>
  <si>
    <t>7:30AM</t>
  </si>
  <si>
    <t>Leaking chamber</t>
  </si>
  <si>
    <t>10:10AM</t>
  </si>
  <si>
    <t>11:33AM</t>
  </si>
  <si>
    <t>Collection time</t>
  </si>
  <si>
    <t>2 hours</t>
  </si>
  <si>
    <t>~11:34:00 AM</t>
  </si>
  <si>
    <t>Gut transit time used</t>
  </si>
  <si>
    <t>Time of first SW filter collection is 8:17, though animals were in prior to this (~7:30AM)</t>
  </si>
  <si>
    <t xml:space="preserve">This day, we rounded gut transit time up to 1 hour 30 minutes, but the previous day used 1 hour 15 minutes. </t>
  </si>
  <si>
    <t>2 hours?</t>
  </si>
  <si>
    <t>Time start SW collection</t>
  </si>
  <si>
    <t>Time stop SW collection</t>
  </si>
  <si>
    <t>Behavior</t>
  </si>
  <si>
    <t>Gut transit time (Provincetown only due to limited # of animals at Eel Pond)</t>
  </si>
  <si>
    <t>% of 2 hour collection period was open</t>
  </si>
  <si>
    <t>Time closed during collection period (min)</t>
  </si>
  <si>
    <t>open but siphon not extended for duration of experiment</t>
  </si>
  <si>
    <t>10:00AM</t>
  </si>
  <si>
    <t>12:00AM</t>
  </si>
  <si>
    <t>1:30PM</t>
  </si>
  <si>
    <t>Ave pH</t>
  </si>
  <si>
    <t>Ave temp</t>
  </si>
  <si>
    <t>&lt;- SE</t>
  </si>
  <si>
    <t>Ave DO</t>
  </si>
  <si>
    <t>Ave Sal</t>
  </si>
  <si>
    <t>Sal (ppt)</t>
  </si>
  <si>
    <t>DO (mg/L)</t>
  </si>
  <si>
    <t>17.3 ± 0.6</t>
  </si>
  <si>
    <t>22.8 ± 0.04</t>
  </si>
  <si>
    <t>8.05 ± 0.08</t>
  </si>
  <si>
    <t>7.90 ± 0.01</t>
  </si>
  <si>
    <t>7.56 ± 0.29</t>
  </si>
  <si>
    <t>6.71 ± 0.10</t>
  </si>
  <si>
    <t>33.43 ± 0.18</t>
  </si>
  <si>
    <t>33.21 ± 0.02</t>
  </si>
  <si>
    <t>info might be on sample</t>
  </si>
  <si>
    <t>AR(mg/hr)</t>
  </si>
  <si>
    <t>Shell</t>
  </si>
  <si>
    <t>Eel</t>
  </si>
  <si>
    <t>No Shell</t>
  </si>
  <si>
    <t>mean</t>
  </si>
  <si>
    <t>SE</t>
  </si>
  <si>
    <t>CR</t>
  </si>
  <si>
    <t>Additional surfclams found in cages</t>
  </si>
  <si>
    <t>Mesocosm row</t>
  </si>
  <si>
    <t>Treatment</t>
  </si>
  <si>
    <t>len</t>
  </si>
  <si>
    <t>C</t>
  </si>
  <si>
    <t>D</t>
  </si>
  <si>
    <t>E</t>
  </si>
  <si>
    <t>F</t>
  </si>
  <si>
    <t>G</t>
  </si>
  <si>
    <t>H</t>
  </si>
  <si>
    <t>East_Dennis</t>
  </si>
  <si>
    <t>Eel_Pond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</si>
</sst>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14" fontId="1" fillId="0" borderId="0" xfId="0" applyNumberFormat="1" applyFont="1"/>
    <xf numFmtId="20" fontId="0" fillId="0" borderId="0" xfId="0" applyNumberFormat="1" applyAlignment="1">
      <alignment wrapText="1"/>
    </xf>
    <xf numFmtId="0" fontId="0" fillId="2" borderId="0" xfId="0" applyFill="1"/>
    <xf numFmtId="20" fontId="0" fillId="2" borderId="0" xfId="0" applyNumberFormat="1" applyFill="1"/>
    <xf numFmtId="0" fontId="0" fillId="0" borderId="7" xfId="0" applyBorder="1"/>
    <xf numFmtId="0" fontId="0" fillId="0" borderId="8" xfId="0" applyBorder="1"/>
    <xf numFmtId="0" fontId="0" fillId="0" borderId="4" xfId="0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164" fontId="0" fillId="2" borderId="0" xfId="0" applyNumberFormat="1" applyFill="1"/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</a:t>
            </a:r>
            <a:r>
              <a:rPr lang="en-US" baseline="0"/>
              <a:t> (mg / hr) not standardized, assume 1 g tissue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plots!$D$3:$D$6</c:f>
                <c:numCache>
                  <c:formatCode>General</c:formatCode>
                  <c:ptCount val="4"/>
                  <c:pt idx="1">
                    <c:v>0.2317821917</c:v>
                  </c:pt>
                  <c:pt idx="2">
                    <c:v>0.1202761111</c:v>
                  </c:pt>
                  <c:pt idx="3">
                    <c:v>0.15094149179999999</c:v>
                  </c:pt>
                </c:numCache>
              </c:numRef>
            </c:plus>
            <c:minus>
              <c:numRef>
                <c:f>plots!$D$3:$D$6</c:f>
                <c:numCache>
                  <c:formatCode>General</c:formatCode>
                  <c:ptCount val="4"/>
                  <c:pt idx="1">
                    <c:v>0.2317821917</c:v>
                  </c:pt>
                  <c:pt idx="2">
                    <c:v>0.1202761111</c:v>
                  </c:pt>
                  <c:pt idx="3">
                    <c:v>0.15094149179999999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plots!$A$3:$B$6</c:f>
              <c:multiLvlStrCache>
                <c:ptCount val="4"/>
                <c:lvl>
                  <c:pt idx="0">
                    <c:v>No Shell</c:v>
                  </c:pt>
                  <c:pt idx="1">
                    <c:v>Shell</c:v>
                  </c:pt>
                  <c:pt idx="2">
                    <c:v>No Shell</c:v>
                  </c:pt>
                  <c:pt idx="3">
                    <c:v>Shell</c:v>
                  </c:pt>
                </c:lvl>
                <c:lvl>
                  <c:pt idx="0">
                    <c:v>Eel</c:v>
                  </c:pt>
                  <c:pt idx="1">
                    <c:v>Eel</c:v>
                  </c:pt>
                  <c:pt idx="2">
                    <c:v>Ptown</c:v>
                  </c:pt>
                  <c:pt idx="3">
                    <c:v>Ptown</c:v>
                  </c:pt>
                </c:lvl>
              </c:multiLvlStrCache>
            </c:multiLvlStrRef>
          </c:cat>
          <c:val>
            <c:numRef>
              <c:f>plots!$C$3:$C$6</c:f>
              <c:numCache>
                <c:formatCode>General</c:formatCode>
                <c:ptCount val="4"/>
                <c:pt idx="0">
                  <c:v>1.0667352939999999</c:v>
                </c:pt>
                <c:pt idx="1">
                  <c:v>0.87053559560000005</c:v>
                </c:pt>
                <c:pt idx="2">
                  <c:v>1.85879656</c:v>
                </c:pt>
                <c:pt idx="3">
                  <c:v>0.85797214619999995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1-BF41-9C9E-1E01F24A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9668800"/>
        <c:axId val="1319842688"/>
      </c:barChart>
      <c:catAx>
        <c:axId val="131966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42688"/>
        <c:crosses val="autoZero"/>
        <c:auto val="1"/>
        <c:lblAlgn val="ctr"/>
        <c:lblOffset val="100"/>
        <c:noMultiLvlLbl val="0"/>
      </c:catAx>
      <c:valAx>
        <c:axId val="1319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66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 not</a:t>
            </a:r>
            <a:r>
              <a:rPr lang="en-US" baseline="0"/>
              <a:t> standardized, assume 1g tissue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plots!$G$3:$G$6</c:f>
                <c:numCache>
                  <c:formatCode>General</c:formatCode>
                  <c:ptCount val="4"/>
                  <c:pt idx="1">
                    <c:v>0.23</c:v>
                  </c:pt>
                  <c:pt idx="2">
                    <c:v>0.12</c:v>
                  </c:pt>
                  <c:pt idx="3">
                    <c:v>0.15</c:v>
                  </c:pt>
                </c:numCache>
              </c:numRef>
            </c:plus>
            <c:minus>
              <c:numRef>
                <c:f>plots!$G$3:$G$6</c:f>
                <c:numCache>
                  <c:formatCode>General</c:formatCode>
                  <c:ptCount val="4"/>
                  <c:pt idx="1">
                    <c:v>0.23</c:v>
                  </c:pt>
                  <c:pt idx="2">
                    <c:v>0.12</c:v>
                  </c:pt>
                  <c:pt idx="3">
                    <c:v>0.15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plots!$A$3:$B$6</c:f>
              <c:multiLvlStrCache>
                <c:ptCount val="4"/>
                <c:lvl>
                  <c:pt idx="0">
                    <c:v>No Shell</c:v>
                  </c:pt>
                  <c:pt idx="1">
                    <c:v>Shell</c:v>
                  </c:pt>
                  <c:pt idx="2">
                    <c:v>No Shell</c:v>
                  </c:pt>
                  <c:pt idx="3">
                    <c:v>Shell</c:v>
                  </c:pt>
                </c:lvl>
                <c:lvl>
                  <c:pt idx="0">
                    <c:v>Eel</c:v>
                  </c:pt>
                  <c:pt idx="1">
                    <c:v>Eel</c:v>
                  </c:pt>
                  <c:pt idx="2">
                    <c:v>Ptown</c:v>
                  </c:pt>
                  <c:pt idx="3">
                    <c:v>Ptown</c:v>
                  </c:pt>
                </c:lvl>
              </c:multiLvlStrCache>
            </c:multiLvlStrRef>
          </c:cat>
          <c:val>
            <c:numRef>
              <c:f>plots!$F$3:$F$6</c:f>
              <c:numCache>
                <c:formatCode>General</c:formatCode>
                <c:ptCount val="4"/>
                <c:pt idx="0">
                  <c:v>1.19</c:v>
                </c:pt>
                <c:pt idx="1">
                  <c:v>0.87</c:v>
                </c:pt>
                <c:pt idx="2">
                  <c:v>1.25</c:v>
                </c:pt>
                <c:pt idx="3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F-6541-91C1-11395327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9914848"/>
        <c:axId val="1320622864"/>
      </c:barChart>
      <c:catAx>
        <c:axId val="13699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622864"/>
        <c:crosses val="autoZero"/>
        <c:auto val="1"/>
        <c:lblAlgn val="ctr"/>
        <c:lblOffset val="100"/>
        <c:noMultiLvlLbl val="0"/>
      </c:catAx>
      <c:valAx>
        <c:axId val="13206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9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11</xdr:row>
      <xdr:rowOff>120650</xdr:rowOff>
    </xdr:from>
    <xdr:to>
      <xdr:col>7</xdr:col>
      <xdr:colOff>527050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03F74B-123C-FBDF-F0A4-4B07F88E6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622300</xdr:colOff>
      <xdr:row>11</xdr:row>
      <xdr:rowOff>171450</xdr:rowOff>
    </xdr:from>
    <xdr:to>
      <xdr:col>13</xdr:col>
      <xdr:colOff>241300</xdr:colOff>
      <xdr:row>25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4160E8-9766-9181-0472-917EEFD47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34B-D2B6-594E-8C75-5AC52812A020}">
  <dimension ref="A1:K3"/>
  <sheetViews>
    <sheetView workbookViewId="0">
      <selection activeCell="C10" sqref="C10"/>
    </sheetView>
  </sheetViews>
  <sheetFormatPr baseColWidth="10" defaultRowHeight="16" x14ac:dyDescent="0.2"/>
  <cols>
    <col min="1" max="1" width="13.33203125" customWidth="1"/>
    <col min="3" max="3" width="19.83203125" customWidth="1"/>
    <col min="4" max="6" width="15.1640625" customWidth="1"/>
    <col min="7" max="8" width="14.33203125" customWidth="1"/>
    <col min="9" max="9" width="10" customWidth="1"/>
    <col min="10" max="10" width="9.33203125" customWidth="1"/>
    <col min="11" max="11" width="27.6640625" customWidth="1"/>
  </cols>
  <sheetData>
    <row r="1" spans="1:11" ht="54" customHeight="1" x14ac:dyDescent="0.2">
      <c r="A1" t="s">
        <v>4</v>
      </c>
      <c r="B1" t="s">
        <v>6</v>
      </c>
      <c r="C1" t="s">
        <v>17</v>
      </c>
      <c r="D1" s="3" t="s">
        <v>21</v>
      </c>
      <c r="E1" s="3" t="s">
        <v>74</v>
      </c>
      <c r="F1" s="3" t="s">
        <v>75</v>
      </c>
      <c r="G1" s="3" t="s">
        <v>19</v>
      </c>
      <c r="H1" s="3" t="s">
        <v>20</v>
      </c>
      <c r="I1" s="3" t="s">
        <v>67</v>
      </c>
      <c r="J1" s="3" t="s">
        <v>70</v>
      </c>
      <c r="K1" t="s">
        <v>38</v>
      </c>
    </row>
    <row r="2" spans="1:11" ht="68" x14ac:dyDescent="0.2">
      <c r="A2" t="s">
        <v>5</v>
      </c>
      <c r="B2" s="1">
        <v>44816</v>
      </c>
      <c r="C2" s="3" t="s">
        <v>18</v>
      </c>
      <c r="D2" t="s">
        <v>11</v>
      </c>
      <c r="E2" s="2">
        <v>0.39583333333333331</v>
      </c>
      <c r="F2" s="2">
        <v>0.48958333333333331</v>
      </c>
      <c r="G2" s="2">
        <v>0.47916666666666669</v>
      </c>
      <c r="H2" s="2">
        <v>0.5625</v>
      </c>
      <c r="I2" t="s">
        <v>68</v>
      </c>
      <c r="J2" s="2">
        <v>6.25E-2</v>
      </c>
      <c r="K2" s="3" t="s">
        <v>72</v>
      </c>
    </row>
    <row r="3" spans="1:11" ht="59" customHeight="1" x14ac:dyDescent="0.2">
      <c r="A3" t="s">
        <v>52</v>
      </c>
      <c r="B3" s="1">
        <v>44814</v>
      </c>
      <c r="C3" s="3" t="s">
        <v>61</v>
      </c>
      <c r="D3" s="2" t="s">
        <v>63</v>
      </c>
      <c r="E3" s="2">
        <v>0.34513888888888888</v>
      </c>
      <c r="F3" s="2">
        <v>0.45208333333333334</v>
      </c>
      <c r="G3" s="2">
        <v>0.39861111111111108</v>
      </c>
      <c r="H3" s="14" t="s">
        <v>69</v>
      </c>
      <c r="I3" s="13" t="s">
        <v>73</v>
      </c>
      <c r="J3" s="2">
        <v>5.2083333333333336E-2</v>
      </c>
      <c r="K3" s="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8DF2-D5AF-B845-A3E8-D2C70DA1E37C}">
  <dimension ref="A1:G49"/>
  <sheetViews>
    <sheetView workbookViewId="0">
      <selection activeCell="G37" sqref="G37"/>
    </sheetView>
  </sheetViews>
  <sheetFormatPr baseColWidth="10" defaultRowHeight="16" x14ac:dyDescent="0.2"/>
  <sheetData>
    <row r="1" spans="1:7" x14ac:dyDescent="0.2">
      <c r="A1" t="s">
        <v>4</v>
      </c>
      <c r="B1" t="s">
        <v>6</v>
      </c>
      <c r="C1" t="s">
        <v>0</v>
      </c>
      <c r="E1" t="s">
        <v>2</v>
      </c>
      <c r="F1" t="s">
        <v>37</v>
      </c>
      <c r="G1" t="s">
        <v>38</v>
      </c>
    </row>
    <row r="2" spans="1:7" x14ac:dyDescent="0.2">
      <c r="A2" t="s">
        <v>5</v>
      </c>
      <c r="B2" s="1">
        <v>44816</v>
      </c>
      <c r="C2" t="s">
        <v>1</v>
      </c>
      <c r="D2">
        <v>3</v>
      </c>
      <c r="E2">
        <v>24.048999999999999</v>
      </c>
    </row>
    <row r="3" spans="1:7" x14ac:dyDescent="0.2">
      <c r="A3" t="s">
        <v>5</v>
      </c>
      <c r="B3" s="1">
        <v>44816</v>
      </c>
      <c r="C3" t="s">
        <v>1</v>
      </c>
      <c r="D3">
        <v>4</v>
      </c>
      <c r="E3">
        <v>25</v>
      </c>
    </row>
    <row r="4" spans="1:7" x14ac:dyDescent="0.2">
      <c r="A4" t="s">
        <v>5</v>
      </c>
      <c r="B4" s="1">
        <v>44816</v>
      </c>
      <c r="C4" t="s">
        <v>1</v>
      </c>
      <c r="D4">
        <v>5</v>
      </c>
      <c r="E4">
        <v>24.838000000000001</v>
      </c>
    </row>
    <row r="5" spans="1:7" x14ac:dyDescent="0.2">
      <c r="A5" t="s">
        <v>5</v>
      </c>
      <c r="B5" s="1">
        <v>44816</v>
      </c>
      <c r="C5" t="s">
        <v>1</v>
      </c>
      <c r="D5">
        <v>6</v>
      </c>
      <c r="E5">
        <v>23.954999999999998</v>
      </c>
    </row>
    <row r="6" spans="1:7" x14ac:dyDescent="0.2">
      <c r="A6" t="s">
        <v>5</v>
      </c>
      <c r="B6" s="1">
        <v>44816</v>
      </c>
      <c r="C6" t="s">
        <v>1</v>
      </c>
      <c r="D6">
        <v>7</v>
      </c>
      <c r="E6">
        <v>25.879000000000001</v>
      </c>
    </row>
    <row r="7" spans="1:7" x14ac:dyDescent="0.2">
      <c r="A7" t="s">
        <v>5</v>
      </c>
      <c r="B7" s="1">
        <v>44816</v>
      </c>
      <c r="C7" t="s">
        <v>1</v>
      </c>
      <c r="D7">
        <v>8</v>
      </c>
      <c r="E7">
        <v>25.33</v>
      </c>
    </row>
    <row r="8" spans="1:7" x14ac:dyDescent="0.2">
      <c r="A8" t="s">
        <v>5</v>
      </c>
      <c r="B8" s="1">
        <v>44816</v>
      </c>
      <c r="C8" t="s">
        <v>1</v>
      </c>
      <c r="D8">
        <v>9</v>
      </c>
      <c r="E8">
        <v>24.631</v>
      </c>
    </row>
    <row r="9" spans="1:7" x14ac:dyDescent="0.2">
      <c r="A9" t="s">
        <v>5</v>
      </c>
      <c r="B9" s="1">
        <v>44816</v>
      </c>
      <c r="C9" t="s">
        <v>1</v>
      </c>
      <c r="D9">
        <v>10</v>
      </c>
      <c r="E9">
        <v>25.120999999999999</v>
      </c>
    </row>
    <row r="10" spans="1:7" x14ac:dyDescent="0.2">
      <c r="A10" t="s">
        <v>5</v>
      </c>
      <c r="B10" s="1">
        <v>44816</v>
      </c>
      <c r="C10" t="s">
        <v>3</v>
      </c>
      <c r="D10">
        <v>3</v>
      </c>
      <c r="E10">
        <v>25.100999999999999</v>
      </c>
    </row>
    <row r="11" spans="1:7" x14ac:dyDescent="0.2">
      <c r="A11" t="s">
        <v>5</v>
      </c>
      <c r="B11" s="1">
        <v>44816</v>
      </c>
      <c r="C11" t="s">
        <v>3</v>
      </c>
      <c r="D11">
        <v>4</v>
      </c>
    </row>
    <row r="12" spans="1:7" x14ac:dyDescent="0.2">
      <c r="A12" t="s">
        <v>5</v>
      </c>
      <c r="B12" s="1">
        <v>44816</v>
      </c>
      <c r="C12" t="s">
        <v>3</v>
      </c>
      <c r="D12">
        <v>5</v>
      </c>
      <c r="E12">
        <v>24.559000000000001</v>
      </c>
    </row>
    <row r="13" spans="1:7" x14ac:dyDescent="0.2">
      <c r="A13" t="s">
        <v>5</v>
      </c>
      <c r="B13" s="1">
        <v>44816</v>
      </c>
      <c r="C13" t="s">
        <v>3</v>
      </c>
      <c r="D13">
        <v>6</v>
      </c>
      <c r="E13">
        <v>25.670999999999999</v>
      </c>
    </row>
    <row r="14" spans="1:7" x14ac:dyDescent="0.2">
      <c r="A14" t="s">
        <v>5</v>
      </c>
      <c r="B14" s="1">
        <v>44816</v>
      </c>
      <c r="C14" t="s">
        <v>3</v>
      </c>
      <c r="D14">
        <v>7</v>
      </c>
      <c r="E14">
        <v>26.12</v>
      </c>
    </row>
    <row r="15" spans="1:7" x14ac:dyDescent="0.2">
      <c r="A15" t="s">
        <v>5</v>
      </c>
      <c r="B15" s="1">
        <v>44816</v>
      </c>
      <c r="C15" t="s">
        <v>3</v>
      </c>
      <c r="D15">
        <v>8</v>
      </c>
    </row>
    <row r="16" spans="1:7" x14ac:dyDescent="0.2">
      <c r="A16" t="s">
        <v>5</v>
      </c>
      <c r="B16" s="1">
        <v>44816</v>
      </c>
      <c r="C16" t="s">
        <v>3</v>
      </c>
      <c r="D16">
        <v>9</v>
      </c>
      <c r="E16">
        <v>26.158000000000001</v>
      </c>
    </row>
    <row r="17" spans="1:6" x14ac:dyDescent="0.2">
      <c r="A17" t="s">
        <v>5</v>
      </c>
      <c r="B17" s="1">
        <v>44816</v>
      </c>
      <c r="C17" t="s">
        <v>3</v>
      </c>
      <c r="D17">
        <v>10</v>
      </c>
      <c r="E17">
        <v>25.635999999999999</v>
      </c>
    </row>
    <row r="18" spans="1:6" x14ac:dyDescent="0.2">
      <c r="A18" t="s">
        <v>36</v>
      </c>
      <c r="B18" s="1">
        <v>44814</v>
      </c>
      <c r="C18" t="s">
        <v>1</v>
      </c>
      <c r="D18">
        <v>3</v>
      </c>
      <c r="E18">
        <v>25.262</v>
      </c>
      <c r="F18">
        <v>10</v>
      </c>
    </row>
    <row r="19" spans="1:6" x14ac:dyDescent="0.2">
      <c r="A19" t="s">
        <v>36</v>
      </c>
      <c r="B19" s="1">
        <v>44814</v>
      </c>
      <c r="C19" t="s">
        <v>1</v>
      </c>
      <c r="D19">
        <v>4</v>
      </c>
      <c r="E19">
        <v>24.38</v>
      </c>
      <c r="F19">
        <v>5</v>
      </c>
    </row>
    <row r="20" spans="1:6" x14ac:dyDescent="0.2">
      <c r="A20" t="s">
        <v>36</v>
      </c>
      <c r="B20" s="1">
        <v>44814</v>
      </c>
      <c r="C20" t="s">
        <v>1</v>
      </c>
      <c r="D20">
        <v>5</v>
      </c>
      <c r="E20">
        <v>24.84</v>
      </c>
      <c r="F20">
        <v>6</v>
      </c>
    </row>
    <row r="21" spans="1:6" x14ac:dyDescent="0.2">
      <c r="A21" t="s">
        <v>36</v>
      </c>
      <c r="B21" s="1">
        <v>44814</v>
      </c>
      <c r="C21" t="s">
        <v>1</v>
      </c>
      <c r="D21">
        <v>6</v>
      </c>
      <c r="E21">
        <v>24.925000000000001</v>
      </c>
      <c r="F21">
        <v>6</v>
      </c>
    </row>
    <row r="22" spans="1:6" x14ac:dyDescent="0.2">
      <c r="A22" t="s">
        <v>36</v>
      </c>
      <c r="B22" s="1">
        <v>44814</v>
      </c>
      <c r="C22" t="s">
        <v>1</v>
      </c>
      <c r="D22">
        <v>7</v>
      </c>
      <c r="E22">
        <v>25.177</v>
      </c>
      <c r="F22">
        <v>10</v>
      </c>
    </row>
    <row r="23" spans="1:6" x14ac:dyDescent="0.2">
      <c r="A23" t="s">
        <v>36</v>
      </c>
      <c r="B23" s="1">
        <v>44814</v>
      </c>
      <c r="C23" t="s">
        <v>1</v>
      </c>
      <c r="D23">
        <v>8</v>
      </c>
      <c r="E23">
        <v>25.756</v>
      </c>
      <c r="F23">
        <v>5</v>
      </c>
    </row>
    <row r="24" spans="1:6" x14ac:dyDescent="0.2">
      <c r="A24" t="s">
        <v>36</v>
      </c>
      <c r="B24" s="1">
        <v>44814</v>
      </c>
      <c r="C24" t="s">
        <v>1</v>
      </c>
      <c r="D24">
        <v>9</v>
      </c>
      <c r="E24">
        <v>24.295000000000002</v>
      </c>
      <c r="F24">
        <v>6</v>
      </c>
    </row>
    <row r="25" spans="1:6" x14ac:dyDescent="0.2">
      <c r="A25" t="s">
        <v>36</v>
      </c>
      <c r="B25" s="1">
        <v>44814</v>
      </c>
      <c r="C25" t="s">
        <v>1</v>
      </c>
      <c r="D25">
        <v>10</v>
      </c>
      <c r="E25">
        <v>23.829000000000001</v>
      </c>
      <c r="F25">
        <v>5</v>
      </c>
    </row>
    <row r="26" spans="1:6" x14ac:dyDescent="0.2">
      <c r="A26" t="s">
        <v>36</v>
      </c>
      <c r="B26" s="1">
        <v>44814</v>
      </c>
      <c r="C26" t="s">
        <v>1</v>
      </c>
      <c r="D26">
        <v>11</v>
      </c>
      <c r="E26">
        <v>24.390999999999998</v>
      </c>
      <c r="F26">
        <v>6</v>
      </c>
    </row>
    <row r="27" spans="1:6" x14ac:dyDescent="0.2">
      <c r="A27" t="s">
        <v>36</v>
      </c>
      <c r="B27" s="1">
        <v>44814</v>
      </c>
      <c r="C27" t="s">
        <v>1</v>
      </c>
      <c r="D27">
        <v>12</v>
      </c>
      <c r="E27">
        <v>24.709</v>
      </c>
      <c r="F27">
        <v>6</v>
      </c>
    </row>
    <row r="28" spans="1:6" x14ac:dyDescent="0.2">
      <c r="A28" t="s">
        <v>36</v>
      </c>
      <c r="B28" s="1">
        <v>44814</v>
      </c>
      <c r="C28" t="s">
        <v>1</v>
      </c>
      <c r="D28">
        <v>13</v>
      </c>
      <c r="E28">
        <v>25.573</v>
      </c>
      <c r="F28">
        <v>20</v>
      </c>
    </row>
    <row r="29" spans="1:6" x14ac:dyDescent="0.2">
      <c r="A29" t="s">
        <v>36</v>
      </c>
      <c r="B29" s="1">
        <v>44814</v>
      </c>
      <c r="C29" t="s">
        <v>1</v>
      </c>
      <c r="D29">
        <v>14</v>
      </c>
      <c r="E29">
        <v>24.687000000000001</v>
      </c>
      <c r="F29">
        <v>10</v>
      </c>
    </row>
    <row r="30" spans="1:6" x14ac:dyDescent="0.2">
      <c r="A30" t="s">
        <v>36</v>
      </c>
      <c r="B30" s="1">
        <v>44814</v>
      </c>
      <c r="C30" t="s">
        <v>1</v>
      </c>
      <c r="D30">
        <v>15</v>
      </c>
      <c r="E30">
        <v>25.087</v>
      </c>
      <c r="F30">
        <v>10</v>
      </c>
    </row>
    <row r="31" spans="1:6" x14ac:dyDescent="0.2">
      <c r="A31" t="s">
        <v>36</v>
      </c>
      <c r="B31" s="1">
        <v>44814</v>
      </c>
      <c r="C31" t="s">
        <v>1</v>
      </c>
      <c r="D31">
        <v>16</v>
      </c>
      <c r="E31">
        <v>25.73</v>
      </c>
      <c r="F31">
        <v>6</v>
      </c>
    </row>
    <row r="32" spans="1:6" x14ac:dyDescent="0.2">
      <c r="A32" t="s">
        <v>36</v>
      </c>
      <c r="B32" s="1">
        <v>44814</v>
      </c>
      <c r="C32" t="s">
        <v>1</v>
      </c>
      <c r="D32">
        <v>17</v>
      </c>
      <c r="E32">
        <v>25.577999999999999</v>
      </c>
      <c r="F32">
        <v>10</v>
      </c>
    </row>
    <row r="33" spans="1:7" x14ac:dyDescent="0.2">
      <c r="A33" t="s">
        <v>36</v>
      </c>
      <c r="B33" s="1">
        <v>44814</v>
      </c>
      <c r="C33" t="s">
        <v>1</v>
      </c>
      <c r="D33">
        <v>18</v>
      </c>
      <c r="E33">
        <v>25.411999999999999</v>
      </c>
      <c r="F33">
        <v>10</v>
      </c>
    </row>
    <row r="34" spans="1:7" x14ac:dyDescent="0.2">
      <c r="A34" t="s">
        <v>36</v>
      </c>
      <c r="B34" s="1">
        <v>44814</v>
      </c>
      <c r="C34" t="s">
        <v>3</v>
      </c>
      <c r="D34">
        <v>3</v>
      </c>
    </row>
    <row r="35" spans="1:7" x14ac:dyDescent="0.2">
      <c r="A35" t="s">
        <v>36</v>
      </c>
      <c r="B35" s="1">
        <v>44814</v>
      </c>
      <c r="C35" t="s">
        <v>3</v>
      </c>
      <c r="D35">
        <v>4</v>
      </c>
      <c r="E35">
        <v>23.515000000000001</v>
      </c>
      <c r="F35">
        <v>7.5</v>
      </c>
    </row>
    <row r="36" spans="1:7" x14ac:dyDescent="0.2">
      <c r="A36" t="s">
        <v>36</v>
      </c>
      <c r="B36" s="1">
        <v>44814</v>
      </c>
      <c r="C36" t="s">
        <v>3</v>
      </c>
      <c r="D36">
        <v>5</v>
      </c>
      <c r="G36" t="s">
        <v>39</v>
      </c>
    </row>
    <row r="37" spans="1:7" x14ac:dyDescent="0.2">
      <c r="A37" t="s">
        <v>36</v>
      </c>
      <c r="B37" s="1">
        <v>44814</v>
      </c>
      <c r="C37" t="s">
        <v>3</v>
      </c>
      <c r="D37">
        <v>6</v>
      </c>
      <c r="E37">
        <v>24.087</v>
      </c>
      <c r="F37">
        <v>7.5</v>
      </c>
    </row>
    <row r="38" spans="1:7" x14ac:dyDescent="0.2">
      <c r="A38" t="s">
        <v>36</v>
      </c>
      <c r="B38" s="1">
        <v>44814</v>
      </c>
      <c r="C38" t="s">
        <v>3</v>
      </c>
      <c r="D38">
        <v>7</v>
      </c>
    </row>
    <row r="39" spans="1:7" x14ac:dyDescent="0.2">
      <c r="A39" t="s">
        <v>36</v>
      </c>
      <c r="B39" s="1">
        <v>44814</v>
      </c>
      <c r="C39" t="s">
        <v>3</v>
      </c>
      <c r="D39">
        <v>8</v>
      </c>
    </row>
    <row r="40" spans="1:7" x14ac:dyDescent="0.2">
      <c r="A40" t="s">
        <v>36</v>
      </c>
      <c r="B40" s="1">
        <v>44814</v>
      </c>
      <c r="C40" t="s">
        <v>3</v>
      </c>
      <c r="D40">
        <v>9</v>
      </c>
    </row>
    <row r="41" spans="1:7" x14ac:dyDescent="0.2">
      <c r="A41" t="s">
        <v>36</v>
      </c>
      <c r="B41" s="1">
        <v>44814</v>
      </c>
      <c r="C41" t="s">
        <v>3</v>
      </c>
      <c r="D41">
        <v>10</v>
      </c>
    </row>
    <row r="42" spans="1:7" x14ac:dyDescent="0.2">
      <c r="A42" t="s">
        <v>36</v>
      </c>
      <c r="B42" s="1">
        <v>44814</v>
      </c>
      <c r="C42" t="s">
        <v>3</v>
      </c>
      <c r="D42">
        <v>11</v>
      </c>
      <c r="E42">
        <v>25.122</v>
      </c>
      <c r="F42">
        <v>5</v>
      </c>
    </row>
    <row r="43" spans="1:7" x14ac:dyDescent="0.2">
      <c r="A43" t="s">
        <v>36</v>
      </c>
      <c r="B43" s="1">
        <v>44814</v>
      </c>
      <c r="C43" t="s">
        <v>3</v>
      </c>
      <c r="D43">
        <v>12</v>
      </c>
      <c r="E43">
        <v>24.327999999999999</v>
      </c>
      <c r="F43">
        <v>5</v>
      </c>
    </row>
    <row r="44" spans="1:7" x14ac:dyDescent="0.2">
      <c r="A44" t="s">
        <v>36</v>
      </c>
      <c r="B44" s="1">
        <v>44814</v>
      </c>
      <c r="C44" t="s">
        <v>3</v>
      </c>
      <c r="D44">
        <v>13</v>
      </c>
    </row>
    <row r="45" spans="1:7" x14ac:dyDescent="0.2">
      <c r="A45" t="s">
        <v>36</v>
      </c>
      <c r="B45" s="1">
        <v>44814</v>
      </c>
      <c r="C45" t="s">
        <v>3</v>
      </c>
      <c r="D45">
        <v>14</v>
      </c>
    </row>
    <row r="46" spans="1:7" x14ac:dyDescent="0.2">
      <c r="A46" t="s">
        <v>36</v>
      </c>
      <c r="B46" s="1">
        <v>44814</v>
      </c>
      <c r="C46" t="s">
        <v>3</v>
      </c>
      <c r="D46">
        <v>15</v>
      </c>
      <c r="E46">
        <v>25.532</v>
      </c>
      <c r="F46">
        <v>7.5</v>
      </c>
    </row>
    <row r="47" spans="1:7" x14ac:dyDescent="0.2">
      <c r="A47" t="s">
        <v>36</v>
      </c>
      <c r="B47" s="1">
        <v>44814</v>
      </c>
      <c r="C47" t="s">
        <v>3</v>
      </c>
      <c r="D47">
        <v>16</v>
      </c>
    </row>
    <row r="48" spans="1:7" x14ac:dyDescent="0.2">
      <c r="A48" t="s">
        <v>36</v>
      </c>
      <c r="B48" s="1">
        <v>44814</v>
      </c>
      <c r="C48" t="s">
        <v>3</v>
      </c>
      <c r="D48">
        <v>17</v>
      </c>
    </row>
    <row r="49" spans="1:4" x14ac:dyDescent="0.2">
      <c r="A49" t="s">
        <v>36</v>
      </c>
      <c r="B49" s="1">
        <v>44814</v>
      </c>
      <c r="C49" t="s">
        <v>3</v>
      </c>
      <c r="D4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1FCD-4D68-784E-B207-6A9CA78830B4}">
  <dimension ref="A1:G54"/>
  <sheetViews>
    <sheetView workbookViewId="0">
      <selection activeCell="G8" sqref="G8"/>
    </sheetView>
  </sheetViews>
  <sheetFormatPr baseColWidth="10" defaultRowHeight="16" x14ac:dyDescent="0.2"/>
  <cols>
    <col min="3" max="3" width="12.33203125" bestFit="1" customWidth="1"/>
    <col min="4" max="4" width="12.1640625" bestFit="1" customWidth="1"/>
    <col min="5" max="5" width="8.33203125" customWidth="1"/>
    <col min="6" max="6" width="14.1640625" customWidth="1"/>
  </cols>
  <sheetData>
    <row r="1" spans="1:7" x14ac:dyDescent="0.2">
      <c r="A1" t="s">
        <v>4</v>
      </c>
      <c r="B1" t="s">
        <v>6</v>
      </c>
      <c r="C1" t="s">
        <v>7</v>
      </c>
      <c r="D1" t="s">
        <v>8</v>
      </c>
      <c r="E1" t="s">
        <v>13</v>
      </c>
      <c r="F1" t="s">
        <v>12</v>
      </c>
    </row>
    <row r="2" spans="1:7" x14ac:dyDescent="0.2">
      <c r="A2" t="s">
        <v>5</v>
      </c>
      <c r="B2" s="1">
        <v>44816</v>
      </c>
      <c r="C2">
        <v>25.559000000000001</v>
      </c>
      <c r="D2">
        <v>2</v>
      </c>
      <c r="E2" s="2">
        <v>0.39583333333333331</v>
      </c>
      <c r="F2">
        <v>250</v>
      </c>
    </row>
    <row r="3" spans="1:7" x14ac:dyDescent="0.2">
      <c r="A3" t="s">
        <v>5</v>
      </c>
      <c r="B3" s="1">
        <v>44816</v>
      </c>
      <c r="C3">
        <v>26.091000000000001</v>
      </c>
      <c r="D3" t="s">
        <v>10</v>
      </c>
      <c r="E3" s="2">
        <v>0.39583333333333331</v>
      </c>
      <c r="F3">
        <v>250</v>
      </c>
    </row>
    <row r="4" spans="1:7" x14ac:dyDescent="0.2">
      <c r="A4" t="s">
        <v>5</v>
      </c>
      <c r="B4" s="1">
        <v>44816</v>
      </c>
      <c r="C4">
        <v>25.701000000000001</v>
      </c>
      <c r="D4">
        <v>2</v>
      </c>
      <c r="E4" s="2">
        <v>0.40625</v>
      </c>
      <c r="F4">
        <v>250</v>
      </c>
      <c r="G4" t="s">
        <v>15</v>
      </c>
    </row>
    <row r="5" spans="1:7" x14ac:dyDescent="0.2">
      <c r="A5" t="s">
        <v>5</v>
      </c>
      <c r="B5" s="1">
        <v>44816</v>
      </c>
      <c r="C5">
        <v>25.657</v>
      </c>
      <c r="D5" t="s">
        <v>10</v>
      </c>
      <c r="E5" s="2">
        <v>0.40625</v>
      </c>
      <c r="F5">
        <v>250</v>
      </c>
    </row>
    <row r="6" spans="1:7" x14ac:dyDescent="0.2">
      <c r="A6" t="s">
        <v>5</v>
      </c>
      <c r="B6" s="1">
        <v>44816</v>
      </c>
      <c r="C6">
        <v>25.388999999999999</v>
      </c>
      <c r="D6">
        <v>2</v>
      </c>
      <c r="E6" s="2">
        <v>0.41666666666666669</v>
      </c>
      <c r="F6">
        <v>250</v>
      </c>
    </row>
    <row r="7" spans="1:7" x14ac:dyDescent="0.2">
      <c r="A7" t="s">
        <v>5</v>
      </c>
      <c r="B7" s="1">
        <v>44816</v>
      </c>
      <c r="C7">
        <v>25.555</v>
      </c>
      <c r="D7" t="s">
        <v>10</v>
      </c>
      <c r="E7" s="2">
        <v>0.41666666666666669</v>
      </c>
      <c r="F7">
        <v>250</v>
      </c>
    </row>
    <row r="8" spans="1:7" x14ac:dyDescent="0.2">
      <c r="A8" t="s">
        <v>5</v>
      </c>
      <c r="B8" s="1">
        <v>44816</v>
      </c>
      <c r="C8">
        <v>25.140999999999998</v>
      </c>
      <c r="D8">
        <v>2</v>
      </c>
      <c r="E8" s="2">
        <v>0.42708333333333331</v>
      </c>
      <c r="F8">
        <v>250</v>
      </c>
    </row>
    <row r="9" spans="1:7" x14ac:dyDescent="0.2">
      <c r="A9" t="s">
        <v>5</v>
      </c>
      <c r="B9" s="1">
        <v>44816</v>
      </c>
      <c r="C9">
        <v>25.154</v>
      </c>
      <c r="D9" t="s">
        <v>10</v>
      </c>
      <c r="E9" s="2">
        <v>0.42708333333333331</v>
      </c>
      <c r="F9">
        <v>250</v>
      </c>
    </row>
    <row r="10" spans="1:7" x14ac:dyDescent="0.2">
      <c r="A10" t="s">
        <v>5</v>
      </c>
      <c r="B10" s="1">
        <v>44816</v>
      </c>
      <c r="C10">
        <v>24.361000000000001</v>
      </c>
      <c r="D10">
        <v>2</v>
      </c>
      <c r="E10" s="2">
        <v>0.4375</v>
      </c>
      <c r="F10">
        <v>250</v>
      </c>
    </row>
    <row r="11" spans="1:7" x14ac:dyDescent="0.2">
      <c r="A11" t="s">
        <v>5</v>
      </c>
      <c r="B11" s="1">
        <v>44816</v>
      </c>
      <c r="C11">
        <v>25.815000000000001</v>
      </c>
      <c r="D11" t="s">
        <v>10</v>
      </c>
      <c r="E11" s="2">
        <v>0.4375</v>
      </c>
      <c r="F11">
        <v>250</v>
      </c>
    </row>
    <row r="12" spans="1:7" x14ac:dyDescent="0.2">
      <c r="A12" t="s">
        <v>5</v>
      </c>
      <c r="B12" s="1">
        <v>44816</v>
      </c>
      <c r="C12">
        <v>25.295999999999999</v>
      </c>
      <c r="D12">
        <v>2</v>
      </c>
      <c r="E12" s="2">
        <v>0.44791666666666669</v>
      </c>
      <c r="F12">
        <v>250</v>
      </c>
    </row>
    <row r="13" spans="1:7" x14ac:dyDescent="0.2">
      <c r="A13" t="s">
        <v>5</v>
      </c>
      <c r="B13" s="1">
        <v>44816</v>
      </c>
      <c r="C13">
        <v>26.065000000000001</v>
      </c>
      <c r="D13" t="s">
        <v>10</v>
      </c>
      <c r="E13" s="2">
        <v>0.44791666666666669</v>
      </c>
      <c r="F13">
        <v>250</v>
      </c>
      <c r="G13" t="s">
        <v>16</v>
      </c>
    </row>
    <row r="14" spans="1:7" x14ac:dyDescent="0.2">
      <c r="A14" t="s">
        <v>5</v>
      </c>
      <c r="B14" s="1">
        <v>44816</v>
      </c>
      <c r="C14">
        <v>25.431000000000001</v>
      </c>
      <c r="D14">
        <v>2</v>
      </c>
      <c r="E14" s="2">
        <v>0.45833333333333331</v>
      </c>
      <c r="F14">
        <v>250</v>
      </c>
    </row>
    <row r="15" spans="1:7" x14ac:dyDescent="0.2">
      <c r="A15" t="s">
        <v>5</v>
      </c>
      <c r="B15" s="1">
        <v>44816</v>
      </c>
      <c r="C15">
        <v>25.047999999999998</v>
      </c>
      <c r="D15" t="s">
        <v>10</v>
      </c>
      <c r="E15" s="2">
        <v>0.45833333333333331</v>
      </c>
      <c r="F15">
        <v>250</v>
      </c>
    </row>
    <row r="16" spans="1:7" x14ac:dyDescent="0.2">
      <c r="A16" t="s">
        <v>5</v>
      </c>
      <c r="B16" s="1">
        <v>44816</v>
      </c>
      <c r="C16">
        <v>25.952000000000002</v>
      </c>
      <c r="D16">
        <v>2</v>
      </c>
      <c r="E16" s="2">
        <v>0.46875</v>
      </c>
      <c r="F16">
        <v>250</v>
      </c>
    </row>
    <row r="17" spans="1:6" x14ac:dyDescent="0.2">
      <c r="A17" t="s">
        <v>5</v>
      </c>
      <c r="B17" s="1">
        <v>44816</v>
      </c>
      <c r="C17">
        <v>25.102</v>
      </c>
      <c r="D17" t="s">
        <v>10</v>
      </c>
      <c r="E17" s="2">
        <v>0.46875</v>
      </c>
      <c r="F17">
        <v>250</v>
      </c>
    </row>
    <row r="18" spans="1:6" x14ac:dyDescent="0.2">
      <c r="A18" t="s">
        <v>5</v>
      </c>
      <c r="B18" s="1">
        <v>44816</v>
      </c>
      <c r="C18">
        <v>25.338000000000001</v>
      </c>
      <c r="D18">
        <v>2</v>
      </c>
      <c r="E18" s="2">
        <v>0.47916666666666669</v>
      </c>
      <c r="F18">
        <v>250</v>
      </c>
    </row>
    <row r="19" spans="1:6" x14ac:dyDescent="0.2">
      <c r="A19" t="s">
        <v>5</v>
      </c>
      <c r="B19" s="1">
        <v>44816</v>
      </c>
      <c r="C19">
        <v>25.408999999999999</v>
      </c>
      <c r="D19" t="s">
        <v>10</v>
      </c>
      <c r="E19" s="2">
        <v>0.47916666666666669</v>
      </c>
      <c r="F19">
        <v>250</v>
      </c>
    </row>
    <row r="20" spans="1:6" x14ac:dyDescent="0.2">
      <c r="A20" t="s">
        <v>5</v>
      </c>
      <c r="B20" s="1">
        <v>44816</v>
      </c>
      <c r="C20">
        <v>25.888000000000002</v>
      </c>
      <c r="D20">
        <v>2</v>
      </c>
      <c r="E20" s="2">
        <v>0.48958333333333331</v>
      </c>
      <c r="F20">
        <v>250</v>
      </c>
    </row>
    <row r="21" spans="1:6" x14ac:dyDescent="0.2">
      <c r="A21" t="s">
        <v>5</v>
      </c>
      <c r="B21" s="1">
        <v>44816</v>
      </c>
      <c r="C21">
        <v>25.725999999999999</v>
      </c>
      <c r="D21" t="s">
        <v>10</v>
      </c>
      <c r="E21" s="2">
        <v>0.48958333333333331</v>
      </c>
      <c r="F21">
        <v>250</v>
      </c>
    </row>
    <row r="22" spans="1:6" x14ac:dyDescent="0.2">
      <c r="A22" t="s">
        <v>52</v>
      </c>
      <c r="B22" s="1">
        <v>44814</v>
      </c>
      <c r="C22">
        <v>25.969000000000001</v>
      </c>
      <c r="D22">
        <v>2</v>
      </c>
      <c r="E22" s="2">
        <v>0.34513888888888888</v>
      </c>
      <c r="F22">
        <v>300</v>
      </c>
    </row>
    <row r="23" spans="1:6" x14ac:dyDescent="0.2">
      <c r="A23" t="s">
        <v>52</v>
      </c>
      <c r="B23" s="1">
        <v>44814</v>
      </c>
      <c r="C23">
        <v>25.741</v>
      </c>
      <c r="D23">
        <v>19</v>
      </c>
      <c r="E23" s="2">
        <v>0.34513888888888888</v>
      </c>
      <c r="F23">
        <v>300</v>
      </c>
    </row>
    <row r="24" spans="1:6" x14ac:dyDescent="0.2">
      <c r="A24" t="s">
        <v>52</v>
      </c>
      <c r="B24" s="1">
        <v>44814</v>
      </c>
      <c r="C24">
        <v>24.132999999999999</v>
      </c>
      <c r="D24" t="s">
        <v>10</v>
      </c>
      <c r="E24" s="2">
        <v>0.34513888888888888</v>
      </c>
      <c r="F24">
        <v>300</v>
      </c>
    </row>
    <row r="25" spans="1:6" x14ac:dyDescent="0.2">
      <c r="A25" t="s">
        <v>52</v>
      </c>
      <c r="B25" s="1">
        <v>44814</v>
      </c>
      <c r="C25">
        <v>26.007999999999999</v>
      </c>
      <c r="D25">
        <v>2</v>
      </c>
      <c r="E25" s="2">
        <v>0.35833333333333334</v>
      </c>
      <c r="F25">
        <v>300</v>
      </c>
    </row>
    <row r="26" spans="1:6" x14ac:dyDescent="0.2">
      <c r="A26" t="s">
        <v>52</v>
      </c>
      <c r="B26" s="1">
        <v>44814</v>
      </c>
      <c r="C26">
        <v>26.013999999999999</v>
      </c>
      <c r="D26">
        <v>19</v>
      </c>
      <c r="E26" s="2">
        <v>0.35833333333333334</v>
      </c>
      <c r="F26">
        <v>300</v>
      </c>
    </row>
    <row r="27" spans="1:6" x14ac:dyDescent="0.2">
      <c r="A27" t="s">
        <v>52</v>
      </c>
      <c r="B27" s="1">
        <v>44814</v>
      </c>
      <c r="C27">
        <v>25.003</v>
      </c>
      <c r="D27" t="s">
        <v>10</v>
      </c>
      <c r="E27" s="2">
        <v>0.35833333333333334</v>
      </c>
      <c r="F27">
        <v>300</v>
      </c>
    </row>
    <row r="28" spans="1:6" x14ac:dyDescent="0.2">
      <c r="A28" t="s">
        <v>52</v>
      </c>
      <c r="B28" s="1">
        <v>44814</v>
      </c>
      <c r="C28">
        <v>24.972000000000001</v>
      </c>
      <c r="D28">
        <v>2</v>
      </c>
      <c r="E28" s="2">
        <v>0.37013888888888885</v>
      </c>
      <c r="F28">
        <v>300</v>
      </c>
    </row>
    <row r="29" spans="1:6" x14ac:dyDescent="0.2">
      <c r="A29" t="s">
        <v>52</v>
      </c>
      <c r="B29" s="1">
        <v>44814</v>
      </c>
      <c r="C29">
        <v>25.704999999999998</v>
      </c>
      <c r="D29">
        <v>19</v>
      </c>
      <c r="E29" s="2">
        <v>0.37013888888888885</v>
      </c>
      <c r="F29">
        <v>300</v>
      </c>
    </row>
    <row r="30" spans="1:6" x14ac:dyDescent="0.2">
      <c r="A30" t="s">
        <v>52</v>
      </c>
      <c r="B30" s="1">
        <v>44814</v>
      </c>
      <c r="C30">
        <v>24.827999999999999</v>
      </c>
      <c r="D30" t="s">
        <v>10</v>
      </c>
      <c r="E30" s="2">
        <v>0.37013888888888885</v>
      </c>
      <c r="F30">
        <v>300</v>
      </c>
    </row>
    <row r="31" spans="1:6" x14ac:dyDescent="0.2">
      <c r="A31" t="s">
        <v>52</v>
      </c>
      <c r="B31" s="1">
        <v>44814</v>
      </c>
      <c r="C31">
        <v>25.300999999999998</v>
      </c>
      <c r="D31">
        <v>2</v>
      </c>
      <c r="E31" s="2">
        <v>0.38125000000000003</v>
      </c>
      <c r="F31">
        <v>300</v>
      </c>
    </row>
    <row r="32" spans="1:6" x14ac:dyDescent="0.2">
      <c r="A32" t="s">
        <v>52</v>
      </c>
      <c r="B32" s="1">
        <v>44814</v>
      </c>
      <c r="C32">
        <v>24.725000000000001</v>
      </c>
      <c r="D32">
        <v>19</v>
      </c>
      <c r="E32" s="2">
        <v>0.38125000000000003</v>
      </c>
      <c r="F32">
        <v>300</v>
      </c>
    </row>
    <row r="33" spans="1:7" x14ac:dyDescent="0.2">
      <c r="A33" t="s">
        <v>52</v>
      </c>
      <c r="B33" s="1">
        <v>44814</v>
      </c>
      <c r="C33">
        <v>24.974</v>
      </c>
      <c r="D33" t="s">
        <v>10</v>
      </c>
      <c r="E33" s="2">
        <v>0.38125000000000003</v>
      </c>
      <c r="F33">
        <v>300</v>
      </c>
      <c r="G33" t="s">
        <v>53</v>
      </c>
    </row>
    <row r="34" spans="1:7" x14ac:dyDescent="0.2">
      <c r="A34" t="s">
        <v>52</v>
      </c>
      <c r="B34" s="1">
        <v>44814</v>
      </c>
      <c r="C34">
        <v>25.593</v>
      </c>
      <c r="D34">
        <v>2</v>
      </c>
      <c r="E34" s="2">
        <v>0.39166666666666666</v>
      </c>
      <c r="F34">
        <v>300</v>
      </c>
    </row>
    <row r="35" spans="1:7" x14ac:dyDescent="0.2">
      <c r="A35" t="s">
        <v>52</v>
      </c>
      <c r="B35" s="1">
        <v>44814</v>
      </c>
      <c r="C35">
        <v>24.954000000000001</v>
      </c>
      <c r="D35">
        <v>19</v>
      </c>
      <c r="E35" s="2">
        <v>0.39166666666666666</v>
      </c>
      <c r="F35">
        <v>300</v>
      </c>
    </row>
    <row r="36" spans="1:7" x14ac:dyDescent="0.2">
      <c r="A36" t="s">
        <v>52</v>
      </c>
      <c r="B36" s="1">
        <v>44814</v>
      </c>
      <c r="C36">
        <v>24.504999999999999</v>
      </c>
      <c r="D36" t="s">
        <v>10</v>
      </c>
      <c r="E36" s="2">
        <v>0.39166666666666666</v>
      </c>
      <c r="F36">
        <v>300</v>
      </c>
    </row>
    <row r="37" spans="1:7" x14ac:dyDescent="0.2">
      <c r="A37" t="s">
        <v>52</v>
      </c>
      <c r="B37" s="1">
        <v>44814</v>
      </c>
      <c r="C37">
        <v>25.102</v>
      </c>
      <c r="D37">
        <v>2</v>
      </c>
      <c r="E37" s="2">
        <v>0.40486111111111112</v>
      </c>
      <c r="F37">
        <v>300</v>
      </c>
    </row>
    <row r="38" spans="1:7" x14ac:dyDescent="0.2">
      <c r="A38" t="s">
        <v>52</v>
      </c>
      <c r="B38" s="1">
        <v>44814</v>
      </c>
      <c r="C38">
        <v>24.893999999999998</v>
      </c>
      <c r="D38">
        <v>19</v>
      </c>
      <c r="E38" s="2">
        <v>0.40486111111111112</v>
      </c>
      <c r="F38">
        <v>300</v>
      </c>
    </row>
    <row r="39" spans="1:7" x14ac:dyDescent="0.2">
      <c r="A39" t="s">
        <v>52</v>
      </c>
      <c r="B39" s="1">
        <v>44814</v>
      </c>
      <c r="C39">
        <v>24.925999999999998</v>
      </c>
      <c r="D39" t="s">
        <v>10</v>
      </c>
      <c r="E39" s="2">
        <v>0.40486111111111112</v>
      </c>
      <c r="F39">
        <v>300</v>
      </c>
    </row>
    <row r="40" spans="1:7" x14ac:dyDescent="0.2">
      <c r="A40" t="s">
        <v>52</v>
      </c>
      <c r="B40" s="1">
        <v>44814</v>
      </c>
      <c r="C40">
        <v>24.536999999999999</v>
      </c>
      <c r="D40">
        <v>2</v>
      </c>
      <c r="E40" s="2">
        <v>0.41736111111111113</v>
      </c>
      <c r="F40">
        <v>300</v>
      </c>
    </row>
    <row r="41" spans="1:7" x14ac:dyDescent="0.2">
      <c r="A41" t="s">
        <v>52</v>
      </c>
      <c r="B41" s="1">
        <v>44814</v>
      </c>
      <c r="C41">
        <v>24.048999999999999</v>
      </c>
      <c r="D41">
        <v>19</v>
      </c>
      <c r="E41" s="2">
        <v>0.41736111111111113</v>
      </c>
      <c r="F41">
        <v>300</v>
      </c>
    </row>
    <row r="42" spans="1:7" x14ac:dyDescent="0.2">
      <c r="A42" t="s">
        <v>52</v>
      </c>
      <c r="B42" s="1">
        <v>44814</v>
      </c>
      <c r="C42">
        <v>24.785</v>
      </c>
      <c r="D42" t="s">
        <v>10</v>
      </c>
      <c r="E42" s="2">
        <v>0.41736111111111113</v>
      </c>
      <c r="F42">
        <v>300</v>
      </c>
    </row>
    <row r="43" spans="1:7" x14ac:dyDescent="0.2">
      <c r="A43" t="s">
        <v>52</v>
      </c>
      <c r="B43" s="1">
        <v>44814</v>
      </c>
      <c r="C43">
        <v>24.504999999999999</v>
      </c>
      <c r="D43">
        <v>2</v>
      </c>
      <c r="E43" s="2">
        <v>0.4291666666666667</v>
      </c>
      <c r="F43">
        <v>300</v>
      </c>
    </row>
    <row r="44" spans="1:7" x14ac:dyDescent="0.2">
      <c r="A44" t="s">
        <v>52</v>
      </c>
      <c r="B44" s="1">
        <v>44814</v>
      </c>
      <c r="C44">
        <v>25.524999999999999</v>
      </c>
      <c r="D44">
        <v>19</v>
      </c>
      <c r="E44" s="2">
        <v>0.4291666666666667</v>
      </c>
      <c r="F44">
        <v>300</v>
      </c>
    </row>
    <row r="45" spans="1:7" x14ac:dyDescent="0.2">
      <c r="A45" t="s">
        <v>52</v>
      </c>
      <c r="B45" s="1">
        <v>44814</v>
      </c>
      <c r="C45">
        <v>24.446000000000002</v>
      </c>
      <c r="D45" t="s">
        <v>10</v>
      </c>
      <c r="E45" s="2">
        <v>0.4291666666666667</v>
      </c>
      <c r="F45">
        <v>300</v>
      </c>
    </row>
    <row r="46" spans="1:7" x14ac:dyDescent="0.2">
      <c r="A46" t="s">
        <v>52</v>
      </c>
      <c r="B46" s="1">
        <v>44814</v>
      </c>
      <c r="C46">
        <v>23.966000000000001</v>
      </c>
      <c r="D46">
        <v>2</v>
      </c>
      <c r="E46" s="2">
        <v>0.44097222222222227</v>
      </c>
      <c r="F46">
        <v>300</v>
      </c>
    </row>
    <row r="47" spans="1:7" x14ac:dyDescent="0.2">
      <c r="A47" t="s">
        <v>52</v>
      </c>
      <c r="B47" s="1">
        <v>44814</v>
      </c>
      <c r="C47">
        <v>25.096</v>
      </c>
      <c r="D47">
        <v>19</v>
      </c>
      <c r="E47" s="2">
        <v>0.44097222222222227</v>
      </c>
      <c r="F47">
        <v>300</v>
      </c>
      <c r="G47" t="s">
        <v>54</v>
      </c>
    </row>
    <row r="48" spans="1:7" x14ac:dyDescent="0.2">
      <c r="A48" t="s">
        <v>52</v>
      </c>
      <c r="B48" s="1">
        <v>44814</v>
      </c>
      <c r="C48">
        <v>25.28</v>
      </c>
      <c r="D48" t="s">
        <v>10</v>
      </c>
      <c r="E48" s="2">
        <v>0.44097222222222227</v>
      </c>
      <c r="F48">
        <v>300</v>
      </c>
    </row>
    <row r="49" spans="1:6" x14ac:dyDescent="0.2">
      <c r="A49" t="s">
        <v>52</v>
      </c>
      <c r="B49" s="1">
        <v>44814</v>
      </c>
      <c r="C49">
        <v>25.231000000000002</v>
      </c>
      <c r="D49">
        <v>2</v>
      </c>
      <c r="E49" s="2">
        <v>0.45208333333333334</v>
      </c>
      <c r="F49">
        <v>300</v>
      </c>
    </row>
    <row r="50" spans="1:6" x14ac:dyDescent="0.2">
      <c r="A50" t="s">
        <v>52</v>
      </c>
      <c r="B50" s="1">
        <v>44814</v>
      </c>
      <c r="C50">
        <v>25.213000000000001</v>
      </c>
      <c r="D50">
        <v>19</v>
      </c>
      <c r="E50" s="2">
        <v>0.45208333333333334</v>
      </c>
      <c r="F50">
        <v>300</v>
      </c>
    </row>
    <row r="51" spans="1:6" x14ac:dyDescent="0.2">
      <c r="A51" t="s">
        <v>52</v>
      </c>
      <c r="B51" s="1">
        <v>44814</v>
      </c>
      <c r="C51">
        <v>25.111000000000001</v>
      </c>
      <c r="D51" t="s">
        <v>10</v>
      </c>
      <c r="E51" s="2">
        <v>0.45208333333333334</v>
      </c>
      <c r="F51">
        <v>300</v>
      </c>
    </row>
    <row r="52" spans="1:6" x14ac:dyDescent="0.2">
      <c r="B52" s="1"/>
    </row>
    <row r="53" spans="1:6" x14ac:dyDescent="0.2">
      <c r="B53" s="1"/>
    </row>
    <row r="54" spans="1:6" x14ac:dyDescent="0.2">
      <c r="B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9466-27BB-E44A-B248-AB31F573D6CB}">
  <dimension ref="A1:F9"/>
  <sheetViews>
    <sheetView workbookViewId="0">
      <selection activeCell="E17" sqref="E17"/>
    </sheetView>
  </sheetViews>
  <sheetFormatPr baseColWidth="10" defaultRowHeight="16" x14ac:dyDescent="0.2"/>
  <cols>
    <col min="1" max="1" width="13.83203125" customWidth="1"/>
  </cols>
  <sheetData>
    <row r="1" spans="1:6" x14ac:dyDescent="0.2">
      <c r="A1" t="s">
        <v>4</v>
      </c>
      <c r="B1" t="s">
        <v>6</v>
      </c>
      <c r="C1" t="s">
        <v>58</v>
      </c>
      <c r="D1" t="s">
        <v>9</v>
      </c>
      <c r="E1" t="s">
        <v>59</v>
      </c>
    </row>
    <row r="2" spans="1:6" x14ac:dyDescent="0.2">
      <c r="A2" t="s">
        <v>52</v>
      </c>
      <c r="B2" s="1">
        <v>44814</v>
      </c>
      <c r="C2" t="s">
        <v>10</v>
      </c>
      <c r="D2" s="2">
        <v>0.39513888888888887</v>
      </c>
      <c r="E2">
        <v>100</v>
      </c>
    </row>
    <row r="3" spans="1:6" x14ac:dyDescent="0.2">
      <c r="A3" t="s">
        <v>52</v>
      </c>
      <c r="B3" s="1">
        <v>44814</v>
      </c>
      <c r="C3" t="s">
        <v>10</v>
      </c>
      <c r="D3" s="2">
        <v>0.39513888888888887</v>
      </c>
      <c r="E3">
        <v>100</v>
      </c>
    </row>
    <row r="4" spans="1:6" x14ac:dyDescent="0.2">
      <c r="A4" t="s">
        <v>52</v>
      </c>
      <c r="B4" s="1">
        <v>44814</v>
      </c>
      <c r="C4">
        <v>2</v>
      </c>
      <c r="D4" s="2">
        <v>0.4069444444444445</v>
      </c>
      <c r="E4">
        <v>200</v>
      </c>
    </row>
    <row r="5" spans="1:6" x14ac:dyDescent="0.2">
      <c r="A5" t="s">
        <v>52</v>
      </c>
      <c r="B5" s="1">
        <v>44814</v>
      </c>
      <c r="C5">
        <v>19</v>
      </c>
      <c r="D5" s="2">
        <v>0.4069444444444445</v>
      </c>
      <c r="E5">
        <v>200</v>
      </c>
    </row>
    <row r="6" spans="1:6" x14ac:dyDescent="0.2">
      <c r="A6" t="s">
        <v>52</v>
      </c>
      <c r="B6" s="1">
        <v>44814</v>
      </c>
      <c r="C6" t="s">
        <v>10</v>
      </c>
      <c r="D6" s="2">
        <v>0.4069444444444445</v>
      </c>
      <c r="E6">
        <v>200</v>
      </c>
      <c r="F6" t="s">
        <v>60</v>
      </c>
    </row>
    <row r="7" spans="1:6" x14ac:dyDescent="0.2">
      <c r="A7" t="s">
        <v>5</v>
      </c>
      <c r="B7" s="1">
        <v>44816</v>
      </c>
      <c r="C7" t="s">
        <v>10</v>
      </c>
      <c r="F7" t="s">
        <v>99</v>
      </c>
    </row>
    <row r="8" spans="1:6" x14ac:dyDescent="0.2">
      <c r="A8" t="s">
        <v>5</v>
      </c>
      <c r="B8" s="1">
        <v>44816</v>
      </c>
      <c r="C8" t="s">
        <v>10</v>
      </c>
      <c r="F8" t="s">
        <v>99</v>
      </c>
    </row>
    <row r="9" spans="1:6" x14ac:dyDescent="0.2">
      <c r="A9" t="s">
        <v>5</v>
      </c>
      <c r="B9" s="1">
        <v>44816</v>
      </c>
      <c r="C9" t="s">
        <v>10</v>
      </c>
      <c r="F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5128-1D3C-8B43-A68B-B3EC7E54E88D}">
  <dimension ref="A1:J29"/>
  <sheetViews>
    <sheetView workbookViewId="0">
      <selection activeCell="J30" sqref="J30"/>
    </sheetView>
  </sheetViews>
  <sheetFormatPr baseColWidth="10" defaultRowHeight="16" x14ac:dyDescent="0.2"/>
  <cols>
    <col min="1" max="1" width="13.5" customWidth="1"/>
    <col min="9" max="9" width="7.83203125" customWidth="1"/>
  </cols>
  <sheetData>
    <row r="1" spans="1:10" x14ac:dyDescent="0.2">
      <c r="A1" t="s">
        <v>4</v>
      </c>
      <c r="B1" t="s">
        <v>6</v>
      </c>
      <c r="C1" t="s">
        <v>9</v>
      </c>
      <c r="F1">
        <v>1</v>
      </c>
      <c r="G1">
        <v>2</v>
      </c>
      <c r="H1">
        <v>3</v>
      </c>
      <c r="I1" t="s">
        <v>26</v>
      </c>
      <c r="J1" t="s">
        <v>25</v>
      </c>
    </row>
    <row r="2" spans="1:10" x14ac:dyDescent="0.2">
      <c r="A2" t="s">
        <v>5</v>
      </c>
      <c r="B2" s="1">
        <v>44816</v>
      </c>
      <c r="C2" s="1" t="s">
        <v>27</v>
      </c>
      <c r="D2" s="1" t="s">
        <v>22</v>
      </c>
      <c r="E2">
        <v>2</v>
      </c>
      <c r="F2">
        <v>50</v>
      </c>
      <c r="G2">
        <v>51</v>
      </c>
      <c r="H2">
        <v>48.5</v>
      </c>
      <c r="I2" s="6">
        <f>AVERAGE(F2:H2)</f>
        <v>49.833333333333336</v>
      </c>
      <c r="J2" t="s">
        <v>23</v>
      </c>
    </row>
    <row r="3" spans="1:10" x14ac:dyDescent="0.2">
      <c r="A3" t="s">
        <v>5</v>
      </c>
      <c r="B3" s="1">
        <v>44816</v>
      </c>
      <c r="C3" s="1" t="s">
        <v>27</v>
      </c>
      <c r="D3" s="1" t="s">
        <v>22</v>
      </c>
      <c r="E3">
        <v>3</v>
      </c>
      <c r="F3">
        <v>49</v>
      </c>
      <c r="G3">
        <v>50</v>
      </c>
      <c r="H3">
        <v>48.5</v>
      </c>
      <c r="I3" s="6">
        <f t="shared" ref="I3:I10" si="0">AVERAGE(F3:H3)</f>
        <v>49.166666666666664</v>
      </c>
      <c r="J3" t="s">
        <v>24</v>
      </c>
    </row>
    <row r="4" spans="1:10" x14ac:dyDescent="0.2">
      <c r="A4" t="s">
        <v>5</v>
      </c>
      <c r="B4" s="1">
        <v>44816</v>
      </c>
      <c r="C4" s="1" t="s">
        <v>27</v>
      </c>
      <c r="D4" s="1" t="s">
        <v>22</v>
      </c>
      <c r="E4">
        <v>4</v>
      </c>
      <c r="F4">
        <v>48</v>
      </c>
      <c r="G4">
        <v>48</v>
      </c>
      <c r="H4">
        <v>48.5</v>
      </c>
      <c r="I4" s="6">
        <f t="shared" si="0"/>
        <v>48.166666666666664</v>
      </c>
      <c r="J4" t="s">
        <v>24</v>
      </c>
    </row>
    <row r="5" spans="1:10" x14ac:dyDescent="0.2">
      <c r="A5" t="s">
        <v>5</v>
      </c>
      <c r="B5" s="1">
        <v>44816</v>
      </c>
      <c r="C5" s="1" t="s">
        <v>27</v>
      </c>
      <c r="D5" s="1" t="s">
        <v>22</v>
      </c>
      <c r="E5">
        <v>5</v>
      </c>
      <c r="F5">
        <v>50</v>
      </c>
      <c r="G5">
        <v>49</v>
      </c>
      <c r="H5">
        <v>50</v>
      </c>
      <c r="I5" s="6">
        <f t="shared" si="0"/>
        <v>49.666666666666664</v>
      </c>
      <c r="J5" t="s">
        <v>24</v>
      </c>
    </row>
    <row r="6" spans="1:10" x14ac:dyDescent="0.2">
      <c r="A6" t="s">
        <v>5</v>
      </c>
      <c r="B6" s="1">
        <v>44816</v>
      </c>
      <c r="C6" s="1" t="s">
        <v>27</v>
      </c>
      <c r="D6" s="1" t="s">
        <v>22</v>
      </c>
      <c r="E6">
        <v>6</v>
      </c>
      <c r="F6">
        <v>51</v>
      </c>
      <c r="G6">
        <v>50</v>
      </c>
      <c r="H6">
        <v>51</v>
      </c>
      <c r="I6" s="6">
        <f t="shared" si="0"/>
        <v>50.666666666666664</v>
      </c>
      <c r="J6" t="s">
        <v>24</v>
      </c>
    </row>
    <row r="7" spans="1:10" x14ac:dyDescent="0.2">
      <c r="A7" t="s">
        <v>5</v>
      </c>
      <c r="B7" s="1">
        <v>44816</v>
      </c>
      <c r="C7" s="1" t="s">
        <v>27</v>
      </c>
      <c r="D7" s="1" t="s">
        <v>22</v>
      </c>
      <c r="E7">
        <v>7</v>
      </c>
      <c r="F7">
        <v>48</v>
      </c>
      <c r="G7">
        <v>48</v>
      </c>
      <c r="H7">
        <v>48</v>
      </c>
      <c r="I7" s="6">
        <f t="shared" si="0"/>
        <v>48</v>
      </c>
      <c r="J7" t="s">
        <v>24</v>
      </c>
    </row>
    <row r="8" spans="1:10" x14ac:dyDescent="0.2">
      <c r="A8" t="s">
        <v>5</v>
      </c>
      <c r="B8" s="1">
        <v>44816</v>
      </c>
      <c r="C8" s="1" t="s">
        <v>27</v>
      </c>
      <c r="D8" s="1" t="s">
        <v>22</v>
      </c>
      <c r="E8">
        <v>8</v>
      </c>
      <c r="F8">
        <v>50</v>
      </c>
      <c r="G8">
        <v>49.5</v>
      </c>
      <c r="H8">
        <v>50</v>
      </c>
      <c r="I8" s="6">
        <f t="shared" si="0"/>
        <v>49.833333333333336</v>
      </c>
      <c r="J8" t="s">
        <v>24</v>
      </c>
    </row>
    <row r="9" spans="1:10" x14ac:dyDescent="0.2">
      <c r="A9" t="s">
        <v>5</v>
      </c>
      <c r="B9" s="1">
        <v>44816</v>
      </c>
      <c r="C9" s="1" t="s">
        <v>27</v>
      </c>
      <c r="D9" s="1" t="s">
        <v>22</v>
      </c>
      <c r="E9">
        <v>9</v>
      </c>
      <c r="F9">
        <v>51</v>
      </c>
      <c r="G9">
        <v>51</v>
      </c>
      <c r="H9">
        <v>50.5</v>
      </c>
      <c r="I9" s="6">
        <f t="shared" si="0"/>
        <v>50.833333333333336</v>
      </c>
      <c r="J9" t="s">
        <v>24</v>
      </c>
    </row>
    <row r="10" spans="1:10" x14ac:dyDescent="0.2">
      <c r="A10" t="s">
        <v>5</v>
      </c>
      <c r="B10" s="1">
        <v>44816</v>
      </c>
      <c r="C10" s="1" t="s">
        <v>27</v>
      </c>
      <c r="D10" s="1" t="s">
        <v>22</v>
      </c>
      <c r="E10">
        <v>10</v>
      </c>
      <c r="F10">
        <v>48</v>
      </c>
      <c r="G10">
        <v>49</v>
      </c>
      <c r="H10">
        <v>49</v>
      </c>
      <c r="I10" s="6">
        <f t="shared" si="0"/>
        <v>48.666666666666664</v>
      </c>
      <c r="J10" t="s">
        <v>24</v>
      </c>
    </row>
    <row r="11" spans="1:10" x14ac:dyDescent="0.2">
      <c r="A11" t="s">
        <v>52</v>
      </c>
      <c r="B11" s="1">
        <v>44814</v>
      </c>
      <c r="C11" s="1" t="s">
        <v>63</v>
      </c>
      <c r="D11" s="1" t="s">
        <v>22</v>
      </c>
      <c r="E11">
        <v>1</v>
      </c>
      <c r="F11">
        <v>50</v>
      </c>
      <c r="G11">
        <v>50</v>
      </c>
      <c r="H11">
        <v>50</v>
      </c>
      <c r="I11" s="6">
        <f t="shared" ref="I11:I29" si="1">AVERAGE(F11:H11)</f>
        <v>50</v>
      </c>
      <c r="J11" t="s">
        <v>23</v>
      </c>
    </row>
    <row r="12" spans="1:10" x14ac:dyDescent="0.2">
      <c r="A12" t="s">
        <v>52</v>
      </c>
      <c r="B12" s="1">
        <v>44814</v>
      </c>
      <c r="C12" s="1" t="s">
        <v>63</v>
      </c>
      <c r="D12" s="1" t="s">
        <v>22</v>
      </c>
      <c r="E12">
        <v>2</v>
      </c>
      <c r="F12">
        <v>50</v>
      </c>
      <c r="G12">
        <v>50</v>
      </c>
      <c r="H12">
        <v>51</v>
      </c>
      <c r="I12" s="6">
        <f t="shared" si="1"/>
        <v>50.333333333333336</v>
      </c>
      <c r="J12" t="s">
        <v>23</v>
      </c>
    </row>
    <row r="13" spans="1:10" x14ac:dyDescent="0.2">
      <c r="A13" t="s">
        <v>52</v>
      </c>
      <c r="B13" s="1">
        <v>44814</v>
      </c>
      <c r="C13" s="1" t="s">
        <v>63</v>
      </c>
      <c r="D13" s="1" t="s">
        <v>22</v>
      </c>
      <c r="E13">
        <v>3</v>
      </c>
      <c r="F13">
        <v>50</v>
      </c>
      <c r="G13">
        <v>51</v>
      </c>
      <c r="H13">
        <v>51</v>
      </c>
      <c r="I13" s="6">
        <f t="shared" si="1"/>
        <v>50.666666666666664</v>
      </c>
      <c r="J13" t="s">
        <v>24</v>
      </c>
    </row>
    <row r="14" spans="1:10" x14ac:dyDescent="0.2">
      <c r="A14" t="s">
        <v>52</v>
      </c>
      <c r="B14" s="1">
        <v>44814</v>
      </c>
      <c r="C14" s="1" t="s">
        <v>63</v>
      </c>
      <c r="D14" s="1" t="s">
        <v>22</v>
      </c>
      <c r="E14">
        <v>4</v>
      </c>
      <c r="F14">
        <v>50</v>
      </c>
      <c r="G14">
        <v>50</v>
      </c>
      <c r="H14">
        <v>50</v>
      </c>
      <c r="I14" s="6">
        <f t="shared" si="1"/>
        <v>50</v>
      </c>
      <c r="J14" t="s">
        <v>24</v>
      </c>
    </row>
    <row r="15" spans="1:10" x14ac:dyDescent="0.2">
      <c r="A15" t="s">
        <v>52</v>
      </c>
      <c r="B15" s="1">
        <v>44814</v>
      </c>
      <c r="C15" s="1" t="s">
        <v>63</v>
      </c>
      <c r="D15" s="1" t="s">
        <v>22</v>
      </c>
      <c r="E15">
        <v>5</v>
      </c>
      <c r="F15">
        <v>51</v>
      </c>
      <c r="G15">
        <v>51</v>
      </c>
      <c r="H15">
        <v>51</v>
      </c>
      <c r="I15" s="6">
        <f t="shared" si="1"/>
        <v>51</v>
      </c>
      <c r="J15" t="s">
        <v>24</v>
      </c>
    </row>
    <row r="16" spans="1:10" x14ac:dyDescent="0.2">
      <c r="A16" t="s">
        <v>52</v>
      </c>
      <c r="B16" s="1">
        <v>44814</v>
      </c>
      <c r="C16" s="1" t="s">
        <v>63</v>
      </c>
      <c r="D16" s="1" t="s">
        <v>22</v>
      </c>
      <c r="E16">
        <v>6</v>
      </c>
      <c r="F16">
        <v>51</v>
      </c>
      <c r="G16">
        <v>51</v>
      </c>
      <c r="H16">
        <v>51</v>
      </c>
      <c r="I16" s="6">
        <f t="shared" si="1"/>
        <v>51</v>
      </c>
      <c r="J16" t="s">
        <v>24</v>
      </c>
    </row>
    <row r="17" spans="1:10" x14ac:dyDescent="0.2">
      <c r="A17" t="s">
        <v>52</v>
      </c>
      <c r="B17" s="1">
        <v>44814</v>
      </c>
      <c r="C17" s="1" t="s">
        <v>63</v>
      </c>
      <c r="D17" s="1" t="s">
        <v>22</v>
      </c>
      <c r="E17">
        <v>7</v>
      </c>
      <c r="F17">
        <v>50</v>
      </c>
      <c r="G17">
        <v>48.5</v>
      </c>
      <c r="H17">
        <v>48.5</v>
      </c>
      <c r="I17" s="6">
        <f t="shared" si="1"/>
        <v>49</v>
      </c>
      <c r="J17" t="s">
        <v>24</v>
      </c>
    </row>
    <row r="18" spans="1:10" x14ac:dyDescent="0.2">
      <c r="A18" t="s">
        <v>52</v>
      </c>
      <c r="B18" s="1">
        <v>44814</v>
      </c>
      <c r="C18" s="1" t="s">
        <v>63</v>
      </c>
      <c r="D18" s="1" t="s">
        <v>22</v>
      </c>
      <c r="E18">
        <v>8</v>
      </c>
      <c r="F18">
        <v>50</v>
      </c>
      <c r="G18">
        <v>49.5</v>
      </c>
      <c r="H18">
        <v>49.5</v>
      </c>
      <c r="I18" s="6">
        <f t="shared" si="1"/>
        <v>49.666666666666664</v>
      </c>
      <c r="J18" t="s">
        <v>24</v>
      </c>
    </row>
    <row r="19" spans="1:10" x14ac:dyDescent="0.2">
      <c r="A19" t="s">
        <v>52</v>
      </c>
      <c r="B19" s="1">
        <v>44814</v>
      </c>
      <c r="C19" s="1" t="s">
        <v>63</v>
      </c>
      <c r="D19" s="1" t="s">
        <v>22</v>
      </c>
      <c r="E19">
        <v>9</v>
      </c>
      <c r="F19">
        <v>49.5</v>
      </c>
      <c r="G19">
        <v>49</v>
      </c>
      <c r="H19">
        <v>50.5</v>
      </c>
      <c r="I19" s="6">
        <f t="shared" si="1"/>
        <v>49.666666666666664</v>
      </c>
      <c r="J19" t="s">
        <v>24</v>
      </c>
    </row>
    <row r="20" spans="1:10" x14ac:dyDescent="0.2">
      <c r="A20" t="s">
        <v>52</v>
      </c>
      <c r="B20" s="1">
        <v>44814</v>
      </c>
      <c r="C20" s="1" t="s">
        <v>63</v>
      </c>
      <c r="D20" s="1" t="s">
        <v>22</v>
      </c>
      <c r="E20">
        <v>10</v>
      </c>
      <c r="F20">
        <v>51</v>
      </c>
      <c r="G20">
        <v>50</v>
      </c>
      <c r="H20">
        <v>50.5</v>
      </c>
      <c r="I20" s="6">
        <f t="shared" si="1"/>
        <v>50.5</v>
      </c>
      <c r="J20" t="s">
        <v>24</v>
      </c>
    </row>
    <row r="21" spans="1:10" x14ac:dyDescent="0.2">
      <c r="A21" t="s">
        <v>52</v>
      </c>
      <c r="B21" s="1">
        <v>44814</v>
      </c>
      <c r="C21" s="1" t="s">
        <v>63</v>
      </c>
      <c r="D21" s="1" t="s">
        <v>62</v>
      </c>
      <c r="E21">
        <v>11</v>
      </c>
      <c r="F21">
        <v>48</v>
      </c>
      <c r="G21">
        <v>48</v>
      </c>
      <c r="H21">
        <v>49</v>
      </c>
      <c r="I21" s="6">
        <f t="shared" si="1"/>
        <v>48.333333333333336</v>
      </c>
      <c r="J21" t="s">
        <v>24</v>
      </c>
    </row>
    <row r="22" spans="1:10" x14ac:dyDescent="0.2">
      <c r="A22" t="s">
        <v>52</v>
      </c>
      <c r="B22" s="1">
        <v>44814</v>
      </c>
      <c r="C22" s="1" t="s">
        <v>63</v>
      </c>
      <c r="D22" s="1" t="s">
        <v>62</v>
      </c>
      <c r="E22">
        <v>12</v>
      </c>
      <c r="F22">
        <v>48.5</v>
      </c>
      <c r="G22">
        <v>49</v>
      </c>
      <c r="H22">
        <v>49</v>
      </c>
      <c r="I22" s="6">
        <f t="shared" si="1"/>
        <v>48.833333333333336</v>
      </c>
      <c r="J22" t="s">
        <v>24</v>
      </c>
    </row>
    <row r="23" spans="1:10" x14ac:dyDescent="0.2">
      <c r="A23" t="s">
        <v>52</v>
      </c>
      <c r="B23" s="1">
        <v>44814</v>
      </c>
      <c r="C23" s="1" t="s">
        <v>63</v>
      </c>
      <c r="D23" s="1" t="s">
        <v>62</v>
      </c>
      <c r="E23">
        <v>13</v>
      </c>
      <c r="F23">
        <v>48.5</v>
      </c>
      <c r="G23">
        <v>49</v>
      </c>
      <c r="H23">
        <v>49</v>
      </c>
      <c r="I23" s="6">
        <f t="shared" si="1"/>
        <v>48.833333333333336</v>
      </c>
      <c r="J23" t="s">
        <v>24</v>
      </c>
    </row>
    <row r="24" spans="1:10" x14ac:dyDescent="0.2">
      <c r="A24" t="s">
        <v>52</v>
      </c>
      <c r="B24" s="1">
        <v>44814</v>
      </c>
      <c r="C24" s="1" t="s">
        <v>63</v>
      </c>
      <c r="D24" s="1" t="s">
        <v>62</v>
      </c>
      <c r="E24">
        <v>14</v>
      </c>
      <c r="F24">
        <v>51</v>
      </c>
      <c r="G24">
        <v>50.5</v>
      </c>
      <c r="H24">
        <v>50</v>
      </c>
      <c r="I24" s="6">
        <f t="shared" si="1"/>
        <v>50.5</v>
      </c>
      <c r="J24" t="s">
        <v>24</v>
      </c>
    </row>
    <row r="25" spans="1:10" x14ac:dyDescent="0.2">
      <c r="A25" t="s">
        <v>52</v>
      </c>
      <c r="B25" s="1">
        <v>44814</v>
      </c>
      <c r="C25" s="1" t="s">
        <v>63</v>
      </c>
      <c r="D25" s="1" t="s">
        <v>62</v>
      </c>
      <c r="E25">
        <v>15</v>
      </c>
      <c r="F25">
        <v>50.5</v>
      </c>
      <c r="G25">
        <v>51</v>
      </c>
      <c r="H25">
        <v>50</v>
      </c>
      <c r="I25" s="6">
        <f t="shared" si="1"/>
        <v>50.5</v>
      </c>
      <c r="J25" t="s">
        <v>24</v>
      </c>
    </row>
    <row r="26" spans="1:10" x14ac:dyDescent="0.2">
      <c r="A26" t="s">
        <v>52</v>
      </c>
      <c r="B26" s="1">
        <v>44814</v>
      </c>
      <c r="C26" s="1" t="s">
        <v>63</v>
      </c>
      <c r="D26" s="1" t="s">
        <v>62</v>
      </c>
      <c r="E26">
        <v>16</v>
      </c>
      <c r="F26">
        <v>50.5</v>
      </c>
      <c r="G26">
        <v>51</v>
      </c>
      <c r="H26">
        <v>50</v>
      </c>
      <c r="I26" s="6">
        <f t="shared" si="1"/>
        <v>50.5</v>
      </c>
      <c r="J26" t="s">
        <v>24</v>
      </c>
    </row>
    <row r="27" spans="1:10" x14ac:dyDescent="0.2">
      <c r="A27" t="s">
        <v>52</v>
      </c>
      <c r="B27" s="1">
        <v>44814</v>
      </c>
      <c r="C27" s="1" t="s">
        <v>63</v>
      </c>
      <c r="D27" s="1" t="s">
        <v>62</v>
      </c>
      <c r="E27">
        <v>17</v>
      </c>
      <c r="F27">
        <v>49</v>
      </c>
      <c r="G27">
        <v>49</v>
      </c>
      <c r="H27">
        <v>48</v>
      </c>
      <c r="I27" s="6">
        <f t="shared" si="1"/>
        <v>48.666666666666664</v>
      </c>
      <c r="J27" t="s">
        <v>24</v>
      </c>
    </row>
    <row r="28" spans="1:10" x14ac:dyDescent="0.2">
      <c r="A28" t="s">
        <v>52</v>
      </c>
      <c r="B28" s="1">
        <v>44814</v>
      </c>
      <c r="C28" s="1" t="s">
        <v>63</v>
      </c>
      <c r="D28" s="1" t="s">
        <v>62</v>
      </c>
      <c r="E28">
        <v>18</v>
      </c>
      <c r="F28">
        <v>51</v>
      </c>
      <c r="G28">
        <v>51</v>
      </c>
      <c r="H28">
        <v>50</v>
      </c>
      <c r="I28" s="6">
        <f t="shared" si="1"/>
        <v>50.666666666666664</v>
      </c>
      <c r="J28" t="s">
        <v>23</v>
      </c>
    </row>
    <row r="29" spans="1:10" x14ac:dyDescent="0.2">
      <c r="A29" t="s">
        <v>52</v>
      </c>
      <c r="B29" s="1">
        <v>44814</v>
      </c>
      <c r="C29" s="1" t="s">
        <v>63</v>
      </c>
      <c r="D29" s="1" t="s">
        <v>62</v>
      </c>
      <c r="E29">
        <v>19</v>
      </c>
      <c r="F29">
        <v>49</v>
      </c>
      <c r="G29">
        <v>50</v>
      </c>
      <c r="H29">
        <v>50</v>
      </c>
      <c r="I29" s="6">
        <f t="shared" si="1"/>
        <v>49.666666666666664</v>
      </c>
      <c r="J2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B598-89C8-094C-8395-F444AB12D68C}">
  <dimension ref="A1:J34"/>
  <sheetViews>
    <sheetView topLeftCell="A9" workbookViewId="0">
      <selection activeCell="G20" sqref="G20"/>
    </sheetView>
  </sheetViews>
  <sheetFormatPr baseColWidth="10" defaultRowHeight="16" x14ac:dyDescent="0.2"/>
  <cols>
    <col min="4" max="4" width="14.83203125" customWidth="1"/>
    <col min="5" max="5" width="17.6640625" customWidth="1"/>
    <col min="6" max="6" width="18.1640625" customWidth="1"/>
  </cols>
  <sheetData>
    <row r="1" spans="1:10" ht="17" thickBot="1" x14ac:dyDescent="0.25">
      <c r="A1" s="7" t="s">
        <v>77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2">
      <c r="A2" s="15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55</v>
      </c>
      <c r="G2" s="7" t="s">
        <v>35</v>
      </c>
      <c r="H2" s="8"/>
      <c r="I2" s="9"/>
      <c r="J2" s="16"/>
    </row>
    <row r="3" spans="1:10" ht="17" thickBot="1" x14ac:dyDescent="0.25">
      <c r="A3" s="15">
        <v>1</v>
      </c>
      <c r="B3" s="2">
        <v>0.31180555555555556</v>
      </c>
      <c r="C3" s="2">
        <v>0.36180555555555555</v>
      </c>
      <c r="D3" s="2">
        <v>4.9999999999999996E-2</v>
      </c>
      <c r="F3" t="s">
        <v>56</v>
      </c>
      <c r="G3" s="22">
        <f>AVERAGE(D3,D5,D7)</f>
        <v>5.9953703703703697E-2</v>
      </c>
      <c r="H3" s="23"/>
      <c r="I3" s="24"/>
      <c r="J3" s="16"/>
    </row>
    <row r="4" spans="1:10" x14ac:dyDescent="0.2">
      <c r="A4" s="15">
        <v>2</v>
      </c>
      <c r="B4" s="2">
        <v>0.30902777777777779</v>
      </c>
      <c r="C4" s="2">
        <v>0.41875000000000001</v>
      </c>
      <c r="D4" s="2">
        <v>0.10972222222222222</v>
      </c>
      <c r="E4" t="s">
        <v>33</v>
      </c>
      <c r="F4" t="s">
        <v>56</v>
      </c>
      <c r="J4" s="16"/>
    </row>
    <row r="5" spans="1:10" x14ac:dyDescent="0.2">
      <c r="A5" s="15">
        <v>3</v>
      </c>
      <c r="B5" s="2">
        <v>0.30902777777777779</v>
      </c>
      <c r="C5" s="2">
        <v>0.36736111111111108</v>
      </c>
      <c r="D5" s="2">
        <v>5.5555555555555552E-2</v>
      </c>
      <c r="F5" t="s">
        <v>57</v>
      </c>
      <c r="J5" s="16"/>
    </row>
    <row r="6" spans="1:10" x14ac:dyDescent="0.2">
      <c r="A6" s="15">
        <v>4</v>
      </c>
      <c r="B6" s="2">
        <v>0.31180555555555556</v>
      </c>
      <c r="C6" s="2">
        <v>0.40069444444444446</v>
      </c>
      <c r="D6" s="2">
        <v>8.8888888888888892E-2</v>
      </c>
      <c r="E6" t="s">
        <v>34</v>
      </c>
      <c r="F6" t="s">
        <v>57</v>
      </c>
      <c r="J6" s="16"/>
    </row>
    <row r="7" spans="1:10" ht="17" thickBot="1" x14ac:dyDescent="0.25">
      <c r="A7" s="17">
        <v>5</v>
      </c>
      <c r="B7" s="18">
        <v>0.31180555555555556</v>
      </c>
      <c r="C7" s="18">
        <v>0.38611111111111113</v>
      </c>
      <c r="D7" s="18">
        <v>7.4305555555555555E-2</v>
      </c>
      <c r="E7" s="19"/>
      <c r="F7" s="19" t="s">
        <v>57</v>
      </c>
      <c r="G7" s="19"/>
      <c r="H7" s="19"/>
      <c r="I7" s="19"/>
      <c r="J7" s="20"/>
    </row>
    <row r="9" spans="1:10" ht="51" x14ac:dyDescent="0.2">
      <c r="A9" t="s">
        <v>76</v>
      </c>
      <c r="D9" t="s">
        <v>29</v>
      </c>
      <c r="E9" s="3" t="s">
        <v>79</v>
      </c>
      <c r="F9" s="3" t="s">
        <v>78</v>
      </c>
      <c r="G9" t="s">
        <v>38</v>
      </c>
    </row>
    <row r="10" spans="1:10" x14ac:dyDescent="0.2">
      <c r="A10" t="s">
        <v>5</v>
      </c>
      <c r="B10" s="1">
        <v>44816</v>
      </c>
      <c r="C10">
        <v>3</v>
      </c>
      <c r="D10" s="2">
        <v>0.4548611111111111</v>
      </c>
      <c r="F10">
        <v>100</v>
      </c>
    </row>
    <row r="11" spans="1:10" x14ac:dyDescent="0.2">
      <c r="C11">
        <v>4</v>
      </c>
      <c r="D11" s="2">
        <v>0.47916666666666669</v>
      </c>
      <c r="F11">
        <v>100</v>
      </c>
    </row>
    <row r="12" spans="1:10" x14ac:dyDescent="0.2">
      <c r="C12">
        <v>5</v>
      </c>
      <c r="D12" s="2">
        <v>0.40972222222222227</v>
      </c>
      <c r="F12">
        <v>100</v>
      </c>
    </row>
    <row r="13" spans="1:10" x14ac:dyDescent="0.2">
      <c r="C13">
        <v>6</v>
      </c>
      <c r="D13" s="2">
        <v>0.40972222222222227</v>
      </c>
      <c r="F13">
        <v>100</v>
      </c>
    </row>
    <row r="14" spans="1:10" x14ac:dyDescent="0.2">
      <c r="C14">
        <v>7</v>
      </c>
      <c r="D14" s="2">
        <v>0.4236111111111111</v>
      </c>
      <c r="F14">
        <v>100</v>
      </c>
    </row>
    <row r="15" spans="1:10" x14ac:dyDescent="0.2">
      <c r="C15">
        <v>8</v>
      </c>
      <c r="D15" s="2">
        <v>0.48958333333333331</v>
      </c>
      <c r="E15">
        <v>15</v>
      </c>
      <c r="F15" s="21">
        <f>(120-E15)/120 *100</f>
        <v>87.5</v>
      </c>
    </row>
    <row r="16" spans="1:10" x14ac:dyDescent="0.2">
      <c r="C16">
        <v>9</v>
      </c>
      <c r="D16" s="2">
        <v>0.49305555555555558</v>
      </c>
      <c r="E16">
        <v>20</v>
      </c>
      <c r="F16" s="21">
        <f>(120-E16)/120 *100</f>
        <v>83.333333333333343</v>
      </c>
    </row>
    <row r="17" spans="1:7" x14ac:dyDescent="0.2">
      <c r="C17">
        <v>10</v>
      </c>
      <c r="D17" s="2">
        <v>0.46875</v>
      </c>
      <c r="F17">
        <v>100</v>
      </c>
    </row>
    <row r="19" spans="1:7" x14ac:dyDescent="0.2">
      <c r="A19" t="s">
        <v>36</v>
      </c>
      <c r="B19" s="1">
        <v>44814</v>
      </c>
      <c r="C19">
        <v>3</v>
      </c>
      <c r="D19" s="2">
        <v>0.39583333333333331</v>
      </c>
      <c r="F19">
        <v>100</v>
      </c>
    </row>
    <row r="20" spans="1:7" x14ac:dyDescent="0.2">
      <c r="C20">
        <v>4</v>
      </c>
      <c r="D20" s="2">
        <v>0.39583333333333331</v>
      </c>
      <c r="F20">
        <v>100</v>
      </c>
    </row>
    <row r="21" spans="1:7" x14ac:dyDescent="0.2">
      <c r="C21">
        <v>5</v>
      </c>
      <c r="D21" s="2">
        <v>0.39583333333333298</v>
      </c>
      <c r="F21">
        <v>100</v>
      </c>
    </row>
    <row r="22" spans="1:7" x14ac:dyDescent="0.2">
      <c r="C22">
        <v>6</v>
      </c>
      <c r="D22" s="2">
        <v>0.39583333333333298</v>
      </c>
      <c r="F22">
        <v>100</v>
      </c>
    </row>
    <row r="23" spans="1:7" x14ac:dyDescent="0.2">
      <c r="C23">
        <v>7</v>
      </c>
      <c r="D23" s="2">
        <v>0.39583333333333298</v>
      </c>
      <c r="F23">
        <v>100</v>
      </c>
    </row>
    <row r="24" spans="1:7" x14ac:dyDescent="0.2">
      <c r="C24">
        <v>8</v>
      </c>
      <c r="D24" s="2">
        <v>0.4548611111111111</v>
      </c>
      <c r="E24">
        <v>85</v>
      </c>
      <c r="F24" s="21">
        <f>(120-E24)/120 *100</f>
        <v>29.166666666666668</v>
      </c>
    </row>
    <row r="25" spans="1:7" x14ac:dyDescent="0.2">
      <c r="C25">
        <v>9</v>
      </c>
      <c r="D25" s="2">
        <v>0.39583333333333298</v>
      </c>
      <c r="F25">
        <v>100</v>
      </c>
      <c r="G25" t="s">
        <v>80</v>
      </c>
    </row>
    <row r="26" spans="1:7" x14ac:dyDescent="0.2">
      <c r="C26">
        <v>10</v>
      </c>
      <c r="D26" s="2">
        <v>0.39583333333333298</v>
      </c>
      <c r="F26">
        <v>100</v>
      </c>
    </row>
    <row r="27" spans="1:7" x14ac:dyDescent="0.2">
      <c r="C27">
        <v>11</v>
      </c>
      <c r="D27" s="2">
        <v>0.39583333333333298</v>
      </c>
      <c r="F27">
        <v>100</v>
      </c>
    </row>
    <row r="28" spans="1:7" x14ac:dyDescent="0.2">
      <c r="C28">
        <v>12</v>
      </c>
      <c r="D28" s="2">
        <v>0.39583333333333298</v>
      </c>
      <c r="F28">
        <v>100</v>
      </c>
    </row>
    <row r="29" spans="1:7" x14ac:dyDescent="0.2">
      <c r="C29">
        <v>13</v>
      </c>
      <c r="D29" s="2">
        <v>0.39583333333333298</v>
      </c>
      <c r="F29">
        <v>100</v>
      </c>
    </row>
    <row r="30" spans="1:7" x14ac:dyDescent="0.2">
      <c r="C30">
        <v>14</v>
      </c>
      <c r="D30" s="2">
        <v>0.39583333333333298</v>
      </c>
      <c r="F30">
        <v>100</v>
      </c>
    </row>
    <row r="31" spans="1:7" x14ac:dyDescent="0.2">
      <c r="C31">
        <v>15</v>
      </c>
      <c r="D31" s="2">
        <v>0.39583333333333298</v>
      </c>
      <c r="F31">
        <v>100</v>
      </c>
    </row>
    <row r="32" spans="1:7" x14ac:dyDescent="0.2">
      <c r="C32">
        <v>16</v>
      </c>
      <c r="D32" s="2">
        <v>0.39583333333333298</v>
      </c>
      <c r="F32">
        <v>100</v>
      </c>
    </row>
    <row r="33" spans="3:6" x14ac:dyDescent="0.2">
      <c r="C33">
        <v>17</v>
      </c>
      <c r="D33" s="2">
        <v>0.39583333333333298</v>
      </c>
      <c r="F33">
        <v>100</v>
      </c>
    </row>
    <row r="34" spans="3:6" x14ac:dyDescent="0.2">
      <c r="C34">
        <v>18</v>
      </c>
      <c r="D34" s="2">
        <v>0.39583333333333298</v>
      </c>
      <c r="F34">
        <v>100</v>
      </c>
    </row>
  </sheetData>
  <mergeCells count="1">
    <mergeCell ref="G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0818-3443-C044-B902-B12160F0A1A1}">
  <dimension ref="A1:T13"/>
  <sheetViews>
    <sheetView workbookViewId="0">
      <selection activeCell="E17" sqref="E17"/>
    </sheetView>
  </sheetViews>
  <sheetFormatPr baseColWidth="10" defaultRowHeight="16" x14ac:dyDescent="0.2"/>
  <cols>
    <col min="3" max="3" width="12.5" customWidth="1"/>
  </cols>
  <sheetData>
    <row r="1" spans="1:20" x14ac:dyDescent="0.2">
      <c r="A1" t="s">
        <v>4</v>
      </c>
      <c r="B1" t="s">
        <v>6</v>
      </c>
      <c r="C1" t="s">
        <v>50</v>
      </c>
      <c r="D1" t="s">
        <v>9</v>
      </c>
      <c r="E1" t="s">
        <v>44</v>
      </c>
      <c r="F1" t="s">
        <v>41</v>
      </c>
      <c r="G1" t="s">
        <v>42</v>
      </c>
      <c r="H1" t="s">
        <v>45</v>
      </c>
      <c r="I1" t="s">
        <v>43</v>
      </c>
      <c r="K1" t="s">
        <v>87</v>
      </c>
      <c r="L1" t="s">
        <v>88</v>
      </c>
      <c r="M1" t="s">
        <v>84</v>
      </c>
      <c r="N1" t="s">
        <v>85</v>
      </c>
      <c r="P1" s="7"/>
      <c r="Q1" s="8" t="s">
        <v>40</v>
      </c>
      <c r="R1" s="8" t="s">
        <v>43</v>
      </c>
      <c r="S1" s="8" t="s">
        <v>90</v>
      </c>
      <c r="T1" s="9" t="s">
        <v>89</v>
      </c>
    </row>
    <row r="2" spans="1:20" x14ac:dyDescent="0.2">
      <c r="A2" s="10" t="s">
        <v>36</v>
      </c>
      <c r="B2" s="11">
        <v>44814</v>
      </c>
      <c r="C2" s="11" t="s">
        <v>51</v>
      </c>
      <c r="D2" s="10" t="s">
        <v>49</v>
      </c>
      <c r="E2" s="10"/>
      <c r="F2" s="10"/>
      <c r="G2" s="10"/>
      <c r="H2" s="10">
        <v>19.8</v>
      </c>
      <c r="I2" s="10">
        <v>8.3260000000000005</v>
      </c>
      <c r="K2">
        <f>AVERAGE(F2:F6)</f>
        <v>7.5566666666666675</v>
      </c>
      <c r="L2">
        <f>AVERAGE(G2:G6)</f>
        <v>33.43333333333333</v>
      </c>
      <c r="M2" s="4">
        <f>AVERAGE(I2:I6)</f>
        <v>8.0464000000000002</v>
      </c>
      <c r="N2" s="5">
        <f>AVERAGE(E2:E6)</f>
        <v>17.266666666666666</v>
      </c>
      <c r="P2" s="15" t="s">
        <v>36</v>
      </c>
      <c r="Q2" t="s">
        <v>91</v>
      </c>
      <c r="R2" t="s">
        <v>93</v>
      </c>
      <c r="S2" t="s">
        <v>95</v>
      </c>
      <c r="T2" s="16" t="s">
        <v>97</v>
      </c>
    </row>
    <row r="3" spans="1:20" ht="17" thickBot="1" x14ac:dyDescent="0.25">
      <c r="A3" t="s">
        <v>36</v>
      </c>
      <c r="B3" s="1">
        <v>44814</v>
      </c>
      <c r="C3" s="1" t="s">
        <v>48</v>
      </c>
      <c r="D3" t="s">
        <v>46</v>
      </c>
      <c r="E3">
        <v>16.899999999999999</v>
      </c>
      <c r="F3">
        <v>7.18</v>
      </c>
      <c r="G3">
        <v>33.369999999999997</v>
      </c>
      <c r="H3">
        <v>17</v>
      </c>
      <c r="I3">
        <v>7.9850000000000003</v>
      </c>
      <c r="K3">
        <f>STDEV(F2:F6)/SQRT(2)</f>
        <v>0.29277408810662653</v>
      </c>
      <c r="L3">
        <f>STDEV(G2:G6)/SQRT(2)</f>
        <v>0.18443607745413174</v>
      </c>
      <c r="M3" s="4">
        <f>STDEV(I2:I6)/SQRT(4)</f>
        <v>7.9756347709759173E-2</v>
      </c>
      <c r="N3" s="5">
        <f>STDEV(H2:H6)/SQRT(5-1)</f>
        <v>0.56302753041037013</v>
      </c>
      <c r="O3" t="s">
        <v>86</v>
      </c>
      <c r="P3" s="17" t="s">
        <v>5</v>
      </c>
      <c r="Q3" s="19" t="s">
        <v>92</v>
      </c>
      <c r="R3" s="19" t="s">
        <v>94</v>
      </c>
      <c r="S3" s="19" t="s">
        <v>96</v>
      </c>
      <c r="T3" s="20" t="s">
        <v>98</v>
      </c>
    </row>
    <row r="4" spans="1:20" x14ac:dyDescent="0.2">
      <c r="A4" t="s">
        <v>36</v>
      </c>
      <c r="B4" s="1">
        <v>44814</v>
      </c>
      <c r="C4" s="1" t="s">
        <v>48</v>
      </c>
      <c r="D4" t="s">
        <v>47</v>
      </c>
      <c r="H4">
        <v>17.2</v>
      </c>
      <c r="I4">
        <v>7.9740000000000002</v>
      </c>
      <c r="M4" s="4"/>
    </row>
    <row r="5" spans="1:20" x14ac:dyDescent="0.2">
      <c r="A5" t="s">
        <v>36</v>
      </c>
      <c r="B5" s="1">
        <v>44814</v>
      </c>
      <c r="C5" s="1" t="s">
        <v>48</v>
      </c>
      <c r="D5" t="s">
        <v>65</v>
      </c>
      <c r="E5">
        <v>17.399999999999999</v>
      </c>
      <c r="F5">
        <v>7.49</v>
      </c>
      <c r="G5">
        <v>33.21</v>
      </c>
      <c r="H5">
        <v>17.5</v>
      </c>
      <c r="I5">
        <v>7.9290000000000003</v>
      </c>
      <c r="M5" s="4"/>
    </row>
    <row r="6" spans="1:20" x14ac:dyDescent="0.2">
      <c r="A6" t="s">
        <v>36</v>
      </c>
      <c r="B6" s="1">
        <v>44814</v>
      </c>
      <c r="C6" s="1" t="s">
        <v>48</v>
      </c>
      <c r="D6" t="s">
        <v>66</v>
      </c>
      <c r="E6">
        <v>17.5</v>
      </c>
      <c r="F6">
        <v>8</v>
      </c>
      <c r="G6">
        <v>33.72</v>
      </c>
      <c r="H6">
        <v>17.8</v>
      </c>
      <c r="I6">
        <v>8.0180000000000007</v>
      </c>
      <c r="M6" s="4"/>
    </row>
    <row r="7" spans="1:20" x14ac:dyDescent="0.2">
      <c r="A7" t="s">
        <v>36</v>
      </c>
      <c r="B7" s="1">
        <v>44814</v>
      </c>
      <c r="C7" s="1" t="s">
        <v>48</v>
      </c>
      <c r="M7" s="4"/>
    </row>
    <row r="8" spans="1:20" x14ac:dyDescent="0.2">
      <c r="B8" s="1"/>
      <c r="C8" s="1"/>
      <c r="M8" s="4"/>
    </row>
    <row r="9" spans="1:20" x14ac:dyDescent="0.2">
      <c r="A9" t="s">
        <v>5</v>
      </c>
      <c r="B9" s="1">
        <v>44816</v>
      </c>
      <c r="C9" s="1" t="s">
        <v>48</v>
      </c>
      <c r="D9" t="s">
        <v>81</v>
      </c>
      <c r="E9">
        <v>22.7</v>
      </c>
      <c r="F9">
        <v>6.51</v>
      </c>
      <c r="G9">
        <v>33.14</v>
      </c>
      <c r="H9">
        <v>22.8</v>
      </c>
      <c r="I9">
        <v>7.8890000000000002</v>
      </c>
      <c r="K9">
        <f>AVERAGE(F9:F12)</f>
        <v>6.7074999999999996</v>
      </c>
      <c r="L9">
        <f>AVERAGE(G9:G12)</f>
        <v>33.207500000000003</v>
      </c>
      <c r="M9" s="4">
        <f>AVERAGE(I9:I12)</f>
        <v>7.9015000000000004</v>
      </c>
      <c r="N9" s="4">
        <f>AVERAGE(H9:H12)</f>
        <v>22.833333333333332</v>
      </c>
    </row>
    <row r="10" spans="1:20" x14ac:dyDescent="0.2">
      <c r="A10" t="s">
        <v>5</v>
      </c>
      <c r="B10" s="1">
        <v>44816</v>
      </c>
      <c r="C10" s="1" t="s">
        <v>48</v>
      </c>
      <c r="D10" t="s">
        <v>14</v>
      </c>
      <c r="E10">
        <v>22.7</v>
      </c>
      <c r="F10">
        <v>6.78</v>
      </c>
      <c r="G10">
        <v>33.200000000000003</v>
      </c>
      <c r="H10">
        <v>22.8</v>
      </c>
      <c r="I10">
        <v>7.9109999999999996</v>
      </c>
      <c r="K10">
        <f>STDEV(F9:F12)/SQRT(3)</f>
        <v>0.1007058422668054</v>
      </c>
      <c r="L10">
        <f>STDEV(G9:G12)/SQRT(4)</f>
        <v>2.4958298553119915E-2</v>
      </c>
      <c r="M10" s="4">
        <f>STDEV(I9:I13)/SQRT(3)</f>
        <v>6.2271805640897104E-3</v>
      </c>
      <c r="N10" s="4">
        <f>STDEV(H9:H12)/SQRT(3-1)</f>
        <v>4.082482904638543E-2</v>
      </c>
      <c r="O10" t="s">
        <v>86</v>
      </c>
    </row>
    <row r="11" spans="1:20" x14ac:dyDescent="0.2">
      <c r="A11" t="s">
        <v>5</v>
      </c>
      <c r="B11" s="1">
        <v>44816</v>
      </c>
      <c r="C11" s="1" t="s">
        <v>48</v>
      </c>
      <c r="D11" t="s">
        <v>82</v>
      </c>
      <c r="E11">
        <v>22.7</v>
      </c>
      <c r="F11">
        <v>6.63</v>
      </c>
      <c r="G11">
        <v>33.24</v>
      </c>
      <c r="H11">
        <v>22.9</v>
      </c>
      <c r="I11">
        <v>7.91</v>
      </c>
    </row>
    <row r="12" spans="1:20" x14ac:dyDescent="0.2">
      <c r="A12" t="s">
        <v>5</v>
      </c>
      <c r="B12" s="1">
        <v>44816</v>
      </c>
      <c r="C12" s="1" t="s">
        <v>48</v>
      </c>
      <c r="D12" t="s">
        <v>83</v>
      </c>
      <c r="E12">
        <v>22.7</v>
      </c>
      <c r="F12">
        <v>6.91</v>
      </c>
      <c r="G12">
        <v>33.25</v>
      </c>
      <c r="I12">
        <v>7.8959999999999999</v>
      </c>
    </row>
    <row r="13" spans="1:20" x14ac:dyDescent="0.2">
      <c r="B13" s="1"/>
      <c r="C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EAAD-3833-3A48-8653-FA0978EDAA0E}">
  <dimension ref="A1:H8"/>
  <sheetViews>
    <sheetView workbookViewId="0">
      <selection activeCell="M9" sqref="M9"/>
    </sheetView>
  </sheetViews>
  <sheetFormatPr baseColWidth="10" defaultRowHeight="16" x14ac:dyDescent="0.2"/>
  <sheetData>
    <row r="1" spans="1:8" x14ac:dyDescent="0.2">
      <c r="A1" s="25"/>
      <c r="B1" s="25"/>
      <c r="C1" s="25" t="s">
        <v>100</v>
      </c>
      <c r="D1" s="26"/>
      <c r="E1" s="26"/>
      <c r="F1" s="25" t="s">
        <v>106</v>
      </c>
      <c r="G1" s="26"/>
      <c r="H1" s="26"/>
    </row>
    <row r="2" spans="1:8" x14ac:dyDescent="0.2">
      <c r="A2" s="25" t="s">
        <v>4</v>
      </c>
      <c r="B2" s="25"/>
      <c r="C2" s="26" t="s">
        <v>104</v>
      </c>
      <c r="D2" s="26" t="s">
        <v>105</v>
      </c>
      <c r="E2" s="26"/>
      <c r="F2" s="26" t="s">
        <v>104</v>
      </c>
      <c r="G2" s="26" t="s">
        <v>105</v>
      </c>
      <c r="H2" s="26"/>
    </row>
    <row r="3" spans="1:8" x14ac:dyDescent="0.2">
      <c r="A3" s="26" t="s">
        <v>102</v>
      </c>
      <c r="B3" s="26" t="s">
        <v>103</v>
      </c>
      <c r="C3" s="26">
        <v>1.0667352939999999</v>
      </c>
      <c r="D3" s="26"/>
      <c r="E3" s="26"/>
      <c r="F3" s="25">
        <v>1.19</v>
      </c>
      <c r="G3" s="26"/>
      <c r="H3" s="26"/>
    </row>
    <row r="4" spans="1:8" x14ac:dyDescent="0.2">
      <c r="A4" s="26" t="s">
        <v>102</v>
      </c>
      <c r="B4" t="s">
        <v>101</v>
      </c>
      <c r="C4" s="26">
        <v>0.87053559560000005</v>
      </c>
      <c r="D4" s="26">
        <v>0.2317821917</v>
      </c>
      <c r="E4" s="26"/>
      <c r="F4" s="25">
        <v>0.87</v>
      </c>
      <c r="G4" s="26">
        <v>0.23</v>
      </c>
      <c r="H4" s="26"/>
    </row>
    <row r="5" spans="1:8" x14ac:dyDescent="0.2">
      <c r="A5" s="26" t="s">
        <v>36</v>
      </c>
      <c r="B5" s="26" t="s">
        <v>103</v>
      </c>
      <c r="C5" s="26">
        <v>1.85879656</v>
      </c>
      <c r="D5" s="26">
        <v>0.1202761111</v>
      </c>
      <c r="E5" s="26"/>
      <c r="F5" s="25">
        <v>1.25</v>
      </c>
      <c r="G5" s="26">
        <v>0.12</v>
      </c>
      <c r="H5" s="26"/>
    </row>
    <row r="6" spans="1:8" x14ac:dyDescent="0.2">
      <c r="A6" s="26" t="s">
        <v>36</v>
      </c>
      <c r="B6" t="s">
        <v>101</v>
      </c>
      <c r="C6" s="26">
        <v>0.85797214619999995</v>
      </c>
      <c r="D6" s="26">
        <v>0.15094149179999999</v>
      </c>
      <c r="E6" s="26"/>
      <c r="F6" s="25">
        <v>0.79</v>
      </c>
      <c r="G6" s="26">
        <v>0.15</v>
      </c>
      <c r="H6" s="26"/>
    </row>
    <row r="7" spans="1:8" x14ac:dyDescent="0.2">
      <c r="A7" s="26"/>
      <c r="C7" s="26"/>
      <c r="D7" s="26"/>
    </row>
    <row r="8" spans="1:8" x14ac:dyDescent="0.2">
      <c r="A8" s="26"/>
      <c r="C8" s="26"/>
      <c r="D8" s="2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550D-0E30-F347-A609-B005D19C2B48}">
  <dimension ref="A1:F50"/>
  <sheetViews>
    <sheetView tabSelected="1" workbookViewId="0">
      <selection activeCell="L10" sqref="L10"/>
    </sheetView>
  </sheetViews>
  <sheetFormatPr baseColWidth="10" defaultRowHeight="16" x14ac:dyDescent="0.2"/>
  <sheetData>
    <row r="1" spans="1:6" x14ac:dyDescent="0.2">
      <c r="A1" s="26" t="s">
        <v>4</v>
      </c>
      <c r="B1" s="26" t="s">
        <v>108</v>
      </c>
      <c r="C1" s="26" t="s">
        <v>109</v>
      </c>
      <c r="D1" s="26" t="s">
        <v>110</v>
      </c>
      <c r="F1" s="26" t="s">
        <v>107</v>
      </c>
    </row>
    <row r="2" spans="1:6" x14ac:dyDescent="0.2">
      <c r="A2" s="26" t="s">
        <v>36</v>
      </c>
      <c r="B2" s="26" t="s">
        <v>22</v>
      </c>
      <c r="C2" s="26"/>
      <c r="D2" s="26">
        <v>30.93</v>
      </c>
    </row>
    <row r="3" spans="1:6" x14ac:dyDescent="0.2">
      <c r="A3" s="26" t="s">
        <v>36</v>
      </c>
      <c r="B3" s="26" t="s">
        <v>22</v>
      </c>
      <c r="C3" s="26"/>
      <c r="D3" s="26">
        <v>14.84</v>
      </c>
    </row>
    <row r="4" spans="1:6" x14ac:dyDescent="0.2">
      <c r="A4" s="26" t="s">
        <v>36</v>
      </c>
      <c r="B4" s="26" t="s">
        <v>22</v>
      </c>
      <c r="C4" s="26"/>
      <c r="D4" s="26">
        <v>17.45</v>
      </c>
    </row>
    <row r="5" spans="1:6" x14ac:dyDescent="0.2">
      <c r="A5" s="26" t="s">
        <v>36</v>
      </c>
      <c r="B5" s="26" t="s">
        <v>22</v>
      </c>
      <c r="C5" s="26"/>
      <c r="D5" s="26">
        <v>22.65</v>
      </c>
    </row>
    <row r="6" spans="1:6" x14ac:dyDescent="0.2">
      <c r="A6" s="26" t="s">
        <v>36</v>
      </c>
      <c r="B6" s="26" t="s">
        <v>22</v>
      </c>
      <c r="C6" s="26"/>
      <c r="D6" s="26">
        <v>22.64</v>
      </c>
    </row>
    <row r="7" spans="1:6" x14ac:dyDescent="0.2">
      <c r="A7" s="26" t="s">
        <v>36</v>
      </c>
      <c r="B7" s="26" t="s">
        <v>22</v>
      </c>
      <c r="C7" s="26"/>
      <c r="D7" s="26">
        <v>25.75</v>
      </c>
    </row>
    <row r="8" spans="1:6" x14ac:dyDescent="0.2">
      <c r="A8" s="26" t="s">
        <v>36</v>
      </c>
      <c r="B8" s="26" t="s">
        <v>22</v>
      </c>
      <c r="C8" s="26"/>
      <c r="D8" s="26">
        <v>19.46</v>
      </c>
    </row>
    <row r="9" spans="1:6" x14ac:dyDescent="0.2">
      <c r="A9" s="26" t="s">
        <v>36</v>
      </c>
      <c r="B9" s="26" t="s">
        <v>22</v>
      </c>
      <c r="C9" s="26"/>
      <c r="D9" s="26">
        <v>21.46</v>
      </c>
    </row>
    <row r="10" spans="1:6" x14ac:dyDescent="0.2">
      <c r="A10" s="26" t="s">
        <v>36</v>
      </c>
      <c r="B10" s="26" t="s">
        <v>22</v>
      </c>
      <c r="C10" s="26"/>
      <c r="D10" s="26">
        <v>23.54</v>
      </c>
    </row>
    <row r="11" spans="1:6" x14ac:dyDescent="0.2">
      <c r="A11" s="26" t="s">
        <v>36</v>
      </c>
      <c r="B11" s="26" t="s">
        <v>62</v>
      </c>
      <c r="C11" s="26"/>
      <c r="D11" s="26"/>
    </row>
    <row r="12" spans="1:6" x14ac:dyDescent="0.2">
      <c r="A12" s="26" t="s">
        <v>36</v>
      </c>
      <c r="B12" s="26" t="s">
        <v>111</v>
      </c>
      <c r="C12" s="26"/>
      <c r="D12" s="26">
        <v>20.57</v>
      </c>
    </row>
    <row r="13" spans="1:6" x14ac:dyDescent="0.2">
      <c r="A13" s="26" t="s">
        <v>36</v>
      </c>
      <c r="B13" s="26" t="s">
        <v>111</v>
      </c>
      <c r="C13" s="26"/>
      <c r="D13" s="26">
        <v>20.440000000000001</v>
      </c>
    </row>
    <row r="14" spans="1:6" x14ac:dyDescent="0.2">
      <c r="A14" s="26" t="s">
        <v>36</v>
      </c>
      <c r="B14" s="26" t="s">
        <v>111</v>
      </c>
      <c r="C14" s="26"/>
      <c r="D14" s="26">
        <v>19.25</v>
      </c>
    </row>
    <row r="15" spans="1:6" x14ac:dyDescent="0.2">
      <c r="A15" s="26" t="s">
        <v>36</v>
      </c>
      <c r="B15" s="26" t="s">
        <v>112</v>
      </c>
      <c r="C15" s="26"/>
      <c r="D15" s="26">
        <v>20.75</v>
      </c>
    </row>
    <row r="16" spans="1:6" x14ac:dyDescent="0.2">
      <c r="A16" s="26" t="s">
        <v>36</v>
      </c>
      <c r="B16" s="26" t="s">
        <v>112</v>
      </c>
      <c r="C16" s="26"/>
      <c r="D16" s="26">
        <v>21.62</v>
      </c>
    </row>
    <row r="17" spans="1:4" x14ac:dyDescent="0.2">
      <c r="A17" s="26" t="s">
        <v>36</v>
      </c>
      <c r="B17" s="26" t="s">
        <v>113</v>
      </c>
      <c r="C17" s="26"/>
      <c r="D17" s="26">
        <v>22.44</v>
      </c>
    </row>
    <row r="18" spans="1:4" x14ac:dyDescent="0.2">
      <c r="A18" s="26" t="s">
        <v>36</v>
      </c>
      <c r="B18" s="26" t="s">
        <v>113</v>
      </c>
      <c r="C18" s="26"/>
      <c r="D18" s="26">
        <v>19.649999999999999</v>
      </c>
    </row>
    <row r="19" spans="1:4" x14ac:dyDescent="0.2">
      <c r="A19" s="26" t="s">
        <v>36</v>
      </c>
      <c r="B19" s="26" t="s">
        <v>113</v>
      </c>
      <c r="C19" s="26"/>
      <c r="D19" s="26">
        <v>22.72</v>
      </c>
    </row>
    <row r="20" spans="1:4" x14ac:dyDescent="0.2">
      <c r="A20" s="26" t="s">
        <v>36</v>
      </c>
      <c r="B20" s="26" t="s">
        <v>113</v>
      </c>
      <c r="C20" s="26"/>
      <c r="D20" s="26">
        <v>21.44</v>
      </c>
    </row>
    <row r="21" spans="1:4" x14ac:dyDescent="0.2">
      <c r="A21" s="26" t="s">
        <v>36</v>
      </c>
      <c r="B21" s="26" t="s">
        <v>113</v>
      </c>
      <c r="C21" s="26"/>
      <c r="D21" s="26">
        <v>18.59</v>
      </c>
    </row>
    <row r="22" spans="1:4" x14ac:dyDescent="0.2">
      <c r="A22" s="26" t="s">
        <v>36</v>
      </c>
      <c r="B22" s="26" t="s">
        <v>113</v>
      </c>
      <c r="C22" s="26"/>
      <c r="D22" s="26">
        <v>21.68</v>
      </c>
    </row>
    <row r="23" spans="1:4" x14ac:dyDescent="0.2">
      <c r="A23" s="26" t="s">
        <v>36</v>
      </c>
      <c r="B23" s="26" t="s">
        <v>113</v>
      </c>
      <c r="C23" s="26"/>
      <c r="D23" s="26">
        <v>23.13</v>
      </c>
    </row>
    <row r="24" spans="1:4" x14ac:dyDescent="0.2">
      <c r="A24" s="26" t="s">
        <v>36</v>
      </c>
      <c r="B24" s="26" t="s">
        <v>113</v>
      </c>
      <c r="C24" s="26"/>
      <c r="D24" s="26">
        <v>23.16</v>
      </c>
    </row>
    <row r="25" spans="1:4" x14ac:dyDescent="0.2">
      <c r="A25" s="26" t="s">
        <v>36</v>
      </c>
      <c r="B25" s="26" t="s">
        <v>113</v>
      </c>
      <c r="C25" s="26"/>
      <c r="D25" s="26">
        <v>19.71</v>
      </c>
    </row>
    <row r="26" spans="1:4" x14ac:dyDescent="0.2">
      <c r="A26" s="26" t="s">
        <v>36</v>
      </c>
      <c r="B26" s="26" t="s">
        <v>114</v>
      </c>
      <c r="C26" s="26"/>
      <c r="D26" s="26">
        <v>23.58</v>
      </c>
    </row>
    <row r="27" spans="1:4" x14ac:dyDescent="0.2">
      <c r="A27" s="26" t="s">
        <v>36</v>
      </c>
      <c r="B27" s="26" t="s">
        <v>114</v>
      </c>
      <c r="C27" s="26"/>
      <c r="D27" s="26">
        <v>23.41</v>
      </c>
    </row>
    <row r="28" spans="1:4" x14ac:dyDescent="0.2">
      <c r="A28" s="26" t="s">
        <v>36</v>
      </c>
      <c r="B28" s="26" t="s">
        <v>114</v>
      </c>
      <c r="C28" s="26"/>
      <c r="D28" s="26">
        <v>23.41</v>
      </c>
    </row>
    <row r="29" spans="1:4" x14ac:dyDescent="0.2">
      <c r="A29" s="26" t="s">
        <v>36</v>
      </c>
      <c r="B29" s="26" t="s">
        <v>114</v>
      </c>
      <c r="C29" s="26"/>
      <c r="D29" s="26">
        <v>23.65</v>
      </c>
    </row>
    <row r="30" spans="1:4" x14ac:dyDescent="0.2">
      <c r="A30" s="26" t="s">
        <v>36</v>
      </c>
      <c r="B30" s="26" t="s">
        <v>114</v>
      </c>
      <c r="C30" s="26"/>
      <c r="D30" s="26">
        <v>20.63</v>
      </c>
    </row>
    <row r="31" spans="1:4" x14ac:dyDescent="0.2">
      <c r="A31" s="26" t="s">
        <v>36</v>
      </c>
      <c r="B31" s="26" t="s">
        <v>114</v>
      </c>
      <c r="C31" s="26"/>
      <c r="D31" s="26">
        <v>20.64</v>
      </c>
    </row>
    <row r="32" spans="1:4" x14ac:dyDescent="0.2">
      <c r="A32" s="26" t="s">
        <v>36</v>
      </c>
      <c r="B32" s="26" t="s">
        <v>114</v>
      </c>
      <c r="C32" s="26"/>
      <c r="D32" s="26">
        <v>18.61</v>
      </c>
    </row>
    <row r="33" spans="1:4" x14ac:dyDescent="0.2">
      <c r="A33" s="26" t="s">
        <v>36</v>
      </c>
      <c r="B33" s="26" t="s">
        <v>114</v>
      </c>
      <c r="C33" s="26"/>
      <c r="D33" s="26">
        <v>17.54</v>
      </c>
    </row>
    <row r="34" spans="1:4" x14ac:dyDescent="0.2">
      <c r="A34" s="26" t="s">
        <v>36</v>
      </c>
      <c r="B34" s="26" t="s">
        <v>114</v>
      </c>
      <c r="C34" s="26"/>
      <c r="D34" s="26">
        <v>15.53</v>
      </c>
    </row>
    <row r="35" spans="1:4" x14ac:dyDescent="0.2">
      <c r="A35" s="26" t="s">
        <v>36</v>
      </c>
      <c r="B35" s="26" t="s">
        <v>114</v>
      </c>
      <c r="C35" s="26"/>
      <c r="D35" s="26">
        <v>14.47</v>
      </c>
    </row>
    <row r="36" spans="1:4" x14ac:dyDescent="0.2">
      <c r="A36" s="26" t="s">
        <v>36</v>
      </c>
      <c r="B36" s="26" t="s">
        <v>115</v>
      </c>
      <c r="C36" s="26"/>
      <c r="D36" s="26">
        <v>22.89</v>
      </c>
    </row>
    <row r="37" spans="1:4" x14ac:dyDescent="0.2">
      <c r="A37" s="26" t="s">
        <v>36</v>
      </c>
      <c r="B37" s="26" t="s">
        <v>115</v>
      </c>
      <c r="C37" s="26"/>
      <c r="D37" s="26">
        <v>19.3</v>
      </c>
    </row>
    <row r="38" spans="1:4" x14ac:dyDescent="0.2">
      <c r="A38" s="26" t="s">
        <v>36</v>
      </c>
      <c r="B38" s="26" t="s">
        <v>115</v>
      </c>
      <c r="C38" s="26"/>
      <c r="D38" s="26">
        <v>18.940000000000001</v>
      </c>
    </row>
    <row r="39" spans="1:4" x14ac:dyDescent="0.2">
      <c r="A39" s="26" t="s">
        <v>36</v>
      </c>
      <c r="B39" s="26" t="s">
        <v>115</v>
      </c>
      <c r="C39" s="26"/>
      <c r="D39" s="26">
        <v>23.47</v>
      </c>
    </row>
    <row r="40" spans="1:4" x14ac:dyDescent="0.2">
      <c r="A40" s="26" t="s">
        <v>36</v>
      </c>
      <c r="B40" s="26" t="s">
        <v>115</v>
      </c>
      <c r="C40" s="26"/>
      <c r="D40" s="26">
        <v>16.45</v>
      </c>
    </row>
    <row r="41" spans="1:4" x14ac:dyDescent="0.2">
      <c r="A41" s="26" t="s">
        <v>36</v>
      </c>
      <c r="B41" s="26" t="s">
        <v>115</v>
      </c>
      <c r="C41" s="26"/>
      <c r="D41" s="26">
        <v>17.600000000000001</v>
      </c>
    </row>
    <row r="42" spans="1:4" x14ac:dyDescent="0.2">
      <c r="A42" s="26" t="s">
        <v>36</v>
      </c>
      <c r="B42" s="26" t="s">
        <v>115</v>
      </c>
      <c r="C42" s="26"/>
      <c r="D42" s="26">
        <v>20.6</v>
      </c>
    </row>
    <row r="43" spans="1:4" x14ac:dyDescent="0.2">
      <c r="A43" s="26" t="s">
        <v>36</v>
      </c>
      <c r="B43" s="26" t="s">
        <v>115</v>
      </c>
      <c r="C43" s="26"/>
      <c r="D43" s="26">
        <v>17.440000000000001</v>
      </c>
    </row>
    <row r="44" spans="1:4" x14ac:dyDescent="0.2">
      <c r="A44" s="26" t="s">
        <v>36</v>
      </c>
      <c r="B44" s="26" t="s">
        <v>116</v>
      </c>
      <c r="C44" s="26"/>
      <c r="D44" s="26">
        <v>19</v>
      </c>
    </row>
    <row r="45" spans="1:4" x14ac:dyDescent="0.2">
      <c r="A45" s="26" t="s">
        <v>36</v>
      </c>
      <c r="B45" s="26" t="s">
        <v>116</v>
      </c>
      <c r="C45" s="26"/>
      <c r="D45" s="26">
        <v>21.95</v>
      </c>
    </row>
    <row r="46" spans="1:4" x14ac:dyDescent="0.2">
      <c r="A46" s="26" t="s">
        <v>36</v>
      </c>
      <c r="B46" s="26" t="s">
        <v>116</v>
      </c>
      <c r="C46" s="26"/>
      <c r="D46" s="26">
        <v>16.27</v>
      </c>
    </row>
    <row r="47" spans="1:4" x14ac:dyDescent="0.2">
      <c r="A47" s="26" t="s">
        <v>36</v>
      </c>
      <c r="B47" s="26" t="s">
        <v>116</v>
      </c>
      <c r="C47" s="26"/>
      <c r="D47" s="26">
        <v>19.09</v>
      </c>
    </row>
    <row r="48" spans="1:4" x14ac:dyDescent="0.2">
      <c r="A48" s="26" t="s">
        <v>117</v>
      </c>
      <c r="B48" s="26" t="s">
        <v>62</v>
      </c>
      <c r="C48" s="26"/>
      <c r="D48" s="26">
        <v>24.6</v>
      </c>
    </row>
    <row r="49" spans="1:4" x14ac:dyDescent="0.2">
      <c r="A49" s="26" t="s">
        <v>117</v>
      </c>
      <c r="B49" s="26" t="s">
        <v>111</v>
      </c>
      <c r="C49" s="26"/>
      <c r="D49" s="26">
        <v>15</v>
      </c>
    </row>
    <row r="50" spans="1:4" x14ac:dyDescent="0.2">
      <c r="A50" s="26" t="s">
        <v>118</v>
      </c>
      <c r="B50" s="26"/>
      <c r="C50" s="26"/>
      <c r="D5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Filters_deposits</vt:lpstr>
      <vt:lpstr>Filters_sw</vt:lpstr>
      <vt:lpstr>Filters_chl</vt:lpstr>
      <vt:lpstr>Chamber_flow_rates</vt:lpstr>
      <vt:lpstr>Behavior and gut transit</vt:lpstr>
      <vt:lpstr>SW_measurements</vt:lpstr>
      <vt:lpstr>plots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2022-09-18T18:13:42Z</dcterms:created>
  <dcterms:modified xsi:type="dcterms:W3CDTF">2023-02-06T20:46:20Z</dcterms:modified>
</cp:coreProperties>
</file>