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mily.roberts\Documents\Surfclam datasheets\"/>
    </mc:Choice>
  </mc:AlternateContent>
  <bookViews>
    <workbookView xWindow="0" yWindow="0" windowWidth="9360" windowHeight="6300" firstSheet="5" activeTab="5"/>
  </bookViews>
  <sheets>
    <sheet name="Sheet5" sheetId="5" r:id="rId1"/>
    <sheet name="Sheet7" sheetId="7" r:id="rId2"/>
    <sheet name="Sheet8" sheetId="8" r:id="rId3"/>
    <sheet name="final_lengths" sheetId="1" r:id="rId4"/>
    <sheet name="initial_lengths" sheetId="9" r:id="rId5"/>
    <sheet name="12.5.22.SURFCLAM.LENGTHS.FINAL_" sheetId="11" r:id="rId6"/>
  </sheets>
  <calcPr calcId="162913"/>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 i="11" l="1"/>
  <c r="N11" i="11"/>
  <c r="N12" i="11"/>
  <c r="N31" i="11"/>
  <c r="N32" i="11"/>
  <c r="N33" i="11"/>
  <c r="N34" i="11"/>
  <c r="N35" i="11"/>
  <c r="N36" i="11"/>
  <c r="N37" i="11"/>
  <c r="N38" i="11"/>
  <c r="N39" i="11"/>
  <c r="N40" i="11"/>
  <c r="N41" i="11"/>
  <c r="N42" i="11"/>
  <c r="N43" i="11"/>
  <c r="N71" i="11"/>
  <c r="N72" i="11"/>
  <c r="N73" i="11"/>
  <c r="N74" i="11"/>
  <c r="N75" i="11"/>
  <c r="N76" i="11"/>
  <c r="N77" i="11"/>
  <c r="N78" i="11"/>
  <c r="N79" i="11"/>
  <c r="N80" i="11"/>
  <c r="N90" i="11"/>
  <c r="N91" i="11"/>
  <c r="N92" i="11"/>
  <c r="N93" i="11"/>
  <c r="N94" i="11"/>
  <c r="N95" i="11"/>
  <c r="N96" i="11"/>
  <c r="N97" i="11"/>
  <c r="N98" i="11"/>
  <c r="N99" i="11"/>
  <c r="N118" i="11"/>
  <c r="N119" i="11"/>
  <c r="N120" i="11"/>
  <c r="N121" i="11"/>
  <c r="N122" i="11"/>
  <c r="N123" i="11"/>
  <c r="N124" i="11"/>
  <c r="N125" i="11"/>
  <c r="N126" i="11"/>
  <c r="N127" i="11"/>
  <c r="N146" i="11"/>
  <c r="N147" i="11"/>
  <c r="N148" i="11"/>
  <c r="N149" i="11"/>
  <c r="N150" i="11"/>
  <c r="N151" i="11"/>
  <c r="N152" i="11"/>
  <c r="N153" i="11"/>
  <c r="N154" i="11"/>
  <c r="N155" i="11"/>
  <c r="N156" i="11"/>
  <c r="N157" i="11"/>
  <c r="N176" i="11"/>
  <c r="N177" i="11"/>
  <c r="N178" i="11"/>
  <c r="N179" i="11"/>
  <c r="N180" i="11"/>
  <c r="N181" i="11"/>
  <c r="N182" i="11"/>
  <c r="N183" i="11"/>
  <c r="N184" i="11"/>
  <c r="N203" i="11"/>
  <c r="N204" i="11"/>
  <c r="N205" i="11"/>
  <c r="N206" i="11"/>
  <c r="N207" i="11"/>
  <c r="N208" i="11"/>
  <c r="N209" i="11"/>
  <c r="N210" i="11"/>
  <c r="N211" i="11"/>
  <c r="N212" i="11"/>
  <c r="N213" i="11"/>
  <c r="N214" i="11"/>
  <c r="N242" i="11"/>
  <c r="N243" i="11"/>
  <c r="N244" i="11"/>
  <c r="N245" i="11"/>
  <c r="N246" i="11"/>
  <c r="N247" i="11"/>
  <c r="N248" i="11"/>
  <c r="N249" i="11"/>
  <c r="N250" i="11"/>
  <c r="N251" i="11"/>
  <c r="N252" i="11"/>
  <c r="N253" i="11"/>
  <c r="N254" i="11"/>
  <c r="N255" i="11"/>
  <c r="N283" i="11"/>
  <c r="N284" i="11"/>
  <c r="N285" i="11"/>
  <c r="N286" i="11"/>
  <c r="N287" i="11"/>
  <c r="N288" i="11"/>
  <c r="N289" i="11"/>
  <c r="N290" i="11"/>
  <c r="N291" i="11"/>
  <c r="N292" i="11"/>
  <c r="N293" i="11"/>
  <c r="N294" i="11"/>
  <c r="N295" i="11"/>
  <c r="N296" i="11"/>
  <c r="N297" i="11"/>
  <c r="N298" i="11"/>
  <c r="N299" i="11"/>
  <c r="N300" i="11"/>
  <c r="N301" i="11"/>
  <c r="N338" i="11"/>
  <c r="N339" i="11"/>
  <c r="N340" i="11"/>
  <c r="N341" i="11"/>
  <c r="N342" i="11"/>
  <c r="N343" i="11"/>
  <c r="N344" i="11"/>
  <c r="N345" i="11"/>
  <c r="N346" i="11"/>
  <c r="N347" i="11"/>
  <c r="N366" i="11"/>
  <c r="N367" i="11"/>
  <c r="N368" i="11"/>
  <c r="N369" i="11"/>
  <c r="N370" i="11"/>
  <c r="N371" i="11"/>
  <c r="N372" i="11"/>
  <c r="N373" i="11"/>
  <c r="N374" i="11"/>
  <c r="N375" i="11"/>
  <c r="N376" i="11"/>
  <c r="N377" i="11"/>
  <c r="N378" i="11"/>
  <c r="N379" i="11"/>
  <c r="N380" i="11"/>
  <c r="N381" i="11"/>
  <c r="N382" i="11"/>
  <c r="N383" i="11"/>
  <c r="N384" i="11"/>
  <c r="N385" i="11"/>
  <c r="N386" i="11"/>
  <c r="N387" i="11"/>
  <c r="N406" i="11"/>
  <c r="N407" i="11"/>
  <c r="N408" i="11"/>
  <c r="N409" i="11"/>
  <c r="N410" i="11"/>
  <c r="N411" i="11"/>
  <c r="N412" i="11"/>
  <c r="N413" i="11"/>
  <c r="N414" i="11"/>
  <c r="N415" i="11"/>
  <c r="N416" i="11"/>
  <c r="N417" i="11"/>
  <c r="N418" i="11"/>
  <c r="N419" i="11"/>
  <c r="N456" i="11"/>
  <c r="N457" i="11"/>
  <c r="N458" i="11"/>
  <c r="N459" i="11"/>
  <c r="N460" i="11"/>
  <c r="N461" i="11"/>
  <c r="N462" i="11"/>
  <c r="N463" i="11"/>
  <c r="N464" i="11"/>
  <c r="N465" i="11"/>
  <c r="N466" i="11"/>
  <c r="N467" i="11"/>
  <c r="N468" i="11"/>
  <c r="N469" i="11"/>
  <c r="N470" i="11"/>
  <c r="N471" i="11"/>
  <c r="N472" i="11"/>
  <c r="N473" i="11"/>
  <c r="N474" i="11"/>
  <c r="N475" i="11"/>
  <c r="N476" i="11"/>
  <c r="N495" i="11"/>
  <c r="N496" i="11"/>
  <c r="N497" i="11"/>
  <c r="N498" i="11"/>
  <c r="N499" i="11"/>
  <c r="N500" i="11"/>
  <c r="N501" i="11"/>
  <c r="N502" i="11"/>
  <c r="N503" i="11"/>
  <c r="N504" i="11"/>
  <c r="N505" i="11"/>
  <c r="N542" i="11"/>
  <c r="N543" i="11"/>
  <c r="N544" i="11"/>
  <c r="N545" i="11"/>
  <c r="N546" i="11"/>
  <c r="N547" i="11"/>
  <c r="N548" i="11"/>
  <c r="N549" i="11"/>
  <c r="N550" i="11"/>
  <c r="N569" i="11"/>
  <c r="N570" i="11"/>
  <c r="N571" i="11"/>
  <c r="N572" i="11"/>
  <c r="N573" i="11"/>
  <c r="N574" i="11"/>
  <c r="N575" i="11"/>
  <c r="N576" i="11"/>
  <c r="N577" i="11"/>
  <c r="N578" i="11"/>
  <c r="N579" i="11"/>
  <c r="N580" i="11"/>
  <c r="V100" i="11" l="1"/>
  <c r="W100" i="11"/>
  <c r="V101" i="11"/>
  <c r="W101" i="11"/>
  <c r="V102" i="11"/>
  <c r="W102" i="11"/>
  <c r="V103" i="11"/>
  <c r="W103" i="11"/>
  <c r="V104" i="11"/>
  <c r="W104" i="11"/>
  <c r="V105" i="11"/>
  <c r="W105" i="11"/>
  <c r="V106" i="11"/>
  <c r="W106" i="11"/>
  <c r="V107" i="11"/>
  <c r="W107" i="11"/>
  <c r="V108" i="11"/>
  <c r="W108" i="11"/>
  <c r="V109" i="11"/>
  <c r="W109" i="11"/>
  <c r="V569" i="11"/>
  <c r="V543" i="11"/>
  <c r="W543" i="11" s="1"/>
  <c r="V544" i="11"/>
  <c r="W544" i="11" s="1"/>
  <c r="V545" i="11"/>
  <c r="W545" i="11" s="1"/>
  <c r="V546" i="11"/>
  <c r="W546" i="11"/>
  <c r="V547" i="11"/>
  <c r="W547" i="11" s="1"/>
  <c r="V548" i="11"/>
  <c r="W548" i="11" s="1"/>
  <c r="V549" i="11"/>
  <c r="W549" i="11" s="1"/>
  <c r="V550" i="11"/>
  <c r="W550" i="11"/>
  <c r="V542" i="11"/>
  <c r="W542" i="11" s="1"/>
  <c r="V496" i="11"/>
  <c r="W496" i="11"/>
  <c r="V497" i="11"/>
  <c r="V498" i="11"/>
  <c r="W498" i="11" s="1"/>
  <c r="V499" i="11"/>
  <c r="V500" i="11"/>
  <c r="W500" i="11"/>
  <c r="V501" i="11"/>
  <c r="W501" i="11" s="1"/>
  <c r="V502" i="11"/>
  <c r="W502" i="11" s="1"/>
  <c r="V503" i="11"/>
  <c r="W503" i="11" s="1"/>
  <c r="V505" i="11"/>
  <c r="W505" i="11" s="1"/>
  <c r="V495" i="11"/>
  <c r="W495" i="11" s="1"/>
  <c r="W475" i="11"/>
  <c r="V475" i="11"/>
  <c r="V473" i="11"/>
  <c r="W473" i="11" s="1"/>
  <c r="V471" i="11"/>
  <c r="W471" i="11" s="1"/>
  <c r="V470" i="11"/>
  <c r="W470" i="11" s="1"/>
  <c r="V469" i="11"/>
  <c r="W469" i="11" s="1"/>
  <c r="V468" i="11"/>
  <c r="W468" i="11" s="1"/>
  <c r="V463" i="11"/>
  <c r="W463" i="11" s="1"/>
  <c r="V464" i="11"/>
  <c r="W464" i="11" s="1"/>
  <c r="W462" i="11"/>
  <c r="V462" i="11"/>
  <c r="V461" i="11"/>
  <c r="W461" i="11" s="1"/>
  <c r="W457" i="11"/>
  <c r="V457" i="11"/>
  <c r="W456" i="11"/>
  <c r="V456" i="11"/>
  <c r="V407" i="11"/>
  <c r="W407" i="11" s="1"/>
  <c r="V408" i="11"/>
  <c r="W408" i="11"/>
  <c r="V406" i="11"/>
  <c r="W406" i="11" s="1"/>
  <c r="V385" i="11"/>
  <c r="W385" i="11" s="1"/>
  <c r="V384" i="11"/>
  <c r="W384" i="11" s="1"/>
  <c r="W380" i="11"/>
  <c r="V380" i="11"/>
  <c r="V378" i="11"/>
  <c r="W378" i="11" s="1"/>
  <c r="V369" i="11"/>
  <c r="V370" i="11"/>
  <c r="W370" i="11" s="1"/>
  <c r="V371" i="11"/>
  <c r="W371" i="11" s="1"/>
  <c r="V372" i="11"/>
  <c r="W372" i="11"/>
  <c r="V373" i="11"/>
  <c r="W373" i="11" s="1"/>
  <c r="V374" i="11"/>
  <c r="W374" i="11" s="1"/>
  <c r="V376" i="11"/>
  <c r="V377" i="11"/>
  <c r="W377" i="11" s="1"/>
  <c r="V368" i="11"/>
  <c r="W368" i="11" s="1"/>
  <c r="V347" i="11"/>
  <c r="W347" i="11" s="1"/>
  <c r="V346" i="11"/>
  <c r="W346" i="11" s="1"/>
  <c r="V338" i="11"/>
  <c r="W338" i="11" s="1"/>
  <c r="I578" i="11"/>
  <c r="J578" i="11"/>
  <c r="K578" i="11"/>
  <c r="J579" i="11"/>
  <c r="K579" i="11"/>
  <c r="J580" i="11"/>
  <c r="K580" i="11"/>
  <c r="I580" i="11"/>
  <c r="I579" i="11"/>
  <c r="J504" i="11"/>
  <c r="V504" i="11" s="1"/>
  <c r="W504" i="11" s="1"/>
  <c r="K504" i="11"/>
  <c r="I504" i="11"/>
  <c r="J505" i="11"/>
  <c r="K505" i="11"/>
  <c r="I505" i="11"/>
  <c r="J476" i="11"/>
  <c r="K476" i="11"/>
  <c r="I476" i="11"/>
  <c r="J465" i="11"/>
  <c r="V465" i="11" s="1"/>
  <c r="W465" i="11" s="1"/>
  <c r="K465" i="11"/>
  <c r="J466" i="11"/>
  <c r="V466" i="11" s="1"/>
  <c r="W466" i="11" s="1"/>
  <c r="K466" i="11"/>
  <c r="I466" i="11"/>
  <c r="I465" i="11"/>
  <c r="J415" i="11"/>
  <c r="V415" i="11" s="1"/>
  <c r="W415" i="11" s="1"/>
  <c r="K415" i="11"/>
  <c r="J416" i="11"/>
  <c r="V416" i="11" s="1"/>
  <c r="W416" i="11" s="1"/>
  <c r="K416" i="11"/>
  <c r="J417" i="11"/>
  <c r="V417" i="11" s="1"/>
  <c r="W417" i="11" s="1"/>
  <c r="K417" i="11"/>
  <c r="J418" i="11"/>
  <c r="V418" i="11" s="1"/>
  <c r="W418" i="11" s="1"/>
  <c r="K418" i="11"/>
  <c r="J419" i="11"/>
  <c r="K419" i="11"/>
  <c r="I419" i="11"/>
  <c r="I418" i="11"/>
  <c r="I417" i="11"/>
  <c r="I416" i="11"/>
  <c r="I415" i="11"/>
  <c r="J386" i="11"/>
  <c r="V386" i="11" s="1"/>
  <c r="W386" i="11" s="1"/>
  <c r="K386" i="11"/>
  <c r="J387" i="11"/>
  <c r="K387" i="11"/>
  <c r="I387" i="11"/>
  <c r="I386" i="11"/>
  <c r="J375" i="11"/>
  <c r="V375" i="11" s="1"/>
  <c r="W375" i="11" s="1"/>
  <c r="K375" i="11"/>
  <c r="J376" i="11"/>
  <c r="K376" i="11"/>
  <c r="I376" i="11"/>
  <c r="I375" i="11"/>
  <c r="J347" i="11"/>
  <c r="K347" i="11"/>
  <c r="I347" i="11"/>
  <c r="J301" i="11"/>
  <c r="K301" i="11"/>
  <c r="I301" i="11"/>
  <c r="K127" i="11"/>
  <c r="J127" i="11"/>
  <c r="I127" i="11"/>
  <c r="V283" i="11"/>
  <c r="V284" i="11"/>
  <c r="V285" i="11"/>
  <c r="V286" i="11"/>
  <c r="V287" i="11"/>
  <c r="V288" i="11"/>
  <c r="V289" i="11"/>
  <c r="V290" i="11"/>
  <c r="V291" i="11"/>
  <c r="J251" i="11"/>
  <c r="V251" i="11" s="1"/>
  <c r="W251" i="11" s="1"/>
  <c r="K251" i="11"/>
  <c r="J252" i="11"/>
  <c r="V252" i="11" s="1"/>
  <c r="W252" i="11" s="1"/>
  <c r="K252" i="11"/>
  <c r="J253" i="11"/>
  <c r="K253" i="11"/>
  <c r="J254" i="11"/>
  <c r="K254" i="11"/>
  <c r="J255" i="11"/>
  <c r="K255" i="11"/>
  <c r="I255" i="11"/>
  <c r="I254" i="11"/>
  <c r="I253" i="11"/>
  <c r="I252" i="11"/>
  <c r="I251" i="11"/>
  <c r="V243" i="11"/>
  <c r="W243" i="11" s="1"/>
  <c r="V248" i="11"/>
  <c r="W248" i="11" s="1"/>
  <c r="V249" i="11"/>
  <c r="W249" i="11" s="1"/>
  <c r="V250" i="11"/>
  <c r="V253" i="11"/>
  <c r="V254" i="11"/>
  <c r="V255" i="11"/>
  <c r="V242" i="11"/>
  <c r="W242" i="11" s="1"/>
  <c r="W5" i="11"/>
  <c r="M10"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2" i="9"/>
  <c r="N9" i="9"/>
  <c r="M9" i="9"/>
  <c r="V211" i="11"/>
  <c r="W211" i="11" s="1"/>
  <c r="V210" i="11"/>
  <c r="W210" i="11"/>
  <c r="J212" i="11"/>
  <c r="V212" i="11" s="1"/>
  <c r="W212" i="11" s="1"/>
  <c r="K212" i="11"/>
  <c r="J213" i="11"/>
  <c r="V213" i="11" s="1"/>
  <c r="W213" i="11" s="1"/>
  <c r="K213" i="11"/>
  <c r="J214" i="11"/>
  <c r="V214" i="11" s="1"/>
  <c r="W214" i="11" s="1"/>
  <c r="K214" i="11"/>
  <c r="I214" i="11"/>
  <c r="I213" i="11"/>
  <c r="I212" i="11"/>
  <c r="V153" i="11"/>
  <c r="W153" i="11"/>
  <c r="V154" i="11"/>
  <c r="W154" i="11" s="1"/>
  <c r="V156" i="11"/>
  <c r="W156" i="11"/>
  <c r="V157" i="11"/>
  <c r="W157" i="11"/>
  <c r="V158" i="11"/>
  <c r="W158" i="11"/>
  <c r="V159" i="11"/>
  <c r="W159" i="11"/>
  <c r="V160" i="11"/>
  <c r="W160" i="11"/>
  <c r="V161" i="11"/>
  <c r="W161" i="11"/>
  <c r="V162" i="11"/>
  <c r="W162" i="11"/>
  <c r="V163" i="11"/>
  <c r="W163" i="11"/>
  <c r="V164" i="11"/>
  <c r="W164" i="11"/>
  <c r="V165" i="11"/>
  <c r="W165" i="11"/>
  <c r="V166" i="11"/>
  <c r="W166" i="11"/>
  <c r="V167" i="11"/>
  <c r="W167" i="11"/>
  <c r="V168" i="11"/>
  <c r="W168" i="11"/>
  <c r="V169" i="11"/>
  <c r="W169" i="11"/>
  <c r="V170" i="11"/>
  <c r="W170" i="11"/>
  <c r="V171" i="11"/>
  <c r="W171" i="11"/>
  <c r="V172" i="11"/>
  <c r="W172" i="11"/>
  <c r="V173" i="11"/>
  <c r="W173" i="11"/>
  <c r="V174" i="11"/>
  <c r="W174" i="11"/>
  <c r="V175" i="11"/>
  <c r="W175" i="11"/>
  <c r="V176" i="11"/>
  <c r="W176" i="11" s="1"/>
  <c r="V177" i="11"/>
  <c r="W177" i="11" s="1"/>
  <c r="V178" i="11"/>
  <c r="W178" i="11" s="1"/>
  <c r="V179" i="11"/>
  <c r="W179" i="11" s="1"/>
  <c r="V180" i="11"/>
  <c r="W180" i="11"/>
  <c r="V181" i="11"/>
  <c r="W181" i="11"/>
  <c r="V182" i="11"/>
  <c r="W182" i="11" s="1"/>
  <c r="V183" i="11"/>
  <c r="W183" i="11" s="1"/>
  <c r="V184" i="11"/>
  <c r="W184" i="11" s="1"/>
  <c r="V185" i="11"/>
  <c r="W185" i="11"/>
  <c r="V186" i="11"/>
  <c r="W186" i="11"/>
  <c r="V187" i="11"/>
  <c r="W187" i="11"/>
  <c r="V188" i="11"/>
  <c r="W188" i="11"/>
  <c r="V189" i="11"/>
  <c r="W189" i="11"/>
  <c r="V190" i="11"/>
  <c r="W190" i="11"/>
  <c r="V191" i="11"/>
  <c r="W191" i="11"/>
  <c r="V192" i="11"/>
  <c r="W192" i="11"/>
  <c r="V193" i="11"/>
  <c r="W193" i="11"/>
  <c r="V194" i="11"/>
  <c r="W194" i="11"/>
  <c r="V195" i="11"/>
  <c r="W195" i="11"/>
  <c r="V196" i="11"/>
  <c r="W196" i="11"/>
  <c r="V197" i="11"/>
  <c r="W197" i="11"/>
  <c r="V198" i="11"/>
  <c r="W198" i="11"/>
  <c r="V199" i="11"/>
  <c r="W199" i="11"/>
  <c r="V200" i="11"/>
  <c r="W200" i="11"/>
  <c r="V201" i="11"/>
  <c r="W201" i="11"/>
  <c r="V202" i="11"/>
  <c r="W202" i="11"/>
  <c r="V203" i="11"/>
  <c r="W203" i="11" s="1"/>
  <c r="V204" i="11"/>
  <c r="W204" i="11" s="1"/>
  <c r="V205" i="11"/>
  <c r="W205" i="11"/>
  <c r="V206" i="11"/>
  <c r="W206" i="11"/>
  <c r="V207" i="11"/>
  <c r="W207" i="11"/>
  <c r="V208" i="11"/>
  <c r="W208" i="11"/>
  <c r="V209" i="11"/>
  <c r="W209" i="11" s="1"/>
  <c r="V215" i="11"/>
  <c r="W215" i="11"/>
  <c r="V216" i="11"/>
  <c r="W216" i="11"/>
  <c r="V217" i="11"/>
  <c r="W217" i="11"/>
  <c r="V218" i="11"/>
  <c r="W218" i="11"/>
  <c r="V219" i="11"/>
  <c r="W219" i="11"/>
  <c r="V220" i="11"/>
  <c r="W220" i="11"/>
  <c r="V221" i="11"/>
  <c r="W221" i="11"/>
  <c r="V222" i="11"/>
  <c r="W222" i="11"/>
  <c r="V223" i="11"/>
  <c r="W223" i="11"/>
  <c r="V224" i="11"/>
  <c r="W224" i="11"/>
  <c r="V225" i="11"/>
  <c r="W225" i="11"/>
  <c r="V152" i="11"/>
  <c r="J155" i="11"/>
  <c r="V155" i="11" s="1"/>
  <c r="W155" i="11" s="1"/>
  <c r="K155" i="11"/>
  <c r="J156" i="11"/>
  <c r="K156" i="11"/>
  <c r="J157" i="11"/>
  <c r="K157" i="11"/>
  <c r="I157" i="11"/>
  <c r="I156" i="11"/>
  <c r="I155" i="11"/>
  <c r="V121" i="11"/>
  <c r="W121" i="11" s="1"/>
  <c r="V110" i="11"/>
  <c r="W110" i="11"/>
  <c r="V111" i="11"/>
  <c r="W111" i="11"/>
  <c r="V112" i="11"/>
  <c r="W112" i="11"/>
  <c r="V113" i="11"/>
  <c r="W113" i="11"/>
  <c r="V114" i="11"/>
  <c r="W114" i="11"/>
  <c r="V115" i="11"/>
  <c r="W115" i="11"/>
  <c r="V116" i="11"/>
  <c r="W116" i="11"/>
  <c r="V117" i="11"/>
  <c r="W117" i="11"/>
  <c r="V118" i="11"/>
  <c r="V119" i="11"/>
  <c r="V120" i="11"/>
  <c r="W120" i="11" s="1"/>
  <c r="V122" i="11"/>
  <c r="W122" i="11"/>
  <c r="V123" i="11"/>
  <c r="W123" i="11" s="1"/>
  <c r="V124" i="11"/>
  <c r="V125" i="11"/>
  <c r="W125" i="11"/>
  <c r="V126" i="11"/>
  <c r="W126" i="11" s="1"/>
  <c r="V128" i="11"/>
  <c r="W128" i="11"/>
  <c r="V129" i="11"/>
  <c r="W129" i="11"/>
  <c r="V130" i="11"/>
  <c r="W130" i="11"/>
  <c r="V131" i="11"/>
  <c r="W131" i="11"/>
  <c r="V132" i="11"/>
  <c r="W132" i="11"/>
  <c r="V133" i="11"/>
  <c r="W133" i="11"/>
  <c r="V134" i="11"/>
  <c r="W134" i="11"/>
  <c r="V135" i="11"/>
  <c r="W135" i="11"/>
  <c r="V136" i="11"/>
  <c r="W136" i="11"/>
  <c r="V137" i="11"/>
  <c r="W137" i="11"/>
  <c r="V138" i="11"/>
  <c r="W138" i="11"/>
  <c r="V139" i="11"/>
  <c r="W139" i="11"/>
  <c r="V140" i="11"/>
  <c r="W140" i="11"/>
  <c r="V141" i="11"/>
  <c r="W141" i="11"/>
  <c r="V142" i="11"/>
  <c r="W142" i="11"/>
  <c r="V143" i="11"/>
  <c r="W143" i="11"/>
  <c r="V144" i="11"/>
  <c r="W144" i="11"/>
  <c r="V145" i="11"/>
  <c r="W145" i="11"/>
  <c r="V146" i="11"/>
  <c r="W146" i="11"/>
  <c r="V147" i="11"/>
  <c r="W147" i="11"/>
  <c r="V148" i="11"/>
  <c r="W148" i="11"/>
  <c r="V149" i="11"/>
  <c r="W149" i="11"/>
  <c r="V150" i="11"/>
  <c r="W150" i="11"/>
  <c r="V151" i="11"/>
  <c r="W151" i="11"/>
  <c r="W152" i="11"/>
  <c r="I99" i="11"/>
  <c r="J99" i="11"/>
  <c r="V99" i="11" s="1"/>
  <c r="W99" i="11" s="1"/>
  <c r="K99" i="11"/>
  <c r="V93" i="11"/>
  <c r="W93" i="11"/>
  <c r="V94" i="11"/>
  <c r="W94" i="11"/>
  <c r="V95" i="11"/>
  <c r="W95" i="11"/>
  <c r="V96" i="11"/>
  <c r="W96" i="11"/>
  <c r="V97" i="11"/>
  <c r="W97" i="11"/>
  <c r="V98" i="11"/>
  <c r="W98" i="11"/>
  <c r="V75" i="11"/>
  <c r="W75" i="11"/>
  <c r="V76" i="11"/>
  <c r="W76" i="11"/>
  <c r="V71" i="11"/>
  <c r="W71" i="11" s="1"/>
  <c r="I80" i="11"/>
  <c r="J11" i="11"/>
  <c r="V11" i="11" s="1"/>
  <c r="W11" i="11" s="1"/>
  <c r="K11" i="11"/>
  <c r="I11" i="11"/>
  <c r="V6" i="11"/>
  <c r="W6" i="11" s="1"/>
  <c r="V7" i="11"/>
  <c r="V8" i="11"/>
  <c r="V9" i="11"/>
  <c r="V10" i="11"/>
  <c r="W10" i="11" s="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2" i="11"/>
  <c r="V73" i="11"/>
  <c r="V74" i="11"/>
  <c r="V77" i="11"/>
  <c r="W77" i="11" s="1"/>
  <c r="V78" i="11"/>
  <c r="V79" i="11"/>
  <c r="V80" i="11"/>
  <c r="V81" i="11"/>
  <c r="V82" i="11"/>
  <c r="V83" i="11"/>
  <c r="V84" i="11"/>
  <c r="V85" i="11"/>
  <c r="V86" i="11"/>
  <c r="V87" i="11"/>
  <c r="V88" i="11"/>
  <c r="V89" i="11"/>
  <c r="V90" i="11"/>
  <c r="W90" i="11" s="1"/>
  <c r="V91" i="11"/>
  <c r="V92" i="11"/>
  <c r="W92" i="11" s="1"/>
  <c r="V5" i="11"/>
  <c r="W44" i="11"/>
  <c r="W45" i="11"/>
  <c r="W46" i="11"/>
  <c r="W47" i="11"/>
  <c r="W48" i="11"/>
  <c r="W49" i="11"/>
  <c r="W50" i="11"/>
  <c r="W51" i="11"/>
  <c r="W52" i="11"/>
  <c r="W53" i="11"/>
  <c r="W54" i="11"/>
  <c r="W55" i="11"/>
  <c r="W56" i="11"/>
  <c r="W57" i="11"/>
  <c r="W58" i="11"/>
  <c r="W59" i="11"/>
  <c r="W60" i="11"/>
  <c r="W61" i="11"/>
  <c r="W62" i="11"/>
  <c r="W63" i="11"/>
  <c r="W64" i="11"/>
  <c r="W65" i="11"/>
  <c r="W66" i="11"/>
  <c r="W67" i="11"/>
  <c r="W68" i="11"/>
  <c r="W69" i="11"/>
  <c r="W70" i="11"/>
  <c r="W72" i="11"/>
  <c r="W73" i="11"/>
  <c r="W74" i="11"/>
  <c r="W78" i="11"/>
  <c r="W79" i="11"/>
  <c r="W80" i="11"/>
  <c r="W81" i="11"/>
  <c r="W82" i="11"/>
  <c r="W83" i="11"/>
  <c r="W84" i="11"/>
  <c r="W85" i="11"/>
  <c r="W86" i="11"/>
  <c r="W87" i="11"/>
  <c r="W88" i="11"/>
  <c r="W89" i="11"/>
  <c r="W91" i="11"/>
  <c r="J80" i="11"/>
  <c r="K80" i="11"/>
  <c r="W8" i="11"/>
  <c r="W13" i="11"/>
  <c r="W14" i="11"/>
  <c r="W15" i="11"/>
  <c r="W16" i="11"/>
  <c r="W17" i="11"/>
  <c r="W18" i="11"/>
  <c r="W19" i="11"/>
  <c r="W20" i="11"/>
  <c r="W21" i="11"/>
  <c r="W22" i="11"/>
  <c r="W23" i="11"/>
  <c r="W24" i="11"/>
  <c r="W25" i="11"/>
  <c r="W26" i="11"/>
  <c r="W27" i="11"/>
  <c r="W28" i="11"/>
  <c r="W29" i="11"/>
  <c r="W30" i="11"/>
  <c r="W32" i="11"/>
  <c r="W33" i="11"/>
  <c r="W34" i="11"/>
  <c r="W35" i="11"/>
  <c r="W36" i="11"/>
  <c r="W37" i="11"/>
  <c r="W38" i="11"/>
  <c r="W39" i="11"/>
  <c r="J40" i="11"/>
  <c r="K40" i="11"/>
  <c r="J41" i="11"/>
  <c r="V41" i="11" s="1"/>
  <c r="W41" i="11" s="1"/>
  <c r="K41" i="11"/>
  <c r="J42" i="11"/>
  <c r="V42" i="11" s="1"/>
  <c r="W42" i="11" s="1"/>
  <c r="K42" i="11"/>
  <c r="J43" i="11"/>
  <c r="V43" i="11" s="1"/>
  <c r="W43" i="11" s="1"/>
  <c r="K43" i="11"/>
  <c r="I43" i="11"/>
  <c r="I42" i="11"/>
  <c r="I41" i="11"/>
  <c r="I40" i="11"/>
  <c r="V3" i="11"/>
  <c r="V4" i="11"/>
  <c r="J12" i="11"/>
  <c r="K12" i="11"/>
  <c r="I12" i="11"/>
  <c r="N4" i="11"/>
  <c r="N5" i="11"/>
  <c r="N6" i="11"/>
  <c r="N7" i="11"/>
  <c r="N8" i="11"/>
  <c r="N9" i="11"/>
  <c r="N3" i="11"/>
  <c r="N2" i="11"/>
  <c r="J76" i="9"/>
  <c r="N7" i="9"/>
  <c r="M7" i="9"/>
  <c r="N2" i="9"/>
  <c r="M2" i="9"/>
  <c r="N5" i="9"/>
  <c r="M5" i="9"/>
  <c r="J205" i="9" s="1"/>
  <c r="J155" i="9" l="1"/>
  <c r="J192" i="9"/>
  <c r="E13" i="7"/>
  <c r="E12" i="7"/>
</calcChain>
</file>

<file path=xl/comments1.xml><?xml version="1.0" encoding="utf-8"?>
<comments xmlns="http://schemas.openxmlformats.org/spreadsheetml/2006/main">
  <authors>
    <author>Emily Roberts</author>
  </authors>
  <commentList>
    <comment ref="D78" authorId="0" shapeId="0">
      <text>
        <r>
          <rPr>
            <b/>
            <sz val="9"/>
            <color indexed="81"/>
            <rFont val="Tahoma"/>
            <charset val="1"/>
          </rPr>
          <t>Emily Roberts:</t>
        </r>
        <r>
          <rPr>
            <sz val="9"/>
            <color indexed="81"/>
            <rFont val="Tahoma"/>
            <charset val="1"/>
          </rPr>
          <t xml:space="preserve">
Check which number cages were sampled - by looking at notebook</t>
        </r>
      </text>
    </comment>
  </commentList>
</comments>
</file>

<file path=xl/comments2.xml><?xml version="1.0" encoding="utf-8"?>
<comments xmlns="http://schemas.openxmlformats.org/spreadsheetml/2006/main">
  <authors>
    <author>Emily Roberts</author>
  </authors>
  <commentList>
    <comment ref="E366" authorId="0" shapeId="0">
      <text>
        <r>
          <rPr>
            <b/>
            <sz val="9"/>
            <color indexed="81"/>
            <rFont val="Tahoma"/>
            <charset val="1"/>
          </rPr>
          <t>Emily Roberts:</t>
        </r>
        <r>
          <rPr>
            <sz val="9"/>
            <color indexed="81"/>
            <rFont val="Tahoma"/>
            <charset val="1"/>
          </rPr>
          <t xml:space="preserve">
I wrote down that these were collected from C4, not C3… but there shouldn't have been clams in C4.</t>
        </r>
      </text>
    </comment>
    <comment ref="E367" authorId="0" shapeId="0">
      <text>
        <r>
          <rPr>
            <b/>
            <sz val="9"/>
            <color indexed="81"/>
            <rFont val="Tahoma"/>
            <charset val="1"/>
          </rPr>
          <t>Emily Roberts:</t>
        </r>
        <r>
          <rPr>
            <sz val="9"/>
            <color indexed="81"/>
            <rFont val="Tahoma"/>
            <charset val="1"/>
          </rPr>
          <t xml:space="preserve">
I wrote down that these were collected from C4, not C3… but there shouldn't have been clams in C4.</t>
        </r>
      </text>
    </comment>
  </commentList>
</comments>
</file>

<file path=xl/sharedStrings.xml><?xml version="1.0" encoding="utf-8"?>
<sst xmlns="http://schemas.openxmlformats.org/spreadsheetml/2006/main" count="5748" uniqueCount="153">
  <si>
    <t>Mesocosm</t>
  </si>
  <si>
    <t>Depth</t>
  </si>
  <si>
    <t>COL</t>
  </si>
  <si>
    <t>L</t>
  </si>
  <si>
    <t>H</t>
  </si>
  <si>
    <t>T</t>
  </si>
  <si>
    <t>GROWTH MARKING (LARGER OF 2)</t>
  </si>
  <si>
    <t>DEAD_LENGTH</t>
  </si>
  <si>
    <t>A</t>
  </si>
  <si>
    <t>4+</t>
  </si>
  <si>
    <t>R</t>
  </si>
  <si>
    <t>NO LABEL</t>
  </si>
  <si>
    <t>B</t>
  </si>
  <si>
    <t>0-4</t>
  </si>
  <si>
    <t>BL</t>
  </si>
  <si>
    <t>Y</t>
  </si>
  <si>
    <t>RB</t>
  </si>
  <si>
    <t>C</t>
  </si>
  <si>
    <t>RL</t>
  </si>
  <si>
    <t>BY</t>
  </si>
  <si>
    <t>YR</t>
  </si>
  <si>
    <t>DUPLICATE LABEL</t>
  </si>
  <si>
    <t>D</t>
  </si>
  <si>
    <t>LARGER THAN MANY AND NO LABEL, BUT GROWTH MARKING PRESENT</t>
  </si>
  <si>
    <t>LOOKS LIKE RED AND SOME MISSING NAIL POLISH COLOR BUT POSSIBLE JUST RED</t>
  </si>
  <si>
    <t>E</t>
  </si>
  <si>
    <t>YX</t>
  </si>
  <si>
    <t>MISSING A COLOR, CHIPPED SO BAD LENGTH MEASUREMENT, HEIGHT 8.7, LENGTH &gt;9.5</t>
  </si>
  <si>
    <t>F</t>
  </si>
  <si>
    <t>RY</t>
  </si>
  <si>
    <t>DARKENED YELLOWISH AREA, MAKES ME THINK YELLOW NAILPOLISH</t>
  </si>
  <si>
    <t>LR</t>
  </si>
  <si>
    <t>BR</t>
  </si>
  <si>
    <t>I</t>
  </si>
  <si>
    <t>GUESS IS YELLOW BASED ON SHELL DISCOLORATION</t>
  </si>
  <si>
    <t>I HAS AN EXTRA 10TH CLAM THAT HAS NO INITIAL GROWTH MARKING</t>
  </si>
  <si>
    <t>J</t>
  </si>
  <si>
    <t>EXTRA SHELL</t>
  </si>
  <si>
    <t>G</t>
  </si>
  <si>
    <t>YB</t>
  </si>
  <si>
    <t xml:space="preserve">ALL DEAD, 7 SHELLS WHICH COULD BE 4 - 7 CLAMS, ALL SMALL AND HAVE ONLY 1 GROWTH MARKING SO MIGHT HAVE DIED RIGHT WHEN MOVED INTO CAGE (SHOULD HAVE SECOND MARKING). </t>
  </si>
  <si>
    <t>CORRECTION</t>
  </si>
  <si>
    <t>PTOWN</t>
  </si>
  <si>
    <t>EEL POND</t>
  </si>
  <si>
    <t>Date</t>
  </si>
  <si>
    <t>Site</t>
  </si>
  <si>
    <t>LB</t>
  </si>
  <si>
    <t>likely yellow, darkened area</t>
  </si>
  <si>
    <t>broken shell, dead</t>
  </si>
  <si>
    <t>CRACKED</t>
  </si>
  <si>
    <t>RX</t>
  </si>
  <si>
    <t>B_ORIG</t>
  </si>
  <si>
    <t>Count of L</t>
  </si>
  <si>
    <t>Grand Total</t>
  </si>
  <si>
    <t>Row Labels</t>
  </si>
  <si>
    <t>Average of L</t>
  </si>
  <si>
    <t>The one shell found in the first G samplesd</t>
  </si>
  <si>
    <t>G_orig</t>
  </si>
  <si>
    <t>The clams found in the first B sampled</t>
  </si>
  <si>
    <t>Treatment</t>
  </si>
  <si>
    <t>N</t>
  </si>
  <si>
    <t>S</t>
  </si>
  <si>
    <t>BURIED</t>
  </si>
  <si>
    <t>Mesocosm_num</t>
  </si>
  <si>
    <t>unk</t>
  </si>
  <si>
    <t>C_orig</t>
  </si>
  <si>
    <t>no clams</t>
  </si>
  <si>
    <t>G2?</t>
  </si>
  <si>
    <t>G2 - had to sample from 2 cages from row G, and so I assume G2 is the cage sampled from and the original G that was sampled from is not G2 (unknown which)</t>
  </si>
  <si>
    <t>P</t>
  </si>
  <si>
    <t>UNK</t>
  </si>
  <si>
    <t>(blank)</t>
  </si>
  <si>
    <t>Column Labels</t>
  </si>
  <si>
    <t>EEL POND Average of L</t>
  </si>
  <si>
    <t>EEL POND Count of L</t>
  </si>
  <si>
    <t>PTOWN Average of L</t>
  </si>
  <si>
    <t>PTOWN Count of L</t>
  </si>
  <si>
    <t>Total Average of L</t>
  </si>
  <si>
    <t>Total Count of L</t>
  </si>
  <si>
    <t>EEL POND StdDev of L</t>
  </si>
  <si>
    <t>PTOWN StdDev of L</t>
  </si>
  <si>
    <t>Total StdDev of L</t>
  </si>
  <si>
    <t>StdDev of L</t>
  </si>
  <si>
    <t>color</t>
  </si>
  <si>
    <t>F1</t>
  </si>
  <si>
    <t>Eel Pond</t>
  </si>
  <si>
    <t>F2</t>
  </si>
  <si>
    <t>F3</t>
  </si>
  <si>
    <t>G2</t>
  </si>
  <si>
    <t>A2</t>
  </si>
  <si>
    <t>A3</t>
  </si>
  <si>
    <t>A4</t>
  </si>
  <si>
    <t>B1</t>
  </si>
  <si>
    <t>B2</t>
  </si>
  <si>
    <t>B3</t>
  </si>
  <si>
    <t>C1</t>
  </si>
  <si>
    <t>C2</t>
  </si>
  <si>
    <t>C3</t>
  </si>
  <si>
    <t>D2</t>
  </si>
  <si>
    <t>D3</t>
  </si>
  <si>
    <t>D4</t>
  </si>
  <si>
    <t>E2</t>
  </si>
  <si>
    <t>E3</t>
  </si>
  <si>
    <t>E4</t>
  </si>
  <si>
    <t>G3</t>
  </si>
  <si>
    <t>G4</t>
  </si>
  <si>
    <t>H2</t>
  </si>
  <si>
    <t>H3</t>
  </si>
  <si>
    <t>H4</t>
  </si>
  <si>
    <t>I2</t>
  </si>
  <si>
    <t>I3</t>
  </si>
  <si>
    <t>I4</t>
  </si>
  <si>
    <t>J1</t>
  </si>
  <si>
    <t>J3</t>
  </si>
  <si>
    <t>J2</t>
  </si>
  <si>
    <t>Ptown</t>
  </si>
  <si>
    <t>Notes</t>
  </si>
  <si>
    <t>slope</t>
  </si>
  <si>
    <t>int</t>
  </si>
  <si>
    <t>Corrected H</t>
  </si>
  <si>
    <t>Height was recorded as 6mm, but this doesn't make sense given allometry. Estimated height based on length.</t>
  </si>
  <si>
    <t>The largest clam in the experiment</t>
  </si>
  <si>
    <t xml:space="preserve">Thickness was recorded as 7.6, but this doesn't make sense given allometry. Estimated thickness based on length. </t>
  </si>
  <si>
    <t xml:space="preserve">Thickness was recorded as 11.6, but this seems a repeat of the height. Estimating thickness as a function of length. </t>
  </si>
  <si>
    <t>Length and height seem to be repeats of eachother. Length was recorded as 9.6 but seems to be wrong based on allometry. Calculate length from height.</t>
  </si>
  <si>
    <t>growth_marking</t>
  </si>
  <si>
    <t>notes</t>
  </si>
  <si>
    <t>growth_marking_perc_error</t>
  </si>
  <si>
    <t>No label</t>
  </si>
  <si>
    <t>growth_height</t>
  </si>
  <si>
    <t>seems like an extra clam not part of the experiment. The growth marking was 10.09, and it was 14.61. It would have had to be about 5mm at the start of the experiment, which is too small.</t>
  </si>
  <si>
    <t>Again, the growth marking is too big leading me to think that this clam must have been too small to be part of the initial experiment</t>
  </si>
  <si>
    <t>Two BL's, cracked so no final length</t>
  </si>
  <si>
    <t>also named B and RL…</t>
  </si>
  <si>
    <t>No growth marking measurement</t>
  </si>
  <si>
    <t>Buried_Dec</t>
  </si>
  <si>
    <t>Repeat R. Process of elimination RY</t>
  </si>
  <si>
    <t>Start_date</t>
  </si>
  <si>
    <t>color 1</t>
  </si>
  <si>
    <t>color 2</t>
  </si>
  <si>
    <t>Start_len_mm</t>
  </si>
  <si>
    <t>Start_height_mm</t>
  </si>
  <si>
    <t>Start_thickness_mm</t>
  </si>
  <si>
    <t>depth_cm</t>
  </si>
  <si>
    <t>L_mm</t>
  </si>
  <si>
    <t>H_mm</t>
  </si>
  <si>
    <t>T_mm</t>
  </si>
  <si>
    <t>Dead_lengths_mm</t>
  </si>
  <si>
    <t>Collection1_date</t>
  </si>
  <si>
    <t>Elapsed_days</t>
  </si>
  <si>
    <t>Collection.month</t>
  </si>
  <si>
    <t>December</t>
  </si>
  <si>
    <t>Location_code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</si>
</sst>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 x14ac:knownFonts="1">
    <font>
      <sz val="11"/>
      <color theme="1"/>
      <name val="Calibri"/>
      <family val="2"/>
      <scheme val="minor"/>
    </font>
    <font>
      <sz val="10"/>
      <color theme="1"/>
      <name val="Arial"/>
      <family val="2"/>
    </font>
    <font>
      <sz val="9"/>
      <color indexed="81"/>
      <name val="Tahoma"/>
      <charset val="1"/>
    </font>
    <font>
      <b/>
      <sz val="9"/>
      <color indexed="81"/>
      <name val="Tahoma"/>
      <charset val="1"/>
    </font>
    <font>
      <sz val="11"/>
      <color theme="1"/>
      <name val="Calibri"/>
      <family val="2"/>
    </font>
    <font>
      <sz val="10"/>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style="medium">
        <color rgb="FFCCCCCC"/>
      </right>
      <top style="medium">
        <color rgb="FFCCCCCC"/>
      </top>
      <bottom style="thin">
        <color indexed="64"/>
      </bottom>
      <diagonal/>
    </border>
    <border>
      <left/>
      <right/>
      <top/>
      <bottom style="thin">
        <color indexed="64"/>
      </bottom>
      <diagonal/>
    </border>
    <border>
      <left style="medium">
        <color rgb="FFCCCCCC"/>
      </left>
      <right style="medium">
        <color rgb="FFCCCCCC"/>
      </right>
      <top/>
      <bottom style="thin">
        <color indexed="64"/>
      </bottom>
      <diagonal/>
    </border>
    <border>
      <left style="medium">
        <color rgb="FF000000"/>
      </left>
      <right style="medium">
        <color rgb="FFCCCCCC"/>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medium">
        <color rgb="FFCCCCCC"/>
      </left>
      <right style="medium">
        <color rgb="FFCCCCCC"/>
      </right>
      <top style="medium">
        <color rgb="FFCCCCCC"/>
      </top>
      <bottom/>
      <diagonal/>
    </border>
    <border>
      <left style="medium">
        <color rgb="FF000000"/>
      </left>
      <right style="medium">
        <color rgb="FFCCCCCC"/>
      </right>
      <top/>
      <bottom style="medium">
        <color rgb="FFCCCCCC"/>
      </bottom>
      <diagonal/>
    </border>
    <border>
      <left style="medium">
        <color rgb="FFCCCCCC"/>
      </left>
      <right style="medium">
        <color rgb="FFCCCCCC"/>
      </right>
      <top/>
      <bottom style="medium">
        <color rgb="FFCCCCCC"/>
      </bottom>
      <diagonal/>
    </border>
    <border>
      <left/>
      <right/>
      <top/>
      <bottom style="medium">
        <color indexed="64"/>
      </bottom>
      <diagonal/>
    </border>
    <border>
      <left style="medium">
        <color rgb="FFCCCCCC"/>
      </left>
      <right style="medium">
        <color rgb="FFCCCCCC"/>
      </right>
      <top style="medium">
        <color rgb="FFCCCCCC"/>
      </top>
      <bottom style="medium">
        <color indexed="64"/>
      </bottom>
      <diagonal/>
    </border>
  </borders>
  <cellStyleXfs count="2">
    <xf numFmtId="0" fontId="0" fillId="0" borderId="0"/>
    <xf numFmtId="0" fontId="5" fillId="0" borderId="0"/>
  </cellStyleXfs>
  <cellXfs count="47">
    <xf numFmtId="0" fontId="0" fillId="0" borderId="0" xfId="0"/>
    <xf numFmtId="14" fontId="0" fillId="0" borderId="0" xfId="0" applyNumberFormat="1"/>
    <xf numFmtId="14" fontId="1" fillId="0" borderId="1" xfId="0" applyNumberFormat="1" applyFont="1" applyBorder="1" applyAlignment="1">
      <alignment horizontal="right" wrapText="1"/>
    </xf>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0" fontId="1" fillId="0" borderId="2" xfId="0" applyFont="1" applyFill="1" applyBorder="1" applyAlignment="1">
      <alignment wrapText="1"/>
    </xf>
    <xf numFmtId="0" fontId="1" fillId="0" borderId="3" xfId="0" applyFont="1" applyFill="1" applyBorder="1" applyAlignment="1">
      <alignment wrapText="1"/>
    </xf>
    <xf numFmtId="0" fontId="1" fillId="0" borderId="0" xfId="0" applyFont="1" applyFill="1" applyBorder="1" applyAlignment="1">
      <alignment wrapText="1"/>
    </xf>
    <xf numFmtId="0" fontId="1" fillId="0" borderId="4" xfId="0" applyFont="1" applyFill="1" applyBorder="1" applyAlignment="1">
      <alignment wrapText="1"/>
    </xf>
    <xf numFmtId="14" fontId="1" fillId="0" borderId="5" xfId="0" applyNumberFormat="1" applyFont="1" applyBorder="1" applyAlignment="1">
      <alignment horizontal="right" wrapText="1"/>
    </xf>
    <xf numFmtId="0" fontId="1" fillId="0" borderId="5" xfId="0" applyFont="1" applyBorder="1" applyAlignment="1">
      <alignment wrapText="1"/>
    </xf>
    <xf numFmtId="0" fontId="0" fillId="0" borderId="6" xfId="0" applyBorder="1"/>
    <xf numFmtId="0" fontId="1" fillId="0" borderId="7" xfId="0" applyFont="1" applyFill="1" applyBorder="1" applyAlignment="1">
      <alignment wrapText="1"/>
    </xf>
    <xf numFmtId="0" fontId="0" fillId="0" borderId="0" xfId="0" applyNumberFormat="1"/>
    <xf numFmtId="0" fontId="0" fillId="0" borderId="0" xfId="0" pivotButton="1"/>
    <xf numFmtId="0" fontId="0" fillId="0" borderId="0" xfId="0" applyAlignment="1">
      <alignment horizontal="left"/>
    </xf>
    <xf numFmtId="0" fontId="1" fillId="0" borderId="0" xfId="0" applyFont="1" applyBorder="1" applyAlignment="1">
      <alignment wrapText="1"/>
    </xf>
    <xf numFmtId="0" fontId="1" fillId="0" borderId="4" xfId="0" applyFont="1" applyBorder="1" applyAlignment="1">
      <alignment wrapText="1"/>
    </xf>
    <xf numFmtId="164" fontId="0" fillId="0" borderId="0" xfId="0" applyNumberFormat="1"/>
    <xf numFmtId="0" fontId="1" fillId="0" borderId="8" xfId="0" applyFont="1" applyBorder="1" applyAlignment="1">
      <alignment wrapText="1"/>
    </xf>
    <xf numFmtId="0" fontId="4" fillId="0" borderId="1" xfId="0" applyFont="1" applyBorder="1" applyAlignment="1">
      <alignment wrapText="1"/>
    </xf>
    <xf numFmtId="0" fontId="1" fillId="0" borderId="9" xfId="0" applyFont="1" applyBorder="1" applyAlignment="1">
      <alignment wrapText="1"/>
    </xf>
    <xf numFmtId="0" fontId="4" fillId="0" borderId="10" xfId="0" applyFont="1" applyBorder="1" applyAlignment="1">
      <alignment wrapText="1"/>
    </xf>
    <xf numFmtId="0" fontId="5" fillId="0" borderId="0" xfId="1" applyFont="1" applyAlignment="1"/>
    <xf numFmtId="0" fontId="5" fillId="0" borderId="0" xfId="1" applyFont="1" applyAlignment="1"/>
    <xf numFmtId="0" fontId="6" fillId="0" borderId="11" xfId="1" applyFont="1" applyBorder="1"/>
    <xf numFmtId="0" fontId="5" fillId="0" borderId="0" xfId="1" applyFont="1" applyAlignment="1"/>
    <xf numFmtId="0" fontId="6" fillId="0" borderId="11" xfId="1" applyFont="1" applyBorder="1"/>
    <xf numFmtId="0" fontId="5" fillId="0" borderId="0" xfId="1" applyFont="1" applyAlignment="1"/>
    <xf numFmtId="0" fontId="6" fillId="0" borderId="11" xfId="1" applyFont="1" applyBorder="1"/>
    <xf numFmtId="0" fontId="5" fillId="0" borderId="0" xfId="1" applyFont="1" applyAlignment="1"/>
    <xf numFmtId="0" fontId="6" fillId="0" borderId="11" xfId="1" applyFont="1" applyBorder="1"/>
    <xf numFmtId="0" fontId="4" fillId="0" borderId="12" xfId="0" applyFont="1" applyBorder="1" applyAlignment="1">
      <alignment wrapText="1"/>
    </xf>
    <xf numFmtId="0" fontId="0" fillId="0" borderId="0" xfId="0" applyAlignment="1">
      <alignment wrapText="1"/>
    </xf>
    <xf numFmtId="0" fontId="1" fillId="0" borderId="13" xfId="0" applyFont="1" applyBorder="1" applyAlignment="1">
      <alignment wrapText="1"/>
    </xf>
    <xf numFmtId="0" fontId="4" fillId="0" borderId="14" xfId="0" applyFont="1" applyBorder="1" applyAlignment="1">
      <alignment wrapText="1"/>
    </xf>
    <xf numFmtId="0" fontId="1" fillId="0" borderId="14" xfId="0" applyFont="1" applyBorder="1" applyAlignment="1">
      <alignment wrapText="1"/>
    </xf>
    <xf numFmtId="0" fontId="0" fillId="0" borderId="15" xfId="0" applyBorder="1"/>
    <xf numFmtId="0" fontId="4" fillId="0" borderId="16" xfId="0" applyFont="1" applyBorder="1" applyAlignment="1">
      <alignment wrapText="1"/>
    </xf>
    <xf numFmtId="0" fontId="5" fillId="0" borderId="15" xfId="1" applyFont="1" applyBorder="1" applyAlignment="1"/>
    <xf numFmtId="0" fontId="6" fillId="0" borderId="0" xfId="1" applyFont="1" applyBorder="1"/>
    <xf numFmtId="0" fontId="0" fillId="2" borderId="0" xfId="0" applyFill="1"/>
    <xf numFmtId="0" fontId="1" fillId="0" borderId="0" xfId="0" applyFont="1" applyBorder="1" applyAlignment="1">
      <alignment vertical="center"/>
    </xf>
    <xf numFmtId="0" fontId="1" fillId="0" borderId="1" xfId="0" applyFont="1" applyBorder="1" applyAlignment="1"/>
    <xf numFmtId="0" fontId="4" fillId="0" borderId="0" xfId="0" applyFont="1" applyBorder="1" applyAlignment="1">
      <alignment wrapText="1"/>
    </xf>
    <xf numFmtId="0" fontId="4" fillId="0" borderId="15" xfId="0" applyFont="1" applyBorder="1" applyAlignment="1">
      <alignment wrapText="1"/>
    </xf>
  </cellXfs>
  <cellStyles count="2">
    <cellStyle name="Normal" xfId="0" builtinId="0"/>
    <cellStyle name="Normal 2" xfId="1"/>
  </cellStyles>
  <dxfs count="6">
    <dxf>
      <font>
        <color rgb="FF9C0006"/>
      </font>
      <fill>
        <patternFill>
          <bgColor rgb="FFFFC7CE"/>
        </patternFill>
      </fill>
    </dxf>
    <dxf>
      <numFmt numFmtId="164" formatCode="0.0"/>
    </dxf>
    <dxf>
      <numFmt numFmtId="2" formatCode="0.00"/>
    </dxf>
    <dxf>
      <numFmt numFmtId="165" formatCode="0.000"/>
    </dxf>
    <dxf>
      <numFmt numFmtId="166" formatCode="0.0000"/>
    </dxf>
    <dxf>
      <numFmt numFmtId="167"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Height</a:t>
            </a:r>
            <a:r>
              <a:rPr lang="en-US" baseline="0"/>
              <a:t> as a function of 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initial_lengths!$G$1</c:f>
              <c:strCache>
                <c:ptCount val="1"/>
                <c:pt idx="0">
                  <c:v>H</c:v>
                </c:pt>
              </c:strCache>
            </c:strRef>
          </c:tx>
          <c:spPr>
            <a:ln w="19050" cap="rnd">
              <a:noFill/>
              <a:round/>
            </a:ln>
            <a:effectLst/>
          </c:spPr>
          <c:marker>
            <c:symbol val="circle"/>
            <c:size val="5"/>
            <c:spPr>
              <a:solidFill>
                <a:schemeClr val="accent1"/>
              </a:solidFill>
              <a:ln w="9525">
                <a:solidFill>
                  <a:schemeClr val="accent1"/>
                </a:solidFill>
              </a:ln>
              <a:effectLst/>
            </c:spPr>
          </c:marker>
          <c:xVal>
            <c:numRef>
              <c:f>initial_lengths!$F$2:$F$541</c:f>
              <c:numCache>
                <c:formatCode>General</c:formatCode>
                <c:ptCount val="540"/>
                <c:pt idx="0">
                  <c:v>17.03</c:v>
                </c:pt>
                <c:pt idx="1">
                  <c:v>13.58</c:v>
                </c:pt>
                <c:pt idx="2">
                  <c:v>12.34</c:v>
                </c:pt>
                <c:pt idx="3">
                  <c:v>13.12</c:v>
                </c:pt>
                <c:pt idx="4">
                  <c:v>10.91</c:v>
                </c:pt>
                <c:pt idx="5">
                  <c:v>9.49</c:v>
                </c:pt>
                <c:pt idx="6">
                  <c:v>8.69</c:v>
                </c:pt>
                <c:pt idx="7">
                  <c:v>10.83</c:v>
                </c:pt>
                <c:pt idx="8">
                  <c:v>10.06</c:v>
                </c:pt>
                <c:pt idx="9">
                  <c:v>17.93</c:v>
                </c:pt>
                <c:pt idx="10">
                  <c:v>13.65</c:v>
                </c:pt>
                <c:pt idx="11">
                  <c:v>11.93</c:v>
                </c:pt>
                <c:pt idx="12">
                  <c:v>12.18</c:v>
                </c:pt>
                <c:pt idx="13">
                  <c:v>11.04</c:v>
                </c:pt>
                <c:pt idx="14">
                  <c:v>9.76</c:v>
                </c:pt>
                <c:pt idx="15">
                  <c:v>9.4499999999999993</c:v>
                </c:pt>
                <c:pt idx="16">
                  <c:v>10.07</c:v>
                </c:pt>
                <c:pt idx="17">
                  <c:v>9.98</c:v>
                </c:pt>
                <c:pt idx="18">
                  <c:v>17.5</c:v>
                </c:pt>
                <c:pt idx="19">
                  <c:v>13.05</c:v>
                </c:pt>
                <c:pt idx="20">
                  <c:v>12.44</c:v>
                </c:pt>
                <c:pt idx="21">
                  <c:v>11.46</c:v>
                </c:pt>
                <c:pt idx="22">
                  <c:v>9.6999999999999993</c:v>
                </c:pt>
                <c:pt idx="23">
                  <c:v>9.36</c:v>
                </c:pt>
                <c:pt idx="24">
                  <c:v>10.67</c:v>
                </c:pt>
                <c:pt idx="25">
                  <c:v>9.73</c:v>
                </c:pt>
                <c:pt idx="26">
                  <c:v>10.48</c:v>
                </c:pt>
                <c:pt idx="27">
                  <c:v>18.21</c:v>
                </c:pt>
                <c:pt idx="28">
                  <c:v>12.71</c:v>
                </c:pt>
                <c:pt idx="29">
                  <c:v>12.8</c:v>
                </c:pt>
                <c:pt idx="30">
                  <c:v>11.23</c:v>
                </c:pt>
                <c:pt idx="31">
                  <c:v>10.59</c:v>
                </c:pt>
                <c:pt idx="32">
                  <c:v>9.94</c:v>
                </c:pt>
                <c:pt idx="33">
                  <c:v>10.11</c:v>
                </c:pt>
                <c:pt idx="34">
                  <c:v>9.0299999999999994</c:v>
                </c:pt>
                <c:pt idx="35">
                  <c:v>10.08</c:v>
                </c:pt>
                <c:pt idx="36">
                  <c:v>15.62</c:v>
                </c:pt>
                <c:pt idx="37">
                  <c:v>14.08</c:v>
                </c:pt>
                <c:pt idx="38">
                  <c:v>10.94</c:v>
                </c:pt>
                <c:pt idx="39">
                  <c:v>11.74</c:v>
                </c:pt>
                <c:pt idx="40">
                  <c:v>10.23</c:v>
                </c:pt>
                <c:pt idx="41">
                  <c:v>9.6300000000000008</c:v>
                </c:pt>
                <c:pt idx="42">
                  <c:v>10.95</c:v>
                </c:pt>
                <c:pt idx="43">
                  <c:v>9.61</c:v>
                </c:pt>
                <c:pt idx="44">
                  <c:v>9.11</c:v>
                </c:pt>
                <c:pt idx="45">
                  <c:v>14.45</c:v>
                </c:pt>
                <c:pt idx="46">
                  <c:v>14.6</c:v>
                </c:pt>
                <c:pt idx="47">
                  <c:v>12.39</c:v>
                </c:pt>
                <c:pt idx="48">
                  <c:v>11.2</c:v>
                </c:pt>
                <c:pt idx="49">
                  <c:v>10.74</c:v>
                </c:pt>
                <c:pt idx="50">
                  <c:v>10.16</c:v>
                </c:pt>
                <c:pt idx="51">
                  <c:v>10.36</c:v>
                </c:pt>
                <c:pt idx="52">
                  <c:v>8.36</c:v>
                </c:pt>
                <c:pt idx="53">
                  <c:v>9.4499999999999993</c:v>
                </c:pt>
                <c:pt idx="54">
                  <c:v>15.44</c:v>
                </c:pt>
                <c:pt idx="55">
                  <c:v>12.63</c:v>
                </c:pt>
                <c:pt idx="56">
                  <c:v>11.96</c:v>
                </c:pt>
                <c:pt idx="57">
                  <c:v>11.39</c:v>
                </c:pt>
                <c:pt idx="58">
                  <c:v>11.03</c:v>
                </c:pt>
                <c:pt idx="59">
                  <c:v>9.94</c:v>
                </c:pt>
                <c:pt idx="60">
                  <c:v>9.67</c:v>
                </c:pt>
                <c:pt idx="61">
                  <c:v>9.81</c:v>
                </c:pt>
                <c:pt idx="62">
                  <c:v>9.1</c:v>
                </c:pt>
                <c:pt idx="63">
                  <c:v>15.58</c:v>
                </c:pt>
                <c:pt idx="64">
                  <c:v>12.75</c:v>
                </c:pt>
                <c:pt idx="65">
                  <c:v>11.93</c:v>
                </c:pt>
                <c:pt idx="66">
                  <c:v>11.59</c:v>
                </c:pt>
                <c:pt idx="67">
                  <c:v>11.47</c:v>
                </c:pt>
                <c:pt idx="68">
                  <c:v>9.5299999999999994</c:v>
                </c:pt>
                <c:pt idx="69">
                  <c:v>10.52</c:v>
                </c:pt>
                <c:pt idx="70">
                  <c:v>9.7200000000000006</c:v>
                </c:pt>
                <c:pt idx="71">
                  <c:v>10.130000000000001</c:v>
                </c:pt>
                <c:pt idx="72">
                  <c:v>14.02</c:v>
                </c:pt>
                <c:pt idx="73">
                  <c:v>13.93</c:v>
                </c:pt>
                <c:pt idx="74">
                  <c:v>12.95</c:v>
                </c:pt>
                <c:pt idx="75">
                  <c:v>10.99</c:v>
                </c:pt>
                <c:pt idx="76">
                  <c:v>10.73</c:v>
                </c:pt>
                <c:pt idx="77">
                  <c:v>10.58</c:v>
                </c:pt>
                <c:pt idx="78">
                  <c:v>11.22</c:v>
                </c:pt>
                <c:pt idx="79">
                  <c:v>8.2799999999999994</c:v>
                </c:pt>
                <c:pt idx="80">
                  <c:v>9.6199999999999992</c:v>
                </c:pt>
                <c:pt idx="81">
                  <c:v>15.75</c:v>
                </c:pt>
                <c:pt idx="82">
                  <c:v>11.79</c:v>
                </c:pt>
                <c:pt idx="83">
                  <c:v>13.36</c:v>
                </c:pt>
                <c:pt idx="84">
                  <c:v>11.23</c:v>
                </c:pt>
                <c:pt idx="85">
                  <c:v>10.93</c:v>
                </c:pt>
                <c:pt idx="86">
                  <c:v>10.96</c:v>
                </c:pt>
                <c:pt idx="87">
                  <c:v>10.34</c:v>
                </c:pt>
                <c:pt idx="88">
                  <c:v>8.8800000000000008</c:v>
                </c:pt>
                <c:pt idx="89">
                  <c:v>10.039999999999999</c:v>
                </c:pt>
                <c:pt idx="90">
                  <c:v>13.35</c:v>
                </c:pt>
                <c:pt idx="91">
                  <c:v>13.38</c:v>
                </c:pt>
                <c:pt idx="92">
                  <c:v>12.4</c:v>
                </c:pt>
                <c:pt idx="93">
                  <c:v>11.04</c:v>
                </c:pt>
                <c:pt idx="94">
                  <c:v>11.01</c:v>
                </c:pt>
                <c:pt idx="95">
                  <c:v>9.11</c:v>
                </c:pt>
                <c:pt idx="96">
                  <c:v>10.25</c:v>
                </c:pt>
                <c:pt idx="97">
                  <c:v>9.2100000000000009</c:v>
                </c:pt>
                <c:pt idx="98">
                  <c:v>9.41</c:v>
                </c:pt>
                <c:pt idx="99">
                  <c:v>13.68</c:v>
                </c:pt>
                <c:pt idx="100">
                  <c:v>13.15</c:v>
                </c:pt>
                <c:pt idx="101">
                  <c:v>12.6</c:v>
                </c:pt>
                <c:pt idx="102">
                  <c:v>11.87</c:v>
                </c:pt>
                <c:pt idx="103">
                  <c:v>11.39</c:v>
                </c:pt>
                <c:pt idx="104">
                  <c:v>11.73</c:v>
                </c:pt>
                <c:pt idx="105">
                  <c:v>9.77</c:v>
                </c:pt>
                <c:pt idx="106">
                  <c:v>10.93</c:v>
                </c:pt>
                <c:pt idx="107">
                  <c:v>10.71</c:v>
                </c:pt>
                <c:pt idx="108">
                  <c:v>14.34</c:v>
                </c:pt>
                <c:pt idx="109">
                  <c:v>13.25</c:v>
                </c:pt>
                <c:pt idx="110">
                  <c:v>13.53</c:v>
                </c:pt>
                <c:pt idx="111">
                  <c:v>12.8</c:v>
                </c:pt>
                <c:pt idx="112">
                  <c:v>11.27</c:v>
                </c:pt>
                <c:pt idx="113">
                  <c:v>11.03</c:v>
                </c:pt>
                <c:pt idx="114">
                  <c:v>10.97</c:v>
                </c:pt>
                <c:pt idx="115">
                  <c:v>10.72</c:v>
                </c:pt>
                <c:pt idx="116">
                  <c:v>9.8800000000000008</c:v>
                </c:pt>
                <c:pt idx="117">
                  <c:v>14.02</c:v>
                </c:pt>
                <c:pt idx="118">
                  <c:v>12.93</c:v>
                </c:pt>
                <c:pt idx="119">
                  <c:v>12.17</c:v>
                </c:pt>
                <c:pt idx="120">
                  <c:v>11.64</c:v>
                </c:pt>
                <c:pt idx="121">
                  <c:v>10.59</c:v>
                </c:pt>
                <c:pt idx="122">
                  <c:v>9.7799999999999994</c:v>
                </c:pt>
                <c:pt idx="123">
                  <c:v>11.03</c:v>
                </c:pt>
                <c:pt idx="124">
                  <c:v>10.42</c:v>
                </c:pt>
                <c:pt idx="125">
                  <c:v>8.86</c:v>
                </c:pt>
                <c:pt idx="126">
                  <c:v>14.66</c:v>
                </c:pt>
                <c:pt idx="127">
                  <c:v>13.39</c:v>
                </c:pt>
                <c:pt idx="128">
                  <c:v>11.35</c:v>
                </c:pt>
                <c:pt idx="129">
                  <c:v>11.41</c:v>
                </c:pt>
                <c:pt idx="130">
                  <c:v>10.62</c:v>
                </c:pt>
                <c:pt idx="131">
                  <c:v>10.54</c:v>
                </c:pt>
                <c:pt idx="132">
                  <c:v>9.35</c:v>
                </c:pt>
                <c:pt idx="133">
                  <c:v>10.1</c:v>
                </c:pt>
                <c:pt idx="134">
                  <c:v>9.66</c:v>
                </c:pt>
                <c:pt idx="135">
                  <c:v>15.1</c:v>
                </c:pt>
                <c:pt idx="136">
                  <c:v>13.6</c:v>
                </c:pt>
                <c:pt idx="137">
                  <c:v>12.8</c:v>
                </c:pt>
                <c:pt idx="138">
                  <c:v>12</c:v>
                </c:pt>
                <c:pt idx="139">
                  <c:v>11.7</c:v>
                </c:pt>
                <c:pt idx="140">
                  <c:v>9.9</c:v>
                </c:pt>
                <c:pt idx="141">
                  <c:v>9.8000000000000007</c:v>
                </c:pt>
                <c:pt idx="142">
                  <c:v>10.8</c:v>
                </c:pt>
                <c:pt idx="143">
                  <c:v>11.4</c:v>
                </c:pt>
                <c:pt idx="144">
                  <c:v>15.7</c:v>
                </c:pt>
                <c:pt idx="145">
                  <c:v>12.7</c:v>
                </c:pt>
                <c:pt idx="146">
                  <c:v>12.3</c:v>
                </c:pt>
                <c:pt idx="147">
                  <c:v>12.5</c:v>
                </c:pt>
                <c:pt idx="148">
                  <c:v>11.5</c:v>
                </c:pt>
                <c:pt idx="149">
                  <c:v>9.4</c:v>
                </c:pt>
                <c:pt idx="150">
                  <c:v>10.1</c:v>
                </c:pt>
                <c:pt idx="151">
                  <c:v>11.2</c:v>
                </c:pt>
                <c:pt idx="152">
                  <c:v>10.6</c:v>
                </c:pt>
                <c:pt idx="153">
                  <c:v>15.4</c:v>
                </c:pt>
                <c:pt idx="154">
                  <c:v>13.3</c:v>
                </c:pt>
                <c:pt idx="155">
                  <c:v>14.3</c:v>
                </c:pt>
                <c:pt idx="156">
                  <c:v>11.3</c:v>
                </c:pt>
                <c:pt idx="157">
                  <c:v>11.7</c:v>
                </c:pt>
                <c:pt idx="158">
                  <c:v>10.4</c:v>
                </c:pt>
                <c:pt idx="159">
                  <c:v>10</c:v>
                </c:pt>
                <c:pt idx="160">
                  <c:v>10.8</c:v>
                </c:pt>
                <c:pt idx="161">
                  <c:v>11.3</c:v>
                </c:pt>
                <c:pt idx="162">
                  <c:v>14.2</c:v>
                </c:pt>
                <c:pt idx="163">
                  <c:v>13.3</c:v>
                </c:pt>
                <c:pt idx="164">
                  <c:v>11.7</c:v>
                </c:pt>
                <c:pt idx="165">
                  <c:v>12.3</c:v>
                </c:pt>
                <c:pt idx="166">
                  <c:v>10.8</c:v>
                </c:pt>
                <c:pt idx="167">
                  <c:v>9.8000000000000007</c:v>
                </c:pt>
                <c:pt idx="168">
                  <c:v>9.6999999999999993</c:v>
                </c:pt>
                <c:pt idx="169">
                  <c:v>11.1</c:v>
                </c:pt>
                <c:pt idx="170">
                  <c:v>10</c:v>
                </c:pt>
                <c:pt idx="171">
                  <c:v>15.2</c:v>
                </c:pt>
                <c:pt idx="172">
                  <c:v>13.4</c:v>
                </c:pt>
                <c:pt idx="173">
                  <c:v>12.2</c:v>
                </c:pt>
                <c:pt idx="174">
                  <c:v>11.7</c:v>
                </c:pt>
                <c:pt idx="175">
                  <c:v>10.199999999999999</c:v>
                </c:pt>
                <c:pt idx="176">
                  <c:v>10.3</c:v>
                </c:pt>
                <c:pt idx="177">
                  <c:v>9.8000000000000007</c:v>
                </c:pt>
                <c:pt idx="178">
                  <c:v>11.4</c:v>
                </c:pt>
                <c:pt idx="179">
                  <c:v>10.5</c:v>
                </c:pt>
                <c:pt idx="180">
                  <c:v>13.9</c:v>
                </c:pt>
                <c:pt idx="181">
                  <c:v>13</c:v>
                </c:pt>
                <c:pt idx="182">
                  <c:v>12.1</c:v>
                </c:pt>
                <c:pt idx="183">
                  <c:v>11.6</c:v>
                </c:pt>
                <c:pt idx="184">
                  <c:v>11.4</c:v>
                </c:pt>
                <c:pt idx="185">
                  <c:v>9</c:v>
                </c:pt>
                <c:pt idx="186">
                  <c:v>9.5</c:v>
                </c:pt>
                <c:pt idx="187">
                  <c:v>10.9</c:v>
                </c:pt>
                <c:pt idx="188">
                  <c:v>11.3</c:v>
                </c:pt>
                <c:pt idx="189">
                  <c:v>12.6</c:v>
                </c:pt>
                <c:pt idx="190">
                  <c:v>13.2</c:v>
                </c:pt>
                <c:pt idx="191">
                  <c:v>10.9</c:v>
                </c:pt>
                <c:pt idx="192">
                  <c:v>11.6</c:v>
                </c:pt>
                <c:pt idx="193">
                  <c:v>12.2</c:v>
                </c:pt>
                <c:pt idx="194">
                  <c:v>10.199999999999999</c:v>
                </c:pt>
                <c:pt idx="195">
                  <c:v>11.8</c:v>
                </c:pt>
                <c:pt idx="196">
                  <c:v>10.9</c:v>
                </c:pt>
                <c:pt idx="197">
                  <c:v>11.1</c:v>
                </c:pt>
                <c:pt idx="198">
                  <c:v>13.5</c:v>
                </c:pt>
                <c:pt idx="199">
                  <c:v>13.3</c:v>
                </c:pt>
                <c:pt idx="200">
                  <c:v>11.5</c:v>
                </c:pt>
                <c:pt idx="201">
                  <c:v>11.7</c:v>
                </c:pt>
                <c:pt idx="202">
                  <c:v>10.5</c:v>
                </c:pt>
                <c:pt idx="203">
                  <c:v>9.9</c:v>
                </c:pt>
                <c:pt idx="204">
                  <c:v>10.7</c:v>
                </c:pt>
                <c:pt idx="205">
                  <c:v>11.1</c:v>
                </c:pt>
                <c:pt idx="206">
                  <c:v>10.8</c:v>
                </c:pt>
                <c:pt idx="207">
                  <c:v>13.8</c:v>
                </c:pt>
                <c:pt idx="208">
                  <c:v>11.5</c:v>
                </c:pt>
                <c:pt idx="209">
                  <c:v>12.1</c:v>
                </c:pt>
                <c:pt idx="210">
                  <c:v>12.2</c:v>
                </c:pt>
                <c:pt idx="211">
                  <c:v>11.9</c:v>
                </c:pt>
                <c:pt idx="212">
                  <c:v>9.1999999999999993</c:v>
                </c:pt>
                <c:pt idx="213">
                  <c:v>9.8000000000000007</c:v>
                </c:pt>
                <c:pt idx="214">
                  <c:v>10.9</c:v>
                </c:pt>
                <c:pt idx="215">
                  <c:v>11</c:v>
                </c:pt>
                <c:pt idx="216">
                  <c:v>15.1</c:v>
                </c:pt>
                <c:pt idx="217">
                  <c:v>13.2</c:v>
                </c:pt>
                <c:pt idx="218">
                  <c:v>12.6</c:v>
                </c:pt>
                <c:pt idx="219">
                  <c:v>12.2</c:v>
                </c:pt>
                <c:pt idx="220">
                  <c:v>11.5</c:v>
                </c:pt>
                <c:pt idx="221">
                  <c:v>9.8000000000000007</c:v>
                </c:pt>
                <c:pt idx="222">
                  <c:v>10.3</c:v>
                </c:pt>
                <c:pt idx="223">
                  <c:v>9.5</c:v>
                </c:pt>
                <c:pt idx="224">
                  <c:v>10.8</c:v>
                </c:pt>
                <c:pt idx="225">
                  <c:v>14.5</c:v>
                </c:pt>
                <c:pt idx="226">
                  <c:v>11.4</c:v>
                </c:pt>
                <c:pt idx="227">
                  <c:v>11.9</c:v>
                </c:pt>
                <c:pt idx="228">
                  <c:v>11.7</c:v>
                </c:pt>
                <c:pt idx="229">
                  <c:v>11.2</c:v>
                </c:pt>
                <c:pt idx="230">
                  <c:v>10.6</c:v>
                </c:pt>
                <c:pt idx="231">
                  <c:v>9.6</c:v>
                </c:pt>
                <c:pt idx="232">
                  <c:v>11.4</c:v>
                </c:pt>
                <c:pt idx="233">
                  <c:v>10.7</c:v>
                </c:pt>
                <c:pt idx="234">
                  <c:v>13.2</c:v>
                </c:pt>
                <c:pt idx="235">
                  <c:v>12.7</c:v>
                </c:pt>
                <c:pt idx="236">
                  <c:v>12.3</c:v>
                </c:pt>
                <c:pt idx="237">
                  <c:v>13</c:v>
                </c:pt>
                <c:pt idx="238">
                  <c:v>12</c:v>
                </c:pt>
                <c:pt idx="239">
                  <c:v>10.4</c:v>
                </c:pt>
                <c:pt idx="240">
                  <c:v>9.9</c:v>
                </c:pt>
                <c:pt idx="241">
                  <c:v>10.1</c:v>
                </c:pt>
                <c:pt idx="242">
                  <c:v>9.8000000000000007</c:v>
                </c:pt>
                <c:pt idx="243">
                  <c:v>13.9</c:v>
                </c:pt>
                <c:pt idx="244">
                  <c:v>13</c:v>
                </c:pt>
                <c:pt idx="245">
                  <c:v>12.5</c:v>
                </c:pt>
                <c:pt idx="246">
                  <c:v>10.9</c:v>
                </c:pt>
                <c:pt idx="247">
                  <c:v>11</c:v>
                </c:pt>
                <c:pt idx="248">
                  <c:v>9.6999999999999993</c:v>
                </c:pt>
                <c:pt idx="249">
                  <c:v>10.5</c:v>
                </c:pt>
                <c:pt idx="250">
                  <c:v>10.5</c:v>
                </c:pt>
                <c:pt idx="251">
                  <c:v>10.5</c:v>
                </c:pt>
                <c:pt idx="252">
                  <c:v>13.7</c:v>
                </c:pt>
                <c:pt idx="253">
                  <c:v>12.6</c:v>
                </c:pt>
                <c:pt idx="254">
                  <c:v>12</c:v>
                </c:pt>
                <c:pt idx="255">
                  <c:v>10.5</c:v>
                </c:pt>
                <c:pt idx="256">
                  <c:v>10.7</c:v>
                </c:pt>
                <c:pt idx="257">
                  <c:v>9.9</c:v>
                </c:pt>
                <c:pt idx="258">
                  <c:v>9.3000000000000007</c:v>
                </c:pt>
                <c:pt idx="259">
                  <c:v>11.4</c:v>
                </c:pt>
                <c:pt idx="260">
                  <c:v>10.6</c:v>
                </c:pt>
                <c:pt idx="261">
                  <c:v>13.5</c:v>
                </c:pt>
                <c:pt idx="262">
                  <c:v>12.1</c:v>
                </c:pt>
                <c:pt idx="263">
                  <c:v>11.5</c:v>
                </c:pt>
                <c:pt idx="264">
                  <c:v>11.3</c:v>
                </c:pt>
                <c:pt idx="265">
                  <c:v>10.199999999999999</c:v>
                </c:pt>
                <c:pt idx="266">
                  <c:v>9.4</c:v>
                </c:pt>
                <c:pt idx="267">
                  <c:v>10.1</c:v>
                </c:pt>
                <c:pt idx="268">
                  <c:v>11</c:v>
                </c:pt>
                <c:pt idx="269">
                  <c:v>11.5</c:v>
                </c:pt>
                <c:pt idx="270">
                  <c:v>13.83</c:v>
                </c:pt>
                <c:pt idx="271">
                  <c:v>12.84</c:v>
                </c:pt>
                <c:pt idx="272">
                  <c:v>11.78</c:v>
                </c:pt>
                <c:pt idx="273">
                  <c:v>11.25</c:v>
                </c:pt>
                <c:pt idx="274">
                  <c:v>10.27</c:v>
                </c:pt>
                <c:pt idx="275">
                  <c:v>9.9499999999999993</c:v>
                </c:pt>
                <c:pt idx="276">
                  <c:v>10.11</c:v>
                </c:pt>
                <c:pt idx="277">
                  <c:v>9.67</c:v>
                </c:pt>
                <c:pt idx="278">
                  <c:v>8.94</c:v>
                </c:pt>
                <c:pt idx="279">
                  <c:v>13.44</c:v>
                </c:pt>
                <c:pt idx="280">
                  <c:v>12.54</c:v>
                </c:pt>
                <c:pt idx="281">
                  <c:v>11.81</c:v>
                </c:pt>
                <c:pt idx="282">
                  <c:v>11.11</c:v>
                </c:pt>
                <c:pt idx="283">
                  <c:v>10.46</c:v>
                </c:pt>
                <c:pt idx="284">
                  <c:v>9.9</c:v>
                </c:pt>
                <c:pt idx="285">
                  <c:v>9.92</c:v>
                </c:pt>
                <c:pt idx="286">
                  <c:v>9.81</c:v>
                </c:pt>
                <c:pt idx="287">
                  <c:v>8.8699999999999992</c:v>
                </c:pt>
                <c:pt idx="288">
                  <c:v>14.36</c:v>
                </c:pt>
                <c:pt idx="289">
                  <c:v>11.99</c:v>
                </c:pt>
                <c:pt idx="290">
                  <c:v>11.44</c:v>
                </c:pt>
                <c:pt idx="291">
                  <c:v>11.94</c:v>
                </c:pt>
                <c:pt idx="292">
                  <c:v>10.58</c:v>
                </c:pt>
                <c:pt idx="293">
                  <c:v>9.84</c:v>
                </c:pt>
                <c:pt idx="294">
                  <c:v>10.039999999999999</c:v>
                </c:pt>
                <c:pt idx="295">
                  <c:v>9.93</c:v>
                </c:pt>
                <c:pt idx="296">
                  <c:v>8.9499999999999993</c:v>
                </c:pt>
                <c:pt idx="297">
                  <c:v>14.1</c:v>
                </c:pt>
                <c:pt idx="298">
                  <c:v>11.84</c:v>
                </c:pt>
                <c:pt idx="299">
                  <c:v>11.53</c:v>
                </c:pt>
                <c:pt idx="300">
                  <c:v>10.31</c:v>
                </c:pt>
                <c:pt idx="301">
                  <c:v>9.59</c:v>
                </c:pt>
                <c:pt idx="302">
                  <c:v>10.3</c:v>
                </c:pt>
                <c:pt idx="303">
                  <c:v>10.68</c:v>
                </c:pt>
                <c:pt idx="304">
                  <c:v>9.27</c:v>
                </c:pt>
                <c:pt idx="305">
                  <c:v>9.94</c:v>
                </c:pt>
                <c:pt idx="306">
                  <c:v>14.24</c:v>
                </c:pt>
                <c:pt idx="307">
                  <c:v>12.83</c:v>
                </c:pt>
                <c:pt idx="308">
                  <c:v>12.1</c:v>
                </c:pt>
                <c:pt idx="309">
                  <c:v>11.15</c:v>
                </c:pt>
                <c:pt idx="310">
                  <c:v>10.08</c:v>
                </c:pt>
                <c:pt idx="311">
                  <c:v>10.07</c:v>
                </c:pt>
                <c:pt idx="312">
                  <c:v>10.24</c:v>
                </c:pt>
                <c:pt idx="313">
                  <c:v>9.69</c:v>
                </c:pt>
                <c:pt idx="314">
                  <c:v>9.69</c:v>
                </c:pt>
                <c:pt idx="315">
                  <c:v>13.98</c:v>
                </c:pt>
                <c:pt idx="316">
                  <c:v>11.54</c:v>
                </c:pt>
                <c:pt idx="317">
                  <c:v>11.51</c:v>
                </c:pt>
                <c:pt idx="318">
                  <c:v>11.3</c:v>
                </c:pt>
                <c:pt idx="319">
                  <c:v>10.72</c:v>
                </c:pt>
                <c:pt idx="320">
                  <c:v>9.2799999999999994</c:v>
                </c:pt>
                <c:pt idx="321">
                  <c:v>10.24</c:v>
                </c:pt>
                <c:pt idx="322">
                  <c:v>9.8800000000000008</c:v>
                </c:pt>
                <c:pt idx="323">
                  <c:v>8.76</c:v>
                </c:pt>
                <c:pt idx="324">
                  <c:v>14.83</c:v>
                </c:pt>
                <c:pt idx="325">
                  <c:v>12.45</c:v>
                </c:pt>
                <c:pt idx="326">
                  <c:v>11.69</c:v>
                </c:pt>
                <c:pt idx="327">
                  <c:v>10.63</c:v>
                </c:pt>
                <c:pt idx="328">
                  <c:v>11.09</c:v>
                </c:pt>
                <c:pt idx="329">
                  <c:v>11.56</c:v>
                </c:pt>
                <c:pt idx="330">
                  <c:v>10.11</c:v>
                </c:pt>
                <c:pt idx="331">
                  <c:v>8.9600000000000009</c:v>
                </c:pt>
                <c:pt idx="332">
                  <c:v>9.17</c:v>
                </c:pt>
                <c:pt idx="333">
                  <c:v>13.39</c:v>
                </c:pt>
                <c:pt idx="334">
                  <c:v>11.96</c:v>
                </c:pt>
                <c:pt idx="335">
                  <c:v>11.46</c:v>
                </c:pt>
                <c:pt idx="336">
                  <c:v>11.61</c:v>
                </c:pt>
                <c:pt idx="337">
                  <c:v>10.86</c:v>
                </c:pt>
                <c:pt idx="338">
                  <c:v>9.94</c:v>
                </c:pt>
                <c:pt idx="339">
                  <c:v>10.27</c:v>
                </c:pt>
                <c:pt idx="340">
                  <c:v>9.5399999999999991</c:v>
                </c:pt>
                <c:pt idx="341">
                  <c:v>8.86</c:v>
                </c:pt>
                <c:pt idx="342">
                  <c:v>12.94</c:v>
                </c:pt>
                <c:pt idx="343">
                  <c:v>11.89</c:v>
                </c:pt>
                <c:pt idx="344">
                  <c:v>11.93</c:v>
                </c:pt>
                <c:pt idx="345">
                  <c:v>11.02</c:v>
                </c:pt>
                <c:pt idx="346">
                  <c:v>10.45</c:v>
                </c:pt>
                <c:pt idx="347">
                  <c:v>10.32</c:v>
                </c:pt>
                <c:pt idx="348">
                  <c:v>10.119999999999999</c:v>
                </c:pt>
                <c:pt idx="349">
                  <c:v>9.75</c:v>
                </c:pt>
                <c:pt idx="350">
                  <c:v>8.98</c:v>
                </c:pt>
                <c:pt idx="351">
                  <c:v>12.98</c:v>
                </c:pt>
                <c:pt idx="352">
                  <c:v>12.69</c:v>
                </c:pt>
                <c:pt idx="353">
                  <c:v>11.8</c:v>
                </c:pt>
                <c:pt idx="354">
                  <c:v>11.51</c:v>
                </c:pt>
                <c:pt idx="355">
                  <c:v>11.38</c:v>
                </c:pt>
                <c:pt idx="356">
                  <c:v>9.9499999999999993</c:v>
                </c:pt>
                <c:pt idx="357">
                  <c:v>10.02</c:v>
                </c:pt>
                <c:pt idx="358">
                  <c:v>9.48</c:v>
                </c:pt>
                <c:pt idx="359">
                  <c:v>9.4700000000000006</c:v>
                </c:pt>
                <c:pt idx="360">
                  <c:v>12.87</c:v>
                </c:pt>
                <c:pt idx="361">
                  <c:v>12.03</c:v>
                </c:pt>
                <c:pt idx="362">
                  <c:v>10.88</c:v>
                </c:pt>
                <c:pt idx="363">
                  <c:v>10.83</c:v>
                </c:pt>
                <c:pt idx="364">
                  <c:v>11.31</c:v>
                </c:pt>
                <c:pt idx="365">
                  <c:v>10.55</c:v>
                </c:pt>
                <c:pt idx="366">
                  <c:v>9.92</c:v>
                </c:pt>
                <c:pt idx="367">
                  <c:v>10.050000000000001</c:v>
                </c:pt>
                <c:pt idx="368">
                  <c:v>9.2899999999999991</c:v>
                </c:pt>
                <c:pt idx="369">
                  <c:v>13.17</c:v>
                </c:pt>
                <c:pt idx="370">
                  <c:v>11.8</c:v>
                </c:pt>
                <c:pt idx="371">
                  <c:v>10.88</c:v>
                </c:pt>
                <c:pt idx="372">
                  <c:v>10.46</c:v>
                </c:pt>
                <c:pt idx="373">
                  <c:v>10.23</c:v>
                </c:pt>
                <c:pt idx="374">
                  <c:v>11.18</c:v>
                </c:pt>
                <c:pt idx="375">
                  <c:v>9.8000000000000007</c:v>
                </c:pt>
                <c:pt idx="376">
                  <c:v>9.49</c:v>
                </c:pt>
                <c:pt idx="377">
                  <c:v>8.3000000000000007</c:v>
                </c:pt>
                <c:pt idx="378">
                  <c:v>12.15</c:v>
                </c:pt>
                <c:pt idx="379">
                  <c:v>10.41</c:v>
                </c:pt>
                <c:pt idx="380">
                  <c:v>11.23</c:v>
                </c:pt>
                <c:pt idx="381">
                  <c:v>10.94</c:v>
                </c:pt>
                <c:pt idx="382">
                  <c:v>10.96</c:v>
                </c:pt>
                <c:pt idx="383">
                  <c:v>11.12</c:v>
                </c:pt>
                <c:pt idx="384">
                  <c:v>8.6300000000000008</c:v>
                </c:pt>
                <c:pt idx="385">
                  <c:v>9.69</c:v>
                </c:pt>
                <c:pt idx="386">
                  <c:v>9.33</c:v>
                </c:pt>
                <c:pt idx="387">
                  <c:v>12.31</c:v>
                </c:pt>
                <c:pt idx="388">
                  <c:v>11.26</c:v>
                </c:pt>
                <c:pt idx="389">
                  <c:v>10.86</c:v>
                </c:pt>
                <c:pt idx="390">
                  <c:v>10.47</c:v>
                </c:pt>
                <c:pt idx="391">
                  <c:v>9.16</c:v>
                </c:pt>
                <c:pt idx="392">
                  <c:v>9.49</c:v>
                </c:pt>
                <c:pt idx="393">
                  <c:v>9.58</c:v>
                </c:pt>
                <c:pt idx="394">
                  <c:v>9.9700000000000006</c:v>
                </c:pt>
                <c:pt idx="395">
                  <c:v>9.3000000000000007</c:v>
                </c:pt>
                <c:pt idx="396">
                  <c:v>12.13</c:v>
                </c:pt>
                <c:pt idx="397">
                  <c:v>10.83</c:v>
                </c:pt>
                <c:pt idx="398">
                  <c:v>10.52</c:v>
                </c:pt>
                <c:pt idx="399">
                  <c:v>9.94</c:v>
                </c:pt>
                <c:pt idx="400">
                  <c:v>10.88</c:v>
                </c:pt>
                <c:pt idx="401">
                  <c:v>10</c:v>
                </c:pt>
                <c:pt idx="402">
                  <c:v>8.77</c:v>
                </c:pt>
                <c:pt idx="403">
                  <c:v>9.0299999999999994</c:v>
                </c:pt>
                <c:pt idx="404">
                  <c:v>8.6</c:v>
                </c:pt>
                <c:pt idx="405">
                  <c:v>15.2</c:v>
                </c:pt>
                <c:pt idx="406">
                  <c:v>16.100000000000001</c:v>
                </c:pt>
                <c:pt idx="407">
                  <c:v>11.6</c:v>
                </c:pt>
                <c:pt idx="408">
                  <c:v>9.4</c:v>
                </c:pt>
                <c:pt idx="409">
                  <c:v>10.5</c:v>
                </c:pt>
                <c:pt idx="410">
                  <c:v>10.8</c:v>
                </c:pt>
                <c:pt idx="411">
                  <c:v>9.1999999999999993</c:v>
                </c:pt>
                <c:pt idx="412">
                  <c:v>9.6999999999999993</c:v>
                </c:pt>
                <c:pt idx="413">
                  <c:v>9.3000000000000007</c:v>
                </c:pt>
                <c:pt idx="414">
                  <c:v>14.3</c:v>
                </c:pt>
                <c:pt idx="415">
                  <c:v>12.1</c:v>
                </c:pt>
                <c:pt idx="416">
                  <c:v>11.7</c:v>
                </c:pt>
                <c:pt idx="417">
                  <c:v>11.5</c:v>
                </c:pt>
                <c:pt idx="418">
                  <c:v>11.5</c:v>
                </c:pt>
                <c:pt idx="419">
                  <c:v>11.1</c:v>
                </c:pt>
                <c:pt idx="420">
                  <c:v>11.3</c:v>
                </c:pt>
                <c:pt idx="421">
                  <c:v>9.8000000000000007</c:v>
                </c:pt>
                <c:pt idx="422">
                  <c:v>9.6999999999999993</c:v>
                </c:pt>
                <c:pt idx="423">
                  <c:v>14.3</c:v>
                </c:pt>
                <c:pt idx="424">
                  <c:v>12.1</c:v>
                </c:pt>
                <c:pt idx="425">
                  <c:v>12.2</c:v>
                </c:pt>
                <c:pt idx="426">
                  <c:v>11.3</c:v>
                </c:pt>
                <c:pt idx="427">
                  <c:v>11</c:v>
                </c:pt>
                <c:pt idx="428">
                  <c:v>11.7</c:v>
                </c:pt>
                <c:pt idx="429">
                  <c:v>10.4</c:v>
                </c:pt>
                <c:pt idx="430">
                  <c:v>10</c:v>
                </c:pt>
                <c:pt idx="431">
                  <c:v>8.9</c:v>
                </c:pt>
                <c:pt idx="432">
                  <c:v>14</c:v>
                </c:pt>
                <c:pt idx="433">
                  <c:v>13.3</c:v>
                </c:pt>
                <c:pt idx="434">
                  <c:v>11.9</c:v>
                </c:pt>
                <c:pt idx="435">
                  <c:v>11.4</c:v>
                </c:pt>
                <c:pt idx="436">
                  <c:v>11.2</c:v>
                </c:pt>
                <c:pt idx="437">
                  <c:v>10.7</c:v>
                </c:pt>
                <c:pt idx="438">
                  <c:v>10.8</c:v>
                </c:pt>
                <c:pt idx="439">
                  <c:v>10.3</c:v>
                </c:pt>
                <c:pt idx="440">
                  <c:v>9.8000000000000007</c:v>
                </c:pt>
                <c:pt idx="441">
                  <c:v>13.9</c:v>
                </c:pt>
                <c:pt idx="442">
                  <c:v>14</c:v>
                </c:pt>
                <c:pt idx="443">
                  <c:v>11.1</c:v>
                </c:pt>
                <c:pt idx="444">
                  <c:v>11.5</c:v>
                </c:pt>
                <c:pt idx="445">
                  <c:v>10</c:v>
                </c:pt>
                <c:pt idx="446">
                  <c:v>11.5</c:v>
                </c:pt>
                <c:pt idx="447">
                  <c:v>10.8</c:v>
                </c:pt>
                <c:pt idx="448">
                  <c:v>9.9</c:v>
                </c:pt>
                <c:pt idx="449">
                  <c:v>9.8000000000000007</c:v>
                </c:pt>
                <c:pt idx="450">
                  <c:v>13.9</c:v>
                </c:pt>
                <c:pt idx="451">
                  <c:v>14</c:v>
                </c:pt>
                <c:pt idx="452">
                  <c:v>11.2</c:v>
                </c:pt>
                <c:pt idx="453">
                  <c:v>11.5</c:v>
                </c:pt>
                <c:pt idx="454">
                  <c:v>11</c:v>
                </c:pt>
                <c:pt idx="455">
                  <c:v>10.6</c:v>
                </c:pt>
                <c:pt idx="456">
                  <c:v>10.3</c:v>
                </c:pt>
                <c:pt idx="457">
                  <c:v>9.8000000000000007</c:v>
                </c:pt>
                <c:pt idx="458">
                  <c:v>9</c:v>
                </c:pt>
                <c:pt idx="459">
                  <c:v>14.6</c:v>
                </c:pt>
                <c:pt idx="460">
                  <c:v>13.1</c:v>
                </c:pt>
                <c:pt idx="461">
                  <c:v>11.3</c:v>
                </c:pt>
                <c:pt idx="462">
                  <c:v>11.4</c:v>
                </c:pt>
                <c:pt idx="463">
                  <c:v>11.5</c:v>
                </c:pt>
                <c:pt idx="464">
                  <c:v>10</c:v>
                </c:pt>
                <c:pt idx="465">
                  <c:v>9.9</c:v>
                </c:pt>
                <c:pt idx="466">
                  <c:v>10.199999999999999</c:v>
                </c:pt>
                <c:pt idx="467">
                  <c:v>8.6999999999999993</c:v>
                </c:pt>
                <c:pt idx="468">
                  <c:v>12.1</c:v>
                </c:pt>
                <c:pt idx="469">
                  <c:v>12</c:v>
                </c:pt>
                <c:pt idx="470">
                  <c:v>11.6</c:v>
                </c:pt>
                <c:pt idx="471">
                  <c:v>12</c:v>
                </c:pt>
                <c:pt idx="472">
                  <c:v>10.6</c:v>
                </c:pt>
                <c:pt idx="473">
                  <c:v>10.8</c:v>
                </c:pt>
                <c:pt idx="474">
                  <c:v>10.3</c:v>
                </c:pt>
                <c:pt idx="475">
                  <c:v>9.1</c:v>
                </c:pt>
                <c:pt idx="476">
                  <c:v>9.5</c:v>
                </c:pt>
                <c:pt idx="477">
                  <c:v>12.7</c:v>
                </c:pt>
                <c:pt idx="478">
                  <c:v>12.3</c:v>
                </c:pt>
                <c:pt idx="479">
                  <c:v>11.4</c:v>
                </c:pt>
                <c:pt idx="480">
                  <c:v>11.5</c:v>
                </c:pt>
                <c:pt idx="481">
                  <c:v>10.5</c:v>
                </c:pt>
                <c:pt idx="482">
                  <c:v>11.1</c:v>
                </c:pt>
                <c:pt idx="483">
                  <c:v>11.2</c:v>
                </c:pt>
                <c:pt idx="484">
                  <c:v>10.199999999999999</c:v>
                </c:pt>
                <c:pt idx="485">
                  <c:v>9.1</c:v>
                </c:pt>
                <c:pt idx="486">
                  <c:v>12.5</c:v>
                </c:pt>
                <c:pt idx="487">
                  <c:v>12</c:v>
                </c:pt>
                <c:pt idx="488">
                  <c:v>11.7</c:v>
                </c:pt>
                <c:pt idx="489">
                  <c:v>11.4</c:v>
                </c:pt>
                <c:pt idx="490">
                  <c:v>11.5</c:v>
                </c:pt>
                <c:pt idx="491">
                  <c:v>10.8</c:v>
                </c:pt>
                <c:pt idx="492">
                  <c:v>11</c:v>
                </c:pt>
                <c:pt idx="493">
                  <c:v>11.3</c:v>
                </c:pt>
                <c:pt idx="494">
                  <c:v>9</c:v>
                </c:pt>
                <c:pt idx="495">
                  <c:v>13.3</c:v>
                </c:pt>
                <c:pt idx="496">
                  <c:v>11.5</c:v>
                </c:pt>
                <c:pt idx="497">
                  <c:v>12.4</c:v>
                </c:pt>
                <c:pt idx="498">
                  <c:v>10.3</c:v>
                </c:pt>
                <c:pt idx="499">
                  <c:v>10.199999999999999</c:v>
                </c:pt>
                <c:pt idx="500">
                  <c:v>10.4</c:v>
                </c:pt>
                <c:pt idx="501">
                  <c:v>11.1</c:v>
                </c:pt>
                <c:pt idx="502">
                  <c:v>9.6</c:v>
                </c:pt>
                <c:pt idx="503">
                  <c:v>9.8000000000000007</c:v>
                </c:pt>
                <c:pt idx="504">
                  <c:v>14.7</c:v>
                </c:pt>
                <c:pt idx="505">
                  <c:v>11.3</c:v>
                </c:pt>
                <c:pt idx="506">
                  <c:v>11.2</c:v>
                </c:pt>
                <c:pt idx="507">
                  <c:v>10.8</c:v>
                </c:pt>
                <c:pt idx="508">
                  <c:v>10.8</c:v>
                </c:pt>
                <c:pt idx="509">
                  <c:v>10.6</c:v>
                </c:pt>
                <c:pt idx="510">
                  <c:v>10.199999999999999</c:v>
                </c:pt>
                <c:pt idx="511">
                  <c:v>10.3</c:v>
                </c:pt>
                <c:pt idx="512">
                  <c:v>9.4</c:v>
                </c:pt>
                <c:pt idx="513">
                  <c:v>13.7</c:v>
                </c:pt>
                <c:pt idx="514">
                  <c:v>11.9</c:v>
                </c:pt>
                <c:pt idx="515">
                  <c:v>11.5</c:v>
                </c:pt>
                <c:pt idx="516">
                  <c:v>11.7</c:v>
                </c:pt>
                <c:pt idx="517">
                  <c:v>11.6</c:v>
                </c:pt>
                <c:pt idx="518">
                  <c:v>10.6</c:v>
                </c:pt>
                <c:pt idx="519">
                  <c:v>10.5</c:v>
                </c:pt>
                <c:pt idx="520">
                  <c:v>9.8000000000000007</c:v>
                </c:pt>
                <c:pt idx="521">
                  <c:v>9.5</c:v>
                </c:pt>
                <c:pt idx="522">
                  <c:v>12.9</c:v>
                </c:pt>
                <c:pt idx="523">
                  <c:v>13.1</c:v>
                </c:pt>
                <c:pt idx="524">
                  <c:v>12.1</c:v>
                </c:pt>
                <c:pt idx="525">
                  <c:v>11.9</c:v>
                </c:pt>
                <c:pt idx="526">
                  <c:v>11.4</c:v>
                </c:pt>
                <c:pt idx="527">
                  <c:v>10.3</c:v>
                </c:pt>
                <c:pt idx="528">
                  <c:v>9.9</c:v>
                </c:pt>
                <c:pt idx="529">
                  <c:v>11.2</c:v>
                </c:pt>
                <c:pt idx="530">
                  <c:v>9.9</c:v>
                </c:pt>
                <c:pt idx="531">
                  <c:v>12.9</c:v>
                </c:pt>
                <c:pt idx="532">
                  <c:v>12.3</c:v>
                </c:pt>
                <c:pt idx="533">
                  <c:v>12.9</c:v>
                </c:pt>
                <c:pt idx="534">
                  <c:v>11.4</c:v>
                </c:pt>
                <c:pt idx="535">
                  <c:v>10.6</c:v>
                </c:pt>
                <c:pt idx="536">
                  <c:v>9.8000000000000007</c:v>
                </c:pt>
                <c:pt idx="537">
                  <c:v>10.1</c:v>
                </c:pt>
                <c:pt idx="538">
                  <c:v>10.8</c:v>
                </c:pt>
                <c:pt idx="539">
                  <c:v>8.8000000000000007</c:v>
                </c:pt>
              </c:numCache>
            </c:numRef>
          </c:xVal>
          <c:yVal>
            <c:numRef>
              <c:f>initial_lengths!$G$2:$G$541</c:f>
              <c:numCache>
                <c:formatCode>General</c:formatCode>
                <c:ptCount val="540"/>
                <c:pt idx="0">
                  <c:v>12.99</c:v>
                </c:pt>
                <c:pt idx="1">
                  <c:v>10.14</c:v>
                </c:pt>
                <c:pt idx="2">
                  <c:v>9.11</c:v>
                </c:pt>
                <c:pt idx="3">
                  <c:v>9.83</c:v>
                </c:pt>
                <c:pt idx="4">
                  <c:v>7.93</c:v>
                </c:pt>
                <c:pt idx="5">
                  <c:v>7.41</c:v>
                </c:pt>
                <c:pt idx="6">
                  <c:v>6.52</c:v>
                </c:pt>
                <c:pt idx="7">
                  <c:v>8.2899999999999991</c:v>
                </c:pt>
                <c:pt idx="8">
                  <c:v>7.51</c:v>
                </c:pt>
                <c:pt idx="9">
                  <c:v>13.6</c:v>
                </c:pt>
                <c:pt idx="10">
                  <c:v>10.32</c:v>
                </c:pt>
                <c:pt idx="11">
                  <c:v>9.4700000000000006</c:v>
                </c:pt>
                <c:pt idx="12">
                  <c:v>9.41</c:v>
                </c:pt>
                <c:pt idx="13">
                  <c:v>8.26</c:v>
                </c:pt>
                <c:pt idx="14">
                  <c:v>7.39</c:v>
                </c:pt>
                <c:pt idx="15">
                  <c:v>7.02</c:v>
                </c:pt>
                <c:pt idx="16">
                  <c:v>7.54</c:v>
                </c:pt>
                <c:pt idx="17">
                  <c:v>7.23</c:v>
                </c:pt>
                <c:pt idx="18">
                  <c:v>12.99</c:v>
                </c:pt>
                <c:pt idx="19">
                  <c:v>9.85</c:v>
                </c:pt>
                <c:pt idx="20">
                  <c:v>8.9600000000000009</c:v>
                </c:pt>
                <c:pt idx="21">
                  <c:v>8.75</c:v>
                </c:pt>
                <c:pt idx="22">
                  <c:v>7.76</c:v>
                </c:pt>
                <c:pt idx="23">
                  <c:v>6.84</c:v>
                </c:pt>
                <c:pt idx="24">
                  <c:v>8.32</c:v>
                </c:pt>
                <c:pt idx="25">
                  <c:v>7.83</c:v>
                </c:pt>
                <c:pt idx="26">
                  <c:v>7.97</c:v>
                </c:pt>
                <c:pt idx="27">
                  <c:v>14</c:v>
                </c:pt>
                <c:pt idx="28">
                  <c:v>9.6300000000000008</c:v>
                </c:pt>
                <c:pt idx="29">
                  <c:v>9.09</c:v>
                </c:pt>
                <c:pt idx="30">
                  <c:v>8.83</c:v>
                </c:pt>
                <c:pt idx="31">
                  <c:v>8.2100000000000009</c:v>
                </c:pt>
                <c:pt idx="32">
                  <c:v>7.47</c:v>
                </c:pt>
                <c:pt idx="33">
                  <c:v>7.63</c:v>
                </c:pt>
                <c:pt idx="34">
                  <c:v>6.72</c:v>
                </c:pt>
                <c:pt idx="35">
                  <c:v>8.02</c:v>
                </c:pt>
                <c:pt idx="36">
                  <c:v>11.4</c:v>
                </c:pt>
                <c:pt idx="37">
                  <c:v>10.17</c:v>
                </c:pt>
                <c:pt idx="38">
                  <c:v>8.5</c:v>
                </c:pt>
                <c:pt idx="39">
                  <c:v>8.92</c:v>
                </c:pt>
                <c:pt idx="40">
                  <c:v>7.77</c:v>
                </c:pt>
                <c:pt idx="41">
                  <c:v>7.63</c:v>
                </c:pt>
                <c:pt idx="42">
                  <c:v>8.08</c:v>
                </c:pt>
                <c:pt idx="43">
                  <c:v>7.31</c:v>
                </c:pt>
                <c:pt idx="44">
                  <c:v>7.05</c:v>
                </c:pt>
                <c:pt idx="45">
                  <c:v>10.31</c:v>
                </c:pt>
                <c:pt idx="46">
                  <c:v>10.79</c:v>
                </c:pt>
                <c:pt idx="47">
                  <c:v>9.3000000000000007</c:v>
                </c:pt>
                <c:pt idx="48">
                  <c:v>8.93</c:v>
                </c:pt>
                <c:pt idx="49">
                  <c:v>8.14</c:v>
                </c:pt>
                <c:pt idx="50">
                  <c:v>7.76</c:v>
                </c:pt>
                <c:pt idx="51">
                  <c:v>7.72</c:v>
                </c:pt>
                <c:pt idx="52">
                  <c:v>6.7</c:v>
                </c:pt>
                <c:pt idx="53">
                  <c:v>7.57</c:v>
                </c:pt>
                <c:pt idx="54">
                  <c:v>11.12</c:v>
                </c:pt>
                <c:pt idx="55">
                  <c:v>9.8000000000000007</c:v>
                </c:pt>
                <c:pt idx="56">
                  <c:v>8.84</c:v>
                </c:pt>
                <c:pt idx="57">
                  <c:v>8.8800000000000008</c:v>
                </c:pt>
                <c:pt idx="58">
                  <c:v>8.32</c:v>
                </c:pt>
                <c:pt idx="59">
                  <c:v>7.37</c:v>
                </c:pt>
                <c:pt idx="60">
                  <c:v>7.28</c:v>
                </c:pt>
                <c:pt idx="61">
                  <c:v>7.53</c:v>
                </c:pt>
                <c:pt idx="62">
                  <c:v>6.98</c:v>
                </c:pt>
                <c:pt idx="63">
                  <c:v>11.62</c:v>
                </c:pt>
                <c:pt idx="64">
                  <c:v>9.77</c:v>
                </c:pt>
                <c:pt idx="65">
                  <c:v>8.69</c:v>
                </c:pt>
                <c:pt idx="66">
                  <c:v>8.81</c:v>
                </c:pt>
                <c:pt idx="67">
                  <c:v>8.6</c:v>
                </c:pt>
                <c:pt idx="68">
                  <c:v>7.27</c:v>
                </c:pt>
                <c:pt idx="69">
                  <c:v>7.57</c:v>
                </c:pt>
                <c:pt idx="70">
                  <c:v>6.77</c:v>
                </c:pt>
                <c:pt idx="71">
                  <c:v>7.33</c:v>
                </c:pt>
                <c:pt idx="72">
                  <c:v>10.27</c:v>
                </c:pt>
                <c:pt idx="73">
                  <c:v>10.59</c:v>
                </c:pt>
                <c:pt idx="74">
                  <c:v>10.01</c:v>
                </c:pt>
                <c:pt idx="75">
                  <c:v>8.0500000000000007</c:v>
                </c:pt>
                <c:pt idx="76">
                  <c:v>8.06</c:v>
                </c:pt>
                <c:pt idx="77">
                  <c:v>8.0299999999999994</c:v>
                </c:pt>
                <c:pt idx="78">
                  <c:v>8.31</c:v>
                </c:pt>
                <c:pt idx="79">
                  <c:v>6.42</c:v>
                </c:pt>
                <c:pt idx="80">
                  <c:v>7.28</c:v>
                </c:pt>
                <c:pt idx="81">
                  <c:v>11.65</c:v>
                </c:pt>
                <c:pt idx="82">
                  <c:v>9.17</c:v>
                </c:pt>
                <c:pt idx="83">
                  <c:v>9.42</c:v>
                </c:pt>
                <c:pt idx="84">
                  <c:v>8.69</c:v>
                </c:pt>
                <c:pt idx="85">
                  <c:v>8.51</c:v>
                </c:pt>
                <c:pt idx="86">
                  <c:v>8.17</c:v>
                </c:pt>
                <c:pt idx="87">
                  <c:v>7.93</c:v>
                </c:pt>
                <c:pt idx="88">
                  <c:v>6.94</c:v>
                </c:pt>
                <c:pt idx="89">
                  <c:v>7.71</c:v>
                </c:pt>
                <c:pt idx="90">
                  <c:v>10.1</c:v>
                </c:pt>
                <c:pt idx="91">
                  <c:v>10.199999999999999</c:v>
                </c:pt>
                <c:pt idx="92">
                  <c:v>9.16</c:v>
                </c:pt>
                <c:pt idx="93">
                  <c:v>8.25</c:v>
                </c:pt>
                <c:pt idx="94">
                  <c:v>8.1300000000000008</c:v>
                </c:pt>
                <c:pt idx="95">
                  <c:v>6.94</c:v>
                </c:pt>
                <c:pt idx="96">
                  <c:v>7.82</c:v>
                </c:pt>
                <c:pt idx="97">
                  <c:v>7.27</c:v>
                </c:pt>
                <c:pt idx="98">
                  <c:v>6.53</c:v>
                </c:pt>
                <c:pt idx="99">
                  <c:v>10.43</c:v>
                </c:pt>
                <c:pt idx="100">
                  <c:v>9.56</c:v>
                </c:pt>
                <c:pt idx="101">
                  <c:v>9.8800000000000008</c:v>
                </c:pt>
                <c:pt idx="102">
                  <c:v>9.0399999999999991</c:v>
                </c:pt>
                <c:pt idx="103">
                  <c:v>8.7200000000000006</c:v>
                </c:pt>
                <c:pt idx="104">
                  <c:v>8.82</c:v>
                </c:pt>
                <c:pt idx="105">
                  <c:v>7.52</c:v>
                </c:pt>
                <c:pt idx="106">
                  <c:v>8.32</c:v>
                </c:pt>
                <c:pt idx="107">
                  <c:v>7.99</c:v>
                </c:pt>
                <c:pt idx="108">
                  <c:v>10.78</c:v>
                </c:pt>
                <c:pt idx="109">
                  <c:v>9.89</c:v>
                </c:pt>
                <c:pt idx="110">
                  <c:v>9.92</c:v>
                </c:pt>
                <c:pt idx="111">
                  <c:v>9.35</c:v>
                </c:pt>
                <c:pt idx="112">
                  <c:v>8.42</c:v>
                </c:pt>
                <c:pt idx="113">
                  <c:v>8.31</c:v>
                </c:pt>
                <c:pt idx="114">
                  <c:v>8.1999999999999993</c:v>
                </c:pt>
                <c:pt idx="115">
                  <c:v>8.19</c:v>
                </c:pt>
                <c:pt idx="116">
                  <c:v>7.3</c:v>
                </c:pt>
                <c:pt idx="117">
                  <c:v>11.08</c:v>
                </c:pt>
                <c:pt idx="118">
                  <c:v>9.73</c:v>
                </c:pt>
                <c:pt idx="119">
                  <c:v>9.0399999999999991</c:v>
                </c:pt>
                <c:pt idx="120">
                  <c:v>8.6300000000000008</c:v>
                </c:pt>
                <c:pt idx="121">
                  <c:v>7.83</c:v>
                </c:pt>
                <c:pt idx="122">
                  <c:v>7.41</c:v>
                </c:pt>
                <c:pt idx="123">
                  <c:v>8.17</c:v>
                </c:pt>
                <c:pt idx="124">
                  <c:v>7.86</c:v>
                </c:pt>
                <c:pt idx="125">
                  <c:v>6.82</c:v>
                </c:pt>
                <c:pt idx="126">
                  <c:v>11.44</c:v>
                </c:pt>
                <c:pt idx="127">
                  <c:v>9.41</c:v>
                </c:pt>
                <c:pt idx="128">
                  <c:v>8.14</c:v>
                </c:pt>
                <c:pt idx="129">
                  <c:v>8.77</c:v>
                </c:pt>
                <c:pt idx="130">
                  <c:v>8.3800000000000008</c:v>
                </c:pt>
                <c:pt idx="131">
                  <c:v>7.91</c:v>
                </c:pt>
                <c:pt idx="132">
                  <c:v>7</c:v>
                </c:pt>
                <c:pt idx="133">
                  <c:v>7.84</c:v>
                </c:pt>
                <c:pt idx="134">
                  <c:v>7.67</c:v>
                </c:pt>
                <c:pt idx="135">
                  <c:v>11.4</c:v>
                </c:pt>
                <c:pt idx="136">
                  <c:v>10</c:v>
                </c:pt>
                <c:pt idx="137">
                  <c:v>8.8000000000000007</c:v>
                </c:pt>
                <c:pt idx="138">
                  <c:v>8.8000000000000007</c:v>
                </c:pt>
                <c:pt idx="139">
                  <c:v>8.6</c:v>
                </c:pt>
                <c:pt idx="140">
                  <c:v>7.1</c:v>
                </c:pt>
                <c:pt idx="141">
                  <c:v>7.3</c:v>
                </c:pt>
                <c:pt idx="142">
                  <c:v>8.3000000000000007</c:v>
                </c:pt>
                <c:pt idx="143">
                  <c:v>7.8</c:v>
                </c:pt>
                <c:pt idx="144">
                  <c:v>11.8</c:v>
                </c:pt>
                <c:pt idx="145">
                  <c:v>9.9</c:v>
                </c:pt>
                <c:pt idx="146">
                  <c:v>9.4</c:v>
                </c:pt>
                <c:pt idx="147">
                  <c:v>9</c:v>
                </c:pt>
                <c:pt idx="148">
                  <c:v>8.8000000000000007</c:v>
                </c:pt>
                <c:pt idx="149">
                  <c:v>7.3</c:v>
                </c:pt>
                <c:pt idx="150">
                  <c:v>7.9</c:v>
                </c:pt>
                <c:pt idx="151">
                  <c:v>8.8000000000000007</c:v>
                </c:pt>
                <c:pt idx="152">
                  <c:v>7.9</c:v>
                </c:pt>
                <c:pt idx="153">
                  <c:v>12</c:v>
                </c:pt>
                <c:pt idx="154">
                  <c:v>10.1</c:v>
                </c:pt>
                <c:pt idx="155">
                  <c:v>10.4</c:v>
                </c:pt>
                <c:pt idx="156">
                  <c:v>8.5</c:v>
                </c:pt>
                <c:pt idx="157">
                  <c:v>8.5</c:v>
                </c:pt>
                <c:pt idx="158">
                  <c:v>7.9</c:v>
                </c:pt>
                <c:pt idx="159">
                  <c:v>7.9</c:v>
                </c:pt>
                <c:pt idx="160">
                  <c:v>8.4</c:v>
                </c:pt>
                <c:pt idx="161">
                  <c:v>8.5</c:v>
                </c:pt>
                <c:pt idx="162">
                  <c:v>10.4</c:v>
                </c:pt>
                <c:pt idx="163">
                  <c:v>9.8000000000000007</c:v>
                </c:pt>
                <c:pt idx="164">
                  <c:v>9.1</c:v>
                </c:pt>
                <c:pt idx="165">
                  <c:v>9</c:v>
                </c:pt>
                <c:pt idx="166">
                  <c:v>8.1999999999999993</c:v>
                </c:pt>
                <c:pt idx="167">
                  <c:v>7.4</c:v>
                </c:pt>
                <c:pt idx="168">
                  <c:v>7.5</c:v>
                </c:pt>
                <c:pt idx="169">
                  <c:v>8.1</c:v>
                </c:pt>
                <c:pt idx="170">
                  <c:v>7.7</c:v>
                </c:pt>
                <c:pt idx="171">
                  <c:v>11.5</c:v>
                </c:pt>
                <c:pt idx="172">
                  <c:v>10.4</c:v>
                </c:pt>
                <c:pt idx="173">
                  <c:v>8.3000000000000007</c:v>
                </c:pt>
                <c:pt idx="174">
                  <c:v>8.6</c:v>
                </c:pt>
                <c:pt idx="175">
                  <c:v>7.5</c:v>
                </c:pt>
                <c:pt idx="176">
                  <c:v>7.5</c:v>
                </c:pt>
                <c:pt idx="177">
                  <c:v>6.9</c:v>
                </c:pt>
                <c:pt idx="178">
                  <c:v>8.3000000000000007</c:v>
                </c:pt>
                <c:pt idx="179">
                  <c:v>8</c:v>
                </c:pt>
                <c:pt idx="180">
                  <c:v>10</c:v>
                </c:pt>
                <c:pt idx="181">
                  <c:v>9.9</c:v>
                </c:pt>
                <c:pt idx="182">
                  <c:v>8.5</c:v>
                </c:pt>
                <c:pt idx="183">
                  <c:v>8.4</c:v>
                </c:pt>
                <c:pt idx="184">
                  <c:v>7.9</c:v>
                </c:pt>
                <c:pt idx="185">
                  <c:v>7.2</c:v>
                </c:pt>
                <c:pt idx="186">
                  <c:v>7.2</c:v>
                </c:pt>
                <c:pt idx="187">
                  <c:v>8.4</c:v>
                </c:pt>
                <c:pt idx="188">
                  <c:v>8.1999999999999993</c:v>
                </c:pt>
                <c:pt idx="189">
                  <c:v>10</c:v>
                </c:pt>
                <c:pt idx="190">
                  <c:v>10</c:v>
                </c:pt>
                <c:pt idx="191">
                  <c:v>8</c:v>
                </c:pt>
                <c:pt idx="192">
                  <c:v>9</c:v>
                </c:pt>
                <c:pt idx="193">
                  <c:v>9.1</c:v>
                </c:pt>
                <c:pt idx="194">
                  <c:v>7.5</c:v>
                </c:pt>
                <c:pt idx="195">
                  <c:v>9.1999999999999993</c:v>
                </c:pt>
                <c:pt idx="196">
                  <c:v>8.4</c:v>
                </c:pt>
                <c:pt idx="197">
                  <c:v>8.3000000000000007</c:v>
                </c:pt>
                <c:pt idx="198">
                  <c:v>10.9</c:v>
                </c:pt>
                <c:pt idx="199">
                  <c:v>9.6999999999999993</c:v>
                </c:pt>
                <c:pt idx="200">
                  <c:v>9.1999999999999993</c:v>
                </c:pt>
                <c:pt idx="201">
                  <c:v>8.9</c:v>
                </c:pt>
                <c:pt idx="202">
                  <c:v>8.1</c:v>
                </c:pt>
                <c:pt idx="203">
                  <c:v>7.5</c:v>
                </c:pt>
                <c:pt idx="204">
                  <c:v>8.1</c:v>
                </c:pt>
                <c:pt idx="205">
                  <c:v>8.4</c:v>
                </c:pt>
                <c:pt idx="206">
                  <c:v>8.5</c:v>
                </c:pt>
                <c:pt idx="207">
                  <c:v>10.5</c:v>
                </c:pt>
                <c:pt idx="208">
                  <c:v>8.6</c:v>
                </c:pt>
                <c:pt idx="209">
                  <c:v>9</c:v>
                </c:pt>
                <c:pt idx="210">
                  <c:v>8.8000000000000007</c:v>
                </c:pt>
                <c:pt idx="211">
                  <c:v>8.8000000000000007</c:v>
                </c:pt>
                <c:pt idx="212">
                  <c:v>7.1</c:v>
                </c:pt>
                <c:pt idx="213">
                  <c:v>7.7</c:v>
                </c:pt>
                <c:pt idx="214">
                  <c:v>8.4</c:v>
                </c:pt>
                <c:pt idx="215">
                  <c:v>8.4</c:v>
                </c:pt>
                <c:pt idx="216">
                  <c:v>11.2</c:v>
                </c:pt>
                <c:pt idx="217">
                  <c:v>9.9</c:v>
                </c:pt>
                <c:pt idx="218">
                  <c:v>9.6999999999999993</c:v>
                </c:pt>
                <c:pt idx="219">
                  <c:v>9.1</c:v>
                </c:pt>
                <c:pt idx="220">
                  <c:v>8.4</c:v>
                </c:pt>
                <c:pt idx="221">
                  <c:v>7.1</c:v>
                </c:pt>
                <c:pt idx="222">
                  <c:v>7.7</c:v>
                </c:pt>
                <c:pt idx="223">
                  <c:v>7.5</c:v>
                </c:pt>
                <c:pt idx="224">
                  <c:v>8.1</c:v>
                </c:pt>
                <c:pt idx="225">
                  <c:v>10.199999999999999</c:v>
                </c:pt>
                <c:pt idx="226">
                  <c:v>8.6</c:v>
                </c:pt>
                <c:pt idx="227">
                  <c:v>8.9</c:v>
                </c:pt>
                <c:pt idx="228">
                  <c:v>9</c:v>
                </c:pt>
                <c:pt idx="229">
                  <c:v>8.4</c:v>
                </c:pt>
                <c:pt idx="230">
                  <c:v>7.7</c:v>
                </c:pt>
                <c:pt idx="231">
                  <c:v>7.3</c:v>
                </c:pt>
                <c:pt idx="232">
                  <c:v>8.5</c:v>
                </c:pt>
                <c:pt idx="233">
                  <c:v>8</c:v>
                </c:pt>
                <c:pt idx="234">
                  <c:v>10.5</c:v>
                </c:pt>
                <c:pt idx="235">
                  <c:v>9.3000000000000007</c:v>
                </c:pt>
                <c:pt idx="236">
                  <c:v>8.9</c:v>
                </c:pt>
                <c:pt idx="237">
                  <c:v>9.6999999999999993</c:v>
                </c:pt>
                <c:pt idx="238">
                  <c:v>9.1999999999999993</c:v>
                </c:pt>
                <c:pt idx="239">
                  <c:v>8.4</c:v>
                </c:pt>
                <c:pt idx="240">
                  <c:v>7.4</c:v>
                </c:pt>
                <c:pt idx="241">
                  <c:v>7.5</c:v>
                </c:pt>
                <c:pt idx="242">
                  <c:v>7.2</c:v>
                </c:pt>
                <c:pt idx="243">
                  <c:v>10.4</c:v>
                </c:pt>
                <c:pt idx="244">
                  <c:v>9</c:v>
                </c:pt>
                <c:pt idx="245">
                  <c:v>9.6999999999999993</c:v>
                </c:pt>
                <c:pt idx="246">
                  <c:v>8.3000000000000007</c:v>
                </c:pt>
                <c:pt idx="247">
                  <c:v>8</c:v>
                </c:pt>
                <c:pt idx="248">
                  <c:v>7.9</c:v>
                </c:pt>
                <c:pt idx="249">
                  <c:v>8.1</c:v>
                </c:pt>
                <c:pt idx="250">
                  <c:v>8.1999999999999993</c:v>
                </c:pt>
                <c:pt idx="251">
                  <c:v>7.8</c:v>
                </c:pt>
                <c:pt idx="252">
                  <c:v>10.199999999999999</c:v>
                </c:pt>
                <c:pt idx="253">
                  <c:v>9.6999999999999993</c:v>
                </c:pt>
                <c:pt idx="254">
                  <c:v>9</c:v>
                </c:pt>
                <c:pt idx="255">
                  <c:v>8.5</c:v>
                </c:pt>
                <c:pt idx="256">
                  <c:v>8.3000000000000007</c:v>
                </c:pt>
                <c:pt idx="257">
                  <c:v>7.5</c:v>
                </c:pt>
                <c:pt idx="258">
                  <c:v>7.1</c:v>
                </c:pt>
                <c:pt idx="259">
                  <c:v>8.6999999999999993</c:v>
                </c:pt>
                <c:pt idx="260">
                  <c:v>7.6</c:v>
                </c:pt>
                <c:pt idx="261">
                  <c:v>10</c:v>
                </c:pt>
                <c:pt idx="262">
                  <c:v>9.4</c:v>
                </c:pt>
                <c:pt idx="263">
                  <c:v>9</c:v>
                </c:pt>
                <c:pt idx="264">
                  <c:v>8.6</c:v>
                </c:pt>
                <c:pt idx="265">
                  <c:v>7.7</c:v>
                </c:pt>
                <c:pt idx="266">
                  <c:v>7.1</c:v>
                </c:pt>
                <c:pt idx="267">
                  <c:v>8.1</c:v>
                </c:pt>
                <c:pt idx="268">
                  <c:v>8.5</c:v>
                </c:pt>
                <c:pt idx="269">
                  <c:v>8.5</c:v>
                </c:pt>
                <c:pt idx="270">
                  <c:v>10.86</c:v>
                </c:pt>
                <c:pt idx="271">
                  <c:v>9.74</c:v>
                </c:pt>
                <c:pt idx="272">
                  <c:v>9.4499999999999993</c:v>
                </c:pt>
                <c:pt idx="273">
                  <c:v>8.1300000000000008</c:v>
                </c:pt>
                <c:pt idx="274">
                  <c:v>8.11</c:v>
                </c:pt>
                <c:pt idx="275">
                  <c:v>7.61</c:v>
                </c:pt>
                <c:pt idx="276">
                  <c:v>7.9</c:v>
                </c:pt>
                <c:pt idx="277">
                  <c:v>7.51</c:v>
                </c:pt>
                <c:pt idx="278">
                  <c:v>7.11</c:v>
                </c:pt>
                <c:pt idx="279">
                  <c:v>10.63</c:v>
                </c:pt>
                <c:pt idx="280">
                  <c:v>9.2899999999999991</c:v>
                </c:pt>
                <c:pt idx="281">
                  <c:v>9.32</c:v>
                </c:pt>
                <c:pt idx="282">
                  <c:v>8.64</c:v>
                </c:pt>
                <c:pt idx="283">
                  <c:v>8.1199999999999992</c:v>
                </c:pt>
                <c:pt idx="284">
                  <c:v>7.37</c:v>
                </c:pt>
                <c:pt idx="285">
                  <c:v>7.56</c:v>
                </c:pt>
                <c:pt idx="286">
                  <c:v>7.56</c:v>
                </c:pt>
                <c:pt idx="287">
                  <c:v>6.71</c:v>
                </c:pt>
                <c:pt idx="288">
                  <c:v>10.95</c:v>
                </c:pt>
                <c:pt idx="289">
                  <c:v>9.6</c:v>
                </c:pt>
                <c:pt idx="290">
                  <c:v>9.17</c:v>
                </c:pt>
                <c:pt idx="291">
                  <c:v>9.4499999999999993</c:v>
                </c:pt>
                <c:pt idx="292">
                  <c:v>8.3000000000000007</c:v>
                </c:pt>
                <c:pt idx="293">
                  <c:v>7.19</c:v>
                </c:pt>
                <c:pt idx="294">
                  <c:v>7.45</c:v>
                </c:pt>
                <c:pt idx="295">
                  <c:v>7.74</c:v>
                </c:pt>
                <c:pt idx="296">
                  <c:v>6.98</c:v>
                </c:pt>
                <c:pt idx="297">
                  <c:v>10.74</c:v>
                </c:pt>
                <c:pt idx="298">
                  <c:v>9.26</c:v>
                </c:pt>
                <c:pt idx="299">
                  <c:v>8.8699999999999992</c:v>
                </c:pt>
                <c:pt idx="300">
                  <c:v>7.7</c:v>
                </c:pt>
                <c:pt idx="301">
                  <c:v>7.78</c:v>
                </c:pt>
                <c:pt idx="302">
                  <c:v>7.67</c:v>
                </c:pt>
                <c:pt idx="303">
                  <c:v>8.36</c:v>
                </c:pt>
                <c:pt idx="304">
                  <c:v>6.96</c:v>
                </c:pt>
                <c:pt idx="305">
                  <c:v>7.35</c:v>
                </c:pt>
                <c:pt idx="306">
                  <c:v>10.87</c:v>
                </c:pt>
                <c:pt idx="307">
                  <c:v>9.8699999999999992</c:v>
                </c:pt>
                <c:pt idx="308">
                  <c:v>9.65</c:v>
                </c:pt>
                <c:pt idx="309">
                  <c:v>8.92</c:v>
                </c:pt>
                <c:pt idx="310">
                  <c:v>8.16</c:v>
                </c:pt>
                <c:pt idx="311">
                  <c:v>8.3000000000000007</c:v>
                </c:pt>
                <c:pt idx="312">
                  <c:v>7.83</c:v>
                </c:pt>
                <c:pt idx="313">
                  <c:v>7.44</c:v>
                </c:pt>
                <c:pt idx="314">
                  <c:v>7.72</c:v>
                </c:pt>
                <c:pt idx="315">
                  <c:v>10.89</c:v>
                </c:pt>
                <c:pt idx="316">
                  <c:v>9.34</c:v>
                </c:pt>
                <c:pt idx="317">
                  <c:v>9.0500000000000007</c:v>
                </c:pt>
                <c:pt idx="318">
                  <c:v>8.65</c:v>
                </c:pt>
                <c:pt idx="319">
                  <c:v>8.25</c:v>
                </c:pt>
                <c:pt idx="320">
                  <c:v>7.42</c:v>
                </c:pt>
                <c:pt idx="321">
                  <c:v>7.85</c:v>
                </c:pt>
                <c:pt idx="322">
                  <c:v>7.43</c:v>
                </c:pt>
                <c:pt idx="323">
                  <c:v>6.98</c:v>
                </c:pt>
                <c:pt idx="324">
                  <c:v>11.37</c:v>
                </c:pt>
                <c:pt idx="325">
                  <c:v>10.029999999999999</c:v>
                </c:pt>
                <c:pt idx="326">
                  <c:v>9.43</c:v>
                </c:pt>
                <c:pt idx="327">
                  <c:v>8.2899999999999991</c:v>
                </c:pt>
                <c:pt idx="328">
                  <c:v>8.65</c:v>
                </c:pt>
                <c:pt idx="329">
                  <c:v>9.07</c:v>
                </c:pt>
                <c:pt idx="330">
                  <c:v>7.89</c:v>
                </c:pt>
                <c:pt idx="331">
                  <c:v>6.68</c:v>
                </c:pt>
                <c:pt idx="332">
                  <c:v>7.03</c:v>
                </c:pt>
                <c:pt idx="333">
                  <c:v>10.71</c:v>
                </c:pt>
                <c:pt idx="334">
                  <c:v>9.4</c:v>
                </c:pt>
                <c:pt idx="335">
                  <c:v>9.09</c:v>
                </c:pt>
                <c:pt idx="336">
                  <c:v>9.26</c:v>
                </c:pt>
                <c:pt idx="337">
                  <c:v>8.33</c:v>
                </c:pt>
                <c:pt idx="338">
                  <c:v>7.84</c:v>
                </c:pt>
                <c:pt idx="339">
                  <c:v>7.87</c:v>
                </c:pt>
                <c:pt idx="340">
                  <c:v>7.16</c:v>
                </c:pt>
                <c:pt idx="341">
                  <c:v>6.62</c:v>
                </c:pt>
                <c:pt idx="342">
                  <c:v>10.08</c:v>
                </c:pt>
                <c:pt idx="343">
                  <c:v>9.39</c:v>
                </c:pt>
                <c:pt idx="344">
                  <c:v>9.64</c:v>
                </c:pt>
                <c:pt idx="345">
                  <c:v>8.93</c:v>
                </c:pt>
                <c:pt idx="346">
                  <c:v>8.32</c:v>
                </c:pt>
                <c:pt idx="347">
                  <c:v>7.91</c:v>
                </c:pt>
                <c:pt idx="348">
                  <c:v>7.29</c:v>
                </c:pt>
                <c:pt idx="349">
                  <c:v>7.89</c:v>
                </c:pt>
                <c:pt idx="350">
                  <c:v>6.58</c:v>
                </c:pt>
                <c:pt idx="351">
                  <c:v>10.02</c:v>
                </c:pt>
                <c:pt idx="352">
                  <c:v>9.99</c:v>
                </c:pt>
                <c:pt idx="353">
                  <c:v>8.91</c:v>
                </c:pt>
                <c:pt idx="354">
                  <c:v>8.68</c:v>
                </c:pt>
                <c:pt idx="355">
                  <c:v>8.58</c:v>
                </c:pt>
                <c:pt idx="356">
                  <c:v>7.89</c:v>
                </c:pt>
                <c:pt idx="357">
                  <c:v>7.71</c:v>
                </c:pt>
                <c:pt idx="358">
                  <c:v>7.33</c:v>
                </c:pt>
                <c:pt idx="359">
                  <c:v>7.31</c:v>
                </c:pt>
                <c:pt idx="360">
                  <c:v>10.06</c:v>
                </c:pt>
                <c:pt idx="361">
                  <c:v>9.1199999999999992</c:v>
                </c:pt>
                <c:pt idx="362">
                  <c:v>8.9</c:v>
                </c:pt>
                <c:pt idx="363">
                  <c:v>8.44</c:v>
                </c:pt>
                <c:pt idx="364">
                  <c:v>8.68</c:v>
                </c:pt>
                <c:pt idx="365">
                  <c:v>8.0299999999999994</c:v>
                </c:pt>
                <c:pt idx="366">
                  <c:v>7.66</c:v>
                </c:pt>
                <c:pt idx="367">
                  <c:v>7.43</c:v>
                </c:pt>
                <c:pt idx="368">
                  <c:v>6.95</c:v>
                </c:pt>
                <c:pt idx="369">
                  <c:v>10.14</c:v>
                </c:pt>
                <c:pt idx="370">
                  <c:v>9.24</c:v>
                </c:pt>
                <c:pt idx="371">
                  <c:v>8.41</c:v>
                </c:pt>
                <c:pt idx="372">
                  <c:v>8.1300000000000008</c:v>
                </c:pt>
                <c:pt idx="373">
                  <c:v>7.71</c:v>
                </c:pt>
                <c:pt idx="374">
                  <c:v>9.06</c:v>
                </c:pt>
                <c:pt idx="375">
                  <c:v>7.95</c:v>
                </c:pt>
                <c:pt idx="376">
                  <c:v>7.72</c:v>
                </c:pt>
                <c:pt idx="377">
                  <c:v>6.21</c:v>
                </c:pt>
                <c:pt idx="378">
                  <c:v>9.3000000000000007</c:v>
                </c:pt>
                <c:pt idx="379">
                  <c:v>8.17</c:v>
                </c:pt>
                <c:pt idx="380">
                  <c:v>8.52</c:v>
                </c:pt>
                <c:pt idx="381">
                  <c:v>8.81</c:v>
                </c:pt>
                <c:pt idx="382">
                  <c:v>8.0299999999999994</c:v>
                </c:pt>
                <c:pt idx="383">
                  <c:v>8.4</c:v>
                </c:pt>
                <c:pt idx="384">
                  <c:v>6.65</c:v>
                </c:pt>
                <c:pt idx="385">
                  <c:v>7.41</c:v>
                </c:pt>
                <c:pt idx="386">
                  <c:v>7.36</c:v>
                </c:pt>
                <c:pt idx="387">
                  <c:v>9.6300000000000008</c:v>
                </c:pt>
                <c:pt idx="388">
                  <c:v>8.93</c:v>
                </c:pt>
                <c:pt idx="389">
                  <c:v>8.57</c:v>
                </c:pt>
                <c:pt idx="390">
                  <c:v>8.09</c:v>
                </c:pt>
                <c:pt idx="391">
                  <c:v>6.71</c:v>
                </c:pt>
                <c:pt idx="392">
                  <c:v>6.77</c:v>
                </c:pt>
                <c:pt idx="393">
                  <c:v>7.35</c:v>
                </c:pt>
                <c:pt idx="394">
                  <c:v>7.71</c:v>
                </c:pt>
                <c:pt idx="395">
                  <c:v>6.89</c:v>
                </c:pt>
                <c:pt idx="396">
                  <c:v>9.7799999999999994</c:v>
                </c:pt>
                <c:pt idx="397">
                  <c:v>8.51</c:v>
                </c:pt>
                <c:pt idx="398">
                  <c:v>8.14</c:v>
                </c:pt>
                <c:pt idx="399">
                  <c:v>7.84</c:v>
                </c:pt>
                <c:pt idx="400">
                  <c:v>8.39</c:v>
                </c:pt>
                <c:pt idx="401">
                  <c:v>8.08</c:v>
                </c:pt>
                <c:pt idx="402">
                  <c:v>6.71</c:v>
                </c:pt>
                <c:pt idx="403">
                  <c:v>7.27</c:v>
                </c:pt>
                <c:pt idx="404">
                  <c:v>6.59</c:v>
                </c:pt>
                <c:pt idx="405">
                  <c:v>11.7</c:v>
                </c:pt>
                <c:pt idx="406">
                  <c:v>13.5</c:v>
                </c:pt>
                <c:pt idx="407">
                  <c:v>9.1999999999999993</c:v>
                </c:pt>
                <c:pt idx="408">
                  <c:v>7.7</c:v>
                </c:pt>
                <c:pt idx="409">
                  <c:v>8</c:v>
                </c:pt>
                <c:pt idx="410">
                  <c:v>8.6999999999999993</c:v>
                </c:pt>
                <c:pt idx="411">
                  <c:v>7.1</c:v>
                </c:pt>
                <c:pt idx="412">
                  <c:v>7.5</c:v>
                </c:pt>
                <c:pt idx="413">
                  <c:v>7.2</c:v>
                </c:pt>
                <c:pt idx="414">
                  <c:v>11.4</c:v>
                </c:pt>
                <c:pt idx="415">
                  <c:v>9.3000000000000007</c:v>
                </c:pt>
                <c:pt idx="416">
                  <c:v>9.1999999999999993</c:v>
                </c:pt>
                <c:pt idx="417">
                  <c:v>9.1999999999999993</c:v>
                </c:pt>
                <c:pt idx="418">
                  <c:v>8.9</c:v>
                </c:pt>
                <c:pt idx="419">
                  <c:v>8.1999999999999993</c:v>
                </c:pt>
                <c:pt idx="420">
                  <c:v>8.5</c:v>
                </c:pt>
                <c:pt idx="421">
                  <c:v>7.6</c:v>
                </c:pt>
                <c:pt idx="422">
                  <c:v>7.5</c:v>
                </c:pt>
                <c:pt idx="423">
                  <c:v>10.8</c:v>
                </c:pt>
                <c:pt idx="424">
                  <c:v>9.5</c:v>
                </c:pt>
                <c:pt idx="425">
                  <c:v>9.1999999999999993</c:v>
                </c:pt>
                <c:pt idx="426">
                  <c:v>8.5</c:v>
                </c:pt>
                <c:pt idx="427">
                  <c:v>8.6999999999999993</c:v>
                </c:pt>
                <c:pt idx="428">
                  <c:v>8.5</c:v>
                </c:pt>
                <c:pt idx="429">
                  <c:v>8.4</c:v>
                </c:pt>
                <c:pt idx="430">
                  <c:v>7.8</c:v>
                </c:pt>
                <c:pt idx="431">
                  <c:v>7.1</c:v>
                </c:pt>
                <c:pt idx="432">
                  <c:v>10.3</c:v>
                </c:pt>
                <c:pt idx="433">
                  <c:v>10.199999999999999</c:v>
                </c:pt>
                <c:pt idx="434">
                  <c:v>9.4</c:v>
                </c:pt>
                <c:pt idx="435">
                  <c:v>8.9</c:v>
                </c:pt>
                <c:pt idx="436">
                  <c:v>8.6</c:v>
                </c:pt>
                <c:pt idx="437">
                  <c:v>8.5</c:v>
                </c:pt>
                <c:pt idx="438">
                  <c:v>8.4</c:v>
                </c:pt>
                <c:pt idx="439">
                  <c:v>7.7</c:v>
                </c:pt>
                <c:pt idx="440">
                  <c:v>7.6</c:v>
                </c:pt>
                <c:pt idx="441">
                  <c:v>10.6</c:v>
                </c:pt>
                <c:pt idx="442">
                  <c:v>10.6</c:v>
                </c:pt>
                <c:pt idx="443">
                  <c:v>8.8000000000000007</c:v>
                </c:pt>
                <c:pt idx="444">
                  <c:v>8.8000000000000007</c:v>
                </c:pt>
                <c:pt idx="445">
                  <c:v>7.9</c:v>
                </c:pt>
                <c:pt idx="446">
                  <c:v>9.1</c:v>
                </c:pt>
                <c:pt idx="447">
                  <c:v>8.6</c:v>
                </c:pt>
                <c:pt idx="448">
                  <c:v>8.1</c:v>
                </c:pt>
                <c:pt idx="449">
                  <c:v>7.3</c:v>
                </c:pt>
                <c:pt idx="450">
                  <c:v>10.5</c:v>
                </c:pt>
                <c:pt idx="451">
                  <c:v>10.7</c:v>
                </c:pt>
                <c:pt idx="452">
                  <c:v>9.3000000000000007</c:v>
                </c:pt>
                <c:pt idx="453">
                  <c:v>8.9</c:v>
                </c:pt>
                <c:pt idx="454">
                  <c:v>8.3000000000000007</c:v>
                </c:pt>
                <c:pt idx="455">
                  <c:v>8</c:v>
                </c:pt>
                <c:pt idx="456">
                  <c:v>8.1</c:v>
                </c:pt>
                <c:pt idx="457">
                  <c:v>7.7</c:v>
                </c:pt>
                <c:pt idx="458">
                  <c:v>6.9</c:v>
                </c:pt>
                <c:pt idx="459">
                  <c:v>11.2</c:v>
                </c:pt>
                <c:pt idx="460">
                  <c:v>9.9</c:v>
                </c:pt>
                <c:pt idx="461">
                  <c:v>9.1</c:v>
                </c:pt>
                <c:pt idx="462">
                  <c:v>8.8000000000000007</c:v>
                </c:pt>
                <c:pt idx="463">
                  <c:v>9.1</c:v>
                </c:pt>
                <c:pt idx="464">
                  <c:v>8</c:v>
                </c:pt>
                <c:pt idx="465">
                  <c:v>7.7</c:v>
                </c:pt>
                <c:pt idx="466">
                  <c:v>8</c:v>
                </c:pt>
                <c:pt idx="467">
                  <c:v>6.7</c:v>
                </c:pt>
                <c:pt idx="468">
                  <c:v>9.6999999999999993</c:v>
                </c:pt>
                <c:pt idx="469">
                  <c:v>9.5</c:v>
                </c:pt>
                <c:pt idx="470">
                  <c:v>9.1999999999999993</c:v>
                </c:pt>
                <c:pt idx="471">
                  <c:v>9.6999999999999993</c:v>
                </c:pt>
                <c:pt idx="472">
                  <c:v>8.3000000000000007</c:v>
                </c:pt>
                <c:pt idx="473">
                  <c:v>8.5</c:v>
                </c:pt>
                <c:pt idx="474">
                  <c:v>8.1999999999999993</c:v>
                </c:pt>
                <c:pt idx="475">
                  <c:v>7.2</c:v>
                </c:pt>
                <c:pt idx="476">
                  <c:v>7.5</c:v>
                </c:pt>
                <c:pt idx="477">
                  <c:v>9.6999999999999993</c:v>
                </c:pt>
                <c:pt idx="478">
                  <c:v>9.8000000000000007</c:v>
                </c:pt>
                <c:pt idx="479">
                  <c:v>8.9</c:v>
                </c:pt>
                <c:pt idx="480">
                  <c:v>9.1</c:v>
                </c:pt>
                <c:pt idx="481">
                  <c:v>8.3000000000000007</c:v>
                </c:pt>
                <c:pt idx="482">
                  <c:v>8.5</c:v>
                </c:pt>
                <c:pt idx="483">
                  <c:v>9</c:v>
                </c:pt>
                <c:pt idx="484">
                  <c:v>7.7</c:v>
                </c:pt>
                <c:pt idx="485">
                  <c:v>7.2</c:v>
                </c:pt>
                <c:pt idx="486">
                  <c:v>9.6</c:v>
                </c:pt>
                <c:pt idx="487">
                  <c:v>9.4</c:v>
                </c:pt>
                <c:pt idx="488">
                  <c:v>9.3000000000000007</c:v>
                </c:pt>
                <c:pt idx="489">
                  <c:v>8.9</c:v>
                </c:pt>
                <c:pt idx="490">
                  <c:v>9.1</c:v>
                </c:pt>
                <c:pt idx="491">
                  <c:v>8.4</c:v>
                </c:pt>
                <c:pt idx="492">
                  <c:v>8.8000000000000007</c:v>
                </c:pt>
                <c:pt idx="493">
                  <c:v>8.6</c:v>
                </c:pt>
                <c:pt idx="494">
                  <c:v>7.2</c:v>
                </c:pt>
                <c:pt idx="495">
                  <c:v>10.4</c:v>
                </c:pt>
                <c:pt idx="496">
                  <c:v>8.9</c:v>
                </c:pt>
                <c:pt idx="497">
                  <c:v>9.5</c:v>
                </c:pt>
                <c:pt idx="498">
                  <c:v>8.1</c:v>
                </c:pt>
                <c:pt idx="499">
                  <c:v>8.1</c:v>
                </c:pt>
                <c:pt idx="500">
                  <c:v>8.1</c:v>
                </c:pt>
                <c:pt idx="501">
                  <c:v>9.1</c:v>
                </c:pt>
                <c:pt idx="502">
                  <c:v>7.6</c:v>
                </c:pt>
                <c:pt idx="503">
                  <c:v>7.5</c:v>
                </c:pt>
                <c:pt idx="504">
                  <c:v>11.5</c:v>
                </c:pt>
                <c:pt idx="505">
                  <c:v>8.8000000000000007</c:v>
                </c:pt>
                <c:pt idx="506">
                  <c:v>8.8000000000000007</c:v>
                </c:pt>
                <c:pt idx="507">
                  <c:v>8.6999999999999993</c:v>
                </c:pt>
                <c:pt idx="508">
                  <c:v>8.3000000000000007</c:v>
                </c:pt>
                <c:pt idx="509">
                  <c:v>8.6999999999999993</c:v>
                </c:pt>
                <c:pt idx="510">
                  <c:v>8.1</c:v>
                </c:pt>
                <c:pt idx="511">
                  <c:v>7.8</c:v>
                </c:pt>
                <c:pt idx="512">
                  <c:v>7.3</c:v>
                </c:pt>
                <c:pt idx="513">
                  <c:v>10.7</c:v>
                </c:pt>
                <c:pt idx="514">
                  <c:v>9.1999999999999993</c:v>
                </c:pt>
                <c:pt idx="515">
                  <c:v>9.1</c:v>
                </c:pt>
                <c:pt idx="516">
                  <c:v>9.1999999999999993</c:v>
                </c:pt>
                <c:pt idx="517">
                  <c:v>8.6999999999999993</c:v>
                </c:pt>
                <c:pt idx="518">
                  <c:v>8.6</c:v>
                </c:pt>
                <c:pt idx="519">
                  <c:v>8.3000000000000007</c:v>
                </c:pt>
                <c:pt idx="520">
                  <c:v>7.5</c:v>
                </c:pt>
                <c:pt idx="521">
                  <c:v>7.2</c:v>
                </c:pt>
                <c:pt idx="522">
                  <c:v>9.9</c:v>
                </c:pt>
                <c:pt idx="523">
                  <c:v>10.1</c:v>
                </c:pt>
                <c:pt idx="524">
                  <c:v>9.1999999999999993</c:v>
                </c:pt>
                <c:pt idx="525">
                  <c:v>9.6</c:v>
                </c:pt>
                <c:pt idx="526">
                  <c:v>8.5</c:v>
                </c:pt>
                <c:pt idx="527">
                  <c:v>8.1999999999999993</c:v>
                </c:pt>
                <c:pt idx="528">
                  <c:v>8</c:v>
                </c:pt>
                <c:pt idx="529">
                  <c:v>8.5</c:v>
                </c:pt>
                <c:pt idx="530">
                  <c:v>7.4</c:v>
                </c:pt>
                <c:pt idx="531">
                  <c:v>9.9</c:v>
                </c:pt>
                <c:pt idx="532">
                  <c:v>9.5</c:v>
                </c:pt>
                <c:pt idx="533">
                  <c:v>9.9</c:v>
                </c:pt>
                <c:pt idx="534">
                  <c:v>9.1999999999999993</c:v>
                </c:pt>
                <c:pt idx="535">
                  <c:v>8.4</c:v>
                </c:pt>
                <c:pt idx="536">
                  <c:v>7.7</c:v>
                </c:pt>
                <c:pt idx="537">
                  <c:v>7.8</c:v>
                </c:pt>
                <c:pt idx="538">
                  <c:v>8.1999999999999993</c:v>
                </c:pt>
                <c:pt idx="539">
                  <c:v>6.9</c:v>
                </c:pt>
              </c:numCache>
            </c:numRef>
          </c:yVal>
          <c:smooth val="0"/>
          <c:extLst>
            <c:ext xmlns:c16="http://schemas.microsoft.com/office/drawing/2014/chart" uri="{C3380CC4-5D6E-409C-BE32-E72D297353CC}">
              <c16:uniqueId val="{00000000-439C-4AF0-9175-13A3E45E7FDA}"/>
            </c:ext>
          </c:extLst>
        </c:ser>
        <c:dLbls>
          <c:showLegendKey val="0"/>
          <c:showVal val="0"/>
          <c:showCatName val="0"/>
          <c:showSerName val="0"/>
          <c:showPercent val="0"/>
          <c:showBubbleSize val="0"/>
        </c:dLbls>
        <c:axId val="305168095"/>
        <c:axId val="305166847"/>
      </c:scatterChart>
      <c:valAx>
        <c:axId val="30516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66847"/>
        <c:crosses val="autoZero"/>
        <c:crossBetween val="midCat"/>
      </c:valAx>
      <c:valAx>
        <c:axId val="30516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680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Thickness as a function of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initial_lengths!$H$1</c:f>
              <c:strCache>
                <c:ptCount val="1"/>
                <c:pt idx="0">
                  <c:v>T</c:v>
                </c:pt>
              </c:strCache>
            </c:strRef>
          </c:tx>
          <c:spPr>
            <a:ln w="19050" cap="rnd">
              <a:noFill/>
              <a:round/>
            </a:ln>
            <a:effectLst/>
          </c:spPr>
          <c:marker>
            <c:symbol val="circle"/>
            <c:size val="5"/>
            <c:spPr>
              <a:solidFill>
                <a:schemeClr val="accent1"/>
              </a:solidFill>
              <a:ln w="9525">
                <a:solidFill>
                  <a:schemeClr val="accent1"/>
                </a:solidFill>
              </a:ln>
              <a:effectLst/>
            </c:spPr>
          </c:marker>
          <c:xVal>
            <c:numRef>
              <c:f>initial_lengths!$F$2:$F$541</c:f>
              <c:numCache>
                <c:formatCode>General</c:formatCode>
                <c:ptCount val="540"/>
                <c:pt idx="0">
                  <c:v>17.03</c:v>
                </c:pt>
                <c:pt idx="1">
                  <c:v>13.58</c:v>
                </c:pt>
                <c:pt idx="2">
                  <c:v>12.34</c:v>
                </c:pt>
                <c:pt idx="3">
                  <c:v>13.12</c:v>
                </c:pt>
                <c:pt idx="4">
                  <c:v>10.91</c:v>
                </c:pt>
                <c:pt idx="5">
                  <c:v>9.49</c:v>
                </c:pt>
                <c:pt idx="6">
                  <c:v>8.69</c:v>
                </c:pt>
                <c:pt idx="7">
                  <c:v>10.83</c:v>
                </c:pt>
                <c:pt idx="8">
                  <c:v>10.06</c:v>
                </c:pt>
                <c:pt idx="9">
                  <c:v>17.93</c:v>
                </c:pt>
                <c:pt idx="10">
                  <c:v>13.65</c:v>
                </c:pt>
                <c:pt idx="11">
                  <c:v>11.93</c:v>
                </c:pt>
                <c:pt idx="12">
                  <c:v>12.18</c:v>
                </c:pt>
                <c:pt idx="13">
                  <c:v>11.04</c:v>
                </c:pt>
                <c:pt idx="14">
                  <c:v>9.76</c:v>
                </c:pt>
                <c:pt idx="15">
                  <c:v>9.4499999999999993</c:v>
                </c:pt>
                <c:pt idx="16">
                  <c:v>10.07</c:v>
                </c:pt>
                <c:pt idx="17">
                  <c:v>9.98</c:v>
                </c:pt>
                <c:pt idx="18">
                  <c:v>17.5</c:v>
                </c:pt>
                <c:pt idx="19">
                  <c:v>13.05</c:v>
                </c:pt>
                <c:pt idx="20">
                  <c:v>12.44</c:v>
                </c:pt>
                <c:pt idx="21">
                  <c:v>11.46</c:v>
                </c:pt>
                <c:pt idx="22">
                  <c:v>9.6999999999999993</c:v>
                </c:pt>
                <c:pt idx="23">
                  <c:v>9.36</c:v>
                </c:pt>
                <c:pt idx="24">
                  <c:v>10.67</c:v>
                </c:pt>
                <c:pt idx="25">
                  <c:v>9.73</c:v>
                </c:pt>
                <c:pt idx="26">
                  <c:v>10.48</c:v>
                </c:pt>
                <c:pt idx="27">
                  <c:v>18.21</c:v>
                </c:pt>
                <c:pt idx="28">
                  <c:v>12.71</c:v>
                </c:pt>
                <c:pt idx="29">
                  <c:v>12.8</c:v>
                </c:pt>
                <c:pt idx="30">
                  <c:v>11.23</c:v>
                </c:pt>
                <c:pt idx="31">
                  <c:v>10.59</c:v>
                </c:pt>
                <c:pt idx="32">
                  <c:v>9.94</c:v>
                </c:pt>
                <c:pt idx="33">
                  <c:v>10.11</c:v>
                </c:pt>
                <c:pt idx="34">
                  <c:v>9.0299999999999994</c:v>
                </c:pt>
                <c:pt idx="35">
                  <c:v>10.08</c:v>
                </c:pt>
                <c:pt idx="36">
                  <c:v>15.62</c:v>
                </c:pt>
                <c:pt idx="37">
                  <c:v>14.08</c:v>
                </c:pt>
                <c:pt idx="38">
                  <c:v>10.94</c:v>
                </c:pt>
                <c:pt idx="39">
                  <c:v>11.74</c:v>
                </c:pt>
                <c:pt idx="40">
                  <c:v>10.23</c:v>
                </c:pt>
                <c:pt idx="41">
                  <c:v>9.6300000000000008</c:v>
                </c:pt>
                <c:pt idx="42">
                  <c:v>10.95</c:v>
                </c:pt>
                <c:pt idx="43">
                  <c:v>9.61</c:v>
                </c:pt>
                <c:pt idx="44">
                  <c:v>9.11</c:v>
                </c:pt>
                <c:pt idx="45">
                  <c:v>14.45</c:v>
                </c:pt>
                <c:pt idx="46">
                  <c:v>14.6</c:v>
                </c:pt>
                <c:pt idx="47">
                  <c:v>12.39</c:v>
                </c:pt>
                <c:pt idx="48">
                  <c:v>11.2</c:v>
                </c:pt>
                <c:pt idx="49">
                  <c:v>10.74</c:v>
                </c:pt>
                <c:pt idx="50">
                  <c:v>10.16</c:v>
                </c:pt>
                <c:pt idx="51">
                  <c:v>10.36</c:v>
                </c:pt>
                <c:pt idx="52">
                  <c:v>8.36</c:v>
                </c:pt>
                <c:pt idx="53">
                  <c:v>9.4499999999999993</c:v>
                </c:pt>
                <c:pt idx="54">
                  <c:v>15.44</c:v>
                </c:pt>
                <c:pt idx="55">
                  <c:v>12.63</c:v>
                </c:pt>
                <c:pt idx="56">
                  <c:v>11.96</c:v>
                </c:pt>
                <c:pt idx="57">
                  <c:v>11.39</c:v>
                </c:pt>
                <c:pt idx="58">
                  <c:v>11.03</c:v>
                </c:pt>
                <c:pt idx="59">
                  <c:v>9.94</c:v>
                </c:pt>
                <c:pt idx="60">
                  <c:v>9.67</c:v>
                </c:pt>
                <c:pt idx="61">
                  <c:v>9.81</c:v>
                </c:pt>
                <c:pt idx="62">
                  <c:v>9.1</c:v>
                </c:pt>
                <c:pt idx="63">
                  <c:v>15.58</c:v>
                </c:pt>
                <c:pt idx="64">
                  <c:v>12.75</c:v>
                </c:pt>
                <c:pt idx="65">
                  <c:v>11.93</c:v>
                </c:pt>
                <c:pt idx="66">
                  <c:v>11.59</c:v>
                </c:pt>
                <c:pt idx="67">
                  <c:v>11.47</c:v>
                </c:pt>
                <c:pt idx="68">
                  <c:v>9.5299999999999994</c:v>
                </c:pt>
                <c:pt idx="69">
                  <c:v>10.52</c:v>
                </c:pt>
                <c:pt idx="70">
                  <c:v>9.7200000000000006</c:v>
                </c:pt>
                <c:pt idx="71">
                  <c:v>10.130000000000001</c:v>
                </c:pt>
                <c:pt idx="72">
                  <c:v>14.02</c:v>
                </c:pt>
                <c:pt idx="73">
                  <c:v>13.93</c:v>
                </c:pt>
                <c:pt idx="74">
                  <c:v>12.95</c:v>
                </c:pt>
                <c:pt idx="75">
                  <c:v>10.99</c:v>
                </c:pt>
                <c:pt idx="76">
                  <c:v>10.73</c:v>
                </c:pt>
                <c:pt idx="77">
                  <c:v>10.58</c:v>
                </c:pt>
                <c:pt idx="78">
                  <c:v>11.22</c:v>
                </c:pt>
                <c:pt idx="79">
                  <c:v>8.2799999999999994</c:v>
                </c:pt>
                <c:pt idx="80">
                  <c:v>9.6199999999999992</c:v>
                </c:pt>
                <c:pt idx="81">
                  <c:v>15.75</c:v>
                </c:pt>
                <c:pt idx="82">
                  <c:v>11.79</c:v>
                </c:pt>
                <c:pt idx="83">
                  <c:v>13.36</c:v>
                </c:pt>
                <c:pt idx="84">
                  <c:v>11.23</c:v>
                </c:pt>
                <c:pt idx="85">
                  <c:v>10.93</c:v>
                </c:pt>
                <c:pt idx="86">
                  <c:v>10.96</c:v>
                </c:pt>
                <c:pt idx="87">
                  <c:v>10.34</c:v>
                </c:pt>
                <c:pt idx="88">
                  <c:v>8.8800000000000008</c:v>
                </c:pt>
                <c:pt idx="89">
                  <c:v>10.039999999999999</c:v>
                </c:pt>
                <c:pt idx="90">
                  <c:v>13.35</c:v>
                </c:pt>
                <c:pt idx="91">
                  <c:v>13.38</c:v>
                </c:pt>
                <c:pt idx="92">
                  <c:v>12.4</c:v>
                </c:pt>
                <c:pt idx="93">
                  <c:v>11.04</c:v>
                </c:pt>
                <c:pt idx="94">
                  <c:v>11.01</c:v>
                </c:pt>
                <c:pt idx="95">
                  <c:v>9.11</c:v>
                </c:pt>
                <c:pt idx="96">
                  <c:v>10.25</c:v>
                </c:pt>
                <c:pt idx="97">
                  <c:v>9.2100000000000009</c:v>
                </c:pt>
                <c:pt idx="98">
                  <c:v>9.41</c:v>
                </c:pt>
                <c:pt idx="99">
                  <c:v>13.68</c:v>
                </c:pt>
                <c:pt idx="100">
                  <c:v>13.15</c:v>
                </c:pt>
                <c:pt idx="101">
                  <c:v>12.6</c:v>
                </c:pt>
                <c:pt idx="102">
                  <c:v>11.87</c:v>
                </c:pt>
                <c:pt idx="103">
                  <c:v>11.39</c:v>
                </c:pt>
                <c:pt idx="104">
                  <c:v>11.73</c:v>
                </c:pt>
                <c:pt idx="105">
                  <c:v>9.77</c:v>
                </c:pt>
                <c:pt idx="106">
                  <c:v>10.93</c:v>
                </c:pt>
                <c:pt idx="107">
                  <c:v>10.71</c:v>
                </c:pt>
                <c:pt idx="108">
                  <c:v>14.34</c:v>
                </c:pt>
                <c:pt idx="109">
                  <c:v>13.25</c:v>
                </c:pt>
                <c:pt idx="110">
                  <c:v>13.53</c:v>
                </c:pt>
                <c:pt idx="111">
                  <c:v>12.8</c:v>
                </c:pt>
                <c:pt idx="112">
                  <c:v>11.27</c:v>
                </c:pt>
                <c:pt idx="113">
                  <c:v>11.03</c:v>
                </c:pt>
                <c:pt idx="114">
                  <c:v>10.97</c:v>
                </c:pt>
                <c:pt idx="115">
                  <c:v>10.72</c:v>
                </c:pt>
                <c:pt idx="116">
                  <c:v>9.8800000000000008</c:v>
                </c:pt>
                <c:pt idx="117">
                  <c:v>14.02</c:v>
                </c:pt>
                <c:pt idx="118">
                  <c:v>12.93</c:v>
                </c:pt>
                <c:pt idx="119">
                  <c:v>12.17</c:v>
                </c:pt>
                <c:pt idx="120">
                  <c:v>11.64</c:v>
                </c:pt>
                <c:pt idx="121">
                  <c:v>10.59</c:v>
                </c:pt>
                <c:pt idx="122">
                  <c:v>9.7799999999999994</c:v>
                </c:pt>
                <c:pt idx="123">
                  <c:v>11.03</c:v>
                </c:pt>
                <c:pt idx="124">
                  <c:v>10.42</c:v>
                </c:pt>
                <c:pt idx="125">
                  <c:v>8.86</c:v>
                </c:pt>
                <c:pt idx="126">
                  <c:v>14.66</c:v>
                </c:pt>
                <c:pt idx="127">
                  <c:v>13.39</c:v>
                </c:pt>
                <c:pt idx="128">
                  <c:v>11.35</c:v>
                </c:pt>
                <c:pt idx="129">
                  <c:v>11.41</c:v>
                </c:pt>
                <c:pt idx="130">
                  <c:v>10.62</c:v>
                </c:pt>
                <c:pt idx="131">
                  <c:v>10.54</c:v>
                </c:pt>
                <c:pt idx="132">
                  <c:v>9.35</c:v>
                </c:pt>
                <c:pt idx="133">
                  <c:v>10.1</c:v>
                </c:pt>
                <c:pt idx="134">
                  <c:v>9.66</c:v>
                </c:pt>
                <c:pt idx="135">
                  <c:v>15.1</c:v>
                </c:pt>
                <c:pt idx="136">
                  <c:v>13.6</c:v>
                </c:pt>
                <c:pt idx="137">
                  <c:v>12.8</c:v>
                </c:pt>
                <c:pt idx="138">
                  <c:v>12</c:v>
                </c:pt>
                <c:pt idx="139">
                  <c:v>11.7</c:v>
                </c:pt>
                <c:pt idx="140">
                  <c:v>9.9</c:v>
                </c:pt>
                <c:pt idx="141">
                  <c:v>9.8000000000000007</c:v>
                </c:pt>
                <c:pt idx="142">
                  <c:v>10.8</c:v>
                </c:pt>
                <c:pt idx="143">
                  <c:v>11.4</c:v>
                </c:pt>
                <c:pt idx="144">
                  <c:v>15.7</c:v>
                </c:pt>
                <c:pt idx="145">
                  <c:v>12.7</c:v>
                </c:pt>
                <c:pt idx="146">
                  <c:v>12.3</c:v>
                </c:pt>
                <c:pt idx="147">
                  <c:v>12.5</c:v>
                </c:pt>
                <c:pt idx="148">
                  <c:v>11.5</c:v>
                </c:pt>
                <c:pt idx="149">
                  <c:v>9.4</c:v>
                </c:pt>
                <c:pt idx="150">
                  <c:v>10.1</c:v>
                </c:pt>
                <c:pt idx="151">
                  <c:v>11.2</c:v>
                </c:pt>
                <c:pt idx="152">
                  <c:v>10.6</c:v>
                </c:pt>
                <c:pt idx="153">
                  <c:v>15.4</c:v>
                </c:pt>
                <c:pt idx="154">
                  <c:v>13.3</c:v>
                </c:pt>
                <c:pt idx="155">
                  <c:v>14.3</c:v>
                </c:pt>
                <c:pt idx="156">
                  <c:v>11.3</c:v>
                </c:pt>
                <c:pt idx="157">
                  <c:v>11.7</c:v>
                </c:pt>
                <c:pt idx="158">
                  <c:v>10.4</c:v>
                </c:pt>
                <c:pt idx="159">
                  <c:v>10</c:v>
                </c:pt>
                <c:pt idx="160">
                  <c:v>10.8</c:v>
                </c:pt>
                <c:pt idx="161">
                  <c:v>11.3</c:v>
                </c:pt>
                <c:pt idx="162">
                  <c:v>14.2</c:v>
                </c:pt>
                <c:pt idx="163">
                  <c:v>13.3</c:v>
                </c:pt>
                <c:pt idx="164">
                  <c:v>11.7</c:v>
                </c:pt>
                <c:pt idx="165">
                  <c:v>12.3</c:v>
                </c:pt>
                <c:pt idx="166">
                  <c:v>10.8</c:v>
                </c:pt>
                <c:pt idx="167">
                  <c:v>9.8000000000000007</c:v>
                </c:pt>
                <c:pt idx="168">
                  <c:v>9.6999999999999993</c:v>
                </c:pt>
                <c:pt idx="169">
                  <c:v>11.1</c:v>
                </c:pt>
                <c:pt idx="170">
                  <c:v>10</c:v>
                </c:pt>
                <c:pt idx="171">
                  <c:v>15.2</c:v>
                </c:pt>
                <c:pt idx="172">
                  <c:v>13.4</c:v>
                </c:pt>
                <c:pt idx="173">
                  <c:v>12.2</c:v>
                </c:pt>
                <c:pt idx="174">
                  <c:v>11.7</c:v>
                </c:pt>
                <c:pt idx="175">
                  <c:v>10.199999999999999</c:v>
                </c:pt>
                <c:pt idx="176">
                  <c:v>10.3</c:v>
                </c:pt>
                <c:pt idx="177">
                  <c:v>9.8000000000000007</c:v>
                </c:pt>
                <c:pt idx="178">
                  <c:v>11.4</c:v>
                </c:pt>
                <c:pt idx="179">
                  <c:v>10.5</c:v>
                </c:pt>
                <c:pt idx="180">
                  <c:v>13.9</c:v>
                </c:pt>
                <c:pt idx="181">
                  <c:v>13</c:v>
                </c:pt>
                <c:pt idx="182">
                  <c:v>12.1</c:v>
                </c:pt>
                <c:pt idx="183">
                  <c:v>11.6</c:v>
                </c:pt>
                <c:pt idx="184">
                  <c:v>11.4</c:v>
                </c:pt>
                <c:pt idx="185">
                  <c:v>9</c:v>
                </c:pt>
                <c:pt idx="186">
                  <c:v>9.5</c:v>
                </c:pt>
                <c:pt idx="187">
                  <c:v>10.9</c:v>
                </c:pt>
                <c:pt idx="188">
                  <c:v>11.3</c:v>
                </c:pt>
                <c:pt idx="189">
                  <c:v>12.6</c:v>
                </c:pt>
                <c:pt idx="190">
                  <c:v>13.2</c:v>
                </c:pt>
                <c:pt idx="191">
                  <c:v>10.9</c:v>
                </c:pt>
                <c:pt idx="192">
                  <c:v>11.6</c:v>
                </c:pt>
                <c:pt idx="193">
                  <c:v>12.2</c:v>
                </c:pt>
                <c:pt idx="194">
                  <c:v>10.199999999999999</c:v>
                </c:pt>
                <c:pt idx="195">
                  <c:v>11.8</c:v>
                </c:pt>
                <c:pt idx="196">
                  <c:v>10.9</c:v>
                </c:pt>
                <c:pt idx="197">
                  <c:v>11.1</c:v>
                </c:pt>
                <c:pt idx="198">
                  <c:v>13.5</c:v>
                </c:pt>
                <c:pt idx="199">
                  <c:v>13.3</c:v>
                </c:pt>
                <c:pt idx="200">
                  <c:v>11.5</c:v>
                </c:pt>
                <c:pt idx="201">
                  <c:v>11.7</c:v>
                </c:pt>
                <c:pt idx="202">
                  <c:v>10.5</c:v>
                </c:pt>
                <c:pt idx="203">
                  <c:v>9.9</c:v>
                </c:pt>
                <c:pt idx="204">
                  <c:v>10.7</c:v>
                </c:pt>
                <c:pt idx="205">
                  <c:v>11.1</c:v>
                </c:pt>
                <c:pt idx="206">
                  <c:v>10.8</c:v>
                </c:pt>
                <c:pt idx="207">
                  <c:v>13.8</c:v>
                </c:pt>
                <c:pt idx="208">
                  <c:v>11.5</c:v>
                </c:pt>
                <c:pt idx="209">
                  <c:v>12.1</c:v>
                </c:pt>
                <c:pt idx="210">
                  <c:v>12.2</c:v>
                </c:pt>
                <c:pt idx="211">
                  <c:v>11.9</c:v>
                </c:pt>
                <c:pt idx="212">
                  <c:v>9.1999999999999993</c:v>
                </c:pt>
                <c:pt idx="213">
                  <c:v>9.8000000000000007</c:v>
                </c:pt>
                <c:pt idx="214">
                  <c:v>10.9</c:v>
                </c:pt>
                <c:pt idx="215">
                  <c:v>11</c:v>
                </c:pt>
                <c:pt idx="216">
                  <c:v>15.1</c:v>
                </c:pt>
                <c:pt idx="217">
                  <c:v>13.2</c:v>
                </c:pt>
                <c:pt idx="218">
                  <c:v>12.6</c:v>
                </c:pt>
                <c:pt idx="219">
                  <c:v>12.2</c:v>
                </c:pt>
                <c:pt idx="220">
                  <c:v>11.5</c:v>
                </c:pt>
                <c:pt idx="221">
                  <c:v>9.8000000000000007</c:v>
                </c:pt>
                <c:pt idx="222">
                  <c:v>10.3</c:v>
                </c:pt>
                <c:pt idx="223">
                  <c:v>9.5</c:v>
                </c:pt>
                <c:pt idx="224">
                  <c:v>10.8</c:v>
                </c:pt>
                <c:pt idx="225">
                  <c:v>14.5</c:v>
                </c:pt>
                <c:pt idx="226">
                  <c:v>11.4</c:v>
                </c:pt>
                <c:pt idx="227">
                  <c:v>11.9</c:v>
                </c:pt>
                <c:pt idx="228">
                  <c:v>11.7</c:v>
                </c:pt>
                <c:pt idx="229">
                  <c:v>11.2</c:v>
                </c:pt>
                <c:pt idx="230">
                  <c:v>10.6</c:v>
                </c:pt>
                <c:pt idx="231">
                  <c:v>9.6</c:v>
                </c:pt>
                <c:pt idx="232">
                  <c:v>11.4</c:v>
                </c:pt>
                <c:pt idx="233">
                  <c:v>10.7</c:v>
                </c:pt>
                <c:pt idx="234">
                  <c:v>13.2</c:v>
                </c:pt>
                <c:pt idx="235">
                  <c:v>12.7</c:v>
                </c:pt>
                <c:pt idx="236">
                  <c:v>12.3</c:v>
                </c:pt>
                <c:pt idx="237">
                  <c:v>13</c:v>
                </c:pt>
                <c:pt idx="238">
                  <c:v>12</c:v>
                </c:pt>
                <c:pt idx="239">
                  <c:v>10.4</c:v>
                </c:pt>
                <c:pt idx="240">
                  <c:v>9.9</c:v>
                </c:pt>
                <c:pt idx="241">
                  <c:v>10.1</c:v>
                </c:pt>
                <c:pt idx="242">
                  <c:v>9.8000000000000007</c:v>
                </c:pt>
                <c:pt idx="243">
                  <c:v>13.9</c:v>
                </c:pt>
                <c:pt idx="244">
                  <c:v>13</c:v>
                </c:pt>
                <c:pt idx="245">
                  <c:v>12.5</c:v>
                </c:pt>
                <c:pt idx="246">
                  <c:v>10.9</c:v>
                </c:pt>
                <c:pt idx="247">
                  <c:v>11</c:v>
                </c:pt>
                <c:pt idx="248">
                  <c:v>9.6999999999999993</c:v>
                </c:pt>
                <c:pt idx="249">
                  <c:v>10.5</c:v>
                </c:pt>
                <c:pt idx="250">
                  <c:v>10.5</c:v>
                </c:pt>
                <c:pt idx="251">
                  <c:v>10.5</c:v>
                </c:pt>
                <c:pt idx="252">
                  <c:v>13.7</c:v>
                </c:pt>
                <c:pt idx="253">
                  <c:v>12.6</c:v>
                </c:pt>
                <c:pt idx="254">
                  <c:v>12</c:v>
                </c:pt>
                <c:pt idx="255">
                  <c:v>10.5</c:v>
                </c:pt>
                <c:pt idx="256">
                  <c:v>10.7</c:v>
                </c:pt>
                <c:pt idx="257">
                  <c:v>9.9</c:v>
                </c:pt>
                <c:pt idx="258">
                  <c:v>9.3000000000000007</c:v>
                </c:pt>
                <c:pt idx="259">
                  <c:v>11.4</c:v>
                </c:pt>
                <c:pt idx="260">
                  <c:v>10.6</c:v>
                </c:pt>
                <c:pt idx="261">
                  <c:v>13.5</c:v>
                </c:pt>
                <c:pt idx="262">
                  <c:v>12.1</c:v>
                </c:pt>
                <c:pt idx="263">
                  <c:v>11.5</c:v>
                </c:pt>
                <c:pt idx="264">
                  <c:v>11.3</c:v>
                </c:pt>
                <c:pt idx="265">
                  <c:v>10.199999999999999</c:v>
                </c:pt>
                <c:pt idx="266">
                  <c:v>9.4</c:v>
                </c:pt>
                <c:pt idx="267">
                  <c:v>10.1</c:v>
                </c:pt>
                <c:pt idx="268">
                  <c:v>11</c:v>
                </c:pt>
                <c:pt idx="269">
                  <c:v>11.5</c:v>
                </c:pt>
                <c:pt idx="270">
                  <c:v>13.83</c:v>
                </c:pt>
                <c:pt idx="271">
                  <c:v>12.84</c:v>
                </c:pt>
                <c:pt idx="272">
                  <c:v>11.78</c:v>
                </c:pt>
                <c:pt idx="273">
                  <c:v>11.25</c:v>
                </c:pt>
                <c:pt idx="274">
                  <c:v>10.27</c:v>
                </c:pt>
                <c:pt idx="275">
                  <c:v>9.9499999999999993</c:v>
                </c:pt>
                <c:pt idx="276">
                  <c:v>10.11</c:v>
                </c:pt>
                <c:pt idx="277">
                  <c:v>9.67</c:v>
                </c:pt>
                <c:pt idx="278">
                  <c:v>8.94</c:v>
                </c:pt>
                <c:pt idx="279">
                  <c:v>13.44</c:v>
                </c:pt>
                <c:pt idx="280">
                  <c:v>12.54</c:v>
                </c:pt>
                <c:pt idx="281">
                  <c:v>11.81</c:v>
                </c:pt>
                <c:pt idx="282">
                  <c:v>11.11</c:v>
                </c:pt>
                <c:pt idx="283">
                  <c:v>10.46</c:v>
                </c:pt>
                <c:pt idx="284">
                  <c:v>9.9</c:v>
                </c:pt>
                <c:pt idx="285">
                  <c:v>9.92</c:v>
                </c:pt>
                <c:pt idx="286">
                  <c:v>9.81</c:v>
                </c:pt>
                <c:pt idx="287">
                  <c:v>8.8699999999999992</c:v>
                </c:pt>
                <c:pt idx="288">
                  <c:v>14.36</c:v>
                </c:pt>
                <c:pt idx="289">
                  <c:v>11.99</c:v>
                </c:pt>
                <c:pt idx="290">
                  <c:v>11.44</c:v>
                </c:pt>
                <c:pt idx="291">
                  <c:v>11.94</c:v>
                </c:pt>
                <c:pt idx="292">
                  <c:v>10.58</c:v>
                </c:pt>
                <c:pt idx="293">
                  <c:v>9.84</c:v>
                </c:pt>
                <c:pt idx="294">
                  <c:v>10.039999999999999</c:v>
                </c:pt>
                <c:pt idx="295">
                  <c:v>9.93</c:v>
                </c:pt>
                <c:pt idx="296">
                  <c:v>8.9499999999999993</c:v>
                </c:pt>
                <c:pt idx="297">
                  <c:v>14.1</c:v>
                </c:pt>
                <c:pt idx="298">
                  <c:v>11.84</c:v>
                </c:pt>
                <c:pt idx="299">
                  <c:v>11.53</c:v>
                </c:pt>
                <c:pt idx="300">
                  <c:v>10.31</c:v>
                </c:pt>
                <c:pt idx="301">
                  <c:v>9.59</c:v>
                </c:pt>
                <c:pt idx="302">
                  <c:v>10.3</c:v>
                </c:pt>
                <c:pt idx="303">
                  <c:v>10.68</c:v>
                </c:pt>
                <c:pt idx="304">
                  <c:v>9.27</c:v>
                </c:pt>
                <c:pt idx="305">
                  <c:v>9.94</c:v>
                </c:pt>
                <c:pt idx="306">
                  <c:v>14.24</c:v>
                </c:pt>
                <c:pt idx="307">
                  <c:v>12.83</c:v>
                </c:pt>
                <c:pt idx="308">
                  <c:v>12.1</c:v>
                </c:pt>
                <c:pt idx="309">
                  <c:v>11.15</c:v>
                </c:pt>
                <c:pt idx="310">
                  <c:v>10.08</c:v>
                </c:pt>
                <c:pt idx="311">
                  <c:v>10.07</c:v>
                </c:pt>
                <c:pt idx="312">
                  <c:v>10.24</c:v>
                </c:pt>
                <c:pt idx="313">
                  <c:v>9.69</c:v>
                </c:pt>
                <c:pt idx="314">
                  <c:v>9.69</c:v>
                </c:pt>
                <c:pt idx="315">
                  <c:v>13.98</c:v>
                </c:pt>
                <c:pt idx="316">
                  <c:v>11.54</c:v>
                </c:pt>
                <c:pt idx="317">
                  <c:v>11.51</c:v>
                </c:pt>
                <c:pt idx="318">
                  <c:v>11.3</c:v>
                </c:pt>
                <c:pt idx="319">
                  <c:v>10.72</c:v>
                </c:pt>
                <c:pt idx="320">
                  <c:v>9.2799999999999994</c:v>
                </c:pt>
                <c:pt idx="321">
                  <c:v>10.24</c:v>
                </c:pt>
                <c:pt idx="322">
                  <c:v>9.8800000000000008</c:v>
                </c:pt>
                <c:pt idx="323">
                  <c:v>8.76</c:v>
                </c:pt>
                <c:pt idx="324">
                  <c:v>14.83</c:v>
                </c:pt>
                <c:pt idx="325">
                  <c:v>12.45</c:v>
                </c:pt>
                <c:pt idx="326">
                  <c:v>11.69</c:v>
                </c:pt>
                <c:pt idx="327">
                  <c:v>10.63</c:v>
                </c:pt>
                <c:pt idx="328">
                  <c:v>11.09</c:v>
                </c:pt>
                <c:pt idx="329">
                  <c:v>11.56</c:v>
                </c:pt>
                <c:pt idx="330">
                  <c:v>10.11</c:v>
                </c:pt>
                <c:pt idx="331">
                  <c:v>8.9600000000000009</c:v>
                </c:pt>
                <c:pt idx="332">
                  <c:v>9.17</c:v>
                </c:pt>
                <c:pt idx="333">
                  <c:v>13.39</c:v>
                </c:pt>
                <c:pt idx="334">
                  <c:v>11.96</c:v>
                </c:pt>
                <c:pt idx="335">
                  <c:v>11.46</c:v>
                </c:pt>
                <c:pt idx="336">
                  <c:v>11.61</c:v>
                </c:pt>
                <c:pt idx="337">
                  <c:v>10.86</c:v>
                </c:pt>
                <c:pt idx="338">
                  <c:v>9.94</c:v>
                </c:pt>
                <c:pt idx="339">
                  <c:v>10.27</c:v>
                </c:pt>
                <c:pt idx="340">
                  <c:v>9.5399999999999991</c:v>
                </c:pt>
                <c:pt idx="341">
                  <c:v>8.86</c:v>
                </c:pt>
                <c:pt idx="342">
                  <c:v>12.94</c:v>
                </c:pt>
                <c:pt idx="343">
                  <c:v>11.89</c:v>
                </c:pt>
                <c:pt idx="344">
                  <c:v>11.93</c:v>
                </c:pt>
                <c:pt idx="345">
                  <c:v>11.02</c:v>
                </c:pt>
                <c:pt idx="346">
                  <c:v>10.45</c:v>
                </c:pt>
                <c:pt idx="347">
                  <c:v>10.32</c:v>
                </c:pt>
                <c:pt idx="348">
                  <c:v>10.119999999999999</c:v>
                </c:pt>
                <c:pt idx="349">
                  <c:v>9.75</c:v>
                </c:pt>
                <c:pt idx="350">
                  <c:v>8.98</c:v>
                </c:pt>
                <c:pt idx="351">
                  <c:v>12.98</c:v>
                </c:pt>
                <c:pt idx="352">
                  <c:v>12.69</c:v>
                </c:pt>
                <c:pt idx="353">
                  <c:v>11.8</c:v>
                </c:pt>
                <c:pt idx="354">
                  <c:v>11.51</c:v>
                </c:pt>
                <c:pt idx="355">
                  <c:v>11.38</c:v>
                </c:pt>
                <c:pt idx="356">
                  <c:v>9.9499999999999993</c:v>
                </c:pt>
                <c:pt idx="357">
                  <c:v>10.02</c:v>
                </c:pt>
                <c:pt idx="358">
                  <c:v>9.48</c:v>
                </c:pt>
                <c:pt idx="359">
                  <c:v>9.4700000000000006</c:v>
                </c:pt>
                <c:pt idx="360">
                  <c:v>12.87</c:v>
                </c:pt>
                <c:pt idx="361">
                  <c:v>12.03</c:v>
                </c:pt>
                <c:pt idx="362">
                  <c:v>10.88</c:v>
                </c:pt>
                <c:pt idx="363">
                  <c:v>10.83</c:v>
                </c:pt>
                <c:pt idx="364">
                  <c:v>11.31</c:v>
                </c:pt>
                <c:pt idx="365">
                  <c:v>10.55</c:v>
                </c:pt>
                <c:pt idx="366">
                  <c:v>9.92</c:v>
                </c:pt>
                <c:pt idx="367">
                  <c:v>10.050000000000001</c:v>
                </c:pt>
                <c:pt idx="368">
                  <c:v>9.2899999999999991</c:v>
                </c:pt>
                <c:pt idx="369">
                  <c:v>13.17</c:v>
                </c:pt>
                <c:pt idx="370">
                  <c:v>11.8</c:v>
                </c:pt>
                <c:pt idx="371">
                  <c:v>10.88</c:v>
                </c:pt>
                <c:pt idx="372">
                  <c:v>10.46</c:v>
                </c:pt>
                <c:pt idx="373">
                  <c:v>10.23</c:v>
                </c:pt>
                <c:pt idx="374">
                  <c:v>11.18</c:v>
                </c:pt>
                <c:pt idx="375">
                  <c:v>9.8000000000000007</c:v>
                </c:pt>
                <c:pt idx="376">
                  <c:v>9.49</c:v>
                </c:pt>
                <c:pt idx="377">
                  <c:v>8.3000000000000007</c:v>
                </c:pt>
                <c:pt idx="378">
                  <c:v>12.15</c:v>
                </c:pt>
                <c:pt idx="379">
                  <c:v>10.41</c:v>
                </c:pt>
                <c:pt idx="380">
                  <c:v>11.23</c:v>
                </c:pt>
                <c:pt idx="381">
                  <c:v>10.94</c:v>
                </c:pt>
                <c:pt idx="382">
                  <c:v>10.96</c:v>
                </c:pt>
                <c:pt idx="383">
                  <c:v>11.12</c:v>
                </c:pt>
                <c:pt idx="384">
                  <c:v>8.6300000000000008</c:v>
                </c:pt>
                <c:pt idx="385">
                  <c:v>9.69</c:v>
                </c:pt>
                <c:pt idx="386">
                  <c:v>9.33</c:v>
                </c:pt>
                <c:pt idx="387">
                  <c:v>12.31</c:v>
                </c:pt>
                <c:pt idx="388">
                  <c:v>11.26</c:v>
                </c:pt>
                <c:pt idx="389">
                  <c:v>10.86</c:v>
                </c:pt>
                <c:pt idx="390">
                  <c:v>10.47</c:v>
                </c:pt>
                <c:pt idx="391">
                  <c:v>9.16</c:v>
                </c:pt>
                <c:pt idx="392">
                  <c:v>9.49</c:v>
                </c:pt>
                <c:pt idx="393">
                  <c:v>9.58</c:v>
                </c:pt>
                <c:pt idx="394">
                  <c:v>9.9700000000000006</c:v>
                </c:pt>
                <c:pt idx="395">
                  <c:v>9.3000000000000007</c:v>
                </c:pt>
                <c:pt idx="396">
                  <c:v>12.13</c:v>
                </c:pt>
                <c:pt idx="397">
                  <c:v>10.83</c:v>
                </c:pt>
                <c:pt idx="398">
                  <c:v>10.52</c:v>
                </c:pt>
                <c:pt idx="399">
                  <c:v>9.94</c:v>
                </c:pt>
                <c:pt idx="400">
                  <c:v>10.88</c:v>
                </c:pt>
                <c:pt idx="401">
                  <c:v>10</c:v>
                </c:pt>
                <c:pt idx="402">
                  <c:v>8.77</c:v>
                </c:pt>
                <c:pt idx="403">
                  <c:v>9.0299999999999994</c:v>
                </c:pt>
                <c:pt idx="404">
                  <c:v>8.6</c:v>
                </c:pt>
                <c:pt idx="405">
                  <c:v>15.2</c:v>
                </c:pt>
                <c:pt idx="406">
                  <c:v>16.100000000000001</c:v>
                </c:pt>
                <c:pt idx="407">
                  <c:v>11.6</c:v>
                </c:pt>
                <c:pt idx="408">
                  <c:v>9.4</c:v>
                </c:pt>
                <c:pt idx="409">
                  <c:v>10.5</c:v>
                </c:pt>
                <c:pt idx="410">
                  <c:v>10.8</c:v>
                </c:pt>
                <c:pt idx="411">
                  <c:v>9.1999999999999993</c:v>
                </c:pt>
                <c:pt idx="412">
                  <c:v>9.6999999999999993</c:v>
                </c:pt>
                <c:pt idx="413">
                  <c:v>9.3000000000000007</c:v>
                </c:pt>
                <c:pt idx="414">
                  <c:v>14.3</c:v>
                </c:pt>
                <c:pt idx="415">
                  <c:v>12.1</c:v>
                </c:pt>
                <c:pt idx="416">
                  <c:v>11.7</c:v>
                </c:pt>
                <c:pt idx="417">
                  <c:v>11.5</c:v>
                </c:pt>
                <c:pt idx="418">
                  <c:v>11.5</c:v>
                </c:pt>
                <c:pt idx="419">
                  <c:v>11.1</c:v>
                </c:pt>
                <c:pt idx="420">
                  <c:v>11.3</c:v>
                </c:pt>
                <c:pt idx="421">
                  <c:v>9.8000000000000007</c:v>
                </c:pt>
                <c:pt idx="422">
                  <c:v>9.6999999999999993</c:v>
                </c:pt>
                <c:pt idx="423">
                  <c:v>14.3</c:v>
                </c:pt>
                <c:pt idx="424">
                  <c:v>12.1</c:v>
                </c:pt>
                <c:pt idx="425">
                  <c:v>12.2</c:v>
                </c:pt>
                <c:pt idx="426">
                  <c:v>11.3</c:v>
                </c:pt>
                <c:pt idx="427">
                  <c:v>11</c:v>
                </c:pt>
                <c:pt idx="428">
                  <c:v>11.7</c:v>
                </c:pt>
                <c:pt idx="429">
                  <c:v>10.4</c:v>
                </c:pt>
                <c:pt idx="430">
                  <c:v>10</c:v>
                </c:pt>
                <c:pt idx="431">
                  <c:v>8.9</c:v>
                </c:pt>
                <c:pt idx="432">
                  <c:v>14</c:v>
                </c:pt>
                <c:pt idx="433">
                  <c:v>13.3</c:v>
                </c:pt>
                <c:pt idx="434">
                  <c:v>11.9</c:v>
                </c:pt>
                <c:pt idx="435">
                  <c:v>11.4</c:v>
                </c:pt>
                <c:pt idx="436">
                  <c:v>11.2</c:v>
                </c:pt>
                <c:pt idx="437">
                  <c:v>10.7</c:v>
                </c:pt>
                <c:pt idx="438">
                  <c:v>10.8</c:v>
                </c:pt>
                <c:pt idx="439">
                  <c:v>10.3</c:v>
                </c:pt>
                <c:pt idx="440">
                  <c:v>9.8000000000000007</c:v>
                </c:pt>
                <c:pt idx="441">
                  <c:v>13.9</c:v>
                </c:pt>
                <c:pt idx="442">
                  <c:v>14</c:v>
                </c:pt>
                <c:pt idx="443">
                  <c:v>11.1</c:v>
                </c:pt>
                <c:pt idx="444">
                  <c:v>11.5</c:v>
                </c:pt>
                <c:pt idx="445">
                  <c:v>10</c:v>
                </c:pt>
                <c:pt idx="446">
                  <c:v>11.5</c:v>
                </c:pt>
                <c:pt idx="447">
                  <c:v>10.8</c:v>
                </c:pt>
                <c:pt idx="448">
                  <c:v>9.9</c:v>
                </c:pt>
                <c:pt idx="449">
                  <c:v>9.8000000000000007</c:v>
                </c:pt>
                <c:pt idx="450">
                  <c:v>13.9</c:v>
                </c:pt>
                <c:pt idx="451">
                  <c:v>14</c:v>
                </c:pt>
                <c:pt idx="452">
                  <c:v>11.2</c:v>
                </c:pt>
                <c:pt idx="453">
                  <c:v>11.5</c:v>
                </c:pt>
                <c:pt idx="454">
                  <c:v>11</c:v>
                </c:pt>
                <c:pt idx="455">
                  <c:v>10.6</c:v>
                </c:pt>
                <c:pt idx="456">
                  <c:v>10.3</c:v>
                </c:pt>
                <c:pt idx="457">
                  <c:v>9.8000000000000007</c:v>
                </c:pt>
                <c:pt idx="458">
                  <c:v>9</c:v>
                </c:pt>
                <c:pt idx="459">
                  <c:v>14.6</c:v>
                </c:pt>
                <c:pt idx="460">
                  <c:v>13.1</c:v>
                </c:pt>
                <c:pt idx="461">
                  <c:v>11.3</c:v>
                </c:pt>
                <c:pt idx="462">
                  <c:v>11.4</c:v>
                </c:pt>
                <c:pt idx="463">
                  <c:v>11.5</c:v>
                </c:pt>
                <c:pt idx="464">
                  <c:v>10</c:v>
                </c:pt>
                <c:pt idx="465">
                  <c:v>9.9</c:v>
                </c:pt>
                <c:pt idx="466">
                  <c:v>10.199999999999999</c:v>
                </c:pt>
                <c:pt idx="467">
                  <c:v>8.6999999999999993</c:v>
                </c:pt>
                <c:pt idx="468">
                  <c:v>12.1</c:v>
                </c:pt>
                <c:pt idx="469">
                  <c:v>12</c:v>
                </c:pt>
                <c:pt idx="470">
                  <c:v>11.6</c:v>
                </c:pt>
                <c:pt idx="471">
                  <c:v>12</c:v>
                </c:pt>
                <c:pt idx="472">
                  <c:v>10.6</c:v>
                </c:pt>
                <c:pt idx="473">
                  <c:v>10.8</c:v>
                </c:pt>
                <c:pt idx="474">
                  <c:v>10.3</c:v>
                </c:pt>
                <c:pt idx="475">
                  <c:v>9.1</c:v>
                </c:pt>
                <c:pt idx="476">
                  <c:v>9.5</c:v>
                </c:pt>
                <c:pt idx="477">
                  <c:v>12.7</c:v>
                </c:pt>
                <c:pt idx="478">
                  <c:v>12.3</c:v>
                </c:pt>
                <c:pt idx="479">
                  <c:v>11.4</c:v>
                </c:pt>
                <c:pt idx="480">
                  <c:v>11.5</c:v>
                </c:pt>
                <c:pt idx="481">
                  <c:v>10.5</c:v>
                </c:pt>
                <c:pt idx="482">
                  <c:v>11.1</c:v>
                </c:pt>
                <c:pt idx="483">
                  <c:v>11.2</c:v>
                </c:pt>
                <c:pt idx="484">
                  <c:v>10.199999999999999</c:v>
                </c:pt>
                <c:pt idx="485">
                  <c:v>9.1</c:v>
                </c:pt>
                <c:pt idx="486">
                  <c:v>12.5</c:v>
                </c:pt>
                <c:pt idx="487">
                  <c:v>12</c:v>
                </c:pt>
                <c:pt idx="488">
                  <c:v>11.7</c:v>
                </c:pt>
                <c:pt idx="489">
                  <c:v>11.4</c:v>
                </c:pt>
                <c:pt idx="490">
                  <c:v>11.5</c:v>
                </c:pt>
                <c:pt idx="491">
                  <c:v>10.8</c:v>
                </c:pt>
                <c:pt idx="492">
                  <c:v>11</c:v>
                </c:pt>
                <c:pt idx="493">
                  <c:v>11.3</c:v>
                </c:pt>
                <c:pt idx="494">
                  <c:v>9</c:v>
                </c:pt>
                <c:pt idx="495">
                  <c:v>13.3</c:v>
                </c:pt>
                <c:pt idx="496">
                  <c:v>11.5</c:v>
                </c:pt>
                <c:pt idx="497">
                  <c:v>12.4</c:v>
                </c:pt>
                <c:pt idx="498">
                  <c:v>10.3</c:v>
                </c:pt>
                <c:pt idx="499">
                  <c:v>10.199999999999999</c:v>
                </c:pt>
                <c:pt idx="500">
                  <c:v>10.4</c:v>
                </c:pt>
                <c:pt idx="501">
                  <c:v>11.1</c:v>
                </c:pt>
                <c:pt idx="502">
                  <c:v>9.6</c:v>
                </c:pt>
                <c:pt idx="503">
                  <c:v>9.8000000000000007</c:v>
                </c:pt>
                <c:pt idx="504">
                  <c:v>14.7</c:v>
                </c:pt>
                <c:pt idx="505">
                  <c:v>11.3</c:v>
                </c:pt>
                <c:pt idx="506">
                  <c:v>11.2</c:v>
                </c:pt>
                <c:pt idx="507">
                  <c:v>10.8</c:v>
                </c:pt>
                <c:pt idx="508">
                  <c:v>10.8</c:v>
                </c:pt>
                <c:pt idx="509">
                  <c:v>10.6</c:v>
                </c:pt>
                <c:pt idx="510">
                  <c:v>10.199999999999999</c:v>
                </c:pt>
                <c:pt idx="511">
                  <c:v>10.3</c:v>
                </c:pt>
                <c:pt idx="512">
                  <c:v>9.4</c:v>
                </c:pt>
                <c:pt idx="513">
                  <c:v>13.7</c:v>
                </c:pt>
                <c:pt idx="514">
                  <c:v>11.9</c:v>
                </c:pt>
                <c:pt idx="515">
                  <c:v>11.5</c:v>
                </c:pt>
                <c:pt idx="516">
                  <c:v>11.7</c:v>
                </c:pt>
                <c:pt idx="517">
                  <c:v>11.6</c:v>
                </c:pt>
                <c:pt idx="518">
                  <c:v>10.6</c:v>
                </c:pt>
                <c:pt idx="519">
                  <c:v>10.5</c:v>
                </c:pt>
                <c:pt idx="520">
                  <c:v>9.8000000000000007</c:v>
                </c:pt>
                <c:pt idx="521">
                  <c:v>9.5</c:v>
                </c:pt>
                <c:pt idx="522">
                  <c:v>12.9</c:v>
                </c:pt>
                <c:pt idx="523">
                  <c:v>13.1</c:v>
                </c:pt>
                <c:pt idx="524">
                  <c:v>12.1</c:v>
                </c:pt>
                <c:pt idx="525">
                  <c:v>11.9</c:v>
                </c:pt>
                <c:pt idx="526">
                  <c:v>11.4</c:v>
                </c:pt>
                <c:pt idx="527">
                  <c:v>10.3</c:v>
                </c:pt>
                <c:pt idx="528">
                  <c:v>9.9</c:v>
                </c:pt>
                <c:pt idx="529">
                  <c:v>11.2</c:v>
                </c:pt>
                <c:pt idx="530">
                  <c:v>9.9</c:v>
                </c:pt>
                <c:pt idx="531">
                  <c:v>12.9</c:v>
                </c:pt>
                <c:pt idx="532">
                  <c:v>12.3</c:v>
                </c:pt>
                <c:pt idx="533">
                  <c:v>12.9</c:v>
                </c:pt>
                <c:pt idx="534">
                  <c:v>11.4</c:v>
                </c:pt>
                <c:pt idx="535">
                  <c:v>10.6</c:v>
                </c:pt>
                <c:pt idx="536">
                  <c:v>9.8000000000000007</c:v>
                </c:pt>
                <c:pt idx="537">
                  <c:v>10.1</c:v>
                </c:pt>
                <c:pt idx="538">
                  <c:v>10.8</c:v>
                </c:pt>
                <c:pt idx="539">
                  <c:v>8.8000000000000007</c:v>
                </c:pt>
              </c:numCache>
            </c:numRef>
          </c:xVal>
          <c:yVal>
            <c:numRef>
              <c:f>initial_lengths!$H$2:$H$541</c:f>
              <c:numCache>
                <c:formatCode>General</c:formatCode>
                <c:ptCount val="540"/>
                <c:pt idx="0">
                  <c:v>7.63</c:v>
                </c:pt>
                <c:pt idx="1">
                  <c:v>5.41</c:v>
                </c:pt>
                <c:pt idx="2">
                  <c:v>5.32</c:v>
                </c:pt>
                <c:pt idx="3">
                  <c:v>5.68</c:v>
                </c:pt>
                <c:pt idx="4">
                  <c:v>4.57</c:v>
                </c:pt>
                <c:pt idx="5">
                  <c:v>3.92</c:v>
                </c:pt>
                <c:pt idx="6">
                  <c:v>3.58</c:v>
                </c:pt>
                <c:pt idx="7">
                  <c:v>4.71</c:v>
                </c:pt>
                <c:pt idx="8">
                  <c:v>4.09</c:v>
                </c:pt>
                <c:pt idx="9">
                  <c:v>8.17</c:v>
                </c:pt>
                <c:pt idx="10">
                  <c:v>5.8</c:v>
                </c:pt>
                <c:pt idx="11">
                  <c:v>5.45</c:v>
                </c:pt>
                <c:pt idx="12">
                  <c:v>4.93</c:v>
                </c:pt>
                <c:pt idx="13">
                  <c:v>4.59</c:v>
                </c:pt>
                <c:pt idx="14">
                  <c:v>4</c:v>
                </c:pt>
                <c:pt idx="15">
                  <c:v>3.82</c:v>
                </c:pt>
                <c:pt idx="16">
                  <c:v>3.91</c:v>
                </c:pt>
                <c:pt idx="17">
                  <c:v>3.87</c:v>
                </c:pt>
                <c:pt idx="18">
                  <c:v>6.96</c:v>
                </c:pt>
                <c:pt idx="19">
                  <c:v>5.16</c:v>
                </c:pt>
                <c:pt idx="20">
                  <c:v>5.17</c:v>
                </c:pt>
                <c:pt idx="21">
                  <c:v>4.84</c:v>
                </c:pt>
                <c:pt idx="22">
                  <c:v>4.4400000000000004</c:v>
                </c:pt>
                <c:pt idx="23">
                  <c:v>3.76</c:v>
                </c:pt>
                <c:pt idx="24">
                  <c:v>4.8499999999999996</c:v>
                </c:pt>
                <c:pt idx="25">
                  <c:v>4.13</c:v>
                </c:pt>
                <c:pt idx="26">
                  <c:v>4.4800000000000004</c:v>
                </c:pt>
                <c:pt idx="27">
                  <c:v>8.1</c:v>
                </c:pt>
                <c:pt idx="28">
                  <c:v>5.56</c:v>
                </c:pt>
                <c:pt idx="29">
                  <c:v>4.92</c:v>
                </c:pt>
                <c:pt idx="30">
                  <c:v>4.91</c:v>
                </c:pt>
                <c:pt idx="31">
                  <c:v>4.42</c:v>
                </c:pt>
                <c:pt idx="32">
                  <c:v>4.03</c:v>
                </c:pt>
                <c:pt idx="33">
                  <c:v>4.17</c:v>
                </c:pt>
                <c:pt idx="34">
                  <c:v>3.62</c:v>
                </c:pt>
                <c:pt idx="35">
                  <c:v>4.42</c:v>
                </c:pt>
                <c:pt idx="36">
                  <c:v>6.77</c:v>
                </c:pt>
                <c:pt idx="37">
                  <c:v>5.47</c:v>
                </c:pt>
                <c:pt idx="38">
                  <c:v>4.7300000000000004</c:v>
                </c:pt>
                <c:pt idx="39">
                  <c:v>4.9800000000000004</c:v>
                </c:pt>
                <c:pt idx="40">
                  <c:v>4.3</c:v>
                </c:pt>
                <c:pt idx="41">
                  <c:v>4.04</c:v>
                </c:pt>
                <c:pt idx="42">
                  <c:v>4.67</c:v>
                </c:pt>
                <c:pt idx="43">
                  <c:v>3.84</c:v>
                </c:pt>
                <c:pt idx="44">
                  <c:v>3.85</c:v>
                </c:pt>
                <c:pt idx="45">
                  <c:v>5.72</c:v>
                </c:pt>
                <c:pt idx="46">
                  <c:v>6.44</c:v>
                </c:pt>
                <c:pt idx="47">
                  <c:v>4.91</c:v>
                </c:pt>
                <c:pt idx="48">
                  <c:v>4.9000000000000004</c:v>
                </c:pt>
                <c:pt idx="49">
                  <c:v>4.4000000000000004</c:v>
                </c:pt>
                <c:pt idx="50">
                  <c:v>4.4400000000000004</c:v>
                </c:pt>
                <c:pt idx="51">
                  <c:v>4.32</c:v>
                </c:pt>
                <c:pt idx="52">
                  <c:v>3.46</c:v>
                </c:pt>
                <c:pt idx="53">
                  <c:v>4.4400000000000004</c:v>
                </c:pt>
                <c:pt idx="54">
                  <c:v>6.4</c:v>
                </c:pt>
                <c:pt idx="55">
                  <c:v>5.85</c:v>
                </c:pt>
                <c:pt idx="56">
                  <c:v>4.78</c:v>
                </c:pt>
                <c:pt idx="57">
                  <c:v>5.12</c:v>
                </c:pt>
                <c:pt idx="58">
                  <c:v>4.76</c:v>
                </c:pt>
                <c:pt idx="59">
                  <c:v>3.71</c:v>
                </c:pt>
                <c:pt idx="60">
                  <c:v>4.21</c:v>
                </c:pt>
                <c:pt idx="61">
                  <c:v>4.1500000000000004</c:v>
                </c:pt>
                <c:pt idx="62">
                  <c:v>3.84</c:v>
                </c:pt>
                <c:pt idx="63">
                  <c:v>6.8</c:v>
                </c:pt>
                <c:pt idx="64">
                  <c:v>5.41</c:v>
                </c:pt>
                <c:pt idx="65">
                  <c:v>4.4400000000000004</c:v>
                </c:pt>
                <c:pt idx="66">
                  <c:v>4.87</c:v>
                </c:pt>
                <c:pt idx="67">
                  <c:v>4.75</c:v>
                </c:pt>
                <c:pt idx="68">
                  <c:v>3.99</c:v>
                </c:pt>
                <c:pt idx="69">
                  <c:v>4.59</c:v>
                </c:pt>
                <c:pt idx="70">
                  <c:v>4.3</c:v>
                </c:pt>
                <c:pt idx="71">
                  <c:v>4.2300000000000004</c:v>
                </c:pt>
                <c:pt idx="72">
                  <c:v>5.4</c:v>
                </c:pt>
                <c:pt idx="73">
                  <c:v>5.93</c:v>
                </c:pt>
                <c:pt idx="74">
                  <c:v>5.58</c:v>
                </c:pt>
                <c:pt idx="75">
                  <c:v>4.66</c:v>
                </c:pt>
                <c:pt idx="76">
                  <c:v>4.0999999999999996</c:v>
                </c:pt>
                <c:pt idx="77">
                  <c:v>4.12</c:v>
                </c:pt>
                <c:pt idx="78">
                  <c:v>4.5</c:v>
                </c:pt>
                <c:pt idx="79">
                  <c:v>3.46</c:v>
                </c:pt>
                <c:pt idx="80">
                  <c:v>4.0199999999999996</c:v>
                </c:pt>
                <c:pt idx="81">
                  <c:v>6.72</c:v>
                </c:pt>
                <c:pt idx="82">
                  <c:v>5.07</c:v>
                </c:pt>
                <c:pt idx="83">
                  <c:v>5.3</c:v>
                </c:pt>
                <c:pt idx="84">
                  <c:v>4.6100000000000003</c:v>
                </c:pt>
                <c:pt idx="85">
                  <c:v>4.92</c:v>
                </c:pt>
                <c:pt idx="86">
                  <c:v>4.8600000000000003</c:v>
                </c:pt>
                <c:pt idx="87">
                  <c:v>4.53</c:v>
                </c:pt>
                <c:pt idx="88">
                  <c:v>3.62</c:v>
                </c:pt>
                <c:pt idx="89">
                  <c:v>4.2699999999999996</c:v>
                </c:pt>
                <c:pt idx="90">
                  <c:v>5.6</c:v>
                </c:pt>
                <c:pt idx="91">
                  <c:v>5.46</c:v>
                </c:pt>
                <c:pt idx="92">
                  <c:v>5.0599999999999996</c:v>
                </c:pt>
                <c:pt idx="93">
                  <c:v>4.04</c:v>
                </c:pt>
                <c:pt idx="94">
                  <c:v>4.25</c:v>
                </c:pt>
                <c:pt idx="95">
                  <c:v>3.76</c:v>
                </c:pt>
                <c:pt idx="96">
                  <c:v>4.55</c:v>
                </c:pt>
                <c:pt idx="97">
                  <c:v>4.0999999999999996</c:v>
                </c:pt>
                <c:pt idx="98">
                  <c:v>3.7</c:v>
                </c:pt>
                <c:pt idx="99">
                  <c:v>5.57</c:v>
                </c:pt>
                <c:pt idx="100">
                  <c:v>5.4</c:v>
                </c:pt>
                <c:pt idx="101">
                  <c:v>5.57</c:v>
                </c:pt>
                <c:pt idx="102">
                  <c:v>5.12</c:v>
                </c:pt>
                <c:pt idx="103">
                  <c:v>4.8600000000000003</c:v>
                </c:pt>
                <c:pt idx="104">
                  <c:v>4.68</c:v>
                </c:pt>
                <c:pt idx="105">
                  <c:v>4.33</c:v>
                </c:pt>
                <c:pt idx="106">
                  <c:v>4.49</c:v>
                </c:pt>
                <c:pt idx="107">
                  <c:v>4.42</c:v>
                </c:pt>
                <c:pt idx="108">
                  <c:v>5.65</c:v>
                </c:pt>
                <c:pt idx="109">
                  <c:v>5.63</c:v>
                </c:pt>
                <c:pt idx="110">
                  <c:v>5.51</c:v>
                </c:pt>
                <c:pt idx="111">
                  <c:v>5.42</c:v>
                </c:pt>
                <c:pt idx="112">
                  <c:v>4.58</c:v>
                </c:pt>
                <c:pt idx="113">
                  <c:v>4.76</c:v>
                </c:pt>
                <c:pt idx="114">
                  <c:v>4.58</c:v>
                </c:pt>
                <c:pt idx="115">
                  <c:v>4.4000000000000004</c:v>
                </c:pt>
                <c:pt idx="116">
                  <c:v>4.28</c:v>
                </c:pt>
                <c:pt idx="117">
                  <c:v>5.98</c:v>
                </c:pt>
                <c:pt idx="118">
                  <c:v>5.22</c:v>
                </c:pt>
                <c:pt idx="119">
                  <c:v>5.07</c:v>
                </c:pt>
                <c:pt idx="120">
                  <c:v>4.6900000000000004</c:v>
                </c:pt>
                <c:pt idx="121">
                  <c:v>4.25</c:v>
                </c:pt>
                <c:pt idx="122">
                  <c:v>3.94</c:v>
                </c:pt>
                <c:pt idx="123">
                  <c:v>4.66</c:v>
                </c:pt>
                <c:pt idx="124">
                  <c:v>4.29</c:v>
                </c:pt>
                <c:pt idx="125">
                  <c:v>3.61</c:v>
                </c:pt>
                <c:pt idx="126">
                  <c:v>6.33</c:v>
                </c:pt>
                <c:pt idx="127">
                  <c:v>4.91</c:v>
                </c:pt>
                <c:pt idx="128">
                  <c:v>4.75</c:v>
                </c:pt>
                <c:pt idx="129">
                  <c:v>5.07</c:v>
                </c:pt>
                <c:pt idx="130">
                  <c:v>4.4400000000000004</c:v>
                </c:pt>
                <c:pt idx="131">
                  <c:v>4.3</c:v>
                </c:pt>
                <c:pt idx="132">
                  <c:v>3.92</c:v>
                </c:pt>
                <c:pt idx="133">
                  <c:v>4.18</c:v>
                </c:pt>
                <c:pt idx="134">
                  <c:v>4.13</c:v>
                </c:pt>
                <c:pt idx="135">
                  <c:v>6.3</c:v>
                </c:pt>
                <c:pt idx="136">
                  <c:v>5.7</c:v>
                </c:pt>
                <c:pt idx="137">
                  <c:v>5.7</c:v>
                </c:pt>
                <c:pt idx="138">
                  <c:v>5</c:v>
                </c:pt>
                <c:pt idx="139">
                  <c:v>5.8</c:v>
                </c:pt>
                <c:pt idx="140">
                  <c:v>4.2</c:v>
                </c:pt>
                <c:pt idx="141">
                  <c:v>3.9</c:v>
                </c:pt>
                <c:pt idx="142">
                  <c:v>4.5</c:v>
                </c:pt>
                <c:pt idx="143">
                  <c:v>4.4000000000000004</c:v>
                </c:pt>
                <c:pt idx="144">
                  <c:v>7</c:v>
                </c:pt>
                <c:pt idx="145">
                  <c:v>5.9</c:v>
                </c:pt>
                <c:pt idx="146">
                  <c:v>5.8</c:v>
                </c:pt>
                <c:pt idx="147">
                  <c:v>5.2</c:v>
                </c:pt>
                <c:pt idx="148">
                  <c:v>4.7</c:v>
                </c:pt>
                <c:pt idx="149">
                  <c:v>4.3</c:v>
                </c:pt>
                <c:pt idx="150">
                  <c:v>4.5</c:v>
                </c:pt>
                <c:pt idx="151">
                  <c:v>5.0999999999999996</c:v>
                </c:pt>
                <c:pt idx="152">
                  <c:v>4.4000000000000004</c:v>
                </c:pt>
                <c:pt idx="153">
                  <c:v>6.8</c:v>
                </c:pt>
                <c:pt idx="154">
                  <c:v>5.9</c:v>
                </c:pt>
                <c:pt idx="155">
                  <c:v>6.5</c:v>
                </c:pt>
                <c:pt idx="156">
                  <c:v>4.8</c:v>
                </c:pt>
                <c:pt idx="157">
                  <c:v>4.5</c:v>
                </c:pt>
                <c:pt idx="158">
                  <c:v>4.5999999999999996</c:v>
                </c:pt>
                <c:pt idx="159">
                  <c:v>4.5999999999999996</c:v>
                </c:pt>
                <c:pt idx="160">
                  <c:v>4.8</c:v>
                </c:pt>
                <c:pt idx="161">
                  <c:v>5.0999999999999996</c:v>
                </c:pt>
                <c:pt idx="162">
                  <c:v>5.9</c:v>
                </c:pt>
                <c:pt idx="163">
                  <c:v>5.9</c:v>
                </c:pt>
                <c:pt idx="164">
                  <c:v>5</c:v>
                </c:pt>
                <c:pt idx="165">
                  <c:v>5.0999999999999996</c:v>
                </c:pt>
                <c:pt idx="166">
                  <c:v>4.5</c:v>
                </c:pt>
                <c:pt idx="167">
                  <c:v>4.5999999999999996</c:v>
                </c:pt>
                <c:pt idx="168">
                  <c:v>4.4000000000000004</c:v>
                </c:pt>
                <c:pt idx="169">
                  <c:v>5.2</c:v>
                </c:pt>
                <c:pt idx="170">
                  <c:v>4.4000000000000004</c:v>
                </c:pt>
                <c:pt idx="171">
                  <c:v>7</c:v>
                </c:pt>
                <c:pt idx="172">
                  <c:v>6</c:v>
                </c:pt>
                <c:pt idx="173">
                  <c:v>5</c:v>
                </c:pt>
                <c:pt idx="174">
                  <c:v>4.7</c:v>
                </c:pt>
                <c:pt idx="175">
                  <c:v>4.5999999999999996</c:v>
                </c:pt>
                <c:pt idx="176">
                  <c:v>4.5</c:v>
                </c:pt>
                <c:pt idx="177">
                  <c:v>4</c:v>
                </c:pt>
                <c:pt idx="178">
                  <c:v>4.8</c:v>
                </c:pt>
                <c:pt idx="179">
                  <c:v>4.5</c:v>
                </c:pt>
                <c:pt idx="180">
                  <c:v>6</c:v>
                </c:pt>
                <c:pt idx="181">
                  <c:v>5.4</c:v>
                </c:pt>
                <c:pt idx="182">
                  <c:v>5.2</c:v>
                </c:pt>
                <c:pt idx="183">
                  <c:v>4.8</c:v>
                </c:pt>
                <c:pt idx="184">
                  <c:v>4.9000000000000004</c:v>
                </c:pt>
                <c:pt idx="185">
                  <c:v>3.8</c:v>
                </c:pt>
                <c:pt idx="186">
                  <c:v>4</c:v>
                </c:pt>
                <c:pt idx="187">
                  <c:v>5.4</c:v>
                </c:pt>
                <c:pt idx="188">
                  <c:v>4.8</c:v>
                </c:pt>
                <c:pt idx="189">
                  <c:v>5.6</c:v>
                </c:pt>
                <c:pt idx="190">
                  <c:v>6.1</c:v>
                </c:pt>
                <c:pt idx="191">
                  <c:v>4.5</c:v>
                </c:pt>
                <c:pt idx="192">
                  <c:v>5.0999999999999996</c:v>
                </c:pt>
                <c:pt idx="193">
                  <c:v>5.5</c:v>
                </c:pt>
                <c:pt idx="194">
                  <c:v>4.2</c:v>
                </c:pt>
                <c:pt idx="195">
                  <c:v>5.5</c:v>
                </c:pt>
                <c:pt idx="196">
                  <c:v>5.3</c:v>
                </c:pt>
                <c:pt idx="197">
                  <c:v>4.8</c:v>
                </c:pt>
                <c:pt idx="198">
                  <c:v>6.7</c:v>
                </c:pt>
                <c:pt idx="199">
                  <c:v>5.6</c:v>
                </c:pt>
                <c:pt idx="200">
                  <c:v>5.7</c:v>
                </c:pt>
                <c:pt idx="201">
                  <c:v>5.0999999999999996</c:v>
                </c:pt>
                <c:pt idx="202">
                  <c:v>4.5999999999999996</c:v>
                </c:pt>
                <c:pt idx="203">
                  <c:v>4.3</c:v>
                </c:pt>
                <c:pt idx="204">
                  <c:v>5.2</c:v>
                </c:pt>
                <c:pt idx="205">
                  <c:v>4.9000000000000004</c:v>
                </c:pt>
                <c:pt idx="206">
                  <c:v>4.9000000000000004</c:v>
                </c:pt>
                <c:pt idx="207">
                  <c:v>6.1</c:v>
                </c:pt>
                <c:pt idx="208">
                  <c:v>4.5</c:v>
                </c:pt>
                <c:pt idx="209">
                  <c:v>5.3</c:v>
                </c:pt>
                <c:pt idx="210">
                  <c:v>4.8</c:v>
                </c:pt>
                <c:pt idx="211">
                  <c:v>5.3</c:v>
                </c:pt>
                <c:pt idx="212">
                  <c:v>4</c:v>
                </c:pt>
                <c:pt idx="213">
                  <c:v>4.2</c:v>
                </c:pt>
                <c:pt idx="214">
                  <c:v>4.5</c:v>
                </c:pt>
                <c:pt idx="215">
                  <c:v>4.5</c:v>
                </c:pt>
                <c:pt idx="216">
                  <c:v>7.3</c:v>
                </c:pt>
                <c:pt idx="217">
                  <c:v>6</c:v>
                </c:pt>
                <c:pt idx="218">
                  <c:v>5.8</c:v>
                </c:pt>
                <c:pt idx="219">
                  <c:v>5.2</c:v>
                </c:pt>
                <c:pt idx="220">
                  <c:v>5.0999999999999996</c:v>
                </c:pt>
                <c:pt idx="221">
                  <c:v>4.4000000000000004</c:v>
                </c:pt>
                <c:pt idx="222">
                  <c:v>4.4000000000000004</c:v>
                </c:pt>
                <c:pt idx="223">
                  <c:v>4.4000000000000004</c:v>
                </c:pt>
                <c:pt idx="224">
                  <c:v>4.5999999999999996</c:v>
                </c:pt>
                <c:pt idx="225">
                  <c:v>6</c:v>
                </c:pt>
                <c:pt idx="226">
                  <c:v>4.4000000000000004</c:v>
                </c:pt>
                <c:pt idx="227">
                  <c:v>5</c:v>
                </c:pt>
                <c:pt idx="228">
                  <c:v>5.3</c:v>
                </c:pt>
                <c:pt idx="229">
                  <c:v>5</c:v>
                </c:pt>
                <c:pt idx="230">
                  <c:v>4.5</c:v>
                </c:pt>
                <c:pt idx="231">
                  <c:v>4.3</c:v>
                </c:pt>
                <c:pt idx="232">
                  <c:v>4.9000000000000004</c:v>
                </c:pt>
                <c:pt idx="233">
                  <c:v>4.8</c:v>
                </c:pt>
                <c:pt idx="234">
                  <c:v>6.1</c:v>
                </c:pt>
                <c:pt idx="235">
                  <c:v>5.5</c:v>
                </c:pt>
                <c:pt idx="236">
                  <c:v>5.0999999999999996</c:v>
                </c:pt>
                <c:pt idx="237">
                  <c:v>5.3</c:v>
                </c:pt>
                <c:pt idx="238">
                  <c:v>5.2</c:v>
                </c:pt>
                <c:pt idx="239">
                  <c:v>4.5</c:v>
                </c:pt>
                <c:pt idx="240">
                  <c:v>4.3</c:v>
                </c:pt>
                <c:pt idx="241">
                  <c:v>4.3</c:v>
                </c:pt>
                <c:pt idx="242">
                  <c:v>4.3</c:v>
                </c:pt>
                <c:pt idx="243">
                  <c:v>5.4</c:v>
                </c:pt>
                <c:pt idx="244">
                  <c:v>5.7</c:v>
                </c:pt>
                <c:pt idx="245">
                  <c:v>5.7</c:v>
                </c:pt>
                <c:pt idx="246">
                  <c:v>4.5</c:v>
                </c:pt>
                <c:pt idx="247">
                  <c:v>4.5999999999999996</c:v>
                </c:pt>
                <c:pt idx="248">
                  <c:v>4.2</c:v>
                </c:pt>
                <c:pt idx="249">
                  <c:v>4.5</c:v>
                </c:pt>
                <c:pt idx="250">
                  <c:v>4.9000000000000004</c:v>
                </c:pt>
                <c:pt idx="251">
                  <c:v>4.5</c:v>
                </c:pt>
                <c:pt idx="252">
                  <c:v>6.1</c:v>
                </c:pt>
                <c:pt idx="253">
                  <c:v>5.6</c:v>
                </c:pt>
                <c:pt idx="254">
                  <c:v>5.6</c:v>
                </c:pt>
                <c:pt idx="255">
                  <c:v>5</c:v>
                </c:pt>
                <c:pt idx="256">
                  <c:v>4.0999999999999996</c:v>
                </c:pt>
                <c:pt idx="257">
                  <c:v>4.5</c:v>
                </c:pt>
                <c:pt idx="258">
                  <c:v>4.3</c:v>
                </c:pt>
                <c:pt idx="259">
                  <c:v>4.2</c:v>
                </c:pt>
                <c:pt idx="260">
                  <c:v>4.5</c:v>
                </c:pt>
                <c:pt idx="261">
                  <c:v>5.4</c:v>
                </c:pt>
                <c:pt idx="262">
                  <c:v>5.4</c:v>
                </c:pt>
                <c:pt idx="263">
                  <c:v>5</c:v>
                </c:pt>
                <c:pt idx="264">
                  <c:v>4.5</c:v>
                </c:pt>
                <c:pt idx="265">
                  <c:v>4.5</c:v>
                </c:pt>
                <c:pt idx="266">
                  <c:v>4.2</c:v>
                </c:pt>
                <c:pt idx="267">
                  <c:v>4.3</c:v>
                </c:pt>
                <c:pt idx="268">
                  <c:v>5</c:v>
                </c:pt>
                <c:pt idx="269">
                  <c:v>4.5999999999999996</c:v>
                </c:pt>
                <c:pt idx="270">
                  <c:v>5.92</c:v>
                </c:pt>
                <c:pt idx="271">
                  <c:v>5.31</c:v>
                </c:pt>
                <c:pt idx="272">
                  <c:v>5.25</c:v>
                </c:pt>
                <c:pt idx="273">
                  <c:v>4.55</c:v>
                </c:pt>
                <c:pt idx="274">
                  <c:v>4.6100000000000003</c:v>
                </c:pt>
                <c:pt idx="275">
                  <c:v>4.13</c:v>
                </c:pt>
                <c:pt idx="276">
                  <c:v>4.46</c:v>
                </c:pt>
                <c:pt idx="277">
                  <c:v>4.16</c:v>
                </c:pt>
                <c:pt idx="278">
                  <c:v>3.91</c:v>
                </c:pt>
                <c:pt idx="279">
                  <c:v>5.68</c:v>
                </c:pt>
                <c:pt idx="280">
                  <c:v>5.01</c:v>
                </c:pt>
                <c:pt idx="281">
                  <c:v>5.0199999999999996</c:v>
                </c:pt>
                <c:pt idx="282">
                  <c:v>4.62</c:v>
                </c:pt>
                <c:pt idx="283">
                  <c:v>4.4400000000000004</c:v>
                </c:pt>
                <c:pt idx="284">
                  <c:v>3.93</c:v>
                </c:pt>
                <c:pt idx="285">
                  <c:v>4.13</c:v>
                </c:pt>
                <c:pt idx="286">
                  <c:v>4.33</c:v>
                </c:pt>
                <c:pt idx="287">
                  <c:v>3.57</c:v>
                </c:pt>
                <c:pt idx="288">
                  <c:v>5.86</c:v>
                </c:pt>
                <c:pt idx="289">
                  <c:v>5.16</c:v>
                </c:pt>
                <c:pt idx="290">
                  <c:v>5.2</c:v>
                </c:pt>
                <c:pt idx="291">
                  <c:v>4.91</c:v>
                </c:pt>
                <c:pt idx="292">
                  <c:v>4.6500000000000004</c:v>
                </c:pt>
                <c:pt idx="293">
                  <c:v>3.97</c:v>
                </c:pt>
                <c:pt idx="294">
                  <c:v>4.12</c:v>
                </c:pt>
                <c:pt idx="295">
                  <c:v>4.2</c:v>
                </c:pt>
                <c:pt idx="296">
                  <c:v>3.75</c:v>
                </c:pt>
                <c:pt idx="297">
                  <c:v>6.36</c:v>
                </c:pt>
                <c:pt idx="298">
                  <c:v>5.08</c:v>
                </c:pt>
                <c:pt idx="299">
                  <c:v>4.8899999999999997</c:v>
                </c:pt>
                <c:pt idx="300">
                  <c:v>4.1900000000000004</c:v>
                </c:pt>
                <c:pt idx="301">
                  <c:v>4.0599999999999996</c:v>
                </c:pt>
                <c:pt idx="302">
                  <c:v>4.62</c:v>
                </c:pt>
                <c:pt idx="303">
                  <c:v>4.53</c:v>
                </c:pt>
                <c:pt idx="304">
                  <c:v>3.88</c:v>
                </c:pt>
                <c:pt idx="305">
                  <c:v>4.21</c:v>
                </c:pt>
                <c:pt idx="306">
                  <c:v>6.32</c:v>
                </c:pt>
                <c:pt idx="307">
                  <c:v>5.58</c:v>
                </c:pt>
                <c:pt idx="308">
                  <c:v>5.31</c:v>
                </c:pt>
                <c:pt idx="309">
                  <c:v>4.71</c:v>
                </c:pt>
                <c:pt idx="310">
                  <c:v>4.1900000000000004</c:v>
                </c:pt>
                <c:pt idx="311">
                  <c:v>4.63</c:v>
                </c:pt>
                <c:pt idx="312">
                  <c:v>4.47</c:v>
                </c:pt>
                <c:pt idx="313">
                  <c:v>4.03</c:v>
                </c:pt>
                <c:pt idx="314">
                  <c:v>4.41</c:v>
                </c:pt>
                <c:pt idx="315">
                  <c:v>6.01</c:v>
                </c:pt>
                <c:pt idx="316">
                  <c:v>5.21</c:v>
                </c:pt>
                <c:pt idx="317">
                  <c:v>5</c:v>
                </c:pt>
                <c:pt idx="318">
                  <c:v>4.76</c:v>
                </c:pt>
                <c:pt idx="319">
                  <c:v>4.33</c:v>
                </c:pt>
                <c:pt idx="320">
                  <c:v>4.2699999999999996</c:v>
                </c:pt>
                <c:pt idx="321">
                  <c:v>4.3600000000000003</c:v>
                </c:pt>
                <c:pt idx="322">
                  <c:v>4</c:v>
                </c:pt>
                <c:pt idx="323">
                  <c:v>3.67</c:v>
                </c:pt>
                <c:pt idx="324">
                  <c:v>6.51</c:v>
                </c:pt>
                <c:pt idx="325">
                  <c:v>5.53</c:v>
                </c:pt>
                <c:pt idx="326">
                  <c:v>5.35</c:v>
                </c:pt>
                <c:pt idx="327">
                  <c:v>4.49</c:v>
                </c:pt>
                <c:pt idx="328">
                  <c:v>4.68</c:v>
                </c:pt>
                <c:pt idx="329">
                  <c:v>5.01</c:v>
                </c:pt>
                <c:pt idx="330">
                  <c:v>4.18</c:v>
                </c:pt>
                <c:pt idx="331">
                  <c:v>3.86</c:v>
                </c:pt>
                <c:pt idx="332">
                  <c:v>3.94</c:v>
                </c:pt>
                <c:pt idx="333">
                  <c:v>5.8</c:v>
                </c:pt>
                <c:pt idx="334">
                  <c:v>5.28</c:v>
                </c:pt>
                <c:pt idx="335">
                  <c:v>4.88</c:v>
                </c:pt>
                <c:pt idx="336">
                  <c:v>4.87</c:v>
                </c:pt>
                <c:pt idx="337">
                  <c:v>4.51</c:v>
                </c:pt>
                <c:pt idx="338">
                  <c:v>4.3499999999999996</c:v>
                </c:pt>
                <c:pt idx="339">
                  <c:v>4.55</c:v>
                </c:pt>
                <c:pt idx="340">
                  <c:v>4.12</c:v>
                </c:pt>
                <c:pt idx="341">
                  <c:v>3.59</c:v>
                </c:pt>
                <c:pt idx="342">
                  <c:v>5.54</c:v>
                </c:pt>
                <c:pt idx="343">
                  <c:v>5.0999999999999996</c:v>
                </c:pt>
                <c:pt idx="344">
                  <c:v>5.22</c:v>
                </c:pt>
                <c:pt idx="345">
                  <c:v>4.74</c:v>
                </c:pt>
                <c:pt idx="346">
                  <c:v>4.47</c:v>
                </c:pt>
                <c:pt idx="347">
                  <c:v>4.26</c:v>
                </c:pt>
                <c:pt idx="348">
                  <c:v>4.29</c:v>
                </c:pt>
                <c:pt idx="349">
                  <c:v>4.5199999999999996</c:v>
                </c:pt>
                <c:pt idx="350">
                  <c:v>3.76</c:v>
                </c:pt>
                <c:pt idx="351">
                  <c:v>5.44</c:v>
                </c:pt>
                <c:pt idx="352">
                  <c:v>5.28</c:v>
                </c:pt>
                <c:pt idx="353">
                  <c:v>5.32</c:v>
                </c:pt>
                <c:pt idx="354">
                  <c:v>4.49</c:v>
                </c:pt>
                <c:pt idx="355">
                  <c:v>4.67</c:v>
                </c:pt>
                <c:pt idx="356">
                  <c:v>4.41</c:v>
                </c:pt>
                <c:pt idx="357">
                  <c:v>4.3499999999999996</c:v>
                </c:pt>
                <c:pt idx="358">
                  <c:v>3.82</c:v>
                </c:pt>
                <c:pt idx="359">
                  <c:v>3.96</c:v>
                </c:pt>
                <c:pt idx="360">
                  <c:v>5.42</c:v>
                </c:pt>
                <c:pt idx="361">
                  <c:v>5.21</c:v>
                </c:pt>
                <c:pt idx="362">
                  <c:v>5.05</c:v>
                </c:pt>
                <c:pt idx="363">
                  <c:v>4.7</c:v>
                </c:pt>
                <c:pt idx="364">
                  <c:v>4.53</c:v>
                </c:pt>
                <c:pt idx="365">
                  <c:v>4.49</c:v>
                </c:pt>
                <c:pt idx="366">
                  <c:v>4.3499999999999996</c:v>
                </c:pt>
                <c:pt idx="367">
                  <c:v>3.97</c:v>
                </c:pt>
                <c:pt idx="368">
                  <c:v>3.86</c:v>
                </c:pt>
                <c:pt idx="369">
                  <c:v>5.68</c:v>
                </c:pt>
                <c:pt idx="370">
                  <c:v>5.29</c:v>
                </c:pt>
                <c:pt idx="371">
                  <c:v>4.51</c:v>
                </c:pt>
                <c:pt idx="372">
                  <c:v>4.62</c:v>
                </c:pt>
                <c:pt idx="373">
                  <c:v>4.3899999999999997</c:v>
                </c:pt>
                <c:pt idx="374">
                  <c:v>5.09</c:v>
                </c:pt>
                <c:pt idx="375">
                  <c:v>4.5999999999999996</c:v>
                </c:pt>
                <c:pt idx="376">
                  <c:v>4.21</c:v>
                </c:pt>
                <c:pt idx="377">
                  <c:v>3.44</c:v>
                </c:pt>
                <c:pt idx="378">
                  <c:v>5.43</c:v>
                </c:pt>
                <c:pt idx="379">
                  <c:v>4.43</c:v>
                </c:pt>
                <c:pt idx="380">
                  <c:v>4.62</c:v>
                </c:pt>
                <c:pt idx="381">
                  <c:v>4.79</c:v>
                </c:pt>
                <c:pt idx="382">
                  <c:v>4.3099999999999996</c:v>
                </c:pt>
                <c:pt idx="383">
                  <c:v>4.62</c:v>
                </c:pt>
                <c:pt idx="384">
                  <c:v>3.62</c:v>
                </c:pt>
                <c:pt idx="385">
                  <c:v>4.1399999999999997</c:v>
                </c:pt>
                <c:pt idx="386">
                  <c:v>4.08</c:v>
                </c:pt>
                <c:pt idx="387">
                  <c:v>5.22</c:v>
                </c:pt>
                <c:pt idx="388">
                  <c:v>4.78</c:v>
                </c:pt>
                <c:pt idx="389">
                  <c:v>4.7</c:v>
                </c:pt>
                <c:pt idx="390">
                  <c:v>4.59</c:v>
                </c:pt>
                <c:pt idx="391">
                  <c:v>3.8</c:v>
                </c:pt>
                <c:pt idx="392">
                  <c:v>3.45</c:v>
                </c:pt>
                <c:pt idx="393">
                  <c:v>4.12</c:v>
                </c:pt>
                <c:pt idx="394">
                  <c:v>4.09</c:v>
                </c:pt>
                <c:pt idx="395">
                  <c:v>3.79</c:v>
                </c:pt>
                <c:pt idx="396">
                  <c:v>5.36</c:v>
                </c:pt>
                <c:pt idx="397">
                  <c:v>4.74</c:v>
                </c:pt>
                <c:pt idx="398">
                  <c:v>4.4800000000000004</c:v>
                </c:pt>
                <c:pt idx="399">
                  <c:v>4.42</c:v>
                </c:pt>
                <c:pt idx="400">
                  <c:v>4.33</c:v>
                </c:pt>
                <c:pt idx="401">
                  <c:v>4.46</c:v>
                </c:pt>
                <c:pt idx="402">
                  <c:v>3.49</c:v>
                </c:pt>
                <c:pt idx="403">
                  <c:v>3.92</c:v>
                </c:pt>
                <c:pt idx="404">
                  <c:v>3.67</c:v>
                </c:pt>
                <c:pt idx="405">
                  <c:v>6.9</c:v>
                </c:pt>
                <c:pt idx="406">
                  <c:v>8.5</c:v>
                </c:pt>
                <c:pt idx="407">
                  <c:v>5.5</c:v>
                </c:pt>
                <c:pt idx="408">
                  <c:v>4.5</c:v>
                </c:pt>
                <c:pt idx="409">
                  <c:v>4.7</c:v>
                </c:pt>
                <c:pt idx="410">
                  <c:v>4.5999999999999996</c:v>
                </c:pt>
                <c:pt idx="411">
                  <c:v>4</c:v>
                </c:pt>
                <c:pt idx="412">
                  <c:v>4</c:v>
                </c:pt>
                <c:pt idx="413">
                  <c:v>3.8</c:v>
                </c:pt>
                <c:pt idx="414">
                  <c:v>7</c:v>
                </c:pt>
                <c:pt idx="415">
                  <c:v>5.0999999999999996</c:v>
                </c:pt>
                <c:pt idx="416">
                  <c:v>5.3</c:v>
                </c:pt>
                <c:pt idx="417">
                  <c:v>5.0999999999999996</c:v>
                </c:pt>
                <c:pt idx="418">
                  <c:v>5.2</c:v>
                </c:pt>
                <c:pt idx="419">
                  <c:v>4.5999999999999996</c:v>
                </c:pt>
                <c:pt idx="420">
                  <c:v>4.8</c:v>
                </c:pt>
                <c:pt idx="421">
                  <c:v>4.2</c:v>
                </c:pt>
                <c:pt idx="422">
                  <c:v>4.3</c:v>
                </c:pt>
                <c:pt idx="423">
                  <c:v>6</c:v>
                </c:pt>
                <c:pt idx="424">
                  <c:v>5.0999999999999996</c:v>
                </c:pt>
                <c:pt idx="425">
                  <c:v>5.3</c:v>
                </c:pt>
                <c:pt idx="426">
                  <c:v>4.8</c:v>
                </c:pt>
                <c:pt idx="427">
                  <c:v>4.5999999999999996</c:v>
                </c:pt>
                <c:pt idx="428">
                  <c:v>4.7</c:v>
                </c:pt>
                <c:pt idx="429">
                  <c:v>4.5</c:v>
                </c:pt>
                <c:pt idx="430">
                  <c:v>4.2</c:v>
                </c:pt>
                <c:pt idx="431">
                  <c:v>4.3</c:v>
                </c:pt>
                <c:pt idx="432">
                  <c:v>6.4</c:v>
                </c:pt>
                <c:pt idx="433">
                  <c:v>5.7</c:v>
                </c:pt>
                <c:pt idx="434">
                  <c:v>6.1</c:v>
                </c:pt>
                <c:pt idx="435">
                  <c:v>4.8</c:v>
                </c:pt>
                <c:pt idx="436">
                  <c:v>4.7</c:v>
                </c:pt>
                <c:pt idx="437">
                  <c:v>4.7</c:v>
                </c:pt>
                <c:pt idx="438">
                  <c:v>4.7</c:v>
                </c:pt>
                <c:pt idx="439">
                  <c:v>4.3</c:v>
                </c:pt>
                <c:pt idx="440">
                  <c:v>4.3</c:v>
                </c:pt>
                <c:pt idx="441">
                  <c:v>6.1</c:v>
                </c:pt>
                <c:pt idx="442">
                  <c:v>6.3</c:v>
                </c:pt>
                <c:pt idx="443">
                  <c:v>5</c:v>
                </c:pt>
                <c:pt idx="444">
                  <c:v>4.7</c:v>
                </c:pt>
                <c:pt idx="445">
                  <c:v>4.5</c:v>
                </c:pt>
                <c:pt idx="446">
                  <c:v>4.8</c:v>
                </c:pt>
                <c:pt idx="447">
                  <c:v>4.9000000000000004</c:v>
                </c:pt>
                <c:pt idx="448">
                  <c:v>4.3</c:v>
                </c:pt>
                <c:pt idx="449">
                  <c:v>3.9</c:v>
                </c:pt>
                <c:pt idx="450">
                  <c:v>6</c:v>
                </c:pt>
                <c:pt idx="451">
                  <c:v>6.1</c:v>
                </c:pt>
                <c:pt idx="452">
                  <c:v>5</c:v>
                </c:pt>
                <c:pt idx="453">
                  <c:v>4.9000000000000004</c:v>
                </c:pt>
                <c:pt idx="454">
                  <c:v>4.9000000000000004</c:v>
                </c:pt>
                <c:pt idx="455">
                  <c:v>4.5</c:v>
                </c:pt>
                <c:pt idx="456">
                  <c:v>4.5999999999999996</c:v>
                </c:pt>
                <c:pt idx="457">
                  <c:v>4.3</c:v>
                </c:pt>
                <c:pt idx="458">
                  <c:v>3.7</c:v>
                </c:pt>
                <c:pt idx="459">
                  <c:v>6.6</c:v>
                </c:pt>
                <c:pt idx="460">
                  <c:v>5.5</c:v>
                </c:pt>
                <c:pt idx="461">
                  <c:v>5.2</c:v>
                </c:pt>
                <c:pt idx="462">
                  <c:v>5.5</c:v>
                </c:pt>
                <c:pt idx="463">
                  <c:v>5.3</c:v>
                </c:pt>
                <c:pt idx="464">
                  <c:v>4.5</c:v>
                </c:pt>
                <c:pt idx="465">
                  <c:v>4.2</c:v>
                </c:pt>
                <c:pt idx="466">
                  <c:v>4.7</c:v>
                </c:pt>
                <c:pt idx="467">
                  <c:v>3.7</c:v>
                </c:pt>
                <c:pt idx="468">
                  <c:v>6</c:v>
                </c:pt>
                <c:pt idx="469">
                  <c:v>5.4</c:v>
                </c:pt>
                <c:pt idx="470">
                  <c:v>5</c:v>
                </c:pt>
                <c:pt idx="471">
                  <c:v>5.4</c:v>
                </c:pt>
                <c:pt idx="472">
                  <c:v>4.7</c:v>
                </c:pt>
                <c:pt idx="473">
                  <c:v>4.5</c:v>
                </c:pt>
                <c:pt idx="474">
                  <c:v>4.4000000000000004</c:v>
                </c:pt>
                <c:pt idx="475">
                  <c:v>4.2</c:v>
                </c:pt>
                <c:pt idx="476">
                  <c:v>4.0999999999999996</c:v>
                </c:pt>
                <c:pt idx="477">
                  <c:v>5.5</c:v>
                </c:pt>
                <c:pt idx="478">
                  <c:v>5.7</c:v>
                </c:pt>
                <c:pt idx="479">
                  <c:v>4.8</c:v>
                </c:pt>
                <c:pt idx="480">
                  <c:v>4.9000000000000004</c:v>
                </c:pt>
                <c:pt idx="481">
                  <c:v>4.5</c:v>
                </c:pt>
                <c:pt idx="482">
                  <c:v>4.5999999999999996</c:v>
                </c:pt>
                <c:pt idx="483">
                  <c:v>4.8</c:v>
                </c:pt>
                <c:pt idx="484">
                  <c:v>4.3</c:v>
                </c:pt>
                <c:pt idx="485">
                  <c:v>3.8</c:v>
                </c:pt>
                <c:pt idx="486">
                  <c:v>5.6</c:v>
                </c:pt>
                <c:pt idx="487">
                  <c:v>5.7</c:v>
                </c:pt>
                <c:pt idx="488">
                  <c:v>4.9000000000000004</c:v>
                </c:pt>
                <c:pt idx="489">
                  <c:v>4.8</c:v>
                </c:pt>
                <c:pt idx="490">
                  <c:v>5.2</c:v>
                </c:pt>
                <c:pt idx="491">
                  <c:v>4.5</c:v>
                </c:pt>
                <c:pt idx="492">
                  <c:v>4.9000000000000004</c:v>
                </c:pt>
                <c:pt idx="493">
                  <c:v>4.8</c:v>
                </c:pt>
                <c:pt idx="494">
                  <c:v>4.2</c:v>
                </c:pt>
                <c:pt idx="495">
                  <c:v>5.7</c:v>
                </c:pt>
                <c:pt idx="496">
                  <c:v>4.9000000000000004</c:v>
                </c:pt>
                <c:pt idx="497">
                  <c:v>5.2</c:v>
                </c:pt>
                <c:pt idx="498">
                  <c:v>4.2</c:v>
                </c:pt>
                <c:pt idx="499">
                  <c:v>4.5</c:v>
                </c:pt>
                <c:pt idx="500">
                  <c:v>4.4000000000000004</c:v>
                </c:pt>
                <c:pt idx="501">
                  <c:v>5.0999999999999996</c:v>
                </c:pt>
                <c:pt idx="502">
                  <c:v>4.0999999999999996</c:v>
                </c:pt>
                <c:pt idx="503">
                  <c:v>4.0999999999999996</c:v>
                </c:pt>
                <c:pt idx="504">
                  <c:v>6.9</c:v>
                </c:pt>
                <c:pt idx="505">
                  <c:v>5.0999999999999996</c:v>
                </c:pt>
                <c:pt idx="506">
                  <c:v>4.8</c:v>
                </c:pt>
                <c:pt idx="507">
                  <c:v>5.2</c:v>
                </c:pt>
                <c:pt idx="508">
                  <c:v>4.7</c:v>
                </c:pt>
                <c:pt idx="509">
                  <c:v>5</c:v>
                </c:pt>
                <c:pt idx="510">
                  <c:v>4.5999999999999996</c:v>
                </c:pt>
                <c:pt idx="511">
                  <c:v>4.0999999999999996</c:v>
                </c:pt>
                <c:pt idx="512">
                  <c:v>4.0999999999999996</c:v>
                </c:pt>
                <c:pt idx="513">
                  <c:v>6.1</c:v>
                </c:pt>
                <c:pt idx="514">
                  <c:v>5.3</c:v>
                </c:pt>
                <c:pt idx="515">
                  <c:v>5.6</c:v>
                </c:pt>
                <c:pt idx="516">
                  <c:v>5.2</c:v>
                </c:pt>
                <c:pt idx="517">
                  <c:v>4.9000000000000004</c:v>
                </c:pt>
                <c:pt idx="518">
                  <c:v>5.0999999999999996</c:v>
                </c:pt>
                <c:pt idx="519">
                  <c:v>4.5</c:v>
                </c:pt>
                <c:pt idx="520">
                  <c:v>4.2</c:v>
                </c:pt>
                <c:pt idx="521">
                  <c:v>4.0999999999999996</c:v>
                </c:pt>
                <c:pt idx="522">
                  <c:v>5.6</c:v>
                </c:pt>
                <c:pt idx="523">
                  <c:v>5.5</c:v>
                </c:pt>
                <c:pt idx="524">
                  <c:v>4.9000000000000004</c:v>
                </c:pt>
                <c:pt idx="525">
                  <c:v>5.5</c:v>
                </c:pt>
                <c:pt idx="526">
                  <c:v>4.5</c:v>
                </c:pt>
                <c:pt idx="527">
                  <c:v>4.5</c:v>
                </c:pt>
                <c:pt idx="528">
                  <c:v>4.4000000000000004</c:v>
                </c:pt>
                <c:pt idx="529">
                  <c:v>4.5</c:v>
                </c:pt>
                <c:pt idx="530">
                  <c:v>4</c:v>
                </c:pt>
                <c:pt idx="531">
                  <c:v>5.6</c:v>
                </c:pt>
                <c:pt idx="532">
                  <c:v>5.2</c:v>
                </c:pt>
                <c:pt idx="533">
                  <c:v>5.9</c:v>
                </c:pt>
                <c:pt idx="534">
                  <c:v>5.0999999999999996</c:v>
                </c:pt>
                <c:pt idx="535">
                  <c:v>4.7</c:v>
                </c:pt>
                <c:pt idx="536">
                  <c:v>4.4000000000000004</c:v>
                </c:pt>
                <c:pt idx="537">
                  <c:v>4.4000000000000004</c:v>
                </c:pt>
                <c:pt idx="538">
                  <c:v>4.5999999999999996</c:v>
                </c:pt>
                <c:pt idx="539">
                  <c:v>3.9</c:v>
                </c:pt>
              </c:numCache>
            </c:numRef>
          </c:yVal>
          <c:smooth val="0"/>
          <c:extLst>
            <c:ext xmlns:c16="http://schemas.microsoft.com/office/drawing/2014/chart" uri="{C3380CC4-5D6E-409C-BE32-E72D297353CC}">
              <c16:uniqueId val="{00000000-7B12-43B2-A4D3-D8E069F42E02}"/>
            </c:ext>
          </c:extLst>
        </c:ser>
        <c:dLbls>
          <c:showLegendKey val="0"/>
          <c:showVal val="0"/>
          <c:showCatName val="0"/>
          <c:showSerName val="0"/>
          <c:showPercent val="0"/>
          <c:showBubbleSize val="0"/>
        </c:dLbls>
        <c:axId val="305167263"/>
        <c:axId val="305167679"/>
      </c:scatterChart>
      <c:valAx>
        <c:axId val="305167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67679"/>
        <c:crosses val="autoZero"/>
        <c:crossBetween val="midCat"/>
      </c:valAx>
      <c:valAx>
        <c:axId val="30516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67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241</xdr:row>
      <xdr:rowOff>123825</xdr:rowOff>
    </xdr:from>
    <xdr:to>
      <xdr:col>19</xdr:col>
      <xdr:colOff>476250</xdr:colOff>
      <xdr:row>255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161925</xdr:colOff>
      <xdr:row>7</xdr:row>
      <xdr:rowOff>104775</xdr:rowOff>
    </xdr:from>
    <xdr:to>
      <xdr:col>22</xdr:col>
      <xdr:colOff>466725</xdr:colOff>
      <xdr:row>21</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mily Roberts" refreshedDate="44903.541667129626" createdVersion="6" refreshedVersion="6" minRefreshableVersion="3" recordCount="244">
  <cacheSource type="worksheet">
    <worksheetSource ref="A1:N1048576" sheet="final_lengths"/>
  </cacheSource>
  <cacheFields count="11">
    <cacheField name="Date" numFmtId="0">
      <sharedItems containsNonDate="0" containsDate="1" containsString="0" containsBlank="1" minDate="2022-12-04T00:00:00" maxDate="2023-05-21T00:00:00"/>
    </cacheField>
    <cacheField name="Site" numFmtId="0">
      <sharedItems containsBlank="1" count="3">
        <s v="PTOWN"/>
        <s v="EEL POND"/>
        <m/>
      </sharedItems>
    </cacheField>
    <cacheField name="CORRECTION" numFmtId="0">
      <sharedItems containsBlank="1"/>
    </cacheField>
    <cacheField name="Mesocosm" numFmtId="0">
      <sharedItems containsBlank="1" count="13">
        <s v="A"/>
        <s v="B"/>
        <s v="C"/>
        <s v="D"/>
        <s v="E"/>
        <s v="F"/>
        <s v="H"/>
        <s v="I"/>
        <s v="J"/>
        <s v="EXTRA SHELL"/>
        <s v="G"/>
        <s v="B_ORIG"/>
        <m/>
      </sharedItems>
    </cacheField>
    <cacheField name="Depth" numFmtId="0">
      <sharedItems containsBlank="1"/>
    </cacheField>
    <cacheField name="COL" numFmtId="0">
      <sharedItems containsBlank="1"/>
    </cacheField>
    <cacheField name="L" numFmtId="0">
      <sharedItems containsString="0" containsBlank="1" containsNumber="1" minValue="10.3" maxValue="31.1" count="87">
        <n v="24.1"/>
        <n v="21.6"/>
        <n v="20.9"/>
        <n v="21.4"/>
        <m/>
        <n v="26.2"/>
        <n v="20.399999999999999"/>
        <n v="22.5"/>
        <n v="21.9"/>
        <n v="23.2"/>
        <n v="20"/>
        <n v="31.1"/>
        <n v="20.3"/>
        <n v="24.3"/>
        <n v="18.5"/>
        <n v="19.7"/>
        <n v="20.5"/>
        <n v="23.1"/>
        <n v="19.8"/>
        <n v="17.3"/>
        <n v="24.7"/>
        <n v="22.6"/>
        <n v="24"/>
        <n v="22.2"/>
        <n v="19.899999999999999"/>
        <n v="21.3"/>
        <n v="23.5"/>
        <n v="24.5"/>
        <n v="25.2"/>
        <n v="25"/>
        <n v="20.8"/>
        <n v="21.8"/>
        <n v="22.8"/>
        <n v="21.92"/>
        <n v="23.03"/>
        <n v="19.309999999999999"/>
        <n v="25.44"/>
        <n v="19.95"/>
        <n v="21.08"/>
        <n v="23.74"/>
        <n v="19.14"/>
        <n v="20.6"/>
        <n v="13.84"/>
        <n v="20.41"/>
        <n v="18.07"/>
        <n v="18.71"/>
        <n v="17.38"/>
        <n v="16.75"/>
        <n v="16.68"/>
        <n v="17.47"/>
        <n v="18.98"/>
        <n v="18.45"/>
        <n v="21.22"/>
        <n v="14.78"/>
        <n v="19.29"/>
        <n v="17.899999999999999"/>
        <n v="14.82"/>
        <n v="15.44"/>
        <n v="18.350000000000001"/>
        <n v="14.46"/>
        <n v="10.3"/>
        <n v="17.79"/>
        <n v="16.899999999999999"/>
        <n v="16.09"/>
        <n v="19.66"/>
        <n v="16.53"/>
        <n v="17.100000000000001"/>
        <n v="17.37"/>
        <n v="19.54"/>
        <n v="20.2"/>
        <n v="21.79"/>
        <n v="15.8"/>
        <n v="19"/>
        <n v="22"/>
        <n v="17.98"/>
        <n v="18.54"/>
        <n v="18.25"/>
        <n v="19.88"/>
        <n v="19.260000000000002"/>
        <n v="18.22"/>
        <n v="17.09"/>
        <n v="16.95"/>
        <n v="15.11"/>
        <n v="16.62"/>
        <n v="17.72"/>
        <n v="17.5"/>
        <n v="15.85"/>
      </sharedItems>
    </cacheField>
    <cacheField name="H" numFmtId="0">
      <sharedItems containsString="0" containsBlank="1" containsNumber="1" minValue="7.88" maxValue="24"/>
    </cacheField>
    <cacheField name="T" numFmtId="0">
      <sharedItems containsString="0" containsBlank="1" containsNumber="1" minValue="4.26" maxValue="19.600000000000001" count="85">
        <n v="11.2"/>
        <n v="10"/>
        <n v="8.6"/>
        <n v="9.5"/>
        <m/>
        <n v="11.4"/>
        <n v="8.8000000000000007"/>
        <n v="8.6999999999999993"/>
        <n v="19.600000000000001"/>
        <n v="9.6"/>
        <n v="10.1"/>
        <n v="10.5"/>
        <n v="10.7"/>
        <n v="9.9"/>
        <n v="8.1999999999999993"/>
        <n v="8.4"/>
        <n v="10.199999999999999"/>
        <n v="9.1"/>
        <n v="8.9"/>
        <n v="7.9"/>
        <n v="11"/>
        <n v="9.4"/>
        <n v="8.5"/>
        <n v="19.3"/>
        <n v="9.1999999999999993"/>
        <n v="9.6999999999999993"/>
        <n v="10.3"/>
        <n v="10.8"/>
        <n v="11.7"/>
        <n v="10.6"/>
        <n v="9.18"/>
        <n v="10.210000000000001"/>
        <n v="9.34"/>
        <n v="8.33"/>
        <n v="11.48"/>
        <n v="8.5500000000000007"/>
        <n v="9.52"/>
        <n v="10.79"/>
        <n v="8.9700000000000006"/>
        <n v="9.3000000000000007"/>
        <n v="5.23"/>
        <n v="9.01"/>
        <n v="7.3"/>
        <n v="7.93"/>
        <n v="7.49"/>
        <n v="7.87"/>
        <n v="7.48"/>
        <n v="8.4499999999999993"/>
        <n v="7.97"/>
        <n v="9.32"/>
        <n v="6.23"/>
        <n v="8.19"/>
        <n v="8.1300000000000008"/>
        <n v="6.61"/>
        <n v="6.88"/>
        <n v="7.98"/>
        <n v="6.24"/>
        <n v="4.26"/>
        <n v="7.62"/>
        <n v="8.2200000000000006"/>
        <n v="6.94"/>
        <n v="8.32"/>
        <n v="7.43"/>
        <n v="7.04"/>
        <n v="7.28"/>
        <n v="8.07"/>
        <n v="9.39"/>
        <n v="7.58"/>
        <n v="9.7899999999999991"/>
        <n v="6.65"/>
        <n v="8.0399999999999991"/>
        <n v="7.94"/>
        <n v="8.17"/>
        <n v="8.14"/>
        <n v="9.65"/>
        <n v="7.67"/>
        <n v="7.86"/>
        <n v="7.45"/>
        <n v="6.86"/>
        <n v="7.71"/>
        <n v="7.54"/>
        <n v="6.64"/>
        <n v="7.38"/>
        <n v="7"/>
        <n v="7.24"/>
      </sharedItems>
    </cacheField>
    <cacheField name="GROWTH MARKING (LARGER OF 2)" numFmtId="0">
      <sharedItems containsString="0" containsBlank="1" containsNumber="1" minValue="4.22" maxValue="11.76"/>
    </cacheField>
    <cacheField name="DEAD_LENGTH" numFmtId="0">
      <sharedItems containsString="0" containsBlank="1" containsNumber="1" minValue="0" maxValue="24.6" count="32">
        <m/>
        <n v="18.3"/>
        <n v="16.2"/>
        <n v="24.6"/>
        <n v="22.1"/>
        <n v="13.8"/>
        <n v="22.6"/>
        <n v="6.4"/>
        <n v="10.4"/>
        <n v="16.399999999999999"/>
        <n v="10.97"/>
        <n v="10.93"/>
        <n v="10.130000000000001"/>
        <n v="9.4499999999999993"/>
        <n v="13.83"/>
        <n v="12.08"/>
        <n v="14.61"/>
        <n v="10.59"/>
        <n v="18.13"/>
        <n v="13.49"/>
        <n v="0"/>
        <n v="24.07"/>
        <n v="15.79"/>
        <n v="15.55"/>
        <n v="16.760000000000002"/>
        <n v="12.28"/>
        <n v="13.87"/>
        <n v="12.35"/>
        <n v="10"/>
        <n v="15.44"/>
        <n v="15.95"/>
        <n v="18.1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mily Roberts" refreshedDate="44913.032409027779" createdVersion="6" refreshedVersion="6" minRefreshableVersion="3" recordCount="248">
  <cacheSource type="worksheet">
    <worksheetSource ref="A1:J1048576" sheet="final_lengths"/>
  </cacheSource>
  <cacheFields count="10">
    <cacheField name="Date" numFmtId="0">
      <sharedItems containsNonDate="0" containsDate="1" containsString="0" containsBlank="1" minDate="2022-12-04T00:00:00" maxDate="2022-12-06T00:00:00"/>
    </cacheField>
    <cacheField name="Site" numFmtId="0">
      <sharedItems containsBlank="1" count="3">
        <s v="PTOWN"/>
        <s v="EEL POND"/>
        <m/>
      </sharedItems>
    </cacheField>
    <cacheField name="Treatment" numFmtId="0">
      <sharedItems containsBlank="1" count="3">
        <s v="N"/>
        <s v="S"/>
        <m/>
      </sharedItems>
    </cacheField>
    <cacheField name="BURIED" numFmtId="0">
      <sharedItems containsBlank="1" count="5">
        <s v="N"/>
        <s v="Y"/>
        <s v="P"/>
        <s v="UNK"/>
        <m/>
      </sharedItems>
    </cacheField>
    <cacheField name="Mesocosm_num" numFmtId="0">
      <sharedItems containsBlank="1" containsMixedTypes="1" containsNumber="1" containsInteger="1" minValue="1" maxValue="4"/>
    </cacheField>
    <cacheField name="CORRECTION" numFmtId="0">
      <sharedItems containsBlank="1"/>
    </cacheField>
    <cacheField name="Mesocosm" numFmtId="0">
      <sharedItems containsBlank="1"/>
    </cacheField>
    <cacheField name="Depth" numFmtId="0">
      <sharedItems containsBlank="1"/>
    </cacheField>
    <cacheField name="COL" numFmtId="0">
      <sharedItems containsBlank="1"/>
    </cacheField>
    <cacheField name="L" numFmtId="0">
      <sharedItems containsString="0" containsBlank="1" containsNumber="1" minValue="10.3" maxValue="3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4">
  <r>
    <d v="2022-12-04T00:00:00"/>
    <x v="0"/>
    <m/>
    <x v="0"/>
    <s v="4+"/>
    <s v="R"/>
    <x v="0"/>
    <n v="19.3"/>
    <x v="0"/>
    <m/>
    <x v="0"/>
  </r>
  <r>
    <d v="2022-12-04T00:00:00"/>
    <x v="0"/>
    <m/>
    <x v="0"/>
    <s v="4+"/>
    <s v="NO LABEL"/>
    <x v="1"/>
    <n v="17.100000000000001"/>
    <x v="1"/>
    <m/>
    <x v="0"/>
  </r>
  <r>
    <d v="2022-12-04T00:00:00"/>
    <x v="0"/>
    <m/>
    <x v="1"/>
    <s v="0-4"/>
    <s v="BL"/>
    <x v="2"/>
    <n v="16.8"/>
    <x v="2"/>
    <m/>
    <x v="0"/>
  </r>
  <r>
    <d v="2022-12-04T00:00:00"/>
    <x v="0"/>
    <m/>
    <x v="1"/>
    <s v="0-4"/>
    <s v="NO LABEL"/>
    <x v="3"/>
    <n v="16.7"/>
    <x v="3"/>
    <m/>
    <x v="0"/>
  </r>
  <r>
    <d v="2022-12-04T00:00:00"/>
    <x v="0"/>
    <m/>
    <x v="1"/>
    <s v="0-4"/>
    <s v="Y"/>
    <x v="4"/>
    <m/>
    <x v="4"/>
    <m/>
    <x v="1"/>
  </r>
  <r>
    <d v="2022-12-04T00:00:00"/>
    <x v="0"/>
    <m/>
    <x v="1"/>
    <s v="4+"/>
    <s v="R"/>
    <x v="5"/>
    <n v="19.899999999999999"/>
    <x v="5"/>
    <m/>
    <x v="0"/>
  </r>
  <r>
    <d v="2022-12-04T00:00:00"/>
    <x v="0"/>
    <m/>
    <x v="1"/>
    <s v="4+"/>
    <s v="RB"/>
    <x v="4"/>
    <m/>
    <x v="4"/>
    <m/>
    <x v="2"/>
  </r>
  <r>
    <d v="2022-12-04T00:00:00"/>
    <x v="0"/>
    <m/>
    <x v="2"/>
    <s v="0-4"/>
    <s v="RL"/>
    <x v="3"/>
    <n v="16.7"/>
    <x v="6"/>
    <m/>
    <x v="0"/>
  </r>
  <r>
    <d v="2022-12-04T00:00:00"/>
    <x v="0"/>
    <m/>
    <x v="2"/>
    <s v="0-4"/>
    <s v="BY"/>
    <x v="6"/>
    <n v="15.7"/>
    <x v="7"/>
    <m/>
    <x v="0"/>
  </r>
  <r>
    <d v="2022-12-04T00:00:00"/>
    <x v="0"/>
    <m/>
    <x v="2"/>
    <s v="0-4"/>
    <s v="YR"/>
    <x v="7"/>
    <n v="17.7"/>
    <x v="8"/>
    <m/>
    <x v="0"/>
  </r>
  <r>
    <d v="2022-12-04T00:00:00"/>
    <x v="0"/>
    <m/>
    <x v="2"/>
    <s v="0-4"/>
    <s v="NO LABEL"/>
    <x v="7"/>
    <n v="17.5"/>
    <x v="9"/>
    <m/>
    <x v="0"/>
  </r>
  <r>
    <d v="2022-12-04T00:00:00"/>
    <x v="0"/>
    <m/>
    <x v="2"/>
    <s v="0-4"/>
    <s v="R"/>
    <x v="4"/>
    <m/>
    <x v="4"/>
    <m/>
    <x v="3"/>
  </r>
  <r>
    <d v="2022-12-04T00:00:00"/>
    <x v="0"/>
    <m/>
    <x v="2"/>
    <s v="4+"/>
    <s v="B"/>
    <x v="8"/>
    <n v="18"/>
    <x v="10"/>
    <m/>
    <x v="0"/>
  </r>
  <r>
    <d v="2022-12-04T00:00:00"/>
    <x v="0"/>
    <m/>
    <x v="2"/>
    <s v="4+"/>
    <s v="Y"/>
    <x v="4"/>
    <m/>
    <x v="4"/>
    <m/>
    <x v="4"/>
  </r>
  <r>
    <d v="2022-12-04T00:00:00"/>
    <x v="0"/>
    <m/>
    <x v="2"/>
    <s v="4+"/>
    <s v="RB"/>
    <x v="9"/>
    <n v="18.399999999999999"/>
    <x v="11"/>
    <m/>
    <x v="0"/>
  </r>
  <r>
    <d v="2022-12-04T00:00:00"/>
    <x v="0"/>
    <m/>
    <x v="2"/>
    <s v="4+"/>
    <s v="BL"/>
    <x v="10"/>
    <n v="15.9"/>
    <x v="6"/>
    <m/>
    <x v="0"/>
  </r>
  <r>
    <d v="2022-12-04T00:00:00"/>
    <x v="0"/>
    <m/>
    <x v="2"/>
    <s v="4+"/>
    <s v="BL"/>
    <x v="4"/>
    <m/>
    <x v="4"/>
    <m/>
    <x v="1"/>
  </r>
  <r>
    <d v="2022-12-04T00:00:00"/>
    <x v="0"/>
    <m/>
    <x v="3"/>
    <s v="0-4"/>
    <s v="NO LABEL"/>
    <x v="11"/>
    <n v="24"/>
    <x v="12"/>
    <n v="9.9"/>
    <x v="0"/>
  </r>
  <r>
    <d v="2022-12-04T00:00:00"/>
    <x v="0"/>
    <m/>
    <x v="3"/>
    <s v="0-4"/>
    <s v="R"/>
    <x v="7"/>
    <n v="17.899999999999999"/>
    <x v="4"/>
    <n v="8.3000000000000007"/>
    <x v="0"/>
  </r>
  <r>
    <d v="2022-12-04T00:00:00"/>
    <x v="0"/>
    <m/>
    <x v="3"/>
    <s v="0-4"/>
    <s v="Y"/>
    <x v="12"/>
    <n v="18.600000000000001"/>
    <x v="10"/>
    <m/>
    <x v="0"/>
  </r>
  <r>
    <d v="2022-12-04T00:00:00"/>
    <x v="0"/>
    <m/>
    <x v="3"/>
    <s v="0-4"/>
    <s v="L"/>
    <x v="13"/>
    <n v="19"/>
    <x v="13"/>
    <m/>
    <x v="0"/>
  </r>
  <r>
    <d v="2022-12-04T00:00:00"/>
    <x v="0"/>
    <m/>
    <x v="3"/>
    <s v="0-4"/>
    <s v="BL"/>
    <x v="14"/>
    <n v="14.9"/>
    <x v="14"/>
    <n v="7.5"/>
    <x v="0"/>
  </r>
  <r>
    <d v="2022-12-04T00:00:00"/>
    <x v="0"/>
    <m/>
    <x v="3"/>
    <s v="0-4"/>
    <s v="BY"/>
    <x v="15"/>
    <n v="15.8"/>
    <x v="15"/>
    <n v="7.5"/>
    <x v="0"/>
  </r>
  <r>
    <d v="2022-12-04T00:00:00"/>
    <x v="0"/>
    <m/>
    <x v="3"/>
    <s v="4+"/>
    <s v="NO LABEL"/>
    <x v="4"/>
    <m/>
    <x v="4"/>
    <n v="9"/>
    <x v="5"/>
  </r>
  <r>
    <d v="2022-12-04T00:00:00"/>
    <x v="0"/>
    <m/>
    <x v="4"/>
    <s v="0-4"/>
    <s v="B"/>
    <x v="16"/>
    <n v="17.3"/>
    <x v="9"/>
    <n v="8.9"/>
    <x v="0"/>
  </r>
  <r>
    <d v="2022-12-04T00:00:00"/>
    <x v="0"/>
    <m/>
    <x v="4"/>
    <s v="0-4"/>
    <s v="R"/>
    <x v="17"/>
    <n v="17.8"/>
    <x v="16"/>
    <n v="9.6"/>
    <x v="0"/>
  </r>
  <r>
    <d v="2022-12-04T00:00:00"/>
    <x v="0"/>
    <m/>
    <x v="4"/>
    <s v="0-4"/>
    <s v="NO LABEL"/>
    <x v="7"/>
    <n v="17.399999999999999"/>
    <x v="9"/>
    <n v="8.6999999999999993"/>
    <x v="0"/>
  </r>
  <r>
    <d v="2022-12-04T00:00:00"/>
    <x v="0"/>
    <m/>
    <x v="4"/>
    <s v="0-4"/>
    <s v="NO LABEL"/>
    <x v="1"/>
    <n v="16.899999999999999"/>
    <x v="17"/>
    <n v="9.6999999999999993"/>
    <x v="0"/>
  </r>
  <r>
    <d v="2022-12-04T00:00:00"/>
    <x v="0"/>
    <m/>
    <x v="4"/>
    <s v="0-4"/>
    <s v="NO LABEL"/>
    <x v="18"/>
    <n v="15.6"/>
    <x v="2"/>
    <n v="7.5"/>
    <x v="0"/>
  </r>
  <r>
    <d v="2022-12-04T00:00:00"/>
    <x v="0"/>
    <m/>
    <x v="4"/>
    <s v="4+"/>
    <s v="Y"/>
    <x v="6"/>
    <n v="16.399999999999999"/>
    <x v="18"/>
    <n v="8.5"/>
    <x v="0"/>
  </r>
  <r>
    <d v="2022-12-04T00:00:00"/>
    <x v="0"/>
    <m/>
    <x v="4"/>
    <s v="4+"/>
    <s v="NO LABEL"/>
    <x v="19"/>
    <n v="14.7"/>
    <x v="19"/>
    <n v="6.7"/>
    <x v="0"/>
  </r>
  <r>
    <d v="2022-12-04T00:00:00"/>
    <x v="0"/>
    <m/>
    <x v="4"/>
    <s v="4+"/>
    <s v="YX"/>
    <x v="4"/>
    <m/>
    <x v="4"/>
    <m/>
    <x v="0"/>
  </r>
  <r>
    <d v="2022-12-04T00:00:00"/>
    <x v="0"/>
    <m/>
    <x v="5"/>
    <s v="0-4"/>
    <s v="R"/>
    <x v="20"/>
    <n v="19.2"/>
    <x v="20"/>
    <n v="10.9"/>
    <x v="0"/>
  </r>
  <r>
    <d v="2022-12-04T00:00:00"/>
    <x v="0"/>
    <m/>
    <x v="5"/>
    <s v="0-4"/>
    <s v="BY"/>
    <x v="21"/>
    <n v="17.2"/>
    <x v="21"/>
    <n v="7.8"/>
    <x v="0"/>
  </r>
  <r>
    <d v="2022-12-04T00:00:00"/>
    <x v="0"/>
    <m/>
    <x v="5"/>
    <s v="0-4"/>
    <s v="RB"/>
    <x v="22"/>
    <n v="18"/>
    <x v="9"/>
    <n v="8.5"/>
    <x v="0"/>
  </r>
  <r>
    <d v="2022-12-04T00:00:00"/>
    <x v="0"/>
    <m/>
    <x v="5"/>
    <s v="0-4"/>
    <s v="Y"/>
    <x v="23"/>
    <n v="17.2"/>
    <x v="9"/>
    <n v="9.6"/>
    <x v="0"/>
  </r>
  <r>
    <d v="2022-12-04T00:00:00"/>
    <x v="0"/>
    <m/>
    <x v="5"/>
    <s v="0-4"/>
    <s v="NO LABEL"/>
    <x v="2"/>
    <n v="16.3"/>
    <x v="3"/>
    <n v="8.6999999999999993"/>
    <x v="0"/>
  </r>
  <r>
    <d v="2022-12-04T00:00:00"/>
    <x v="0"/>
    <m/>
    <x v="5"/>
    <s v="0-4"/>
    <s v="RL"/>
    <x v="16"/>
    <n v="16.399999999999999"/>
    <x v="17"/>
    <n v="8.6"/>
    <x v="0"/>
  </r>
  <r>
    <d v="2022-12-04T00:00:00"/>
    <x v="0"/>
    <m/>
    <x v="5"/>
    <s v="0-4"/>
    <s v="BL"/>
    <x v="24"/>
    <n v="15.6"/>
    <x v="22"/>
    <n v="7.2"/>
    <x v="0"/>
  </r>
  <r>
    <d v="2022-12-04T00:00:00"/>
    <x v="0"/>
    <m/>
    <x v="5"/>
    <s v="0-4"/>
    <s v="RY"/>
    <x v="4"/>
    <m/>
    <x v="4"/>
    <m/>
    <x v="6"/>
  </r>
  <r>
    <d v="2022-12-04T00:00:00"/>
    <x v="0"/>
    <m/>
    <x v="5"/>
    <s v="4+"/>
    <s v="NO LABEL"/>
    <x v="25"/>
    <n v="16.600000000000001"/>
    <x v="23"/>
    <n v="9.1"/>
    <x v="0"/>
  </r>
  <r>
    <d v="2022-12-04T00:00:00"/>
    <x v="0"/>
    <s v="G"/>
    <x v="6"/>
    <s v="0-4"/>
    <s v="LR"/>
    <x v="25"/>
    <n v="16.8"/>
    <x v="24"/>
    <n v="8.4"/>
    <x v="0"/>
  </r>
  <r>
    <d v="2022-12-04T00:00:00"/>
    <x v="0"/>
    <s v="G"/>
    <x v="6"/>
    <s v="0-4"/>
    <s v="BL"/>
    <x v="7"/>
    <n v="17.2"/>
    <x v="24"/>
    <n v="7.6"/>
    <x v="0"/>
  </r>
  <r>
    <d v="2022-12-04T00:00:00"/>
    <x v="0"/>
    <s v="G"/>
    <x v="6"/>
    <s v="0-4"/>
    <s v="L"/>
    <x v="9"/>
    <n v="18.3"/>
    <x v="25"/>
    <n v="9.3000000000000007"/>
    <x v="0"/>
  </r>
  <r>
    <d v="2022-12-04T00:00:00"/>
    <x v="0"/>
    <s v="G"/>
    <x v="6"/>
    <s v="0-4"/>
    <s v="RY"/>
    <x v="26"/>
    <n v="18.2"/>
    <x v="16"/>
    <n v="9"/>
    <x v="0"/>
  </r>
  <r>
    <d v="2022-12-04T00:00:00"/>
    <x v="0"/>
    <s v="G"/>
    <x v="6"/>
    <s v="0-4"/>
    <s v="NO LABEL"/>
    <x v="4"/>
    <m/>
    <x v="4"/>
    <n v="8.8000000000000007"/>
    <x v="7"/>
  </r>
  <r>
    <d v="2022-12-04T00:00:00"/>
    <x v="0"/>
    <s v="G"/>
    <x v="6"/>
    <s v="4+"/>
    <s v="B"/>
    <x v="17"/>
    <n v="18.399999999999999"/>
    <x v="26"/>
    <n v="9.1999999999999993"/>
    <x v="0"/>
  </r>
  <r>
    <d v="2022-12-04T00:00:00"/>
    <x v="0"/>
    <s v="G"/>
    <x v="6"/>
    <s v="4+"/>
    <s v="Y"/>
    <x v="27"/>
    <n v="18.899999999999999"/>
    <x v="27"/>
    <n v="10.4"/>
    <x v="0"/>
  </r>
  <r>
    <d v="2022-12-04T00:00:00"/>
    <x v="0"/>
    <s v="G"/>
    <x v="6"/>
    <s v="4+"/>
    <s v="R"/>
    <x v="4"/>
    <m/>
    <x v="4"/>
    <n v="10.4"/>
    <x v="8"/>
  </r>
  <r>
    <d v="2022-12-04T00:00:00"/>
    <x v="0"/>
    <s v="G"/>
    <x v="6"/>
    <s v="4+"/>
    <s v="BR"/>
    <x v="4"/>
    <m/>
    <x v="4"/>
    <n v="8.6"/>
    <x v="9"/>
  </r>
  <r>
    <d v="2022-12-04T00:00:00"/>
    <x v="0"/>
    <s v="H"/>
    <x v="7"/>
    <s v="0-4"/>
    <s v="BL"/>
    <x v="3"/>
    <n v="16.2"/>
    <x v="22"/>
    <n v="7"/>
    <x v="0"/>
  </r>
  <r>
    <d v="2022-12-04T00:00:00"/>
    <x v="0"/>
    <s v="H"/>
    <x v="7"/>
    <s v="0-4"/>
    <s v="NO LABEL"/>
    <x v="12"/>
    <n v="16.600000000000001"/>
    <x v="1"/>
    <n v="11.1"/>
    <x v="0"/>
  </r>
  <r>
    <d v="2022-12-04T00:00:00"/>
    <x v="0"/>
    <s v="H"/>
    <x v="7"/>
    <s v="0-4"/>
    <s v="R"/>
    <x v="28"/>
    <n v="19.7"/>
    <x v="28"/>
    <n v="11.2"/>
    <x v="0"/>
  </r>
  <r>
    <d v="2022-12-04T00:00:00"/>
    <x v="0"/>
    <s v="H"/>
    <x v="7"/>
    <s v="0-4"/>
    <s v="Y"/>
    <x v="29"/>
    <n v="19.2"/>
    <x v="27"/>
    <n v="9.9"/>
    <x v="0"/>
  </r>
  <r>
    <d v="2022-12-04T00:00:00"/>
    <x v="0"/>
    <s v="H"/>
    <x v="7"/>
    <s v="0-4"/>
    <s v="RL"/>
    <x v="23"/>
    <n v="16.899999999999999"/>
    <x v="17"/>
    <n v="7.6"/>
    <x v="0"/>
  </r>
  <r>
    <d v="2022-12-04T00:00:00"/>
    <x v="0"/>
    <s v="H"/>
    <x v="7"/>
    <s v="0-4"/>
    <s v="L"/>
    <x v="20"/>
    <n v="19.600000000000001"/>
    <x v="11"/>
    <n v="9"/>
    <x v="0"/>
  </r>
  <r>
    <d v="2022-12-04T00:00:00"/>
    <x v="0"/>
    <s v="H"/>
    <x v="7"/>
    <s v="0-4"/>
    <s v="RB"/>
    <x v="30"/>
    <n v="15.1"/>
    <x v="22"/>
    <n v="8.3000000000000007"/>
    <x v="0"/>
  </r>
  <r>
    <d v="2022-12-04T00:00:00"/>
    <x v="0"/>
    <s v="H"/>
    <x v="7"/>
    <s v="0-4"/>
    <s v="BY"/>
    <x v="31"/>
    <n v="16.899999999999999"/>
    <x v="17"/>
    <n v="8.1999999999999993"/>
    <x v="0"/>
  </r>
  <r>
    <d v="2022-12-04T00:00:00"/>
    <x v="0"/>
    <s v="H"/>
    <x v="7"/>
    <s v="0-4"/>
    <s v="R"/>
    <x v="32"/>
    <n v="18.100000000000001"/>
    <x v="29"/>
    <n v="9.5"/>
    <x v="0"/>
  </r>
  <r>
    <d v="2022-12-04T00:00:00"/>
    <x v="0"/>
    <m/>
    <x v="7"/>
    <s v="4+"/>
    <s v="RY"/>
    <x v="33"/>
    <n v="16.559999999999999"/>
    <x v="30"/>
    <n v="8.19"/>
    <x v="0"/>
  </r>
  <r>
    <d v="2022-12-04T00:00:00"/>
    <x v="0"/>
    <m/>
    <x v="7"/>
    <s v="4+"/>
    <s v="RB"/>
    <x v="34"/>
    <n v="18.329999999999998"/>
    <x v="31"/>
    <n v="8.6199999999999992"/>
    <x v="0"/>
  </r>
  <r>
    <d v="2022-12-04T00:00:00"/>
    <x v="0"/>
    <m/>
    <x v="7"/>
    <s v="4+"/>
    <s v="B"/>
    <x v="1"/>
    <n v="17.29"/>
    <x v="32"/>
    <n v="8.6300000000000008"/>
    <x v="0"/>
  </r>
  <r>
    <d v="2022-12-04T00:00:00"/>
    <x v="0"/>
    <m/>
    <x v="7"/>
    <s v="4+"/>
    <s v="YB"/>
    <x v="35"/>
    <n v="15.31"/>
    <x v="33"/>
    <n v="7.69"/>
    <x v="0"/>
  </r>
  <r>
    <d v="2022-12-04T00:00:00"/>
    <x v="0"/>
    <m/>
    <x v="7"/>
    <s v="4+"/>
    <s v="R"/>
    <x v="36"/>
    <n v="19.39"/>
    <x v="34"/>
    <n v="11.33"/>
    <x v="0"/>
  </r>
  <r>
    <d v="2022-12-04T00:00:00"/>
    <x v="0"/>
    <m/>
    <x v="7"/>
    <s v="4+"/>
    <s v="BL"/>
    <x v="37"/>
    <n v="15.85"/>
    <x v="35"/>
    <n v="7.75"/>
    <x v="0"/>
  </r>
  <r>
    <d v="2022-12-04T00:00:00"/>
    <x v="0"/>
    <m/>
    <x v="7"/>
    <s v="4+"/>
    <s v="L"/>
    <x v="38"/>
    <n v="17.23"/>
    <x v="36"/>
    <n v="8.16"/>
    <x v="0"/>
  </r>
  <r>
    <d v="2022-12-04T00:00:00"/>
    <x v="0"/>
    <m/>
    <x v="7"/>
    <s v="4+"/>
    <s v="Y"/>
    <x v="39"/>
    <n v="19.04"/>
    <x v="37"/>
    <n v="8.5"/>
    <x v="0"/>
  </r>
  <r>
    <d v="2022-12-04T00:00:00"/>
    <x v="0"/>
    <m/>
    <x v="7"/>
    <s v="4+"/>
    <s v="RL"/>
    <x v="40"/>
    <n v="15.12"/>
    <x v="38"/>
    <n v="8.08"/>
    <x v="0"/>
  </r>
  <r>
    <d v="2022-12-04T00:00:00"/>
    <x v="0"/>
    <m/>
    <x v="8"/>
    <m/>
    <s v="R"/>
    <x v="4"/>
    <m/>
    <x v="4"/>
    <n v="10.97"/>
    <x v="10"/>
  </r>
  <r>
    <d v="2022-12-04T00:00:00"/>
    <x v="0"/>
    <m/>
    <x v="8"/>
    <m/>
    <s v="NO LABEL"/>
    <x v="4"/>
    <m/>
    <x v="4"/>
    <m/>
    <x v="11"/>
  </r>
  <r>
    <d v="2022-12-04T00:00:00"/>
    <x v="0"/>
    <m/>
    <x v="8"/>
    <m/>
    <s v="NO LABEL"/>
    <x v="4"/>
    <m/>
    <x v="4"/>
    <m/>
    <x v="12"/>
  </r>
  <r>
    <d v="2022-12-04T00:00:00"/>
    <x v="0"/>
    <m/>
    <x v="8"/>
    <m/>
    <s v="NO LABEL"/>
    <x v="4"/>
    <m/>
    <x v="4"/>
    <m/>
    <x v="13"/>
  </r>
  <r>
    <d v="2022-12-04T00:00:00"/>
    <x v="0"/>
    <m/>
    <x v="8"/>
    <m/>
    <m/>
    <x v="4"/>
    <m/>
    <x v="4"/>
    <m/>
    <x v="0"/>
  </r>
  <r>
    <d v="2022-12-04T00:00:00"/>
    <x v="0"/>
    <m/>
    <x v="8"/>
    <m/>
    <m/>
    <x v="4"/>
    <m/>
    <x v="4"/>
    <m/>
    <x v="0"/>
  </r>
  <r>
    <d v="2022-12-04T00:00:00"/>
    <x v="0"/>
    <m/>
    <x v="8"/>
    <m/>
    <m/>
    <x v="4"/>
    <m/>
    <x v="4"/>
    <m/>
    <x v="0"/>
  </r>
  <r>
    <d v="2022-12-04T00:00:00"/>
    <x v="0"/>
    <m/>
    <x v="9"/>
    <m/>
    <s v="Y"/>
    <x v="41"/>
    <n v="16.7"/>
    <x v="39"/>
    <n v="8.5"/>
    <x v="0"/>
  </r>
  <r>
    <d v="2022-12-05T00:00:00"/>
    <x v="1"/>
    <m/>
    <x v="0"/>
    <s v="0-4"/>
    <s v="NO LABEL"/>
    <x v="42"/>
    <n v="10.08"/>
    <x v="40"/>
    <n v="4.22"/>
    <x v="0"/>
  </r>
  <r>
    <d v="2022-12-06T00:00:00"/>
    <x v="1"/>
    <m/>
    <x v="0"/>
    <s v="0-4"/>
    <s v="L"/>
    <x v="43"/>
    <n v="15.99"/>
    <x v="41"/>
    <n v="4.22"/>
    <x v="0"/>
  </r>
  <r>
    <d v="2022-12-07T00:00:00"/>
    <x v="1"/>
    <m/>
    <x v="0"/>
    <s v="0-4"/>
    <s v="LB"/>
    <x v="44"/>
    <n v="13.81"/>
    <x v="42"/>
    <n v="7.5"/>
    <x v="0"/>
  </r>
  <r>
    <d v="2022-12-08T00:00:00"/>
    <x v="1"/>
    <m/>
    <x v="0"/>
    <s v="0-4"/>
    <s v="RY"/>
    <x v="45"/>
    <n v="13.95"/>
    <x v="19"/>
    <n v="8.07"/>
    <x v="0"/>
  </r>
  <r>
    <d v="2022-12-09T00:00:00"/>
    <x v="1"/>
    <m/>
    <x v="0"/>
    <s v="4+"/>
    <s v="B"/>
    <x v="4"/>
    <m/>
    <x v="4"/>
    <n v="8.89"/>
    <x v="14"/>
  </r>
  <r>
    <d v="2022-12-10T00:00:00"/>
    <x v="1"/>
    <m/>
    <x v="0"/>
    <s v="4+"/>
    <s v="YB"/>
    <x v="4"/>
    <m/>
    <x v="4"/>
    <n v="8.17"/>
    <x v="15"/>
  </r>
  <r>
    <d v="2022-12-11T00:00:00"/>
    <x v="1"/>
    <m/>
    <x v="0"/>
    <s v="4+"/>
    <s v="NO LABEL"/>
    <x v="4"/>
    <m/>
    <x v="4"/>
    <n v="10.09"/>
    <x v="16"/>
  </r>
  <r>
    <d v="2022-12-12T00:00:00"/>
    <x v="1"/>
    <m/>
    <x v="0"/>
    <s v="4+"/>
    <s v="RB"/>
    <x v="4"/>
    <m/>
    <x v="4"/>
    <n v="7.43"/>
    <x v="17"/>
  </r>
  <r>
    <d v="2022-12-13T00:00:00"/>
    <x v="1"/>
    <m/>
    <x v="1"/>
    <s v="4+"/>
    <s v="R"/>
    <x v="4"/>
    <m/>
    <x v="4"/>
    <n v="10.1"/>
    <x v="18"/>
  </r>
  <r>
    <d v="2022-12-14T00:00:00"/>
    <x v="1"/>
    <m/>
    <x v="1"/>
    <s v="4+"/>
    <s v="NO LABEL"/>
    <x v="4"/>
    <m/>
    <x v="4"/>
    <n v="7.67"/>
    <x v="19"/>
  </r>
  <r>
    <d v="2022-12-15T00:00:00"/>
    <x v="1"/>
    <m/>
    <x v="1"/>
    <s v="4+"/>
    <s v="NO LABEL"/>
    <x v="46"/>
    <n v="13.67"/>
    <x v="43"/>
    <n v="8.89"/>
    <x v="0"/>
  </r>
  <r>
    <d v="2022-12-16T00:00:00"/>
    <x v="1"/>
    <m/>
    <x v="1"/>
    <s v="4+"/>
    <s v="NO LABEL"/>
    <x v="47"/>
    <n v="12.94"/>
    <x v="44"/>
    <n v="8.8800000000000008"/>
    <x v="0"/>
  </r>
  <r>
    <d v="2022-12-17T00:00:00"/>
    <x v="1"/>
    <m/>
    <x v="1"/>
    <s v="4+"/>
    <s v="NO LABEL"/>
    <x v="48"/>
    <n v="13.2"/>
    <x v="45"/>
    <n v="9.6999999999999993"/>
    <x v="0"/>
  </r>
  <r>
    <d v="2022-12-18T00:00:00"/>
    <x v="1"/>
    <m/>
    <x v="1"/>
    <s v="4+"/>
    <s v="B"/>
    <x v="4"/>
    <m/>
    <x v="4"/>
    <m/>
    <x v="20"/>
  </r>
  <r>
    <d v="2022-12-19T00:00:00"/>
    <x v="1"/>
    <m/>
    <x v="2"/>
    <s v="0-4"/>
    <s v="RL"/>
    <x v="49"/>
    <n v="13.27"/>
    <x v="46"/>
    <n v="7.78"/>
    <x v="0"/>
  </r>
  <r>
    <d v="2022-12-20T00:00:00"/>
    <x v="1"/>
    <m/>
    <x v="2"/>
    <s v="0-4"/>
    <s v="R"/>
    <x v="50"/>
    <n v="14.53"/>
    <x v="47"/>
    <n v="6.22"/>
    <x v="0"/>
  </r>
  <r>
    <d v="2022-12-21T00:00:00"/>
    <x v="1"/>
    <m/>
    <x v="2"/>
    <s v="0-4"/>
    <s v="NO LABEL"/>
    <x v="4"/>
    <m/>
    <x v="4"/>
    <m/>
    <x v="21"/>
  </r>
  <r>
    <d v="2022-12-22T00:00:00"/>
    <x v="1"/>
    <m/>
    <x v="3"/>
    <s v="0-4"/>
    <s v="B"/>
    <x v="51"/>
    <n v="13.95"/>
    <x v="48"/>
    <n v="9.8000000000000007"/>
    <x v="0"/>
  </r>
  <r>
    <d v="2022-12-23T00:00:00"/>
    <x v="1"/>
    <m/>
    <x v="3"/>
    <s v="0-4"/>
    <s v="R"/>
    <x v="52"/>
    <n v="15.92"/>
    <x v="49"/>
    <n v="11.76"/>
    <x v="0"/>
  </r>
  <r>
    <d v="2022-12-24T00:00:00"/>
    <x v="1"/>
    <m/>
    <x v="3"/>
    <s v="4+"/>
    <s v="NO LABEL"/>
    <x v="53"/>
    <n v="11.29"/>
    <x v="50"/>
    <n v="8.5"/>
    <x v="0"/>
  </r>
  <r>
    <d v="2022-12-25T00:00:00"/>
    <x v="1"/>
    <m/>
    <x v="4"/>
    <s v="0-4"/>
    <s v="B"/>
    <x v="54"/>
    <n v="14.49"/>
    <x v="51"/>
    <n v="9.93"/>
    <x v="0"/>
  </r>
  <r>
    <d v="2022-12-26T00:00:00"/>
    <x v="1"/>
    <m/>
    <x v="4"/>
    <s v="0-4"/>
    <s v="L"/>
    <x v="55"/>
    <n v="13.45"/>
    <x v="52"/>
    <n v="9.18"/>
    <x v="0"/>
  </r>
  <r>
    <d v="2022-12-27T00:00:00"/>
    <x v="1"/>
    <m/>
    <x v="4"/>
    <s v="0-4"/>
    <s v="BR"/>
    <x v="56"/>
    <n v="11.39"/>
    <x v="53"/>
    <n v="8.17"/>
    <x v="0"/>
  </r>
  <r>
    <d v="2022-12-28T00:00:00"/>
    <x v="1"/>
    <m/>
    <x v="4"/>
    <s v="0-4"/>
    <s v="R"/>
    <x v="4"/>
    <m/>
    <x v="4"/>
    <n v="8.4499999999999993"/>
    <x v="22"/>
  </r>
  <r>
    <d v="2022-12-29T00:00:00"/>
    <x v="1"/>
    <m/>
    <x v="4"/>
    <s v="0-4"/>
    <s v="Y"/>
    <x v="4"/>
    <m/>
    <x v="4"/>
    <n v="9.7200000000000006"/>
    <x v="23"/>
  </r>
  <r>
    <d v="2022-12-30T00:00:00"/>
    <x v="1"/>
    <m/>
    <x v="4"/>
    <s v="0-4"/>
    <s v="LR"/>
    <x v="4"/>
    <m/>
    <x v="4"/>
    <n v="8.11"/>
    <x v="24"/>
  </r>
  <r>
    <d v="2022-12-31T00:00:00"/>
    <x v="1"/>
    <m/>
    <x v="4"/>
    <s v="0-4"/>
    <s v="BL"/>
    <x v="57"/>
    <n v="11.95"/>
    <x v="54"/>
    <n v="7.44"/>
    <x v="0"/>
  </r>
  <r>
    <d v="2023-01-01T00:00:00"/>
    <x v="1"/>
    <m/>
    <x v="4"/>
    <s v="0-4"/>
    <s v="BL"/>
    <x v="4"/>
    <m/>
    <x v="4"/>
    <n v="8.25"/>
    <x v="20"/>
  </r>
  <r>
    <d v="2023-01-02T00:00:00"/>
    <x v="1"/>
    <m/>
    <x v="5"/>
    <s v="0-4"/>
    <s v="RX"/>
    <x v="58"/>
    <n v="14.2"/>
    <x v="55"/>
    <n v="8.86"/>
    <x v="0"/>
  </r>
  <r>
    <d v="2023-01-03T00:00:00"/>
    <x v="1"/>
    <m/>
    <x v="5"/>
    <s v="0-4"/>
    <s v="LB"/>
    <x v="59"/>
    <n v="10.99"/>
    <x v="56"/>
    <n v="7.77"/>
    <x v="0"/>
  </r>
  <r>
    <d v="2023-01-04T00:00:00"/>
    <x v="1"/>
    <m/>
    <x v="5"/>
    <s v="4+"/>
    <s v="RL"/>
    <x v="60"/>
    <n v="7.88"/>
    <x v="57"/>
    <m/>
    <x v="0"/>
  </r>
  <r>
    <d v="2023-01-05T00:00:00"/>
    <x v="1"/>
    <m/>
    <x v="5"/>
    <s v="4+"/>
    <s v="L"/>
    <x v="4"/>
    <m/>
    <x v="4"/>
    <m/>
    <x v="25"/>
  </r>
  <r>
    <d v="2023-01-06T00:00:00"/>
    <x v="1"/>
    <m/>
    <x v="5"/>
    <s v="4+"/>
    <s v="B"/>
    <x v="4"/>
    <m/>
    <x v="4"/>
    <m/>
    <x v="26"/>
  </r>
  <r>
    <d v="2023-01-07T00:00:00"/>
    <x v="1"/>
    <m/>
    <x v="5"/>
    <s v="4+"/>
    <s v="NO LABEL"/>
    <x v="4"/>
    <m/>
    <x v="4"/>
    <m/>
    <x v="27"/>
  </r>
  <r>
    <d v="2023-01-08T00:00:00"/>
    <x v="1"/>
    <m/>
    <x v="5"/>
    <s v="4+"/>
    <s v="NO LABEL"/>
    <x v="4"/>
    <m/>
    <x v="4"/>
    <m/>
    <x v="28"/>
  </r>
  <r>
    <d v="2023-01-09T00:00:00"/>
    <x v="1"/>
    <m/>
    <x v="10"/>
    <s v="0-4"/>
    <s v="Y"/>
    <x v="61"/>
    <n v="13.53"/>
    <x v="58"/>
    <n v="9.61"/>
    <x v="0"/>
  </r>
  <r>
    <d v="2023-01-10T00:00:00"/>
    <x v="1"/>
    <m/>
    <x v="10"/>
    <s v="0-4"/>
    <s v="BY"/>
    <x v="62"/>
    <n v="13.32"/>
    <x v="59"/>
    <n v="8.4600000000000009"/>
    <x v="0"/>
  </r>
  <r>
    <d v="2023-01-11T00:00:00"/>
    <x v="1"/>
    <m/>
    <x v="10"/>
    <s v="0-4"/>
    <s v="RL"/>
    <x v="63"/>
    <n v="12.73"/>
    <x v="60"/>
    <n v="7.46"/>
    <x v="0"/>
  </r>
  <r>
    <d v="2023-01-12T00:00:00"/>
    <x v="1"/>
    <m/>
    <x v="10"/>
    <s v="0-4"/>
    <s v="R"/>
    <x v="64"/>
    <n v="15.08"/>
    <x v="61"/>
    <n v="10.72"/>
    <x v="0"/>
  </r>
  <r>
    <d v="2023-01-13T00:00:00"/>
    <x v="1"/>
    <m/>
    <x v="10"/>
    <s v="0-4"/>
    <s v="BL"/>
    <x v="65"/>
    <n v="12.75"/>
    <x v="62"/>
    <n v="8.4"/>
    <x v="0"/>
  </r>
  <r>
    <d v="2023-01-14T00:00:00"/>
    <x v="1"/>
    <m/>
    <x v="10"/>
    <s v="4+"/>
    <s v="B"/>
    <x v="66"/>
    <n v="12.66"/>
    <x v="63"/>
    <n v="8.8699999999999992"/>
    <x v="0"/>
  </r>
  <r>
    <d v="2023-01-15T00:00:00"/>
    <x v="1"/>
    <m/>
    <x v="10"/>
    <s v="4+"/>
    <s v="L"/>
    <x v="67"/>
    <n v="13.13"/>
    <x v="64"/>
    <n v="8.07"/>
    <x v="0"/>
  </r>
  <r>
    <d v="2023-01-16T00:00:00"/>
    <x v="1"/>
    <m/>
    <x v="6"/>
    <s v="0-4"/>
    <s v="BL"/>
    <x v="68"/>
    <n v="15.03"/>
    <x v="65"/>
    <n v="8.5399999999999991"/>
    <x v="0"/>
  </r>
  <r>
    <d v="2023-01-17T00:00:00"/>
    <x v="1"/>
    <m/>
    <x v="6"/>
    <s v="0-4"/>
    <s v="Y"/>
    <x v="69"/>
    <n v="15.67"/>
    <x v="66"/>
    <n v="10.08"/>
    <x v="0"/>
  </r>
  <r>
    <d v="2023-01-18T00:00:00"/>
    <x v="1"/>
    <m/>
    <x v="6"/>
    <s v="0-4"/>
    <s v="RX"/>
    <x v="58"/>
    <n v="13.44"/>
    <x v="67"/>
    <n v="7.43"/>
    <x v="0"/>
  </r>
  <r>
    <d v="2023-01-19T00:00:00"/>
    <x v="1"/>
    <m/>
    <x v="6"/>
    <s v="0-4"/>
    <s v="R"/>
    <x v="70"/>
    <n v="17.04"/>
    <x v="68"/>
    <n v="10.24"/>
    <x v="0"/>
  </r>
  <r>
    <d v="2023-01-20T00:00:00"/>
    <x v="1"/>
    <m/>
    <x v="6"/>
    <s v="0-4"/>
    <s v="NO LABEL"/>
    <x v="71"/>
    <n v="12.22"/>
    <x v="69"/>
    <n v="8.43"/>
    <x v="0"/>
  </r>
  <r>
    <d v="2023-01-21T00:00:00"/>
    <x v="1"/>
    <m/>
    <x v="6"/>
    <s v="0-4"/>
    <s v="NO LABEL"/>
    <x v="72"/>
    <n v="14.34"/>
    <x v="70"/>
    <n v="9.09"/>
    <x v="0"/>
  </r>
  <r>
    <d v="2023-01-22T00:00:00"/>
    <x v="1"/>
    <m/>
    <x v="6"/>
    <s v="0-4"/>
    <s v="RL"/>
    <x v="73"/>
    <n v="16.55"/>
    <x v="3"/>
    <n v="9.0299999999999994"/>
    <x v="0"/>
  </r>
  <r>
    <d v="2023-01-23T00:00:00"/>
    <x v="1"/>
    <m/>
    <x v="7"/>
    <s v="0-4"/>
    <s v="B"/>
    <x v="4"/>
    <m/>
    <x v="4"/>
    <n v="8.82"/>
    <x v="29"/>
  </r>
  <r>
    <d v="2023-01-24T00:00:00"/>
    <x v="1"/>
    <m/>
    <x v="7"/>
    <s v="0-4"/>
    <s v="RL"/>
    <x v="74"/>
    <n v="13.8"/>
    <x v="71"/>
    <n v="8.51"/>
    <x v="0"/>
  </r>
  <r>
    <d v="2023-01-25T00:00:00"/>
    <x v="1"/>
    <m/>
    <x v="7"/>
    <s v="0-4"/>
    <s v="B"/>
    <x v="75"/>
    <n v="14.22"/>
    <x v="72"/>
    <n v="7.99"/>
    <x v="0"/>
  </r>
  <r>
    <d v="2023-01-26T00:00:00"/>
    <x v="1"/>
    <m/>
    <x v="7"/>
    <s v="0-4"/>
    <s v="RL"/>
    <x v="76"/>
    <n v="13.8"/>
    <x v="58"/>
    <n v="7.23"/>
    <x v="0"/>
  </r>
  <r>
    <d v="2023-01-27T00:00:00"/>
    <x v="1"/>
    <m/>
    <x v="7"/>
    <s v="0-4"/>
    <s v="BY"/>
    <x v="77"/>
    <n v="15.51"/>
    <x v="73"/>
    <n v="8.7899999999999991"/>
    <x v="0"/>
  </r>
  <r>
    <d v="2023-01-28T00:00:00"/>
    <x v="1"/>
    <m/>
    <x v="7"/>
    <s v="4+"/>
    <s v="R"/>
    <x v="73"/>
    <n v="16.18"/>
    <x v="74"/>
    <n v="9.8800000000000008"/>
    <x v="0"/>
  </r>
  <r>
    <d v="2023-01-29T00:00:00"/>
    <x v="1"/>
    <m/>
    <x v="7"/>
    <s v="4+"/>
    <s v="Y"/>
    <x v="49"/>
    <n v="13.31"/>
    <x v="75"/>
    <n v="8.5500000000000007"/>
    <x v="0"/>
  </r>
  <r>
    <d v="2023-01-30T00:00:00"/>
    <x v="1"/>
    <m/>
    <x v="7"/>
    <s v="4+"/>
    <s v="NO LABEL"/>
    <x v="4"/>
    <m/>
    <x v="4"/>
    <n v="8.66"/>
    <x v="30"/>
  </r>
  <r>
    <d v="2023-01-31T00:00:00"/>
    <x v="1"/>
    <m/>
    <x v="8"/>
    <s v="0-4"/>
    <s v="R"/>
    <x v="78"/>
    <n v="14.3"/>
    <x v="76"/>
    <m/>
    <x v="0"/>
  </r>
  <r>
    <d v="2023-02-01T00:00:00"/>
    <x v="1"/>
    <m/>
    <x v="8"/>
    <s v="0-4"/>
    <s v="L"/>
    <x v="79"/>
    <n v="13.96"/>
    <x v="77"/>
    <m/>
    <x v="0"/>
  </r>
  <r>
    <d v="2023-02-02T00:00:00"/>
    <x v="1"/>
    <m/>
    <x v="8"/>
    <s v="0-4"/>
    <s v="RL"/>
    <x v="63"/>
    <n v="12.39"/>
    <x v="78"/>
    <m/>
    <x v="0"/>
  </r>
  <r>
    <d v="2023-02-03T00:00:00"/>
    <x v="1"/>
    <m/>
    <x v="8"/>
    <s v="0-4"/>
    <s v="B"/>
    <x v="80"/>
    <n v="13.41"/>
    <x v="79"/>
    <m/>
    <x v="0"/>
  </r>
  <r>
    <d v="2023-02-04T00:00:00"/>
    <x v="1"/>
    <m/>
    <x v="8"/>
    <s v="0-4"/>
    <s v="Y"/>
    <x v="81"/>
    <n v="13.12"/>
    <x v="80"/>
    <m/>
    <x v="0"/>
  </r>
  <r>
    <d v="2023-02-05T00:00:00"/>
    <x v="1"/>
    <m/>
    <x v="8"/>
    <s v="0-4"/>
    <s v="BR"/>
    <x v="82"/>
    <n v="11.36"/>
    <x v="81"/>
    <m/>
    <x v="0"/>
  </r>
  <r>
    <d v="2023-02-06T00:00:00"/>
    <x v="1"/>
    <m/>
    <x v="8"/>
    <s v="4+"/>
    <s v="YB"/>
    <x v="83"/>
    <n v="13.05"/>
    <x v="80"/>
    <m/>
    <x v="0"/>
  </r>
  <r>
    <d v="2023-02-07T00:00:00"/>
    <x v="1"/>
    <m/>
    <x v="8"/>
    <s v="4+"/>
    <s v="RY"/>
    <x v="84"/>
    <n v="13.3"/>
    <x v="82"/>
    <m/>
    <x v="0"/>
  </r>
  <r>
    <d v="2023-02-08T00:00:00"/>
    <x v="1"/>
    <m/>
    <x v="8"/>
    <s v="4+"/>
    <s v="BL"/>
    <x v="85"/>
    <n v="13.05"/>
    <x v="83"/>
    <m/>
    <x v="0"/>
  </r>
  <r>
    <d v="2023-02-09T00:00:00"/>
    <x v="1"/>
    <m/>
    <x v="11"/>
    <m/>
    <s v="R"/>
    <x v="86"/>
    <n v="12.26"/>
    <x v="84"/>
    <n v="8.51"/>
    <x v="0"/>
  </r>
  <r>
    <d v="2023-02-10T00:00:00"/>
    <x v="1"/>
    <m/>
    <x v="12"/>
    <m/>
    <s v="NO LABEL"/>
    <x v="4"/>
    <m/>
    <x v="4"/>
    <m/>
    <x v="31"/>
  </r>
  <r>
    <d v="2023-02-11T00:00:00"/>
    <x v="1"/>
    <m/>
    <x v="12"/>
    <m/>
    <s v="NO LABEL"/>
    <x v="4"/>
    <m/>
    <x v="4"/>
    <m/>
    <x v="29"/>
  </r>
  <r>
    <d v="2023-02-12T00:00:00"/>
    <x v="1"/>
    <m/>
    <x v="12"/>
    <m/>
    <s v="B"/>
    <x v="4"/>
    <m/>
    <x v="4"/>
    <m/>
    <x v="25"/>
  </r>
  <r>
    <d v="2023-02-13T00:00:00"/>
    <x v="1"/>
    <m/>
    <x v="12"/>
    <m/>
    <m/>
    <x v="4"/>
    <m/>
    <x v="4"/>
    <m/>
    <x v="0"/>
  </r>
  <r>
    <d v="2023-02-14T00:00:00"/>
    <x v="1"/>
    <m/>
    <x v="12"/>
    <m/>
    <m/>
    <x v="4"/>
    <m/>
    <x v="4"/>
    <m/>
    <x v="0"/>
  </r>
  <r>
    <d v="2023-02-15T00:00:00"/>
    <x v="1"/>
    <m/>
    <x v="12"/>
    <m/>
    <m/>
    <x v="4"/>
    <m/>
    <x v="4"/>
    <m/>
    <x v="0"/>
  </r>
  <r>
    <d v="2023-02-16T00:00:00"/>
    <x v="1"/>
    <m/>
    <x v="12"/>
    <m/>
    <m/>
    <x v="4"/>
    <m/>
    <x v="4"/>
    <m/>
    <x v="0"/>
  </r>
  <r>
    <d v="2023-02-17T00:00:00"/>
    <x v="1"/>
    <m/>
    <x v="12"/>
    <m/>
    <m/>
    <x v="4"/>
    <m/>
    <x v="4"/>
    <m/>
    <x v="0"/>
  </r>
  <r>
    <d v="2023-02-18T00:00:00"/>
    <x v="1"/>
    <m/>
    <x v="12"/>
    <m/>
    <m/>
    <x v="4"/>
    <m/>
    <x v="4"/>
    <m/>
    <x v="0"/>
  </r>
  <r>
    <d v="2023-02-19T00:00:00"/>
    <x v="1"/>
    <m/>
    <x v="12"/>
    <m/>
    <m/>
    <x v="4"/>
    <m/>
    <x v="4"/>
    <m/>
    <x v="0"/>
  </r>
  <r>
    <d v="2023-02-20T00:00:00"/>
    <x v="1"/>
    <m/>
    <x v="12"/>
    <m/>
    <m/>
    <x v="4"/>
    <m/>
    <x v="4"/>
    <m/>
    <x v="0"/>
  </r>
  <r>
    <d v="2023-02-21T00:00:00"/>
    <x v="1"/>
    <m/>
    <x v="12"/>
    <m/>
    <m/>
    <x v="4"/>
    <m/>
    <x v="4"/>
    <m/>
    <x v="0"/>
  </r>
  <r>
    <d v="2023-02-22T00:00:00"/>
    <x v="1"/>
    <m/>
    <x v="12"/>
    <m/>
    <m/>
    <x v="4"/>
    <m/>
    <x v="4"/>
    <m/>
    <x v="0"/>
  </r>
  <r>
    <d v="2023-02-23T00:00:00"/>
    <x v="1"/>
    <m/>
    <x v="12"/>
    <m/>
    <m/>
    <x v="4"/>
    <m/>
    <x v="4"/>
    <m/>
    <x v="0"/>
  </r>
  <r>
    <d v="2023-02-24T00:00:00"/>
    <x v="1"/>
    <m/>
    <x v="12"/>
    <m/>
    <m/>
    <x v="4"/>
    <m/>
    <x v="4"/>
    <m/>
    <x v="0"/>
  </r>
  <r>
    <d v="2023-02-25T00:00:00"/>
    <x v="1"/>
    <m/>
    <x v="12"/>
    <m/>
    <m/>
    <x v="4"/>
    <m/>
    <x v="4"/>
    <m/>
    <x v="0"/>
  </r>
  <r>
    <d v="2023-02-26T00:00:00"/>
    <x v="1"/>
    <m/>
    <x v="12"/>
    <m/>
    <m/>
    <x v="4"/>
    <m/>
    <x v="4"/>
    <m/>
    <x v="0"/>
  </r>
  <r>
    <d v="2023-02-27T00:00:00"/>
    <x v="1"/>
    <m/>
    <x v="12"/>
    <m/>
    <m/>
    <x v="4"/>
    <m/>
    <x v="4"/>
    <m/>
    <x v="0"/>
  </r>
  <r>
    <d v="2023-02-28T00:00:00"/>
    <x v="1"/>
    <m/>
    <x v="12"/>
    <m/>
    <m/>
    <x v="4"/>
    <m/>
    <x v="4"/>
    <m/>
    <x v="0"/>
  </r>
  <r>
    <d v="2023-03-01T00:00:00"/>
    <x v="1"/>
    <m/>
    <x v="12"/>
    <m/>
    <m/>
    <x v="4"/>
    <m/>
    <x v="4"/>
    <m/>
    <x v="0"/>
  </r>
  <r>
    <d v="2023-03-02T00:00:00"/>
    <x v="1"/>
    <m/>
    <x v="12"/>
    <m/>
    <m/>
    <x v="4"/>
    <m/>
    <x v="4"/>
    <m/>
    <x v="0"/>
  </r>
  <r>
    <d v="2023-03-03T00:00:00"/>
    <x v="1"/>
    <m/>
    <x v="12"/>
    <m/>
    <m/>
    <x v="4"/>
    <m/>
    <x v="4"/>
    <m/>
    <x v="0"/>
  </r>
  <r>
    <d v="2023-03-04T00:00:00"/>
    <x v="1"/>
    <m/>
    <x v="12"/>
    <m/>
    <m/>
    <x v="4"/>
    <m/>
    <x v="4"/>
    <m/>
    <x v="0"/>
  </r>
  <r>
    <d v="2023-03-05T00:00:00"/>
    <x v="1"/>
    <m/>
    <x v="12"/>
    <m/>
    <m/>
    <x v="4"/>
    <m/>
    <x v="4"/>
    <m/>
    <x v="0"/>
  </r>
  <r>
    <d v="2023-03-06T00:00:00"/>
    <x v="1"/>
    <m/>
    <x v="12"/>
    <m/>
    <m/>
    <x v="4"/>
    <m/>
    <x v="4"/>
    <m/>
    <x v="0"/>
  </r>
  <r>
    <d v="2023-03-07T00:00:00"/>
    <x v="1"/>
    <m/>
    <x v="12"/>
    <m/>
    <m/>
    <x v="4"/>
    <m/>
    <x v="4"/>
    <m/>
    <x v="0"/>
  </r>
  <r>
    <d v="2023-03-08T00:00:00"/>
    <x v="1"/>
    <m/>
    <x v="12"/>
    <m/>
    <m/>
    <x v="4"/>
    <m/>
    <x v="4"/>
    <m/>
    <x v="0"/>
  </r>
  <r>
    <d v="2023-03-09T00:00:00"/>
    <x v="1"/>
    <m/>
    <x v="12"/>
    <m/>
    <m/>
    <x v="4"/>
    <m/>
    <x v="4"/>
    <m/>
    <x v="0"/>
  </r>
  <r>
    <d v="2023-03-10T00:00:00"/>
    <x v="1"/>
    <m/>
    <x v="12"/>
    <m/>
    <m/>
    <x v="4"/>
    <m/>
    <x v="4"/>
    <m/>
    <x v="0"/>
  </r>
  <r>
    <d v="2023-03-11T00:00:00"/>
    <x v="1"/>
    <m/>
    <x v="12"/>
    <m/>
    <m/>
    <x v="4"/>
    <m/>
    <x v="4"/>
    <m/>
    <x v="0"/>
  </r>
  <r>
    <d v="2023-03-12T00:00:00"/>
    <x v="1"/>
    <m/>
    <x v="12"/>
    <m/>
    <m/>
    <x v="4"/>
    <m/>
    <x v="4"/>
    <m/>
    <x v="0"/>
  </r>
  <r>
    <d v="2023-03-13T00:00:00"/>
    <x v="1"/>
    <m/>
    <x v="12"/>
    <m/>
    <m/>
    <x v="4"/>
    <m/>
    <x v="4"/>
    <m/>
    <x v="0"/>
  </r>
  <r>
    <d v="2023-03-14T00:00:00"/>
    <x v="1"/>
    <m/>
    <x v="12"/>
    <m/>
    <m/>
    <x v="4"/>
    <m/>
    <x v="4"/>
    <m/>
    <x v="0"/>
  </r>
  <r>
    <d v="2023-03-15T00:00:00"/>
    <x v="1"/>
    <m/>
    <x v="12"/>
    <m/>
    <m/>
    <x v="4"/>
    <m/>
    <x v="4"/>
    <m/>
    <x v="0"/>
  </r>
  <r>
    <d v="2023-03-16T00:00:00"/>
    <x v="1"/>
    <m/>
    <x v="12"/>
    <m/>
    <m/>
    <x v="4"/>
    <m/>
    <x v="4"/>
    <m/>
    <x v="0"/>
  </r>
  <r>
    <d v="2023-03-17T00:00:00"/>
    <x v="1"/>
    <m/>
    <x v="12"/>
    <m/>
    <m/>
    <x v="4"/>
    <m/>
    <x v="4"/>
    <m/>
    <x v="0"/>
  </r>
  <r>
    <d v="2023-03-18T00:00:00"/>
    <x v="1"/>
    <m/>
    <x v="12"/>
    <m/>
    <m/>
    <x v="4"/>
    <m/>
    <x v="4"/>
    <m/>
    <x v="0"/>
  </r>
  <r>
    <d v="2023-03-19T00:00:00"/>
    <x v="1"/>
    <m/>
    <x v="12"/>
    <m/>
    <m/>
    <x v="4"/>
    <m/>
    <x v="4"/>
    <m/>
    <x v="0"/>
  </r>
  <r>
    <d v="2023-03-20T00:00:00"/>
    <x v="1"/>
    <m/>
    <x v="12"/>
    <m/>
    <m/>
    <x v="4"/>
    <m/>
    <x v="4"/>
    <m/>
    <x v="0"/>
  </r>
  <r>
    <d v="2023-03-21T00:00:00"/>
    <x v="1"/>
    <m/>
    <x v="12"/>
    <m/>
    <m/>
    <x v="4"/>
    <m/>
    <x v="4"/>
    <m/>
    <x v="0"/>
  </r>
  <r>
    <d v="2023-03-22T00:00:00"/>
    <x v="1"/>
    <m/>
    <x v="12"/>
    <m/>
    <m/>
    <x v="4"/>
    <m/>
    <x v="4"/>
    <m/>
    <x v="0"/>
  </r>
  <r>
    <d v="2023-03-23T00:00:00"/>
    <x v="1"/>
    <m/>
    <x v="12"/>
    <m/>
    <m/>
    <x v="4"/>
    <m/>
    <x v="4"/>
    <m/>
    <x v="0"/>
  </r>
  <r>
    <d v="2023-03-24T00:00:00"/>
    <x v="1"/>
    <m/>
    <x v="12"/>
    <m/>
    <m/>
    <x v="4"/>
    <m/>
    <x v="4"/>
    <m/>
    <x v="0"/>
  </r>
  <r>
    <d v="2023-03-25T00:00:00"/>
    <x v="1"/>
    <m/>
    <x v="12"/>
    <m/>
    <m/>
    <x v="4"/>
    <m/>
    <x v="4"/>
    <m/>
    <x v="0"/>
  </r>
  <r>
    <d v="2023-03-26T00:00:00"/>
    <x v="1"/>
    <m/>
    <x v="12"/>
    <m/>
    <m/>
    <x v="4"/>
    <m/>
    <x v="4"/>
    <m/>
    <x v="0"/>
  </r>
  <r>
    <d v="2023-03-27T00:00:00"/>
    <x v="1"/>
    <m/>
    <x v="12"/>
    <m/>
    <m/>
    <x v="4"/>
    <m/>
    <x v="4"/>
    <m/>
    <x v="0"/>
  </r>
  <r>
    <d v="2023-03-28T00:00:00"/>
    <x v="1"/>
    <m/>
    <x v="12"/>
    <m/>
    <m/>
    <x v="4"/>
    <m/>
    <x v="4"/>
    <m/>
    <x v="0"/>
  </r>
  <r>
    <d v="2023-03-29T00:00:00"/>
    <x v="1"/>
    <m/>
    <x v="12"/>
    <m/>
    <m/>
    <x v="4"/>
    <m/>
    <x v="4"/>
    <m/>
    <x v="0"/>
  </r>
  <r>
    <d v="2023-03-30T00:00:00"/>
    <x v="1"/>
    <m/>
    <x v="12"/>
    <m/>
    <m/>
    <x v="4"/>
    <m/>
    <x v="4"/>
    <m/>
    <x v="0"/>
  </r>
  <r>
    <d v="2023-03-31T00:00:00"/>
    <x v="1"/>
    <m/>
    <x v="12"/>
    <m/>
    <m/>
    <x v="4"/>
    <m/>
    <x v="4"/>
    <m/>
    <x v="0"/>
  </r>
  <r>
    <d v="2023-04-01T00:00:00"/>
    <x v="1"/>
    <m/>
    <x v="12"/>
    <m/>
    <m/>
    <x v="4"/>
    <m/>
    <x v="4"/>
    <m/>
    <x v="0"/>
  </r>
  <r>
    <d v="2023-04-02T00:00:00"/>
    <x v="1"/>
    <m/>
    <x v="12"/>
    <m/>
    <m/>
    <x v="4"/>
    <m/>
    <x v="4"/>
    <m/>
    <x v="0"/>
  </r>
  <r>
    <d v="2023-04-03T00:00:00"/>
    <x v="1"/>
    <m/>
    <x v="12"/>
    <m/>
    <m/>
    <x v="4"/>
    <m/>
    <x v="4"/>
    <m/>
    <x v="0"/>
  </r>
  <r>
    <d v="2023-04-04T00:00:00"/>
    <x v="1"/>
    <m/>
    <x v="12"/>
    <m/>
    <m/>
    <x v="4"/>
    <m/>
    <x v="4"/>
    <m/>
    <x v="0"/>
  </r>
  <r>
    <d v="2023-04-05T00:00:00"/>
    <x v="1"/>
    <m/>
    <x v="12"/>
    <m/>
    <m/>
    <x v="4"/>
    <m/>
    <x v="4"/>
    <m/>
    <x v="0"/>
  </r>
  <r>
    <d v="2023-04-06T00:00:00"/>
    <x v="1"/>
    <m/>
    <x v="12"/>
    <m/>
    <m/>
    <x v="4"/>
    <m/>
    <x v="4"/>
    <m/>
    <x v="0"/>
  </r>
  <r>
    <d v="2023-04-07T00:00:00"/>
    <x v="1"/>
    <m/>
    <x v="12"/>
    <m/>
    <m/>
    <x v="4"/>
    <m/>
    <x v="4"/>
    <m/>
    <x v="0"/>
  </r>
  <r>
    <d v="2023-04-08T00:00:00"/>
    <x v="1"/>
    <m/>
    <x v="12"/>
    <m/>
    <m/>
    <x v="4"/>
    <m/>
    <x v="4"/>
    <m/>
    <x v="0"/>
  </r>
  <r>
    <d v="2023-04-09T00:00:00"/>
    <x v="1"/>
    <m/>
    <x v="12"/>
    <m/>
    <m/>
    <x v="4"/>
    <m/>
    <x v="4"/>
    <m/>
    <x v="0"/>
  </r>
  <r>
    <d v="2023-04-10T00:00:00"/>
    <x v="1"/>
    <m/>
    <x v="12"/>
    <m/>
    <m/>
    <x v="4"/>
    <m/>
    <x v="4"/>
    <m/>
    <x v="0"/>
  </r>
  <r>
    <d v="2023-04-11T00:00:00"/>
    <x v="1"/>
    <m/>
    <x v="12"/>
    <m/>
    <m/>
    <x v="4"/>
    <m/>
    <x v="4"/>
    <m/>
    <x v="0"/>
  </r>
  <r>
    <d v="2023-04-12T00:00:00"/>
    <x v="1"/>
    <m/>
    <x v="12"/>
    <m/>
    <m/>
    <x v="4"/>
    <m/>
    <x v="4"/>
    <m/>
    <x v="0"/>
  </r>
  <r>
    <d v="2023-04-13T00:00:00"/>
    <x v="1"/>
    <m/>
    <x v="12"/>
    <m/>
    <m/>
    <x v="4"/>
    <m/>
    <x v="4"/>
    <m/>
    <x v="0"/>
  </r>
  <r>
    <d v="2023-04-14T00:00:00"/>
    <x v="1"/>
    <m/>
    <x v="12"/>
    <m/>
    <m/>
    <x v="4"/>
    <m/>
    <x v="4"/>
    <m/>
    <x v="0"/>
  </r>
  <r>
    <d v="2023-04-15T00:00:00"/>
    <x v="1"/>
    <m/>
    <x v="12"/>
    <m/>
    <m/>
    <x v="4"/>
    <m/>
    <x v="4"/>
    <m/>
    <x v="0"/>
  </r>
  <r>
    <d v="2023-04-16T00:00:00"/>
    <x v="1"/>
    <m/>
    <x v="12"/>
    <m/>
    <m/>
    <x v="4"/>
    <m/>
    <x v="4"/>
    <m/>
    <x v="0"/>
  </r>
  <r>
    <d v="2023-04-17T00:00:00"/>
    <x v="1"/>
    <m/>
    <x v="12"/>
    <m/>
    <m/>
    <x v="4"/>
    <m/>
    <x v="4"/>
    <m/>
    <x v="0"/>
  </r>
  <r>
    <d v="2023-04-18T00:00:00"/>
    <x v="1"/>
    <m/>
    <x v="12"/>
    <m/>
    <m/>
    <x v="4"/>
    <m/>
    <x v="4"/>
    <m/>
    <x v="0"/>
  </r>
  <r>
    <d v="2023-04-19T00:00:00"/>
    <x v="1"/>
    <m/>
    <x v="12"/>
    <m/>
    <m/>
    <x v="4"/>
    <m/>
    <x v="4"/>
    <m/>
    <x v="0"/>
  </r>
  <r>
    <d v="2023-04-20T00:00:00"/>
    <x v="1"/>
    <m/>
    <x v="12"/>
    <m/>
    <m/>
    <x v="4"/>
    <m/>
    <x v="4"/>
    <m/>
    <x v="0"/>
  </r>
  <r>
    <d v="2023-04-21T00:00:00"/>
    <x v="1"/>
    <m/>
    <x v="12"/>
    <m/>
    <m/>
    <x v="4"/>
    <m/>
    <x v="4"/>
    <m/>
    <x v="0"/>
  </r>
  <r>
    <d v="2023-04-22T00:00:00"/>
    <x v="1"/>
    <m/>
    <x v="12"/>
    <m/>
    <m/>
    <x v="4"/>
    <m/>
    <x v="4"/>
    <m/>
    <x v="0"/>
  </r>
  <r>
    <d v="2023-04-23T00:00:00"/>
    <x v="1"/>
    <m/>
    <x v="12"/>
    <m/>
    <m/>
    <x v="4"/>
    <m/>
    <x v="4"/>
    <m/>
    <x v="0"/>
  </r>
  <r>
    <d v="2023-04-24T00:00:00"/>
    <x v="1"/>
    <m/>
    <x v="12"/>
    <m/>
    <m/>
    <x v="4"/>
    <m/>
    <x v="4"/>
    <m/>
    <x v="0"/>
  </r>
  <r>
    <d v="2023-04-25T00:00:00"/>
    <x v="1"/>
    <m/>
    <x v="12"/>
    <m/>
    <m/>
    <x v="4"/>
    <m/>
    <x v="4"/>
    <m/>
    <x v="0"/>
  </r>
  <r>
    <d v="2023-04-26T00:00:00"/>
    <x v="1"/>
    <m/>
    <x v="12"/>
    <m/>
    <m/>
    <x v="4"/>
    <m/>
    <x v="4"/>
    <m/>
    <x v="0"/>
  </r>
  <r>
    <d v="2023-04-27T00:00:00"/>
    <x v="1"/>
    <m/>
    <x v="12"/>
    <m/>
    <m/>
    <x v="4"/>
    <m/>
    <x v="4"/>
    <m/>
    <x v="0"/>
  </r>
  <r>
    <d v="2023-04-28T00:00:00"/>
    <x v="1"/>
    <m/>
    <x v="12"/>
    <m/>
    <m/>
    <x v="4"/>
    <m/>
    <x v="4"/>
    <m/>
    <x v="0"/>
  </r>
  <r>
    <d v="2023-04-29T00:00:00"/>
    <x v="1"/>
    <m/>
    <x v="12"/>
    <m/>
    <m/>
    <x v="4"/>
    <m/>
    <x v="4"/>
    <m/>
    <x v="0"/>
  </r>
  <r>
    <d v="2023-04-30T00:00:00"/>
    <x v="1"/>
    <m/>
    <x v="12"/>
    <m/>
    <m/>
    <x v="4"/>
    <m/>
    <x v="4"/>
    <m/>
    <x v="0"/>
  </r>
  <r>
    <d v="2023-05-01T00:00:00"/>
    <x v="1"/>
    <m/>
    <x v="12"/>
    <m/>
    <m/>
    <x v="4"/>
    <m/>
    <x v="4"/>
    <m/>
    <x v="0"/>
  </r>
  <r>
    <d v="2023-05-02T00:00:00"/>
    <x v="1"/>
    <m/>
    <x v="12"/>
    <m/>
    <m/>
    <x v="4"/>
    <m/>
    <x v="4"/>
    <m/>
    <x v="0"/>
  </r>
  <r>
    <d v="2023-05-03T00:00:00"/>
    <x v="1"/>
    <m/>
    <x v="12"/>
    <m/>
    <m/>
    <x v="4"/>
    <m/>
    <x v="4"/>
    <m/>
    <x v="0"/>
  </r>
  <r>
    <d v="2023-05-04T00:00:00"/>
    <x v="1"/>
    <m/>
    <x v="12"/>
    <m/>
    <m/>
    <x v="4"/>
    <m/>
    <x v="4"/>
    <m/>
    <x v="0"/>
  </r>
  <r>
    <d v="2023-05-05T00:00:00"/>
    <x v="1"/>
    <m/>
    <x v="12"/>
    <m/>
    <m/>
    <x v="4"/>
    <m/>
    <x v="4"/>
    <m/>
    <x v="0"/>
  </r>
  <r>
    <d v="2023-05-06T00:00:00"/>
    <x v="1"/>
    <m/>
    <x v="12"/>
    <m/>
    <m/>
    <x v="4"/>
    <m/>
    <x v="4"/>
    <m/>
    <x v="0"/>
  </r>
  <r>
    <d v="2023-05-07T00:00:00"/>
    <x v="1"/>
    <m/>
    <x v="12"/>
    <m/>
    <m/>
    <x v="4"/>
    <m/>
    <x v="4"/>
    <m/>
    <x v="0"/>
  </r>
  <r>
    <d v="2023-05-08T00:00:00"/>
    <x v="1"/>
    <m/>
    <x v="12"/>
    <m/>
    <m/>
    <x v="4"/>
    <m/>
    <x v="4"/>
    <m/>
    <x v="0"/>
  </r>
  <r>
    <d v="2023-05-09T00:00:00"/>
    <x v="1"/>
    <m/>
    <x v="12"/>
    <m/>
    <m/>
    <x v="4"/>
    <m/>
    <x v="4"/>
    <m/>
    <x v="0"/>
  </r>
  <r>
    <d v="2023-05-10T00:00:00"/>
    <x v="1"/>
    <m/>
    <x v="12"/>
    <m/>
    <m/>
    <x v="4"/>
    <m/>
    <x v="4"/>
    <m/>
    <x v="0"/>
  </r>
  <r>
    <d v="2023-05-11T00:00:00"/>
    <x v="1"/>
    <m/>
    <x v="12"/>
    <m/>
    <m/>
    <x v="4"/>
    <m/>
    <x v="4"/>
    <m/>
    <x v="0"/>
  </r>
  <r>
    <d v="2023-05-12T00:00:00"/>
    <x v="1"/>
    <m/>
    <x v="12"/>
    <m/>
    <m/>
    <x v="4"/>
    <m/>
    <x v="4"/>
    <m/>
    <x v="0"/>
  </r>
  <r>
    <d v="2023-05-13T00:00:00"/>
    <x v="1"/>
    <m/>
    <x v="12"/>
    <m/>
    <m/>
    <x v="4"/>
    <m/>
    <x v="4"/>
    <m/>
    <x v="0"/>
  </r>
  <r>
    <d v="2023-05-14T00:00:00"/>
    <x v="1"/>
    <m/>
    <x v="12"/>
    <m/>
    <m/>
    <x v="4"/>
    <m/>
    <x v="4"/>
    <m/>
    <x v="0"/>
  </r>
  <r>
    <d v="2023-05-15T00:00:00"/>
    <x v="1"/>
    <m/>
    <x v="12"/>
    <m/>
    <m/>
    <x v="4"/>
    <m/>
    <x v="4"/>
    <m/>
    <x v="0"/>
  </r>
  <r>
    <d v="2023-05-16T00:00:00"/>
    <x v="1"/>
    <m/>
    <x v="12"/>
    <m/>
    <m/>
    <x v="4"/>
    <m/>
    <x v="4"/>
    <m/>
    <x v="0"/>
  </r>
  <r>
    <d v="2023-05-17T00:00:00"/>
    <x v="1"/>
    <m/>
    <x v="12"/>
    <m/>
    <m/>
    <x v="4"/>
    <m/>
    <x v="4"/>
    <m/>
    <x v="0"/>
  </r>
  <r>
    <d v="2023-05-18T00:00:00"/>
    <x v="1"/>
    <m/>
    <x v="12"/>
    <m/>
    <m/>
    <x v="4"/>
    <m/>
    <x v="4"/>
    <m/>
    <x v="0"/>
  </r>
  <r>
    <d v="2023-05-19T00:00:00"/>
    <x v="1"/>
    <m/>
    <x v="12"/>
    <m/>
    <m/>
    <x v="4"/>
    <m/>
    <x v="4"/>
    <m/>
    <x v="0"/>
  </r>
  <r>
    <d v="2023-05-20T00:00:00"/>
    <x v="1"/>
    <m/>
    <x v="12"/>
    <m/>
    <m/>
    <x v="4"/>
    <m/>
    <x v="4"/>
    <m/>
    <x v="0"/>
  </r>
  <r>
    <m/>
    <x v="2"/>
    <m/>
    <x v="12"/>
    <m/>
    <m/>
    <x v="4"/>
    <m/>
    <x v="4"/>
    <m/>
    <x v="0"/>
  </r>
</pivotCacheRecords>
</file>

<file path=xl/pivotCache/pivotCacheRecords2.xml><?xml version="1.0" encoding="utf-8"?>
<pivotCacheRecords xmlns="http://schemas.openxmlformats.org/spreadsheetml/2006/main" xmlns:r="http://schemas.openxmlformats.org/officeDocument/2006/relationships" count="248">
  <r>
    <d v="2022-12-04T00:00:00"/>
    <x v="0"/>
    <x v="0"/>
    <x v="0"/>
    <n v="2"/>
    <m/>
    <s v="A"/>
    <s v="4+"/>
    <s v="R"/>
    <n v="24.1"/>
  </r>
  <r>
    <d v="2022-12-04T00:00:00"/>
    <x v="0"/>
    <x v="0"/>
    <x v="0"/>
    <n v="2"/>
    <m/>
    <s v="A"/>
    <s v="4+"/>
    <s v="NO LABEL"/>
    <n v="21.6"/>
  </r>
  <r>
    <d v="2022-12-04T00:00:00"/>
    <x v="0"/>
    <x v="1"/>
    <x v="0"/>
    <n v="3"/>
    <m/>
    <s v="B"/>
    <s v="0-4"/>
    <s v="BL"/>
    <n v="20.9"/>
  </r>
  <r>
    <d v="2022-12-04T00:00:00"/>
    <x v="0"/>
    <x v="1"/>
    <x v="0"/>
    <n v="3"/>
    <m/>
    <s v="B"/>
    <s v="0-4"/>
    <s v="NO LABEL"/>
    <n v="21.4"/>
  </r>
  <r>
    <d v="2022-12-04T00:00:00"/>
    <x v="0"/>
    <x v="1"/>
    <x v="0"/>
    <n v="3"/>
    <m/>
    <s v="B"/>
    <s v="0-4"/>
    <s v="Y"/>
    <m/>
  </r>
  <r>
    <d v="2022-12-04T00:00:00"/>
    <x v="0"/>
    <x v="1"/>
    <x v="0"/>
    <n v="3"/>
    <m/>
    <s v="B"/>
    <s v="4+"/>
    <s v="R"/>
    <n v="26.2"/>
  </r>
  <r>
    <d v="2022-12-04T00:00:00"/>
    <x v="0"/>
    <x v="1"/>
    <x v="0"/>
    <n v="3"/>
    <m/>
    <s v="B"/>
    <s v="4+"/>
    <s v="RB"/>
    <m/>
  </r>
  <r>
    <d v="2022-12-04T00:00:00"/>
    <x v="0"/>
    <x v="0"/>
    <x v="0"/>
    <n v="4"/>
    <m/>
    <s v="C"/>
    <s v="0-4"/>
    <s v="RL"/>
    <n v="21.4"/>
  </r>
  <r>
    <d v="2022-12-04T00:00:00"/>
    <x v="0"/>
    <x v="0"/>
    <x v="0"/>
    <n v="4"/>
    <m/>
    <s v="C"/>
    <s v="0-4"/>
    <s v="BY"/>
    <n v="20.399999999999999"/>
  </r>
  <r>
    <d v="2022-12-04T00:00:00"/>
    <x v="0"/>
    <x v="0"/>
    <x v="0"/>
    <n v="4"/>
    <m/>
    <s v="C"/>
    <s v="0-4"/>
    <s v="YR"/>
    <n v="22.5"/>
  </r>
  <r>
    <d v="2022-12-04T00:00:00"/>
    <x v="0"/>
    <x v="0"/>
    <x v="0"/>
    <n v="4"/>
    <m/>
    <s v="C"/>
    <s v="0-4"/>
    <s v="NO LABEL"/>
    <n v="22.5"/>
  </r>
  <r>
    <d v="2022-12-04T00:00:00"/>
    <x v="0"/>
    <x v="0"/>
    <x v="0"/>
    <n v="4"/>
    <m/>
    <s v="C"/>
    <s v="0-4"/>
    <s v="R"/>
    <m/>
  </r>
  <r>
    <d v="2022-12-04T00:00:00"/>
    <x v="0"/>
    <x v="0"/>
    <x v="0"/>
    <n v="4"/>
    <m/>
    <s v="C"/>
    <s v="4+"/>
    <s v="B"/>
    <n v="21.9"/>
  </r>
  <r>
    <d v="2022-12-04T00:00:00"/>
    <x v="0"/>
    <x v="0"/>
    <x v="0"/>
    <n v="4"/>
    <m/>
    <s v="C"/>
    <s v="4+"/>
    <s v="Y"/>
    <m/>
  </r>
  <r>
    <d v="2022-12-04T00:00:00"/>
    <x v="0"/>
    <x v="0"/>
    <x v="0"/>
    <n v="4"/>
    <m/>
    <s v="C"/>
    <s v="4+"/>
    <s v="RB"/>
    <n v="23.2"/>
  </r>
  <r>
    <d v="2022-12-04T00:00:00"/>
    <x v="0"/>
    <x v="0"/>
    <x v="0"/>
    <n v="4"/>
    <m/>
    <s v="C"/>
    <s v="4+"/>
    <s v="BL"/>
    <n v="20"/>
  </r>
  <r>
    <d v="2022-12-04T00:00:00"/>
    <x v="0"/>
    <x v="0"/>
    <x v="0"/>
    <n v="4"/>
    <m/>
    <s v="C"/>
    <s v="4+"/>
    <s v="BL"/>
    <m/>
  </r>
  <r>
    <d v="2022-12-04T00:00:00"/>
    <x v="0"/>
    <x v="1"/>
    <x v="0"/>
    <n v="2"/>
    <m/>
    <s v="D"/>
    <s v="0-4"/>
    <s v="NO LABEL"/>
    <n v="31.1"/>
  </r>
  <r>
    <d v="2022-12-04T00:00:00"/>
    <x v="0"/>
    <x v="1"/>
    <x v="0"/>
    <n v="2"/>
    <m/>
    <s v="D"/>
    <s v="0-4"/>
    <s v="R"/>
    <n v="22.5"/>
  </r>
  <r>
    <d v="2022-12-04T00:00:00"/>
    <x v="0"/>
    <x v="1"/>
    <x v="0"/>
    <n v="2"/>
    <m/>
    <s v="D"/>
    <s v="0-4"/>
    <s v="Y"/>
    <n v="20.3"/>
  </r>
  <r>
    <d v="2022-12-04T00:00:00"/>
    <x v="0"/>
    <x v="1"/>
    <x v="0"/>
    <n v="2"/>
    <m/>
    <s v="D"/>
    <s v="0-4"/>
    <s v="L"/>
    <n v="24.3"/>
  </r>
  <r>
    <d v="2022-12-04T00:00:00"/>
    <x v="0"/>
    <x v="1"/>
    <x v="0"/>
    <n v="2"/>
    <m/>
    <s v="D"/>
    <s v="0-4"/>
    <s v="BL"/>
    <n v="18.5"/>
  </r>
  <r>
    <d v="2022-12-04T00:00:00"/>
    <x v="0"/>
    <x v="1"/>
    <x v="0"/>
    <n v="2"/>
    <m/>
    <s v="D"/>
    <s v="0-4"/>
    <s v="BY"/>
    <n v="19.7"/>
  </r>
  <r>
    <d v="2022-12-04T00:00:00"/>
    <x v="0"/>
    <x v="1"/>
    <x v="0"/>
    <n v="2"/>
    <m/>
    <s v="D"/>
    <s v="4+"/>
    <s v="NO LABEL"/>
    <m/>
  </r>
  <r>
    <d v="2022-12-04T00:00:00"/>
    <x v="0"/>
    <x v="1"/>
    <x v="0"/>
    <n v="2"/>
    <m/>
    <s v="E"/>
    <s v="0-4"/>
    <s v="B"/>
    <n v="20.5"/>
  </r>
  <r>
    <d v="2022-12-04T00:00:00"/>
    <x v="0"/>
    <x v="1"/>
    <x v="0"/>
    <n v="2"/>
    <m/>
    <s v="E"/>
    <s v="0-4"/>
    <s v="R"/>
    <n v="23.1"/>
  </r>
  <r>
    <d v="2022-12-04T00:00:00"/>
    <x v="0"/>
    <x v="1"/>
    <x v="0"/>
    <n v="2"/>
    <m/>
    <s v="E"/>
    <s v="0-4"/>
    <s v="NO LABEL"/>
    <n v="22.5"/>
  </r>
  <r>
    <d v="2022-12-04T00:00:00"/>
    <x v="0"/>
    <x v="1"/>
    <x v="0"/>
    <n v="2"/>
    <m/>
    <s v="E"/>
    <s v="0-4"/>
    <s v="NO LABEL"/>
    <n v="21.6"/>
  </r>
  <r>
    <d v="2022-12-04T00:00:00"/>
    <x v="0"/>
    <x v="1"/>
    <x v="0"/>
    <n v="2"/>
    <m/>
    <s v="E"/>
    <s v="0-4"/>
    <s v="NO LABEL"/>
    <n v="19.8"/>
  </r>
  <r>
    <d v="2022-12-04T00:00:00"/>
    <x v="0"/>
    <x v="1"/>
    <x v="0"/>
    <n v="2"/>
    <m/>
    <s v="E"/>
    <s v="4+"/>
    <s v="Y"/>
    <n v="20.399999999999999"/>
  </r>
  <r>
    <d v="2022-12-04T00:00:00"/>
    <x v="0"/>
    <x v="1"/>
    <x v="0"/>
    <n v="2"/>
    <m/>
    <s v="E"/>
    <s v="4+"/>
    <s v="NO LABEL"/>
    <n v="17.3"/>
  </r>
  <r>
    <d v="2022-12-04T00:00:00"/>
    <x v="0"/>
    <x v="1"/>
    <x v="0"/>
    <n v="2"/>
    <m/>
    <s v="E"/>
    <s v="4+"/>
    <s v="YX"/>
    <m/>
  </r>
  <r>
    <d v="2022-12-04T00:00:00"/>
    <x v="0"/>
    <x v="1"/>
    <x v="0"/>
    <n v="3"/>
    <m/>
    <s v="F"/>
    <s v="0-4"/>
    <s v="R"/>
    <n v="24.7"/>
  </r>
  <r>
    <d v="2022-12-04T00:00:00"/>
    <x v="0"/>
    <x v="1"/>
    <x v="0"/>
    <n v="3"/>
    <m/>
    <s v="F"/>
    <s v="0-4"/>
    <s v="BY"/>
    <n v="22.6"/>
  </r>
  <r>
    <d v="2022-12-04T00:00:00"/>
    <x v="0"/>
    <x v="1"/>
    <x v="0"/>
    <n v="3"/>
    <m/>
    <s v="F"/>
    <s v="0-4"/>
    <s v="RB"/>
    <n v="24"/>
  </r>
  <r>
    <d v="2022-12-04T00:00:00"/>
    <x v="0"/>
    <x v="1"/>
    <x v="0"/>
    <n v="3"/>
    <m/>
    <s v="F"/>
    <s v="0-4"/>
    <s v="Y"/>
    <n v="22.2"/>
  </r>
  <r>
    <d v="2022-12-04T00:00:00"/>
    <x v="0"/>
    <x v="1"/>
    <x v="0"/>
    <n v="3"/>
    <m/>
    <s v="F"/>
    <s v="0-4"/>
    <s v="NO LABEL"/>
    <n v="20.9"/>
  </r>
  <r>
    <d v="2022-12-04T00:00:00"/>
    <x v="0"/>
    <x v="1"/>
    <x v="0"/>
    <n v="3"/>
    <m/>
    <s v="F"/>
    <s v="0-4"/>
    <s v="RL"/>
    <n v="20.5"/>
  </r>
  <r>
    <d v="2022-12-04T00:00:00"/>
    <x v="0"/>
    <x v="1"/>
    <x v="0"/>
    <n v="3"/>
    <m/>
    <s v="F"/>
    <s v="0-4"/>
    <s v="BL"/>
    <n v="19.899999999999999"/>
  </r>
  <r>
    <d v="2022-12-04T00:00:00"/>
    <x v="0"/>
    <x v="1"/>
    <x v="0"/>
    <n v="3"/>
    <m/>
    <s v="F"/>
    <s v="0-4"/>
    <s v="RY"/>
    <m/>
  </r>
  <r>
    <d v="2022-12-04T00:00:00"/>
    <x v="0"/>
    <x v="1"/>
    <x v="0"/>
    <n v="3"/>
    <m/>
    <s v="F"/>
    <s v="4+"/>
    <s v="NO LABEL"/>
    <n v="21.3"/>
  </r>
  <r>
    <d v="2022-12-04T00:00:00"/>
    <x v="0"/>
    <x v="0"/>
    <x v="0"/>
    <n v="2"/>
    <s v="G"/>
    <s v="H"/>
    <s v="0-4"/>
    <s v="LR"/>
    <n v="21.3"/>
  </r>
  <r>
    <d v="2022-12-04T00:00:00"/>
    <x v="0"/>
    <x v="0"/>
    <x v="0"/>
    <n v="2"/>
    <s v="G"/>
    <s v="H"/>
    <s v="0-4"/>
    <s v="BL"/>
    <n v="22.5"/>
  </r>
  <r>
    <d v="2022-12-04T00:00:00"/>
    <x v="0"/>
    <x v="0"/>
    <x v="0"/>
    <n v="2"/>
    <s v="G"/>
    <s v="H"/>
    <s v="0-4"/>
    <s v="L"/>
    <n v="23.2"/>
  </r>
  <r>
    <d v="2022-12-04T00:00:00"/>
    <x v="0"/>
    <x v="0"/>
    <x v="0"/>
    <n v="2"/>
    <s v="G"/>
    <s v="H"/>
    <s v="0-4"/>
    <s v="RY"/>
    <n v="23.5"/>
  </r>
  <r>
    <d v="2022-12-04T00:00:00"/>
    <x v="0"/>
    <x v="0"/>
    <x v="0"/>
    <n v="2"/>
    <s v="G"/>
    <s v="H"/>
    <s v="0-4"/>
    <s v="NO LABEL"/>
    <m/>
  </r>
  <r>
    <d v="2022-12-04T00:00:00"/>
    <x v="0"/>
    <x v="0"/>
    <x v="0"/>
    <n v="2"/>
    <s v="G"/>
    <s v="H"/>
    <s v="4+"/>
    <s v="B"/>
    <n v="23.1"/>
  </r>
  <r>
    <d v="2022-12-04T00:00:00"/>
    <x v="0"/>
    <x v="0"/>
    <x v="0"/>
    <n v="2"/>
    <s v="G"/>
    <s v="H"/>
    <s v="4+"/>
    <s v="Y"/>
    <n v="24.5"/>
  </r>
  <r>
    <d v="2022-12-04T00:00:00"/>
    <x v="0"/>
    <x v="0"/>
    <x v="0"/>
    <n v="2"/>
    <s v="G"/>
    <s v="H"/>
    <s v="4+"/>
    <s v="R"/>
    <m/>
  </r>
  <r>
    <d v="2022-12-04T00:00:00"/>
    <x v="0"/>
    <x v="0"/>
    <x v="0"/>
    <n v="2"/>
    <s v="G"/>
    <s v="H"/>
    <s v="4+"/>
    <s v="BR"/>
    <m/>
  </r>
  <r>
    <d v="2022-12-04T00:00:00"/>
    <x v="0"/>
    <x v="1"/>
    <x v="0"/>
    <n v="2"/>
    <s v="H"/>
    <s v="I"/>
    <s v="0-4"/>
    <s v="BL"/>
    <n v="21.4"/>
  </r>
  <r>
    <d v="2022-12-04T00:00:00"/>
    <x v="0"/>
    <x v="1"/>
    <x v="0"/>
    <n v="2"/>
    <s v="H"/>
    <s v="I"/>
    <s v="0-4"/>
    <s v="NO LABEL"/>
    <n v="20.3"/>
  </r>
  <r>
    <d v="2022-12-04T00:00:00"/>
    <x v="0"/>
    <x v="1"/>
    <x v="0"/>
    <n v="2"/>
    <s v="H"/>
    <s v="I"/>
    <s v="0-4"/>
    <s v="R"/>
    <n v="25.2"/>
  </r>
  <r>
    <d v="2022-12-04T00:00:00"/>
    <x v="0"/>
    <x v="1"/>
    <x v="0"/>
    <n v="2"/>
    <s v="H"/>
    <s v="I"/>
    <s v="0-4"/>
    <s v="Y"/>
    <n v="25"/>
  </r>
  <r>
    <d v="2022-12-04T00:00:00"/>
    <x v="0"/>
    <x v="1"/>
    <x v="0"/>
    <n v="2"/>
    <s v="H"/>
    <s v="I"/>
    <s v="0-4"/>
    <s v="RL"/>
    <n v="22.2"/>
  </r>
  <r>
    <d v="2022-12-04T00:00:00"/>
    <x v="0"/>
    <x v="1"/>
    <x v="0"/>
    <n v="2"/>
    <s v="H"/>
    <s v="I"/>
    <s v="0-4"/>
    <s v="L"/>
    <n v="24.7"/>
  </r>
  <r>
    <d v="2022-12-04T00:00:00"/>
    <x v="0"/>
    <x v="1"/>
    <x v="0"/>
    <n v="2"/>
    <s v="H"/>
    <s v="I"/>
    <s v="0-4"/>
    <s v="RB"/>
    <n v="20.8"/>
  </r>
  <r>
    <d v="2022-12-04T00:00:00"/>
    <x v="0"/>
    <x v="1"/>
    <x v="0"/>
    <n v="2"/>
    <s v="H"/>
    <s v="I"/>
    <s v="0-4"/>
    <s v="BY"/>
    <n v="21.8"/>
  </r>
  <r>
    <d v="2022-12-04T00:00:00"/>
    <x v="0"/>
    <x v="1"/>
    <x v="0"/>
    <n v="2"/>
    <s v="H"/>
    <s v="I"/>
    <s v="0-4"/>
    <s v="R"/>
    <n v="22.8"/>
  </r>
  <r>
    <d v="2022-12-04T00:00:00"/>
    <x v="0"/>
    <x v="0"/>
    <x v="0"/>
    <n v="4"/>
    <m/>
    <s v="I"/>
    <s v="4+"/>
    <s v="RY"/>
    <n v="21.92"/>
  </r>
  <r>
    <d v="2022-12-04T00:00:00"/>
    <x v="0"/>
    <x v="0"/>
    <x v="0"/>
    <n v="4"/>
    <m/>
    <s v="I"/>
    <s v="4+"/>
    <s v="RB"/>
    <n v="23.03"/>
  </r>
  <r>
    <d v="2022-12-04T00:00:00"/>
    <x v="0"/>
    <x v="0"/>
    <x v="0"/>
    <n v="4"/>
    <m/>
    <s v="I"/>
    <s v="4+"/>
    <s v="B"/>
    <n v="21.6"/>
  </r>
  <r>
    <d v="2022-12-04T00:00:00"/>
    <x v="0"/>
    <x v="0"/>
    <x v="0"/>
    <n v="4"/>
    <m/>
    <s v="I"/>
    <s v="4+"/>
    <s v="YB"/>
    <n v="19.309999999999999"/>
  </r>
  <r>
    <d v="2022-12-04T00:00:00"/>
    <x v="0"/>
    <x v="0"/>
    <x v="0"/>
    <n v="4"/>
    <m/>
    <s v="I"/>
    <s v="4+"/>
    <s v="R"/>
    <n v="25.44"/>
  </r>
  <r>
    <d v="2022-12-04T00:00:00"/>
    <x v="0"/>
    <x v="0"/>
    <x v="0"/>
    <n v="4"/>
    <m/>
    <s v="I"/>
    <s v="4+"/>
    <s v="BL"/>
    <n v="19.95"/>
  </r>
  <r>
    <d v="2022-12-04T00:00:00"/>
    <x v="0"/>
    <x v="0"/>
    <x v="0"/>
    <n v="4"/>
    <m/>
    <s v="I"/>
    <s v="4+"/>
    <s v="L"/>
    <n v="21.08"/>
  </r>
  <r>
    <d v="2022-12-04T00:00:00"/>
    <x v="0"/>
    <x v="0"/>
    <x v="0"/>
    <n v="4"/>
    <m/>
    <s v="I"/>
    <s v="4+"/>
    <s v="Y"/>
    <n v="23.74"/>
  </r>
  <r>
    <d v="2022-12-04T00:00:00"/>
    <x v="0"/>
    <x v="0"/>
    <x v="0"/>
    <n v="4"/>
    <m/>
    <s v="I"/>
    <s v="4+"/>
    <s v="RL"/>
    <n v="19.14"/>
  </r>
  <r>
    <d v="2022-12-04T00:00:00"/>
    <x v="0"/>
    <x v="0"/>
    <x v="0"/>
    <n v="3"/>
    <m/>
    <s v="J"/>
    <m/>
    <s v="R"/>
    <m/>
  </r>
  <r>
    <d v="2022-12-04T00:00:00"/>
    <x v="0"/>
    <x v="0"/>
    <x v="0"/>
    <n v="3"/>
    <m/>
    <s v="J"/>
    <m/>
    <s v="NO LABEL"/>
    <m/>
  </r>
  <r>
    <d v="2022-12-04T00:00:00"/>
    <x v="0"/>
    <x v="0"/>
    <x v="0"/>
    <n v="3"/>
    <m/>
    <s v="J"/>
    <m/>
    <s v="NO LABEL"/>
    <m/>
  </r>
  <r>
    <d v="2022-12-04T00:00:00"/>
    <x v="0"/>
    <x v="0"/>
    <x v="0"/>
    <n v="3"/>
    <m/>
    <s v="J"/>
    <m/>
    <s v="NO LABEL"/>
    <m/>
  </r>
  <r>
    <d v="2022-12-04T00:00:00"/>
    <x v="0"/>
    <x v="0"/>
    <x v="0"/>
    <n v="3"/>
    <m/>
    <s v="J"/>
    <m/>
    <m/>
    <m/>
  </r>
  <r>
    <d v="2022-12-04T00:00:00"/>
    <x v="0"/>
    <x v="0"/>
    <x v="0"/>
    <n v="3"/>
    <m/>
    <s v="J"/>
    <m/>
    <m/>
    <m/>
  </r>
  <r>
    <d v="2022-12-04T00:00:00"/>
    <x v="0"/>
    <x v="0"/>
    <x v="0"/>
    <n v="3"/>
    <m/>
    <s v="J"/>
    <m/>
    <m/>
    <m/>
  </r>
  <r>
    <d v="2022-12-04T00:00:00"/>
    <x v="0"/>
    <x v="0"/>
    <x v="0"/>
    <m/>
    <m/>
    <s v="EXTRA SHELL"/>
    <m/>
    <s v="Y"/>
    <n v="20.6"/>
  </r>
  <r>
    <d v="2022-12-05T00:00:00"/>
    <x v="1"/>
    <x v="0"/>
    <x v="1"/>
    <n v="2"/>
    <m/>
    <s v="A"/>
    <s v="0-4"/>
    <s v="NO LABEL"/>
    <n v="13.84"/>
  </r>
  <r>
    <d v="2022-12-05T00:00:00"/>
    <x v="1"/>
    <x v="0"/>
    <x v="1"/>
    <n v="2"/>
    <m/>
    <s v="A"/>
    <s v="0-4"/>
    <s v="L"/>
    <n v="20.41"/>
  </r>
  <r>
    <d v="2022-12-05T00:00:00"/>
    <x v="1"/>
    <x v="0"/>
    <x v="1"/>
    <n v="2"/>
    <m/>
    <s v="A"/>
    <s v="0-4"/>
    <s v="LB"/>
    <n v="18.07"/>
  </r>
  <r>
    <d v="2022-12-05T00:00:00"/>
    <x v="1"/>
    <x v="0"/>
    <x v="1"/>
    <n v="2"/>
    <m/>
    <s v="A"/>
    <s v="0-4"/>
    <s v="RY"/>
    <n v="18.71"/>
  </r>
  <r>
    <d v="2022-12-05T00:00:00"/>
    <x v="1"/>
    <x v="0"/>
    <x v="1"/>
    <n v="2"/>
    <m/>
    <s v="A"/>
    <s v="4+"/>
    <s v="B"/>
    <m/>
  </r>
  <r>
    <d v="2022-12-05T00:00:00"/>
    <x v="1"/>
    <x v="0"/>
    <x v="1"/>
    <n v="2"/>
    <m/>
    <s v="A"/>
    <s v="4+"/>
    <s v="YB"/>
    <m/>
  </r>
  <r>
    <d v="2022-12-05T00:00:00"/>
    <x v="1"/>
    <x v="0"/>
    <x v="1"/>
    <n v="2"/>
    <m/>
    <s v="A"/>
    <s v="4+"/>
    <s v="NO LABEL"/>
    <m/>
  </r>
  <r>
    <d v="2022-12-05T00:00:00"/>
    <x v="1"/>
    <x v="0"/>
    <x v="1"/>
    <n v="2"/>
    <m/>
    <s v="A"/>
    <s v="4+"/>
    <s v="RB"/>
    <m/>
  </r>
  <r>
    <d v="2022-12-05T00:00:00"/>
    <x v="1"/>
    <x v="1"/>
    <x v="0"/>
    <n v="1"/>
    <m/>
    <s v="B"/>
    <s v="4+"/>
    <s v="R"/>
    <m/>
  </r>
  <r>
    <d v="2022-12-05T00:00:00"/>
    <x v="1"/>
    <x v="1"/>
    <x v="0"/>
    <n v="1"/>
    <m/>
    <s v="B"/>
    <s v="4+"/>
    <s v="NO LABEL"/>
    <m/>
  </r>
  <r>
    <d v="2022-12-05T00:00:00"/>
    <x v="1"/>
    <x v="1"/>
    <x v="0"/>
    <n v="1"/>
    <m/>
    <s v="B"/>
    <s v="4+"/>
    <s v="NO LABEL"/>
    <n v="17.38"/>
  </r>
  <r>
    <d v="2022-12-05T00:00:00"/>
    <x v="1"/>
    <x v="1"/>
    <x v="0"/>
    <n v="1"/>
    <m/>
    <s v="B"/>
    <s v="4+"/>
    <s v="NO LABEL"/>
    <n v="16.75"/>
  </r>
  <r>
    <d v="2022-12-05T00:00:00"/>
    <x v="1"/>
    <x v="1"/>
    <x v="0"/>
    <n v="1"/>
    <m/>
    <s v="B"/>
    <s v="4+"/>
    <s v="NO LABEL"/>
    <n v="16.68"/>
  </r>
  <r>
    <d v="2022-12-05T00:00:00"/>
    <x v="1"/>
    <x v="1"/>
    <x v="0"/>
    <n v="1"/>
    <m/>
    <s v="B"/>
    <s v="4+"/>
    <s v="B"/>
    <m/>
  </r>
  <r>
    <d v="2022-12-05T00:00:00"/>
    <x v="1"/>
    <x v="0"/>
    <x v="2"/>
    <n v="2"/>
    <m/>
    <s v="C"/>
    <s v="0-4"/>
    <s v="RL"/>
    <n v="17.47"/>
  </r>
  <r>
    <d v="2022-12-05T00:00:00"/>
    <x v="1"/>
    <x v="0"/>
    <x v="2"/>
    <n v="2"/>
    <m/>
    <s v="C"/>
    <s v="0-4"/>
    <s v="R"/>
    <n v="18.98"/>
  </r>
  <r>
    <d v="2022-12-05T00:00:00"/>
    <x v="1"/>
    <x v="0"/>
    <x v="2"/>
    <n v="2"/>
    <m/>
    <s v="C"/>
    <s v="0-4"/>
    <s v="NO LABEL"/>
    <m/>
  </r>
  <r>
    <d v="2022-12-05T00:00:00"/>
    <x v="1"/>
    <x v="1"/>
    <x v="1"/>
    <n v="2"/>
    <m/>
    <s v="D"/>
    <s v="0-4"/>
    <s v="B"/>
    <n v="18.45"/>
  </r>
  <r>
    <d v="2022-12-05T00:00:00"/>
    <x v="1"/>
    <x v="1"/>
    <x v="1"/>
    <n v="2"/>
    <m/>
    <s v="D"/>
    <s v="0-4"/>
    <s v="R"/>
    <n v="21.22"/>
  </r>
  <r>
    <d v="2022-12-05T00:00:00"/>
    <x v="1"/>
    <x v="1"/>
    <x v="1"/>
    <n v="2"/>
    <m/>
    <s v="D"/>
    <s v="4+"/>
    <s v="NO LABEL"/>
    <n v="14.78"/>
  </r>
  <r>
    <d v="2022-12-05T00:00:00"/>
    <x v="1"/>
    <x v="1"/>
    <x v="0"/>
    <n v="2"/>
    <m/>
    <s v="E"/>
    <s v="0-4"/>
    <s v="B"/>
    <n v="19.29"/>
  </r>
  <r>
    <d v="2022-12-05T00:00:00"/>
    <x v="1"/>
    <x v="1"/>
    <x v="0"/>
    <n v="2"/>
    <m/>
    <s v="E"/>
    <s v="0-4"/>
    <s v="L"/>
    <n v="17.899999999999999"/>
  </r>
  <r>
    <d v="2022-12-05T00:00:00"/>
    <x v="1"/>
    <x v="1"/>
    <x v="0"/>
    <n v="2"/>
    <m/>
    <s v="E"/>
    <s v="0-4"/>
    <s v="BR"/>
    <n v="14.82"/>
  </r>
  <r>
    <d v="2022-12-05T00:00:00"/>
    <x v="1"/>
    <x v="1"/>
    <x v="0"/>
    <n v="2"/>
    <m/>
    <s v="E"/>
    <s v="0-4"/>
    <s v="R"/>
    <m/>
  </r>
  <r>
    <d v="2022-12-05T00:00:00"/>
    <x v="1"/>
    <x v="1"/>
    <x v="0"/>
    <n v="2"/>
    <m/>
    <s v="E"/>
    <s v="0-4"/>
    <s v="Y"/>
    <m/>
  </r>
  <r>
    <d v="2022-12-05T00:00:00"/>
    <x v="1"/>
    <x v="1"/>
    <x v="0"/>
    <n v="2"/>
    <m/>
    <s v="E"/>
    <s v="0-4"/>
    <s v="LR"/>
    <m/>
  </r>
  <r>
    <d v="2022-12-05T00:00:00"/>
    <x v="1"/>
    <x v="1"/>
    <x v="0"/>
    <n v="2"/>
    <m/>
    <s v="E"/>
    <s v="0-4"/>
    <s v="BL"/>
    <n v="15.44"/>
  </r>
  <r>
    <d v="2022-12-05T00:00:00"/>
    <x v="1"/>
    <x v="1"/>
    <x v="0"/>
    <n v="2"/>
    <m/>
    <s v="E"/>
    <s v="0-4"/>
    <s v="BL"/>
    <m/>
  </r>
  <r>
    <d v="2022-12-05T00:00:00"/>
    <x v="1"/>
    <x v="0"/>
    <x v="0"/>
    <n v="1"/>
    <m/>
    <s v="F"/>
    <s v="0-4"/>
    <s v="RX"/>
    <n v="18.350000000000001"/>
  </r>
  <r>
    <d v="2022-12-05T00:00:00"/>
    <x v="1"/>
    <x v="0"/>
    <x v="0"/>
    <n v="1"/>
    <m/>
    <s v="F"/>
    <s v="0-4"/>
    <s v="LB"/>
    <n v="14.46"/>
  </r>
  <r>
    <d v="2022-12-05T00:00:00"/>
    <x v="1"/>
    <x v="0"/>
    <x v="0"/>
    <n v="1"/>
    <m/>
    <s v="F"/>
    <s v="4+"/>
    <s v="RL"/>
    <n v="10.3"/>
  </r>
  <r>
    <d v="2022-12-05T00:00:00"/>
    <x v="1"/>
    <x v="0"/>
    <x v="0"/>
    <n v="1"/>
    <m/>
    <s v="F"/>
    <s v="4+"/>
    <s v="L"/>
    <m/>
  </r>
  <r>
    <d v="2022-12-05T00:00:00"/>
    <x v="1"/>
    <x v="0"/>
    <x v="0"/>
    <n v="1"/>
    <m/>
    <s v="F"/>
    <s v="4+"/>
    <s v="B"/>
    <m/>
  </r>
  <r>
    <d v="2022-12-05T00:00:00"/>
    <x v="1"/>
    <x v="0"/>
    <x v="0"/>
    <n v="1"/>
    <m/>
    <s v="F"/>
    <s v="4+"/>
    <s v="NO LABEL"/>
    <m/>
  </r>
  <r>
    <d v="2022-12-05T00:00:00"/>
    <x v="1"/>
    <x v="0"/>
    <x v="0"/>
    <n v="1"/>
    <m/>
    <s v="F"/>
    <s v="4+"/>
    <s v="NO LABEL"/>
    <m/>
  </r>
  <r>
    <d v="2022-12-05T00:00:00"/>
    <x v="1"/>
    <x v="1"/>
    <x v="0"/>
    <n v="2"/>
    <m/>
    <s v="G"/>
    <s v="0-4"/>
    <s v="Y"/>
    <n v="17.79"/>
  </r>
  <r>
    <d v="2022-12-05T00:00:00"/>
    <x v="1"/>
    <x v="1"/>
    <x v="0"/>
    <n v="2"/>
    <m/>
    <s v="G"/>
    <s v="0-4"/>
    <s v="BY"/>
    <n v="16.899999999999999"/>
  </r>
  <r>
    <d v="2022-12-05T00:00:00"/>
    <x v="1"/>
    <x v="1"/>
    <x v="0"/>
    <n v="2"/>
    <m/>
    <s v="G"/>
    <s v="0-4"/>
    <s v="RL"/>
    <n v="16.09"/>
  </r>
  <r>
    <d v="2022-12-05T00:00:00"/>
    <x v="1"/>
    <x v="1"/>
    <x v="0"/>
    <n v="2"/>
    <m/>
    <s v="G"/>
    <s v="0-4"/>
    <s v="R"/>
    <n v="19.66"/>
  </r>
  <r>
    <d v="2022-12-05T00:00:00"/>
    <x v="1"/>
    <x v="1"/>
    <x v="0"/>
    <n v="2"/>
    <m/>
    <s v="G"/>
    <s v="0-4"/>
    <s v="BL"/>
    <n v="16.53"/>
  </r>
  <r>
    <d v="2022-12-05T00:00:00"/>
    <x v="1"/>
    <x v="1"/>
    <x v="0"/>
    <n v="2"/>
    <m/>
    <s v="G"/>
    <s v="4+"/>
    <s v="B"/>
    <n v="17.100000000000001"/>
  </r>
  <r>
    <d v="2022-12-05T00:00:00"/>
    <x v="1"/>
    <x v="1"/>
    <x v="0"/>
    <n v="2"/>
    <m/>
    <s v="G"/>
    <s v="4+"/>
    <s v="L"/>
    <n v="17.37"/>
  </r>
  <r>
    <d v="2022-12-05T00:00:00"/>
    <x v="1"/>
    <x v="2"/>
    <x v="0"/>
    <m/>
    <m/>
    <m/>
    <m/>
    <m/>
    <m/>
  </r>
  <r>
    <d v="2022-12-05T00:00:00"/>
    <x v="1"/>
    <x v="0"/>
    <x v="0"/>
    <n v="2"/>
    <m/>
    <s v="H"/>
    <s v="0-4"/>
    <s v="BL"/>
    <n v="19.54"/>
  </r>
  <r>
    <d v="2022-12-05T00:00:00"/>
    <x v="1"/>
    <x v="0"/>
    <x v="0"/>
    <n v="2"/>
    <m/>
    <s v="H"/>
    <s v="0-4"/>
    <s v="Y"/>
    <n v="20.2"/>
  </r>
  <r>
    <d v="2022-12-05T00:00:00"/>
    <x v="1"/>
    <x v="0"/>
    <x v="0"/>
    <n v="2"/>
    <m/>
    <s v="H"/>
    <s v="0-4"/>
    <s v="RX"/>
    <n v="18.350000000000001"/>
  </r>
  <r>
    <d v="2022-12-05T00:00:00"/>
    <x v="1"/>
    <x v="0"/>
    <x v="0"/>
    <n v="2"/>
    <m/>
    <s v="H"/>
    <s v="0-4"/>
    <s v="R"/>
    <n v="21.79"/>
  </r>
  <r>
    <d v="2022-12-05T00:00:00"/>
    <x v="1"/>
    <x v="0"/>
    <x v="0"/>
    <n v="2"/>
    <m/>
    <s v="H"/>
    <s v="0-4"/>
    <s v="NO LABEL"/>
    <n v="15.8"/>
  </r>
  <r>
    <d v="2022-12-05T00:00:00"/>
    <x v="1"/>
    <x v="0"/>
    <x v="0"/>
    <n v="2"/>
    <m/>
    <s v="H"/>
    <s v="0-4"/>
    <s v="NO LABEL"/>
    <n v="19"/>
  </r>
  <r>
    <d v="2022-12-05T00:00:00"/>
    <x v="1"/>
    <x v="0"/>
    <x v="0"/>
    <n v="2"/>
    <m/>
    <s v="H"/>
    <s v="0-4"/>
    <s v="RL"/>
    <n v="22"/>
  </r>
  <r>
    <d v="2022-12-05T00:00:00"/>
    <x v="1"/>
    <x v="0"/>
    <x v="0"/>
    <n v="3"/>
    <m/>
    <s v="I"/>
    <s v="0-4"/>
    <s v="B"/>
    <m/>
  </r>
  <r>
    <d v="2022-12-05T00:00:00"/>
    <x v="1"/>
    <x v="0"/>
    <x v="0"/>
    <n v="3"/>
    <m/>
    <s v="I"/>
    <s v="0-4"/>
    <s v="RL"/>
    <n v="17.98"/>
  </r>
  <r>
    <d v="2022-12-05T00:00:00"/>
    <x v="1"/>
    <x v="0"/>
    <x v="0"/>
    <n v="3"/>
    <m/>
    <s v="I"/>
    <s v="0-4"/>
    <s v="B"/>
    <n v="18.54"/>
  </r>
  <r>
    <d v="2022-12-05T00:00:00"/>
    <x v="1"/>
    <x v="0"/>
    <x v="0"/>
    <n v="3"/>
    <m/>
    <s v="I"/>
    <s v="0-4"/>
    <s v="RL"/>
    <n v="18.25"/>
  </r>
  <r>
    <d v="2022-12-05T00:00:00"/>
    <x v="1"/>
    <x v="0"/>
    <x v="0"/>
    <n v="3"/>
    <m/>
    <s v="I"/>
    <s v="0-4"/>
    <s v="BY"/>
    <n v="19.88"/>
  </r>
  <r>
    <d v="2022-12-05T00:00:00"/>
    <x v="1"/>
    <x v="0"/>
    <x v="0"/>
    <n v="3"/>
    <m/>
    <s v="I"/>
    <s v="4+"/>
    <s v="R"/>
    <n v="22"/>
  </r>
  <r>
    <d v="2022-12-05T00:00:00"/>
    <x v="1"/>
    <x v="0"/>
    <x v="0"/>
    <n v="3"/>
    <m/>
    <s v="I"/>
    <s v="4+"/>
    <s v="Y"/>
    <n v="17.47"/>
  </r>
  <r>
    <d v="2022-12-05T00:00:00"/>
    <x v="1"/>
    <x v="0"/>
    <x v="0"/>
    <n v="3"/>
    <m/>
    <s v="I"/>
    <s v="4+"/>
    <s v="NO LABEL"/>
    <m/>
  </r>
  <r>
    <d v="2022-12-05T00:00:00"/>
    <x v="1"/>
    <x v="0"/>
    <x v="0"/>
    <n v="3"/>
    <m/>
    <s v="I"/>
    <s v="0-4"/>
    <m/>
    <m/>
  </r>
  <r>
    <d v="2022-12-05T00:00:00"/>
    <x v="1"/>
    <x v="0"/>
    <x v="0"/>
    <n v="3"/>
    <m/>
    <s v="I"/>
    <s v="4+"/>
    <m/>
    <m/>
  </r>
  <r>
    <d v="2022-12-05T00:00:00"/>
    <x v="1"/>
    <x v="1"/>
    <x v="0"/>
    <n v="3"/>
    <m/>
    <s v="J"/>
    <s v="0-4"/>
    <s v="R"/>
    <n v="19.260000000000002"/>
  </r>
  <r>
    <d v="2022-12-05T00:00:00"/>
    <x v="1"/>
    <x v="1"/>
    <x v="0"/>
    <n v="3"/>
    <m/>
    <s v="J"/>
    <s v="0-4"/>
    <s v="L"/>
    <n v="18.22"/>
  </r>
  <r>
    <d v="2022-12-05T00:00:00"/>
    <x v="1"/>
    <x v="1"/>
    <x v="0"/>
    <n v="3"/>
    <m/>
    <s v="J"/>
    <s v="0-4"/>
    <s v="RL"/>
    <n v="16.09"/>
  </r>
  <r>
    <d v="2022-12-05T00:00:00"/>
    <x v="1"/>
    <x v="1"/>
    <x v="0"/>
    <n v="3"/>
    <m/>
    <s v="J"/>
    <s v="0-4"/>
    <s v="B"/>
    <n v="17.09"/>
  </r>
  <r>
    <d v="2022-12-05T00:00:00"/>
    <x v="1"/>
    <x v="1"/>
    <x v="0"/>
    <n v="3"/>
    <m/>
    <s v="J"/>
    <s v="0-4"/>
    <s v="Y"/>
    <n v="16.95"/>
  </r>
  <r>
    <d v="2022-12-05T00:00:00"/>
    <x v="1"/>
    <x v="1"/>
    <x v="0"/>
    <n v="3"/>
    <m/>
    <s v="J"/>
    <s v="0-4"/>
    <s v="BR"/>
    <n v="15.11"/>
  </r>
  <r>
    <d v="2022-12-05T00:00:00"/>
    <x v="1"/>
    <x v="1"/>
    <x v="0"/>
    <n v="3"/>
    <m/>
    <s v="J"/>
    <s v="4+"/>
    <s v="YB"/>
    <n v="16.62"/>
  </r>
  <r>
    <d v="2022-12-05T00:00:00"/>
    <x v="1"/>
    <x v="1"/>
    <x v="0"/>
    <n v="3"/>
    <m/>
    <s v="J"/>
    <s v="4+"/>
    <s v="RY"/>
    <n v="17.72"/>
  </r>
  <r>
    <d v="2022-12-05T00:00:00"/>
    <x v="1"/>
    <x v="1"/>
    <x v="0"/>
    <n v="3"/>
    <m/>
    <s v="J"/>
    <s v="4+"/>
    <s v="BL"/>
    <n v="17.5"/>
  </r>
  <r>
    <d v="2022-12-05T00:00:00"/>
    <x v="1"/>
    <x v="1"/>
    <x v="0"/>
    <n v="3"/>
    <m/>
    <s v="B_ORIG"/>
    <m/>
    <s v="R"/>
    <n v="15.85"/>
  </r>
  <r>
    <d v="2022-12-05T00:00:00"/>
    <x v="1"/>
    <x v="1"/>
    <x v="0"/>
    <n v="3"/>
    <m/>
    <m/>
    <m/>
    <s v="NO LABEL"/>
    <m/>
  </r>
  <r>
    <d v="2022-12-05T00:00:00"/>
    <x v="1"/>
    <x v="1"/>
    <x v="0"/>
    <n v="3"/>
    <m/>
    <m/>
    <m/>
    <s v="NO LABEL"/>
    <m/>
  </r>
  <r>
    <d v="2022-12-05T00:00:00"/>
    <x v="1"/>
    <x v="1"/>
    <x v="0"/>
    <n v="3"/>
    <m/>
    <m/>
    <m/>
    <s v="B"/>
    <m/>
  </r>
  <r>
    <m/>
    <x v="2"/>
    <x v="2"/>
    <x v="1"/>
    <n v="3"/>
    <m/>
    <s v="C_orig"/>
    <m/>
    <m/>
    <m/>
  </r>
  <r>
    <d v="2022-12-05T00:00:00"/>
    <x v="1"/>
    <x v="1"/>
    <x v="3"/>
    <s v="unk"/>
    <m/>
    <s v="G_orig"/>
    <m/>
    <s v="RB"/>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r>
    <m/>
    <x v="2"/>
    <x v="2"/>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1">
    <pivotField showAll="0"/>
    <pivotField axis="axisRow" showAll="0">
      <items count="4">
        <item x="1"/>
        <item x="0"/>
        <item x="2"/>
        <item t="default"/>
      </items>
    </pivotField>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Items count="1">
    <i/>
  </colItems>
  <dataFields count="1">
    <dataField name="Average of L" fld="6" subtotal="average" baseField="0" baseItem="8486835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P10" firstHeaderRow="1" firstDataRow="4" firstDataCol="1"/>
  <pivotFields count="10">
    <pivotField showAll="0"/>
    <pivotField axis="axisCol" showAll="0">
      <items count="4">
        <item x="1"/>
        <item x="0"/>
        <item h="1" x="2"/>
        <item t="default"/>
      </items>
    </pivotField>
    <pivotField axis="axisRow" showAll="0">
      <items count="4">
        <item x="0"/>
        <item x="1"/>
        <item x="2"/>
        <item t="default"/>
      </items>
    </pivotField>
    <pivotField axis="axisCol" showAll="0">
      <items count="6">
        <item x="0"/>
        <item h="1" x="2"/>
        <item h="1" x="3"/>
        <item h="1" x="1"/>
        <item h="1" x="4"/>
        <item t="default"/>
      </items>
    </pivotField>
    <pivotField showAll="0"/>
    <pivotField showAll="0"/>
    <pivotField showAll="0"/>
    <pivotField showAll="0"/>
    <pivotField showAll="0"/>
    <pivotField dataField="1" showAll="0"/>
  </pivotFields>
  <rowFields count="1">
    <field x="2"/>
  </rowFields>
  <rowItems count="4">
    <i>
      <x/>
    </i>
    <i>
      <x v="1"/>
    </i>
    <i>
      <x v="2"/>
    </i>
    <i t="grand">
      <x/>
    </i>
  </rowItems>
  <colFields count="3">
    <field x="1"/>
    <field x="3"/>
    <field x="-2"/>
  </colFields>
  <colItems count="15">
    <i>
      <x/>
      <x/>
      <x/>
    </i>
    <i r="2" i="1">
      <x v="1"/>
    </i>
    <i r="2" i="2">
      <x v="2"/>
    </i>
    <i t="default">
      <x/>
    </i>
    <i t="default" i="1">
      <x/>
    </i>
    <i t="default" i="2">
      <x/>
    </i>
    <i>
      <x v="1"/>
      <x/>
      <x/>
    </i>
    <i r="2" i="1">
      <x v="1"/>
    </i>
    <i r="2" i="2">
      <x v="2"/>
    </i>
    <i t="default">
      <x v="1"/>
    </i>
    <i t="default" i="1">
      <x v="1"/>
    </i>
    <i t="default" i="2">
      <x v="1"/>
    </i>
    <i t="grand">
      <x/>
    </i>
    <i t="grand" i="1">
      <x/>
    </i>
    <i t="grand" i="2">
      <x/>
    </i>
  </colItems>
  <dataFields count="3">
    <dataField name="Average of L" fld="9" subtotal="average" baseField="2" baseItem="0"/>
    <dataField name="StdDev of L" fld="9" subtotal="stdDev" baseField="2" baseItem="0"/>
    <dataField name="Count of L" fld="9" subtotal="count" baseField="0" baseItem="0"/>
  </dataFields>
  <formats count="5">
    <format dxfId="5">
      <pivotArea collapsedLevelsAreSubtotals="1" fieldPosition="0">
        <references count="1">
          <reference field="2" count="2">
            <x v="0"/>
            <x v="1"/>
          </reference>
        </references>
      </pivotArea>
    </format>
    <format dxfId="4">
      <pivotArea collapsedLevelsAreSubtotals="1" fieldPosition="0">
        <references count="1">
          <reference field="2" count="2">
            <x v="0"/>
            <x v="1"/>
          </reference>
        </references>
      </pivotArea>
    </format>
    <format dxfId="3">
      <pivotArea collapsedLevelsAreSubtotals="1" fieldPosition="0">
        <references count="1">
          <reference field="2" count="2">
            <x v="0"/>
            <x v="1"/>
          </reference>
        </references>
      </pivotArea>
    </format>
    <format dxfId="2">
      <pivotArea collapsedLevelsAreSubtotals="1" fieldPosition="0">
        <references count="1">
          <reference field="2" count="2">
            <x v="0"/>
            <x v="1"/>
          </reference>
        </references>
      </pivotArea>
    </format>
    <format dxfId="1">
      <pivotArea collapsedLevelsAreSubtotals="1" fieldPosition="0">
        <references count="1">
          <reference field="2"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2.5703125" bestFit="1" customWidth="1"/>
    <col min="2" max="2" width="12" bestFit="1" customWidth="1"/>
  </cols>
  <sheetData>
    <row r="3" spans="1:2" x14ac:dyDescent="0.25">
      <c r="A3" s="15" t="s">
        <v>54</v>
      </c>
      <c r="B3" t="s">
        <v>55</v>
      </c>
    </row>
    <row r="4" spans="1:2" x14ac:dyDescent="0.25">
      <c r="A4" s="16" t="s">
        <v>43</v>
      </c>
      <c r="B4" s="14">
        <v>17.672448979591842</v>
      </c>
    </row>
    <row r="5" spans="1:2" x14ac:dyDescent="0.25">
      <c r="A5" s="16" t="s">
        <v>42</v>
      </c>
      <c r="B5" s="14">
        <v>22.101896551724138</v>
      </c>
    </row>
    <row r="6" spans="1:2" x14ac:dyDescent="0.25">
      <c r="A6" s="16" t="s">
        <v>71</v>
      </c>
      <c r="B6" s="14"/>
    </row>
    <row r="7" spans="1:2" x14ac:dyDescent="0.25">
      <c r="A7" s="16" t="s">
        <v>53</v>
      </c>
      <c r="B7" s="14">
        <v>20.073457943925231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3"/>
  <sheetViews>
    <sheetView workbookViewId="0">
      <selection activeCell="B18" sqref="B18"/>
    </sheetView>
  </sheetViews>
  <sheetFormatPr defaultRowHeight="15" x14ac:dyDescent="0.25"/>
  <cols>
    <col min="1" max="1" width="12.5703125" customWidth="1"/>
    <col min="2" max="2" width="15.5703125" bestFit="1" customWidth="1"/>
    <col min="3" max="3" width="12" customWidth="1"/>
    <col min="4" max="4" width="9.7109375" bestFit="1" customWidth="1"/>
    <col min="5" max="5" width="20.42578125" bestFit="1" customWidth="1"/>
    <col min="6" max="6" width="19.5703125" bestFit="1" customWidth="1"/>
    <col min="7" max="7" width="18.7109375" bestFit="1" customWidth="1"/>
    <col min="8" max="8" width="12" bestFit="1" customWidth="1"/>
    <col min="9" max="9" width="11" bestFit="1" customWidth="1"/>
    <col min="10" max="10" width="9.7109375" bestFit="1" customWidth="1"/>
    <col min="11" max="11" width="18.7109375" bestFit="1" customWidth="1"/>
    <col min="12" max="12" width="17.7109375" bestFit="1" customWidth="1"/>
    <col min="13" max="13" width="16.7109375" bestFit="1" customWidth="1"/>
    <col min="14" max="14" width="16.28515625" bestFit="1" customWidth="1"/>
    <col min="15" max="15" width="15.28515625" bestFit="1" customWidth="1"/>
    <col min="16" max="16" width="14.42578125" bestFit="1" customWidth="1"/>
  </cols>
  <sheetData>
    <row r="3" spans="1:16" x14ac:dyDescent="0.25">
      <c r="B3" s="15" t="s">
        <v>72</v>
      </c>
    </row>
    <row r="4" spans="1:16" x14ac:dyDescent="0.25">
      <c r="B4" t="s">
        <v>43</v>
      </c>
      <c r="E4" t="s">
        <v>73</v>
      </c>
      <c r="F4" t="s">
        <v>79</v>
      </c>
      <c r="G4" t="s">
        <v>74</v>
      </c>
      <c r="H4" t="s">
        <v>42</v>
      </c>
      <c r="K4" t="s">
        <v>75</v>
      </c>
      <c r="L4" t="s">
        <v>80</v>
      </c>
      <c r="M4" t="s">
        <v>76</v>
      </c>
      <c r="N4" t="s">
        <v>77</v>
      </c>
      <c r="O4" t="s">
        <v>81</v>
      </c>
      <c r="P4" t="s">
        <v>78</v>
      </c>
    </row>
    <row r="5" spans="1:16" x14ac:dyDescent="0.25">
      <c r="B5" t="s">
        <v>60</v>
      </c>
      <c r="H5" t="s">
        <v>60</v>
      </c>
    </row>
    <row r="6" spans="1:16" x14ac:dyDescent="0.25">
      <c r="A6" s="15" t="s">
        <v>54</v>
      </c>
      <c r="B6" t="s">
        <v>55</v>
      </c>
      <c r="C6" t="s">
        <v>82</v>
      </c>
      <c r="D6" t="s">
        <v>52</v>
      </c>
      <c r="H6" t="s">
        <v>55</v>
      </c>
      <c r="I6" t="s">
        <v>82</v>
      </c>
      <c r="J6" t="s">
        <v>52</v>
      </c>
    </row>
    <row r="7" spans="1:16" x14ac:dyDescent="0.25">
      <c r="A7" s="16" t="s">
        <v>60</v>
      </c>
      <c r="B7" s="19">
        <v>18.369374999999998</v>
      </c>
      <c r="C7" s="19">
        <v>2.9829414314286145</v>
      </c>
      <c r="D7" s="19">
        <v>16</v>
      </c>
      <c r="E7" s="19">
        <v>18.369374999999998</v>
      </c>
      <c r="F7" s="19">
        <v>2.9829414314286145</v>
      </c>
      <c r="G7" s="19">
        <v>16</v>
      </c>
      <c r="H7" s="19">
        <v>22.060400000000005</v>
      </c>
      <c r="I7" s="19">
        <v>1.6298248372140602</v>
      </c>
      <c r="J7" s="19">
        <v>25</v>
      </c>
      <c r="K7" s="19">
        <v>22.060400000000005</v>
      </c>
      <c r="L7" s="19">
        <v>1.6298248372140602</v>
      </c>
      <c r="M7" s="19">
        <v>25</v>
      </c>
      <c r="N7" s="19">
        <v>20.62</v>
      </c>
      <c r="O7" s="19">
        <v>2.8728679050732397</v>
      </c>
      <c r="P7" s="19">
        <v>41</v>
      </c>
    </row>
    <row r="8" spans="1:16" x14ac:dyDescent="0.25">
      <c r="A8" s="16" t="s">
        <v>61</v>
      </c>
      <c r="B8" s="19">
        <v>17.087916666666668</v>
      </c>
      <c r="C8" s="19">
        <v>1.242570894370298</v>
      </c>
      <c r="D8" s="19">
        <v>24</v>
      </c>
      <c r="E8" s="19">
        <v>17.087916666666668</v>
      </c>
      <c r="F8" s="19">
        <v>1.242570894370298</v>
      </c>
      <c r="G8" s="19">
        <v>24</v>
      </c>
      <c r="H8" s="19">
        <v>22.133333333333329</v>
      </c>
      <c r="I8" s="19">
        <v>2.5784766174365163</v>
      </c>
      <c r="J8" s="19">
        <v>33</v>
      </c>
      <c r="K8" s="19">
        <v>22.133333333333329</v>
      </c>
      <c r="L8" s="19">
        <v>2.5784766174365163</v>
      </c>
      <c r="M8" s="19">
        <v>33</v>
      </c>
      <c r="N8" s="19">
        <v>20.008947368421051</v>
      </c>
      <c r="O8" s="19">
        <v>3.2786444739352638</v>
      </c>
      <c r="P8" s="19">
        <v>57</v>
      </c>
    </row>
    <row r="9" spans="1:16" x14ac:dyDescent="0.25">
      <c r="A9" s="16" t="s">
        <v>71</v>
      </c>
      <c r="B9" s="14"/>
      <c r="C9" s="14"/>
      <c r="D9" s="14"/>
      <c r="E9" s="14"/>
      <c r="F9" s="14"/>
      <c r="G9" s="14"/>
      <c r="H9" s="14"/>
      <c r="I9" s="14"/>
      <c r="J9" s="14"/>
      <c r="K9" s="14"/>
      <c r="L9" s="14"/>
      <c r="M9" s="14"/>
      <c r="N9" s="14"/>
      <c r="O9" s="14"/>
      <c r="P9" s="14"/>
    </row>
    <row r="10" spans="1:16" x14ac:dyDescent="0.25">
      <c r="A10" s="16" t="s">
        <v>53</v>
      </c>
      <c r="B10" s="14">
        <v>17.6005</v>
      </c>
      <c r="C10" s="14">
        <v>2.1764779240429228</v>
      </c>
      <c r="D10" s="14">
        <v>40</v>
      </c>
      <c r="E10" s="14">
        <v>17.6005</v>
      </c>
      <c r="F10" s="14">
        <v>2.1764779240429122</v>
      </c>
      <c r="G10" s="14">
        <v>40</v>
      </c>
      <c r="H10" s="14">
        <v>22.101896551724142</v>
      </c>
      <c r="I10" s="14">
        <v>2.2027928499946761</v>
      </c>
      <c r="J10" s="14">
        <v>58</v>
      </c>
      <c r="K10" s="14">
        <v>22.101896551724135</v>
      </c>
      <c r="L10" s="14">
        <v>2.2027928499947631</v>
      </c>
      <c r="M10" s="14">
        <v>58</v>
      </c>
      <c r="N10" s="14">
        <v>20.264591836734695</v>
      </c>
      <c r="O10" s="14">
        <v>3.1146667238658807</v>
      </c>
      <c r="P10" s="14">
        <v>98</v>
      </c>
    </row>
    <row r="12" spans="1:16" x14ac:dyDescent="0.25">
      <c r="B12" s="19">
        <v>18.369374999999998</v>
      </c>
      <c r="C12" s="19">
        <v>2.9829414314286145</v>
      </c>
      <c r="D12" s="19">
        <v>16</v>
      </c>
      <c r="E12" s="19">
        <f>C12/SQRT(D12-1)</f>
        <v>0.77019216577567573</v>
      </c>
    </row>
    <row r="13" spans="1:16" x14ac:dyDescent="0.25">
      <c r="B13" s="19">
        <v>17.087916666666668</v>
      </c>
      <c r="C13" s="19">
        <v>1.242570894370298</v>
      </c>
      <c r="D13" s="19">
        <v>24</v>
      </c>
      <c r="E13" s="19">
        <f>C13/SQRT(D13-1)</f>
        <v>0.25909394196399804</v>
      </c>
    </row>
  </sheetData>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8"/>
  <sheetViews>
    <sheetView workbookViewId="0">
      <pane ySplit="1" topLeftCell="A68" activePane="bottomLeft" state="frozen"/>
      <selection pane="bottomLeft" sqref="A1:XFD1048576"/>
    </sheetView>
  </sheetViews>
  <sheetFormatPr defaultRowHeight="15" x14ac:dyDescent="0.25"/>
  <cols>
    <col min="1" max="1" width="15.5703125" customWidth="1"/>
    <col min="2" max="5" width="13.28515625" customWidth="1"/>
  </cols>
  <sheetData>
    <row r="1" spans="1:15" ht="78" thickBot="1" x14ac:dyDescent="0.3">
      <c r="A1" s="2" t="s">
        <v>44</v>
      </c>
      <c r="B1" s="3" t="s">
        <v>45</v>
      </c>
      <c r="C1" s="3" t="s">
        <v>59</v>
      </c>
      <c r="D1" s="3" t="s">
        <v>62</v>
      </c>
      <c r="E1" s="3" t="s">
        <v>63</v>
      </c>
      <c r="F1" s="3" t="s">
        <v>41</v>
      </c>
      <c r="G1" s="3" t="s">
        <v>0</v>
      </c>
      <c r="H1" s="3" t="s">
        <v>1</v>
      </c>
      <c r="I1" s="3" t="s">
        <v>2</v>
      </c>
      <c r="J1" s="3" t="s">
        <v>3</v>
      </c>
      <c r="K1" s="3" t="s">
        <v>4</v>
      </c>
      <c r="L1" s="3" t="s">
        <v>5</v>
      </c>
      <c r="M1" s="3" t="s">
        <v>6</v>
      </c>
      <c r="N1" s="4" t="s">
        <v>7</v>
      </c>
      <c r="O1" s="3"/>
    </row>
    <row r="2" spans="1:15" ht="15.75" thickBot="1" x14ac:dyDescent="0.3">
      <c r="A2" s="2">
        <v>44899</v>
      </c>
      <c r="B2" s="3" t="s">
        <v>42</v>
      </c>
      <c r="C2" s="3" t="s">
        <v>60</v>
      </c>
      <c r="D2" s="3" t="s">
        <v>60</v>
      </c>
      <c r="E2" s="3">
        <v>2</v>
      </c>
      <c r="F2" s="3"/>
      <c r="G2" s="3" t="s">
        <v>8</v>
      </c>
      <c r="H2" s="3" t="s">
        <v>9</v>
      </c>
      <c r="I2" s="3" t="s">
        <v>10</v>
      </c>
      <c r="J2" s="5">
        <v>24.1</v>
      </c>
      <c r="K2" s="5">
        <v>19.3</v>
      </c>
      <c r="L2" s="5">
        <v>11.2</v>
      </c>
      <c r="M2" s="3"/>
      <c r="N2" s="3"/>
      <c r="O2" s="3"/>
    </row>
    <row r="3" spans="1:15" ht="27" thickBot="1" x14ac:dyDescent="0.3">
      <c r="A3" s="2">
        <v>44899</v>
      </c>
      <c r="B3" s="3" t="s">
        <v>42</v>
      </c>
      <c r="C3" s="3" t="s">
        <v>60</v>
      </c>
      <c r="D3" s="3" t="s">
        <v>60</v>
      </c>
      <c r="E3" s="3">
        <v>2</v>
      </c>
      <c r="F3" s="3"/>
      <c r="G3" s="3" t="s">
        <v>8</v>
      </c>
      <c r="H3" s="3" t="s">
        <v>9</v>
      </c>
      <c r="I3" s="3" t="s">
        <v>11</v>
      </c>
      <c r="J3" s="5">
        <v>21.6</v>
      </c>
      <c r="K3" s="5">
        <v>17.100000000000001</v>
      </c>
      <c r="L3" s="5">
        <v>10</v>
      </c>
      <c r="M3" s="3"/>
      <c r="N3" s="3"/>
      <c r="O3" s="3"/>
    </row>
    <row r="4" spans="1:15" ht="15.75" thickBot="1" x14ac:dyDescent="0.3">
      <c r="A4" s="2">
        <v>44899</v>
      </c>
      <c r="B4" s="3" t="s">
        <v>42</v>
      </c>
      <c r="C4" s="3" t="s">
        <v>61</v>
      </c>
      <c r="D4" s="3" t="s">
        <v>60</v>
      </c>
      <c r="E4" s="3">
        <v>3</v>
      </c>
      <c r="F4" s="3"/>
      <c r="G4" s="3" t="s">
        <v>12</v>
      </c>
      <c r="H4" s="3" t="s">
        <v>13</v>
      </c>
      <c r="I4" s="3" t="s">
        <v>14</v>
      </c>
      <c r="J4" s="5">
        <v>20.9</v>
      </c>
      <c r="K4" s="5">
        <v>16.8</v>
      </c>
      <c r="L4" s="5">
        <v>8.6</v>
      </c>
      <c r="M4" s="3"/>
      <c r="N4" s="3"/>
      <c r="O4" s="3"/>
    </row>
    <row r="5" spans="1:15" ht="27" thickBot="1" x14ac:dyDescent="0.3">
      <c r="A5" s="2">
        <v>44899</v>
      </c>
      <c r="B5" s="3" t="s">
        <v>42</v>
      </c>
      <c r="C5" s="3" t="s">
        <v>61</v>
      </c>
      <c r="D5" s="3" t="s">
        <v>60</v>
      </c>
      <c r="E5" s="3">
        <v>3</v>
      </c>
      <c r="F5" s="3"/>
      <c r="G5" s="3" t="s">
        <v>12</v>
      </c>
      <c r="H5" s="3" t="s">
        <v>13</v>
      </c>
      <c r="I5" s="3" t="s">
        <v>11</v>
      </c>
      <c r="J5" s="5">
        <v>21.4</v>
      </c>
      <c r="K5" s="5">
        <v>16.7</v>
      </c>
      <c r="L5" s="5">
        <v>9.5</v>
      </c>
      <c r="M5" s="3"/>
      <c r="N5" s="3"/>
      <c r="O5" s="3"/>
    </row>
    <row r="6" spans="1:15" ht="15.75" thickBot="1" x14ac:dyDescent="0.3">
      <c r="A6" s="2">
        <v>44899</v>
      </c>
      <c r="B6" s="3" t="s">
        <v>42</v>
      </c>
      <c r="C6" s="3" t="s">
        <v>61</v>
      </c>
      <c r="D6" s="3" t="s">
        <v>60</v>
      </c>
      <c r="E6" s="3">
        <v>3</v>
      </c>
      <c r="F6" s="3"/>
      <c r="G6" s="3" t="s">
        <v>12</v>
      </c>
      <c r="H6" s="3" t="s">
        <v>13</v>
      </c>
      <c r="I6" s="3" t="s">
        <v>15</v>
      </c>
      <c r="J6" s="3"/>
      <c r="K6" s="3"/>
      <c r="L6" s="3"/>
      <c r="M6" s="3"/>
      <c r="N6" s="5">
        <v>18.3</v>
      </c>
      <c r="O6" s="3"/>
    </row>
    <row r="7" spans="1:15" ht="15.75" thickBot="1" x14ac:dyDescent="0.3">
      <c r="A7" s="2">
        <v>44899</v>
      </c>
      <c r="B7" s="3" t="s">
        <v>42</v>
      </c>
      <c r="C7" s="3" t="s">
        <v>61</v>
      </c>
      <c r="D7" s="3" t="s">
        <v>60</v>
      </c>
      <c r="E7" s="3">
        <v>3</v>
      </c>
      <c r="F7" s="3"/>
      <c r="G7" s="3" t="s">
        <v>12</v>
      </c>
      <c r="H7" s="3" t="s">
        <v>9</v>
      </c>
      <c r="I7" s="3" t="s">
        <v>10</v>
      </c>
      <c r="J7" s="5">
        <v>26.2</v>
      </c>
      <c r="K7" s="5">
        <v>19.899999999999999</v>
      </c>
      <c r="L7" s="5">
        <v>11.4</v>
      </c>
      <c r="M7" s="3"/>
      <c r="N7" s="3"/>
      <c r="O7" s="3"/>
    </row>
    <row r="8" spans="1:15" ht="15.75" thickBot="1" x14ac:dyDescent="0.3">
      <c r="A8" s="2">
        <v>44899</v>
      </c>
      <c r="B8" s="3" t="s">
        <v>42</v>
      </c>
      <c r="C8" s="3" t="s">
        <v>61</v>
      </c>
      <c r="D8" s="3" t="s">
        <v>60</v>
      </c>
      <c r="E8" s="3">
        <v>3</v>
      </c>
      <c r="F8" s="3"/>
      <c r="G8" s="3" t="s">
        <v>12</v>
      </c>
      <c r="H8" s="3" t="s">
        <v>9</v>
      </c>
      <c r="I8" s="3" t="s">
        <v>16</v>
      </c>
      <c r="J8" s="3"/>
      <c r="K8" s="3"/>
      <c r="L8" s="3"/>
      <c r="M8" s="3"/>
      <c r="N8" s="5">
        <v>16.2</v>
      </c>
      <c r="O8" s="3"/>
    </row>
    <row r="9" spans="1:15" ht="15.75" thickBot="1" x14ac:dyDescent="0.3">
      <c r="A9" s="2">
        <v>44899</v>
      </c>
      <c r="B9" s="3" t="s">
        <v>42</v>
      </c>
      <c r="C9" s="3" t="s">
        <v>60</v>
      </c>
      <c r="D9" s="3" t="s">
        <v>60</v>
      </c>
      <c r="E9" s="3">
        <v>4</v>
      </c>
      <c r="F9" s="3"/>
      <c r="G9" s="3" t="s">
        <v>17</v>
      </c>
      <c r="H9" s="3" t="s">
        <v>13</v>
      </c>
      <c r="I9" s="3" t="s">
        <v>18</v>
      </c>
      <c r="J9" s="5">
        <v>21.4</v>
      </c>
      <c r="K9" s="5">
        <v>16.7</v>
      </c>
      <c r="L9" s="5">
        <v>8.8000000000000007</v>
      </c>
      <c r="M9" s="3"/>
      <c r="N9" s="3"/>
      <c r="O9" s="3"/>
    </row>
    <row r="10" spans="1:15" ht="15.75" thickBot="1" x14ac:dyDescent="0.3">
      <c r="A10" s="2">
        <v>44899</v>
      </c>
      <c r="B10" s="3" t="s">
        <v>42</v>
      </c>
      <c r="C10" s="3" t="s">
        <v>60</v>
      </c>
      <c r="D10" s="3" t="s">
        <v>60</v>
      </c>
      <c r="E10" s="3">
        <v>4</v>
      </c>
      <c r="F10" s="3"/>
      <c r="G10" s="3" t="s">
        <v>17</v>
      </c>
      <c r="H10" s="3" t="s">
        <v>13</v>
      </c>
      <c r="I10" s="3" t="s">
        <v>19</v>
      </c>
      <c r="J10" s="5">
        <v>20.399999999999999</v>
      </c>
      <c r="K10" s="5">
        <v>15.7</v>
      </c>
      <c r="L10" s="5">
        <v>8.6999999999999993</v>
      </c>
      <c r="M10" s="3"/>
      <c r="N10" s="3"/>
      <c r="O10" s="3"/>
    </row>
    <row r="11" spans="1:15" ht="15.75" thickBot="1" x14ac:dyDescent="0.3">
      <c r="A11" s="2">
        <v>44899</v>
      </c>
      <c r="B11" s="3" t="s">
        <v>42</v>
      </c>
      <c r="C11" s="3" t="s">
        <v>60</v>
      </c>
      <c r="D11" s="3" t="s">
        <v>60</v>
      </c>
      <c r="E11" s="3">
        <v>4</v>
      </c>
      <c r="F11" s="3"/>
      <c r="G11" s="3" t="s">
        <v>17</v>
      </c>
      <c r="H11" s="3" t="s">
        <v>13</v>
      </c>
      <c r="I11" s="3" t="s">
        <v>20</v>
      </c>
      <c r="J11" s="5">
        <v>22.5</v>
      </c>
      <c r="K11" s="5">
        <v>17.7</v>
      </c>
      <c r="L11" s="5">
        <v>19.600000000000001</v>
      </c>
      <c r="M11" s="3"/>
      <c r="N11" s="3"/>
      <c r="O11" s="3"/>
    </row>
    <row r="12" spans="1:15" ht="27" thickBot="1" x14ac:dyDescent="0.3">
      <c r="A12" s="2">
        <v>44899</v>
      </c>
      <c r="B12" s="3" t="s">
        <v>42</v>
      </c>
      <c r="C12" s="3" t="s">
        <v>60</v>
      </c>
      <c r="D12" s="3" t="s">
        <v>60</v>
      </c>
      <c r="E12" s="3">
        <v>4</v>
      </c>
      <c r="F12" s="3"/>
      <c r="G12" s="3" t="s">
        <v>17</v>
      </c>
      <c r="H12" s="3" t="s">
        <v>13</v>
      </c>
      <c r="I12" s="3" t="s">
        <v>11</v>
      </c>
      <c r="J12" s="5">
        <v>22.5</v>
      </c>
      <c r="K12" s="5">
        <v>17.5</v>
      </c>
      <c r="L12" s="5">
        <v>9.6</v>
      </c>
      <c r="M12" s="3"/>
      <c r="N12" s="3"/>
      <c r="O12" s="3"/>
    </row>
    <row r="13" spans="1:15" ht="15.75" thickBot="1" x14ac:dyDescent="0.3">
      <c r="A13" s="2">
        <v>44899</v>
      </c>
      <c r="B13" s="3" t="s">
        <v>42</v>
      </c>
      <c r="C13" s="3" t="s">
        <v>60</v>
      </c>
      <c r="D13" s="3" t="s">
        <v>60</v>
      </c>
      <c r="E13" s="3">
        <v>4</v>
      </c>
      <c r="F13" s="3"/>
      <c r="G13" s="3" t="s">
        <v>17</v>
      </c>
      <c r="H13" s="3" t="s">
        <v>13</v>
      </c>
      <c r="I13" s="3" t="s">
        <v>10</v>
      </c>
      <c r="J13" s="3"/>
      <c r="K13" s="3"/>
      <c r="L13" s="3"/>
      <c r="M13" s="3"/>
      <c r="N13" s="5">
        <v>24.6</v>
      </c>
      <c r="O13" s="3"/>
    </row>
    <row r="14" spans="1:15" ht="15.75" thickBot="1" x14ac:dyDescent="0.3">
      <c r="A14" s="2">
        <v>44899</v>
      </c>
      <c r="B14" s="3" t="s">
        <v>42</v>
      </c>
      <c r="C14" s="3" t="s">
        <v>60</v>
      </c>
      <c r="D14" s="3" t="s">
        <v>60</v>
      </c>
      <c r="E14" s="3">
        <v>4</v>
      </c>
      <c r="F14" s="3"/>
      <c r="G14" s="3" t="s">
        <v>17</v>
      </c>
      <c r="H14" s="3" t="s">
        <v>9</v>
      </c>
      <c r="I14" s="3" t="s">
        <v>12</v>
      </c>
      <c r="J14" s="5">
        <v>21.9</v>
      </c>
      <c r="K14" s="5">
        <v>18</v>
      </c>
      <c r="L14" s="5">
        <v>10.1</v>
      </c>
      <c r="M14" s="3"/>
      <c r="N14" s="3"/>
      <c r="O14" s="3"/>
    </row>
    <row r="15" spans="1:15" ht="15.75" thickBot="1" x14ac:dyDescent="0.3">
      <c r="A15" s="2">
        <v>44899</v>
      </c>
      <c r="B15" s="3" t="s">
        <v>42</v>
      </c>
      <c r="C15" s="3" t="s">
        <v>60</v>
      </c>
      <c r="D15" s="3" t="s">
        <v>60</v>
      </c>
      <c r="E15" s="3">
        <v>4</v>
      </c>
      <c r="F15" s="3"/>
      <c r="G15" s="3" t="s">
        <v>17</v>
      </c>
      <c r="H15" s="3" t="s">
        <v>9</v>
      </c>
      <c r="I15" s="3" t="s">
        <v>15</v>
      </c>
      <c r="J15" s="3"/>
      <c r="K15" s="3"/>
      <c r="L15" s="3"/>
      <c r="M15" s="3"/>
      <c r="N15" s="5">
        <v>22.1</v>
      </c>
      <c r="O15" s="3"/>
    </row>
    <row r="16" spans="1:15" ht="15.75" thickBot="1" x14ac:dyDescent="0.3">
      <c r="A16" s="2">
        <v>44899</v>
      </c>
      <c r="B16" s="3" t="s">
        <v>42</v>
      </c>
      <c r="C16" s="3" t="s">
        <v>60</v>
      </c>
      <c r="D16" s="3" t="s">
        <v>60</v>
      </c>
      <c r="E16" s="3">
        <v>4</v>
      </c>
      <c r="F16" s="3"/>
      <c r="G16" s="3" t="s">
        <v>17</v>
      </c>
      <c r="H16" s="3" t="s">
        <v>9</v>
      </c>
      <c r="I16" s="3" t="s">
        <v>16</v>
      </c>
      <c r="J16" s="5">
        <v>23.2</v>
      </c>
      <c r="K16" s="5">
        <v>18.399999999999999</v>
      </c>
      <c r="L16" s="5">
        <v>10.5</v>
      </c>
      <c r="M16" s="3"/>
      <c r="N16" s="3"/>
      <c r="O16" s="3"/>
    </row>
    <row r="17" spans="1:15" ht="15.75" thickBot="1" x14ac:dyDescent="0.3">
      <c r="A17" s="2">
        <v>44899</v>
      </c>
      <c r="B17" s="3" t="s">
        <v>42</v>
      </c>
      <c r="C17" s="3" t="s">
        <v>60</v>
      </c>
      <c r="D17" s="3" t="s">
        <v>60</v>
      </c>
      <c r="E17" s="3">
        <v>4</v>
      </c>
      <c r="F17" s="3"/>
      <c r="G17" s="3" t="s">
        <v>17</v>
      </c>
      <c r="H17" s="3" t="s">
        <v>9</v>
      </c>
      <c r="I17" s="3" t="s">
        <v>14</v>
      </c>
      <c r="J17" s="5">
        <v>20</v>
      </c>
      <c r="K17" s="5">
        <v>15.9</v>
      </c>
      <c r="L17" s="5">
        <v>8.8000000000000007</v>
      </c>
      <c r="M17" s="3"/>
      <c r="N17" s="3"/>
      <c r="O17" s="4" t="s">
        <v>21</v>
      </c>
    </row>
    <row r="18" spans="1:15" ht="15.75" thickBot="1" x14ac:dyDescent="0.3">
      <c r="A18" s="2">
        <v>44899</v>
      </c>
      <c r="B18" s="3" t="s">
        <v>42</v>
      </c>
      <c r="C18" s="3" t="s">
        <v>60</v>
      </c>
      <c r="D18" s="3" t="s">
        <v>60</v>
      </c>
      <c r="E18" s="3">
        <v>4</v>
      </c>
      <c r="F18" s="3"/>
      <c r="G18" s="3" t="s">
        <v>17</v>
      </c>
      <c r="H18" s="3" t="s">
        <v>9</v>
      </c>
      <c r="I18" s="3" t="s">
        <v>14</v>
      </c>
      <c r="J18" s="3"/>
      <c r="K18" s="3"/>
      <c r="L18" s="3"/>
      <c r="M18" s="3"/>
      <c r="N18" s="5">
        <v>18.3</v>
      </c>
      <c r="O18" s="4" t="s">
        <v>21</v>
      </c>
    </row>
    <row r="19" spans="1:15" ht="27" thickBot="1" x14ac:dyDescent="0.3">
      <c r="A19" s="2">
        <v>44899</v>
      </c>
      <c r="B19" s="3" t="s">
        <v>42</v>
      </c>
      <c r="C19" s="3" t="s">
        <v>61</v>
      </c>
      <c r="D19" s="3" t="s">
        <v>60</v>
      </c>
      <c r="E19" s="3">
        <v>2</v>
      </c>
      <c r="F19" s="3"/>
      <c r="G19" s="3" t="s">
        <v>22</v>
      </c>
      <c r="H19" s="3" t="s">
        <v>13</v>
      </c>
      <c r="I19" s="3" t="s">
        <v>11</v>
      </c>
      <c r="J19" s="5">
        <v>31.1</v>
      </c>
      <c r="K19" s="5">
        <v>24</v>
      </c>
      <c r="L19" s="5">
        <v>10.7</v>
      </c>
      <c r="M19" s="5">
        <v>9.9</v>
      </c>
      <c r="N19" s="3"/>
      <c r="O19" s="4" t="s">
        <v>23</v>
      </c>
    </row>
    <row r="20" spans="1:15" ht="15.75" thickBot="1" x14ac:dyDescent="0.3">
      <c r="A20" s="2">
        <v>44899</v>
      </c>
      <c r="B20" s="3" t="s">
        <v>42</v>
      </c>
      <c r="C20" s="3" t="s">
        <v>61</v>
      </c>
      <c r="D20" s="3" t="s">
        <v>60</v>
      </c>
      <c r="E20" s="3">
        <v>2</v>
      </c>
      <c r="F20" s="3"/>
      <c r="G20" s="3" t="s">
        <v>22</v>
      </c>
      <c r="H20" s="3" t="s">
        <v>13</v>
      </c>
      <c r="I20" s="3" t="s">
        <v>10</v>
      </c>
      <c r="J20" s="5">
        <v>22.5</v>
      </c>
      <c r="K20" s="5">
        <v>17.899999999999999</v>
      </c>
      <c r="L20" s="3"/>
      <c r="M20" s="5">
        <v>8.3000000000000007</v>
      </c>
      <c r="N20" s="3"/>
      <c r="O20" s="4" t="s">
        <v>24</v>
      </c>
    </row>
    <row r="21" spans="1:15" ht="15.75" thickBot="1" x14ac:dyDescent="0.3">
      <c r="A21" s="2">
        <v>44899</v>
      </c>
      <c r="B21" s="3" t="s">
        <v>42</v>
      </c>
      <c r="C21" s="3" t="s">
        <v>61</v>
      </c>
      <c r="D21" s="3" t="s">
        <v>60</v>
      </c>
      <c r="E21" s="3">
        <v>2</v>
      </c>
      <c r="F21" s="3"/>
      <c r="G21" s="3" t="s">
        <v>22</v>
      </c>
      <c r="H21" s="3" t="s">
        <v>13</v>
      </c>
      <c r="I21" s="3" t="s">
        <v>15</v>
      </c>
      <c r="J21" s="5">
        <v>20.3</v>
      </c>
      <c r="K21" s="5">
        <v>18.600000000000001</v>
      </c>
      <c r="L21" s="5">
        <v>10.1</v>
      </c>
      <c r="M21" s="3"/>
      <c r="N21" s="3"/>
      <c r="O21" s="3"/>
    </row>
    <row r="22" spans="1:15" ht="15.75" thickBot="1" x14ac:dyDescent="0.3">
      <c r="A22" s="2">
        <v>44899</v>
      </c>
      <c r="B22" s="3" t="s">
        <v>42</v>
      </c>
      <c r="C22" s="3" t="s">
        <v>61</v>
      </c>
      <c r="D22" s="3" t="s">
        <v>60</v>
      </c>
      <c r="E22" s="3">
        <v>2</v>
      </c>
      <c r="F22" s="3"/>
      <c r="G22" s="3" t="s">
        <v>22</v>
      </c>
      <c r="H22" s="3" t="s">
        <v>13</v>
      </c>
      <c r="I22" s="3" t="s">
        <v>3</v>
      </c>
      <c r="J22" s="5">
        <v>24.3</v>
      </c>
      <c r="K22" s="5">
        <v>19</v>
      </c>
      <c r="L22" s="5">
        <v>9.9</v>
      </c>
      <c r="M22" s="3"/>
      <c r="N22" s="3"/>
      <c r="O22" s="3"/>
    </row>
    <row r="23" spans="1:15" ht="15.75" thickBot="1" x14ac:dyDescent="0.3">
      <c r="A23" s="2">
        <v>44899</v>
      </c>
      <c r="B23" s="3" t="s">
        <v>42</v>
      </c>
      <c r="C23" s="3" t="s">
        <v>61</v>
      </c>
      <c r="D23" s="3" t="s">
        <v>60</v>
      </c>
      <c r="E23" s="3">
        <v>2</v>
      </c>
      <c r="F23" s="3"/>
      <c r="G23" s="3" t="s">
        <v>22</v>
      </c>
      <c r="H23" s="3" t="s">
        <v>13</v>
      </c>
      <c r="I23" s="3" t="s">
        <v>14</v>
      </c>
      <c r="J23" s="5">
        <v>18.5</v>
      </c>
      <c r="K23" s="5">
        <v>14.9</v>
      </c>
      <c r="L23" s="5">
        <v>8.1999999999999993</v>
      </c>
      <c r="M23" s="5">
        <v>7.5</v>
      </c>
      <c r="N23" s="3"/>
      <c r="O23" s="3"/>
    </row>
    <row r="24" spans="1:15" ht="15.75" thickBot="1" x14ac:dyDescent="0.3">
      <c r="A24" s="2">
        <v>44899</v>
      </c>
      <c r="B24" s="3" t="s">
        <v>42</v>
      </c>
      <c r="C24" s="3" t="s">
        <v>61</v>
      </c>
      <c r="D24" s="3" t="s">
        <v>60</v>
      </c>
      <c r="E24" s="3">
        <v>2</v>
      </c>
      <c r="F24" s="3"/>
      <c r="G24" s="3" t="s">
        <v>22</v>
      </c>
      <c r="H24" s="3" t="s">
        <v>13</v>
      </c>
      <c r="I24" s="3" t="s">
        <v>19</v>
      </c>
      <c r="J24" s="5">
        <v>19.7</v>
      </c>
      <c r="K24" s="5">
        <v>15.8</v>
      </c>
      <c r="L24" s="5">
        <v>8.4</v>
      </c>
      <c r="M24" s="5">
        <v>7.5</v>
      </c>
      <c r="N24" s="3"/>
      <c r="O24" s="3"/>
    </row>
    <row r="25" spans="1:15" ht="27" thickBot="1" x14ac:dyDescent="0.3">
      <c r="A25" s="2">
        <v>44899</v>
      </c>
      <c r="B25" s="3" t="s">
        <v>42</v>
      </c>
      <c r="C25" s="3" t="s">
        <v>61</v>
      </c>
      <c r="D25" s="3" t="s">
        <v>60</v>
      </c>
      <c r="E25" s="3">
        <v>2</v>
      </c>
      <c r="F25" s="3"/>
      <c r="G25" s="3" t="s">
        <v>22</v>
      </c>
      <c r="H25" s="3" t="s">
        <v>9</v>
      </c>
      <c r="I25" s="3" t="s">
        <v>11</v>
      </c>
      <c r="J25" s="3"/>
      <c r="K25" s="3"/>
      <c r="L25" s="3"/>
      <c r="M25" s="5">
        <v>9</v>
      </c>
      <c r="N25" s="5">
        <v>13.8</v>
      </c>
      <c r="O25" s="3"/>
    </row>
    <row r="26" spans="1:15" ht="15.75" thickBot="1" x14ac:dyDescent="0.3">
      <c r="A26" s="2">
        <v>44899</v>
      </c>
      <c r="B26" s="3" t="s">
        <v>42</v>
      </c>
      <c r="C26" s="3" t="s">
        <v>61</v>
      </c>
      <c r="D26" s="3" t="s">
        <v>60</v>
      </c>
      <c r="E26" s="3">
        <v>2</v>
      </c>
      <c r="F26" s="3"/>
      <c r="G26" s="3" t="s">
        <v>25</v>
      </c>
      <c r="H26" s="3" t="s">
        <v>13</v>
      </c>
      <c r="I26" s="3" t="s">
        <v>12</v>
      </c>
      <c r="J26" s="5">
        <v>20.5</v>
      </c>
      <c r="K26" s="5">
        <v>17.3</v>
      </c>
      <c r="L26" s="5">
        <v>9.6</v>
      </c>
      <c r="M26" s="5">
        <v>8.9</v>
      </c>
      <c r="N26" s="3"/>
      <c r="O26" s="3"/>
    </row>
    <row r="27" spans="1:15" ht="15.75" thickBot="1" x14ac:dyDescent="0.3">
      <c r="A27" s="2">
        <v>44899</v>
      </c>
      <c r="B27" s="3" t="s">
        <v>42</v>
      </c>
      <c r="C27" s="3" t="s">
        <v>61</v>
      </c>
      <c r="D27" s="3" t="s">
        <v>60</v>
      </c>
      <c r="E27" s="3">
        <v>2</v>
      </c>
      <c r="F27" s="3"/>
      <c r="G27" s="3" t="s">
        <v>25</v>
      </c>
      <c r="H27" s="3" t="s">
        <v>13</v>
      </c>
      <c r="I27" s="3" t="s">
        <v>10</v>
      </c>
      <c r="J27" s="5">
        <v>23.1</v>
      </c>
      <c r="K27" s="5">
        <v>17.8</v>
      </c>
      <c r="L27" s="5">
        <v>10.199999999999999</v>
      </c>
      <c r="M27" s="5">
        <v>9.6</v>
      </c>
      <c r="N27" s="3"/>
      <c r="O27" s="3"/>
    </row>
    <row r="28" spans="1:15" ht="27" thickBot="1" x14ac:dyDescent="0.3">
      <c r="A28" s="2">
        <v>44899</v>
      </c>
      <c r="B28" s="3" t="s">
        <v>42</v>
      </c>
      <c r="C28" s="3" t="s">
        <v>61</v>
      </c>
      <c r="D28" s="3" t="s">
        <v>60</v>
      </c>
      <c r="E28" s="3">
        <v>2</v>
      </c>
      <c r="F28" s="3"/>
      <c r="G28" s="3" t="s">
        <v>25</v>
      </c>
      <c r="H28" s="3" t="s">
        <v>13</v>
      </c>
      <c r="I28" s="3" t="s">
        <v>11</v>
      </c>
      <c r="J28" s="5">
        <v>22.5</v>
      </c>
      <c r="K28" s="5">
        <v>17.399999999999999</v>
      </c>
      <c r="L28" s="5">
        <v>9.6</v>
      </c>
      <c r="M28" s="5">
        <v>8.6999999999999993</v>
      </c>
      <c r="N28" s="3"/>
      <c r="O28" s="3"/>
    </row>
    <row r="29" spans="1:15" ht="27" thickBot="1" x14ac:dyDescent="0.3">
      <c r="A29" s="2">
        <v>44899</v>
      </c>
      <c r="B29" s="3" t="s">
        <v>42</v>
      </c>
      <c r="C29" s="3" t="s">
        <v>61</v>
      </c>
      <c r="D29" s="3" t="s">
        <v>60</v>
      </c>
      <c r="E29" s="3">
        <v>2</v>
      </c>
      <c r="F29" s="3"/>
      <c r="G29" s="3" t="s">
        <v>25</v>
      </c>
      <c r="H29" s="3" t="s">
        <v>13</v>
      </c>
      <c r="I29" s="3" t="s">
        <v>11</v>
      </c>
      <c r="J29" s="5">
        <v>21.6</v>
      </c>
      <c r="K29" s="5">
        <v>16.899999999999999</v>
      </c>
      <c r="L29" s="5">
        <v>9.1</v>
      </c>
      <c r="M29" s="5">
        <v>9.6999999999999993</v>
      </c>
      <c r="N29" s="3"/>
      <c r="O29" s="3"/>
    </row>
    <row r="30" spans="1:15" ht="27" thickBot="1" x14ac:dyDescent="0.3">
      <c r="A30" s="2">
        <v>44899</v>
      </c>
      <c r="B30" s="3" t="s">
        <v>42</v>
      </c>
      <c r="C30" s="3" t="s">
        <v>61</v>
      </c>
      <c r="D30" s="3" t="s">
        <v>60</v>
      </c>
      <c r="E30" s="3">
        <v>2</v>
      </c>
      <c r="F30" s="3"/>
      <c r="G30" s="3" t="s">
        <v>25</v>
      </c>
      <c r="H30" s="3" t="s">
        <v>13</v>
      </c>
      <c r="I30" s="3" t="s">
        <v>11</v>
      </c>
      <c r="J30" s="5">
        <v>19.8</v>
      </c>
      <c r="K30" s="5">
        <v>15.6</v>
      </c>
      <c r="L30" s="5">
        <v>8.6</v>
      </c>
      <c r="M30" s="5">
        <v>7.5</v>
      </c>
      <c r="N30" s="3"/>
      <c r="O30" s="3"/>
    </row>
    <row r="31" spans="1:15" ht="15.75" thickBot="1" x14ac:dyDescent="0.3">
      <c r="A31" s="2">
        <v>44899</v>
      </c>
      <c r="B31" s="3" t="s">
        <v>42</v>
      </c>
      <c r="C31" s="3" t="s">
        <v>61</v>
      </c>
      <c r="D31" s="3" t="s">
        <v>60</v>
      </c>
      <c r="E31" s="3">
        <v>2</v>
      </c>
      <c r="F31" s="3"/>
      <c r="G31" s="3" t="s">
        <v>25</v>
      </c>
      <c r="H31" s="3" t="s">
        <v>9</v>
      </c>
      <c r="I31" s="3" t="s">
        <v>15</v>
      </c>
      <c r="J31" s="5">
        <v>20.399999999999999</v>
      </c>
      <c r="K31" s="5">
        <v>16.399999999999999</v>
      </c>
      <c r="L31" s="5">
        <v>8.9</v>
      </c>
      <c r="M31" s="5">
        <v>8.5</v>
      </c>
      <c r="N31" s="3"/>
      <c r="O31" s="3"/>
    </row>
    <row r="32" spans="1:15" ht="27" thickBot="1" x14ac:dyDescent="0.3">
      <c r="A32" s="2">
        <v>44899</v>
      </c>
      <c r="B32" s="3" t="s">
        <v>42</v>
      </c>
      <c r="C32" s="3" t="s">
        <v>61</v>
      </c>
      <c r="D32" s="3" t="s">
        <v>60</v>
      </c>
      <c r="E32" s="3">
        <v>2</v>
      </c>
      <c r="F32" s="3"/>
      <c r="G32" s="3" t="s">
        <v>25</v>
      </c>
      <c r="H32" s="3" t="s">
        <v>9</v>
      </c>
      <c r="I32" s="3" t="s">
        <v>11</v>
      </c>
      <c r="J32" s="5">
        <v>17.3</v>
      </c>
      <c r="K32" s="5">
        <v>14.7</v>
      </c>
      <c r="L32" s="5">
        <v>7.9</v>
      </c>
      <c r="M32" s="5">
        <v>6.7</v>
      </c>
      <c r="N32" s="3"/>
      <c r="O32" s="3"/>
    </row>
    <row r="33" spans="1:15" ht="15.75" thickBot="1" x14ac:dyDescent="0.3">
      <c r="A33" s="2">
        <v>44899</v>
      </c>
      <c r="B33" s="3" t="s">
        <v>42</v>
      </c>
      <c r="C33" s="3" t="s">
        <v>61</v>
      </c>
      <c r="D33" s="3" t="s">
        <v>60</v>
      </c>
      <c r="E33" s="3">
        <v>2</v>
      </c>
      <c r="F33" s="3"/>
      <c r="G33" s="3" t="s">
        <v>25</v>
      </c>
      <c r="H33" s="3" t="s">
        <v>9</v>
      </c>
      <c r="I33" s="3" t="s">
        <v>26</v>
      </c>
      <c r="J33" s="3"/>
      <c r="K33" s="3"/>
      <c r="L33" s="3"/>
      <c r="M33" s="3"/>
      <c r="N33" s="3"/>
      <c r="O33" s="4" t="s">
        <v>27</v>
      </c>
    </row>
    <row r="34" spans="1:15" ht="15.75" thickBot="1" x14ac:dyDescent="0.3">
      <c r="A34" s="2">
        <v>44899</v>
      </c>
      <c r="B34" s="3" t="s">
        <v>42</v>
      </c>
      <c r="C34" s="3" t="s">
        <v>61</v>
      </c>
      <c r="D34" s="3" t="s">
        <v>60</v>
      </c>
      <c r="E34" s="3">
        <v>3</v>
      </c>
      <c r="F34" s="3"/>
      <c r="G34" s="3" t="s">
        <v>28</v>
      </c>
      <c r="H34" s="3" t="s">
        <v>13</v>
      </c>
      <c r="I34" s="3" t="s">
        <v>10</v>
      </c>
      <c r="J34" s="5">
        <v>24.7</v>
      </c>
      <c r="K34" s="5">
        <v>19.2</v>
      </c>
      <c r="L34" s="5">
        <v>11</v>
      </c>
      <c r="M34" s="5">
        <v>10.9</v>
      </c>
      <c r="N34" s="3"/>
      <c r="O34" s="3"/>
    </row>
    <row r="35" spans="1:15" ht="15.75" thickBot="1" x14ac:dyDescent="0.3">
      <c r="A35" s="2">
        <v>44899</v>
      </c>
      <c r="B35" s="3" t="s">
        <v>42</v>
      </c>
      <c r="C35" s="3" t="s">
        <v>61</v>
      </c>
      <c r="D35" s="3" t="s">
        <v>60</v>
      </c>
      <c r="E35" s="3">
        <v>3</v>
      </c>
      <c r="F35" s="3"/>
      <c r="G35" s="3" t="s">
        <v>28</v>
      </c>
      <c r="H35" s="3" t="s">
        <v>13</v>
      </c>
      <c r="I35" s="3" t="s">
        <v>19</v>
      </c>
      <c r="J35" s="5">
        <v>22.6</v>
      </c>
      <c r="K35" s="5">
        <v>17.2</v>
      </c>
      <c r="L35" s="5">
        <v>9.4</v>
      </c>
      <c r="M35" s="5">
        <v>7.8</v>
      </c>
      <c r="N35" s="3"/>
      <c r="O35" s="3"/>
    </row>
    <row r="36" spans="1:15" ht="15.75" thickBot="1" x14ac:dyDescent="0.3">
      <c r="A36" s="2">
        <v>44899</v>
      </c>
      <c r="B36" s="3" t="s">
        <v>42</v>
      </c>
      <c r="C36" s="3" t="s">
        <v>61</v>
      </c>
      <c r="D36" s="3" t="s">
        <v>60</v>
      </c>
      <c r="E36" s="3">
        <v>3</v>
      </c>
      <c r="F36" s="3"/>
      <c r="G36" s="3" t="s">
        <v>28</v>
      </c>
      <c r="H36" s="3" t="s">
        <v>13</v>
      </c>
      <c r="I36" s="3" t="s">
        <v>16</v>
      </c>
      <c r="J36" s="5">
        <v>24</v>
      </c>
      <c r="K36" s="5">
        <v>18</v>
      </c>
      <c r="L36" s="5">
        <v>9.6</v>
      </c>
      <c r="M36" s="5">
        <v>8.5</v>
      </c>
      <c r="N36" s="3"/>
      <c r="O36" s="3"/>
    </row>
    <row r="37" spans="1:15" ht="15.75" thickBot="1" x14ac:dyDescent="0.3">
      <c r="A37" s="2">
        <v>44899</v>
      </c>
      <c r="B37" s="3" t="s">
        <v>42</v>
      </c>
      <c r="C37" s="3" t="s">
        <v>61</v>
      </c>
      <c r="D37" s="3" t="s">
        <v>60</v>
      </c>
      <c r="E37" s="3">
        <v>3</v>
      </c>
      <c r="F37" s="3"/>
      <c r="G37" s="3" t="s">
        <v>28</v>
      </c>
      <c r="H37" s="3" t="s">
        <v>13</v>
      </c>
      <c r="I37" s="3" t="s">
        <v>15</v>
      </c>
      <c r="J37" s="5">
        <v>22.2</v>
      </c>
      <c r="K37" s="5">
        <v>17.2</v>
      </c>
      <c r="L37" s="5">
        <v>9.6</v>
      </c>
      <c r="M37" s="5">
        <v>9.6</v>
      </c>
      <c r="N37" s="3"/>
      <c r="O37" s="3"/>
    </row>
    <row r="38" spans="1:15" ht="27" thickBot="1" x14ac:dyDescent="0.3">
      <c r="A38" s="2">
        <v>44899</v>
      </c>
      <c r="B38" s="3" t="s">
        <v>42</v>
      </c>
      <c r="C38" s="3" t="s">
        <v>61</v>
      </c>
      <c r="D38" s="3" t="s">
        <v>60</v>
      </c>
      <c r="E38" s="3">
        <v>3</v>
      </c>
      <c r="F38" s="3"/>
      <c r="G38" s="3" t="s">
        <v>28</v>
      </c>
      <c r="H38" s="3" t="s">
        <v>13</v>
      </c>
      <c r="I38" s="3" t="s">
        <v>11</v>
      </c>
      <c r="J38" s="5">
        <v>20.9</v>
      </c>
      <c r="K38" s="3">
        <v>16.3</v>
      </c>
      <c r="L38" s="3">
        <v>9.5</v>
      </c>
      <c r="M38" s="3">
        <v>8.6999999999999993</v>
      </c>
      <c r="N38" s="3"/>
      <c r="O38" s="3"/>
    </row>
    <row r="39" spans="1:15" ht="15.75" thickBot="1" x14ac:dyDescent="0.3">
      <c r="A39" s="2">
        <v>44899</v>
      </c>
      <c r="B39" s="3" t="s">
        <v>42</v>
      </c>
      <c r="C39" s="3" t="s">
        <v>61</v>
      </c>
      <c r="D39" s="3" t="s">
        <v>60</v>
      </c>
      <c r="E39" s="3">
        <v>3</v>
      </c>
      <c r="F39" s="3"/>
      <c r="G39" s="3" t="s">
        <v>28</v>
      </c>
      <c r="H39" s="3" t="s">
        <v>13</v>
      </c>
      <c r="I39" s="3" t="s">
        <v>18</v>
      </c>
      <c r="J39" s="3">
        <v>20.5</v>
      </c>
      <c r="K39" s="3">
        <v>16.399999999999999</v>
      </c>
      <c r="L39" s="3">
        <v>9.1</v>
      </c>
      <c r="M39" s="3">
        <v>8.6</v>
      </c>
      <c r="N39" s="3"/>
      <c r="O39" s="3"/>
    </row>
    <row r="40" spans="1:15" ht="15.75" thickBot="1" x14ac:dyDescent="0.3">
      <c r="A40" s="2">
        <v>44899</v>
      </c>
      <c r="B40" s="3" t="s">
        <v>42</v>
      </c>
      <c r="C40" s="3" t="s">
        <v>61</v>
      </c>
      <c r="D40" s="3" t="s">
        <v>60</v>
      </c>
      <c r="E40" s="3">
        <v>3</v>
      </c>
      <c r="F40" s="3"/>
      <c r="G40" s="3" t="s">
        <v>28</v>
      </c>
      <c r="H40" s="3" t="s">
        <v>13</v>
      </c>
      <c r="I40" s="3" t="s">
        <v>14</v>
      </c>
      <c r="J40" s="3">
        <v>19.899999999999999</v>
      </c>
      <c r="K40" s="3">
        <v>15.6</v>
      </c>
      <c r="L40" s="3">
        <v>8.5</v>
      </c>
      <c r="M40" s="3">
        <v>7.2</v>
      </c>
      <c r="N40" s="3"/>
      <c r="O40" s="3"/>
    </row>
    <row r="41" spans="1:15" ht="15.75" thickBot="1" x14ac:dyDescent="0.3">
      <c r="A41" s="2">
        <v>44899</v>
      </c>
      <c r="B41" s="3" t="s">
        <v>42</v>
      </c>
      <c r="C41" s="3" t="s">
        <v>61</v>
      </c>
      <c r="D41" s="3" t="s">
        <v>60</v>
      </c>
      <c r="E41" s="3">
        <v>3</v>
      </c>
      <c r="F41" s="3"/>
      <c r="G41" s="3" t="s">
        <v>28</v>
      </c>
      <c r="H41" s="3" t="s">
        <v>13</v>
      </c>
      <c r="I41" s="3" t="s">
        <v>29</v>
      </c>
      <c r="J41" s="3"/>
      <c r="K41" s="3"/>
      <c r="L41" s="3"/>
      <c r="M41" s="3"/>
      <c r="N41" s="3">
        <v>22.6</v>
      </c>
      <c r="O41" s="3"/>
    </row>
    <row r="42" spans="1:15" ht="141.75" thickBot="1" x14ac:dyDescent="0.3">
      <c r="A42" s="2">
        <v>44899</v>
      </c>
      <c r="B42" s="3" t="s">
        <v>42</v>
      </c>
      <c r="C42" s="3" t="s">
        <v>61</v>
      </c>
      <c r="D42" s="3" t="s">
        <v>60</v>
      </c>
      <c r="E42" s="3">
        <v>3</v>
      </c>
      <c r="F42" s="3"/>
      <c r="G42" s="3" t="s">
        <v>28</v>
      </c>
      <c r="H42" s="3" t="s">
        <v>9</v>
      </c>
      <c r="I42" s="3" t="s">
        <v>11</v>
      </c>
      <c r="J42" s="3">
        <v>21.3</v>
      </c>
      <c r="K42" s="3">
        <v>16.600000000000001</v>
      </c>
      <c r="L42" s="3">
        <v>19.3</v>
      </c>
      <c r="M42" s="3">
        <v>9.1</v>
      </c>
      <c r="N42" s="3"/>
      <c r="O42" s="3" t="s">
        <v>30</v>
      </c>
    </row>
    <row r="43" spans="1:15" ht="15.75" thickBot="1" x14ac:dyDescent="0.3">
      <c r="A43" s="2">
        <v>44899</v>
      </c>
      <c r="B43" s="3" t="s">
        <v>42</v>
      </c>
      <c r="C43" s="3" t="s">
        <v>60</v>
      </c>
      <c r="D43" s="3" t="s">
        <v>60</v>
      </c>
      <c r="E43" s="3">
        <v>2</v>
      </c>
      <c r="F43" s="3" t="s">
        <v>38</v>
      </c>
      <c r="G43" s="3" t="s">
        <v>4</v>
      </c>
      <c r="H43" s="3" t="s">
        <v>13</v>
      </c>
      <c r="I43" s="3" t="s">
        <v>31</v>
      </c>
      <c r="J43" s="3">
        <v>21.3</v>
      </c>
      <c r="K43" s="3">
        <v>16.8</v>
      </c>
      <c r="L43" s="3">
        <v>9.1999999999999993</v>
      </c>
      <c r="M43" s="3">
        <v>8.4</v>
      </c>
      <c r="N43" s="3"/>
      <c r="O43" s="3"/>
    </row>
    <row r="44" spans="1:15" ht="15.75" thickBot="1" x14ac:dyDescent="0.3">
      <c r="A44" s="2">
        <v>44899</v>
      </c>
      <c r="B44" s="3" t="s">
        <v>42</v>
      </c>
      <c r="C44" s="3" t="s">
        <v>60</v>
      </c>
      <c r="D44" s="3" t="s">
        <v>60</v>
      </c>
      <c r="E44" s="17">
        <v>2</v>
      </c>
      <c r="F44" t="s">
        <v>38</v>
      </c>
      <c r="G44" s="6" t="s">
        <v>4</v>
      </c>
      <c r="H44" s="6" t="s">
        <v>13</v>
      </c>
      <c r="I44" s="6" t="s">
        <v>14</v>
      </c>
      <c r="J44" s="6">
        <v>22.5</v>
      </c>
      <c r="K44" s="6">
        <v>17.2</v>
      </c>
      <c r="L44" s="6">
        <v>9.1999999999999993</v>
      </c>
      <c r="M44" s="6">
        <v>7.6</v>
      </c>
    </row>
    <row r="45" spans="1:15" ht="15.75" thickBot="1" x14ac:dyDescent="0.3">
      <c r="A45" s="2">
        <v>44899</v>
      </c>
      <c r="B45" s="3" t="s">
        <v>42</v>
      </c>
      <c r="C45" s="3" t="s">
        <v>60</v>
      </c>
      <c r="D45" s="3" t="s">
        <v>60</v>
      </c>
      <c r="E45" s="17">
        <v>2</v>
      </c>
      <c r="F45" t="s">
        <v>38</v>
      </c>
      <c r="G45" s="6" t="s">
        <v>4</v>
      </c>
      <c r="H45" s="3" t="s">
        <v>13</v>
      </c>
      <c r="I45" s="6" t="s">
        <v>3</v>
      </c>
      <c r="J45" s="6">
        <v>23.2</v>
      </c>
      <c r="K45" s="6">
        <v>18.3</v>
      </c>
      <c r="L45" s="6">
        <v>9.6999999999999993</v>
      </c>
      <c r="M45" s="6">
        <v>9.3000000000000007</v>
      </c>
    </row>
    <row r="46" spans="1:15" ht="15.75" thickBot="1" x14ac:dyDescent="0.3">
      <c r="A46" s="2">
        <v>44899</v>
      </c>
      <c r="B46" s="3" t="s">
        <v>42</v>
      </c>
      <c r="C46" s="3" t="s">
        <v>60</v>
      </c>
      <c r="D46" s="3" t="s">
        <v>60</v>
      </c>
      <c r="E46" s="18">
        <v>2</v>
      </c>
      <c r="F46" s="9" t="s">
        <v>38</v>
      </c>
      <c r="G46" s="6" t="s">
        <v>4</v>
      </c>
      <c r="H46" s="6" t="s">
        <v>13</v>
      </c>
      <c r="I46" s="6" t="s">
        <v>29</v>
      </c>
      <c r="J46" s="6">
        <v>23.5</v>
      </c>
      <c r="K46" s="6">
        <v>18.2</v>
      </c>
      <c r="L46" s="6">
        <v>10.199999999999999</v>
      </c>
      <c r="M46" s="6">
        <v>9</v>
      </c>
    </row>
    <row r="47" spans="1:15" ht="27" thickBot="1" x14ac:dyDescent="0.3">
      <c r="A47" s="2">
        <v>44899</v>
      </c>
      <c r="B47" s="3" t="s">
        <v>42</v>
      </c>
      <c r="C47" s="3" t="s">
        <v>60</v>
      </c>
      <c r="D47" s="3" t="s">
        <v>60</v>
      </c>
      <c r="E47" s="18">
        <v>2</v>
      </c>
      <c r="F47" s="9" t="s">
        <v>38</v>
      </c>
      <c r="G47" s="6" t="s">
        <v>4</v>
      </c>
      <c r="H47" s="3" t="s">
        <v>13</v>
      </c>
      <c r="I47" s="6" t="s">
        <v>11</v>
      </c>
      <c r="M47" s="6">
        <v>8.8000000000000007</v>
      </c>
      <c r="N47">
        <v>6.4</v>
      </c>
    </row>
    <row r="48" spans="1:15" ht="15.75" thickBot="1" x14ac:dyDescent="0.3">
      <c r="A48" s="2">
        <v>44899</v>
      </c>
      <c r="B48" s="3" t="s">
        <v>42</v>
      </c>
      <c r="C48" s="3" t="s">
        <v>60</v>
      </c>
      <c r="D48" s="3" t="s">
        <v>60</v>
      </c>
      <c r="E48" s="18">
        <v>2</v>
      </c>
      <c r="F48" s="9" t="s">
        <v>38</v>
      </c>
      <c r="G48" s="6" t="s">
        <v>4</v>
      </c>
      <c r="H48" s="6" t="s">
        <v>9</v>
      </c>
      <c r="I48" s="6" t="s">
        <v>12</v>
      </c>
      <c r="J48" s="7">
        <v>23.1</v>
      </c>
      <c r="K48" s="8">
        <v>18.399999999999999</v>
      </c>
      <c r="L48" s="9">
        <v>10.3</v>
      </c>
      <c r="M48" s="6">
        <v>9.1999999999999993</v>
      </c>
    </row>
    <row r="49" spans="1:15" ht="15.75" thickBot="1" x14ac:dyDescent="0.3">
      <c r="A49" s="2">
        <v>44899</v>
      </c>
      <c r="B49" s="3" t="s">
        <v>42</v>
      </c>
      <c r="C49" s="3" t="s">
        <v>60</v>
      </c>
      <c r="D49" s="3" t="s">
        <v>60</v>
      </c>
      <c r="E49" s="18">
        <v>2</v>
      </c>
      <c r="F49" s="9" t="s">
        <v>38</v>
      </c>
      <c r="G49" s="6" t="s">
        <v>4</v>
      </c>
      <c r="H49" s="6" t="s">
        <v>9</v>
      </c>
      <c r="I49" s="6" t="s">
        <v>15</v>
      </c>
      <c r="J49" s="7">
        <v>24.5</v>
      </c>
      <c r="K49" s="8">
        <v>18.899999999999999</v>
      </c>
      <c r="L49" s="9">
        <v>10.8</v>
      </c>
      <c r="M49" s="6">
        <v>10.4</v>
      </c>
    </row>
    <row r="50" spans="1:15" ht="15.75" thickBot="1" x14ac:dyDescent="0.3">
      <c r="A50" s="2">
        <v>44899</v>
      </c>
      <c r="B50" s="3" t="s">
        <v>42</v>
      </c>
      <c r="C50" s="3" t="s">
        <v>60</v>
      </c>
      <c r="D50" s="3" t="s">
        <v>60</v>
      </c>
      <c r="E50" s="18">
        <v>2</v>
      </c>
      <c r="F50" s="9" t="s">
        <v>38</v>
      </c>
      <c r="G50" s="6" t="s">
        <v>4</v>
      </c>
      <c r="H50" s="6" t="s">
        <v>9</v>
      </c>
      <c r="I50" s="6" t="s">
        <v>10</v>
      </c>
      <c r="M50" s="6">
        <v>10.4</v>
      </c>
      <c r="N50">
        <v>10.4</v>
      </c>
    </row>
    <row r="51" spans="1:15" ht="15.75" thickBot="1" x14ac:dyDescent="0.3">
      <c r="A51" s="2">
        <v>44899</v>
      </c>
      <c r="B51" s="3" t="s">
        <v>42</v>
      </c>
      <c r="C51" s="3" t="s">
        <v>60</v>
      </c>
      <c r="D51" s="3" t="s">
        <v>60</v>
      </c>
      <c r="E51" s="18">
        <v>2</v>
      </c>
      <c r="F51" s="9" t="s">
        <v>38</v>
      </c>
      <c r="G51" s="6" t="s">
        <v>4</v>
      </c>
      <c r="H51" s="6" t="s">
        <v>9</v>
      </c>
      <c r="I51" s="6" t="s">
        <v>32</v>
      </c>
      <c r="M51" s="6">
        <v>8.6</v>
      </c>
      <c r="N51">
        <v>16.399999999999999</v>
      </c>
    </row>
    <row r="52" spans="1:15" ht="15.75" thickBot="1" x14ac:dyDescent="0.3">
      <c r="A52" s="2">
        <v>44899</v>
      </c>
      <c r="B52" s="3" t="s">
        <v>42</v>
      </c>
      <c r="C52" s="18" t="s">
        <v>61</v>
      </c>
      <c r="D52" s="3" t="s">
        <v>60</v>
      </c>
      <c r="E52" s="18">
        <v>2</v>
      </c>
      <c r="F52" s="9" t="s">
        <v>4</v>
      </c>
      <c r="G52" s="6" t="s">
        <v>33</v>
      </c>
      <c r="H52" s="6" t="s">
        <v>13</v>
      </c>
      <c r="I52" s="6" t="s">
        <v>14</v>
      </c>
      <c r="J52">
        <v>21.4</v>
      </c>
      <c r="K52">
        <v>16.2</v>
      </c>
      <c r="L52">
        <v>8.5</v>
      </c>
      <c r="M52" s="6">
        <v>7</v>
      </c>
    </row>
    <row r="53" spans="1:15" ht="27" thickBot="1" x14ac:dyDescent="0.3">
      <c r="A53" s="2">
        <v>44899</v>
      </c>
      <c r="B53" s="3" t="s">
        <v>42</v>
      </c>
      <c r="C53" s="18" t="s">
        <v>61</v>
      </c>
      <c r="D53" s="3" t="s">
        <v>60</v>
      </c>
      <c r="E53" s="18">
        <v>2</v>
      </c>
      <c r="F53" s="9" t="s">
        <v>4</v>
      </c>
      <c r="G53" s="6" t="s">
        <v>33</v>
      </c>
      <c r="H53" s="3" t="s">
        <v>13</v>
      </c>
      <c r="I53" s="6" t="s">
        <v>11</v>
      </c>
      <c r="J53">
        <v>20.3</v>
      </c>
      <c r="K53">
        <v>16.600000000000001</v>
      </c>
      <c r="L53">
        <v>10</v>
      </c>
      <c r="M53" s="6">
        <v>11.1</v>
      </c>
      <c r="O53" t="s">
        <v>34</v>
      </c>
    </row>
    <row r="54" spans="1:15" ht="15.75" thickBot="1" x14ac:dyDescent="0.3">
      <c r="A54" s="2">
        <v>44899</v>
      </c>
      <c r="B54" s="3" t="s">
        <v>42</v>
      </c>
      <c r="C54" s="18" t="s">
        <v>61</v>
      </c>
      <c r="D54" s="3" t="s">
        <v>60</v>
      </c>
      <c r="E54" s="18">
        <v>2</v>
      </c>
      <c r="F54" s="9" t="s">
        <v>4</v>
      </c>
      <c r="G54" s="6" t="s">
        <v>33</v>
      </c>
      <c r="H54" s="6" t="s">
        <v>13</v>
      </c>
      <c r="I54" s="6" t="s">
        <v>10</v>
      </c>
      <c r="J54">
        <v>25.2</v>
      </c>
      <c r="K54">
        <v>19.7</v>
      </c>
      <c r="L54">
        <v>11.7</v>
      </c>
      <c r="M54" s="6">
        <v>11.2</v>
      </c>
    </row>
    <row r="55" spans="1:15" ht="15.75" thickBot="1" x14ac:dyDescent="0.3">
      <c r="A55" s="2">
        <v>44899</v>
      </c>
      <c r="B55" s="3" t="s">
        <v>42</v>
      </c>
      <c r="C55" s="18" t="s">
        <v>61</v>
      </c>
      <c r="D55" s="3" t="s">
        <v>60</v>
      </c>
      <c r="E55" s="18">
        <v>2</v>
      </c>
      <c r="F55" s="9" t="s">
        <v>4</v>
      </c>
      <c r="G55" s="6" t="s">
        <v>33</v>
      </c>
      <c r="H55" s="3" t="s">
        <v>13</v>
      </c>
      <c r="I55" s="6" t="s">
        <v>15</v>
      </c>
      <c r="J55">
        <v>25</v>
      </c>
      <c r="K55">
        <v>19.2</v>
      </c>
      <c r="L55">
        <v>10.8</v>
      </c>
      <c r="M55" s="6">
        <v>9.9</v>
      </c>
    </row>
    <row r="56" spans="1:15" ht="15.75" thickBot="1" x14ac:dyDescent="0.3">
      <c r="A56" s="2">
        <v>44899</v>
      </c>
      <c r="B56" s="3" t="s">
        <v>42</v>
      </c>
      <c r="C56" s="18" t="s">
        <v>61</v>
      </c>
      <c r="D56" s="3" t="s">
        <v>60</v>
      </c>
      <c r="E56" s="18">
        <v>2</v>
      </c>
      <c r="F56" s="9" t="s">
        <v>4</v>
      </c>
      <c r="G56" s="6" t="s">
        <v>33</v>
      </c>
      <c r="H56" s="6" t="s">
        <v>13</v>
      </c>
      <c r="I56" s="6" t="s">
        <v>18</v>
      </c>
      <c r="J56">
        <v>22.2</v>
      </c>
      <c r="K56">
        <v>16.899999999999999</v>
      </c>
      <c r="L56">
        <v>9.1</v>
      </c>
      <c r="M56" s="6">
        <v>7.6</v>
      </c>
    </row>
    <row r="57" spans="1:15" ht="15.75" thickBot="1" x14ac:dyDescent="0.3">
      <c r="A57" s="2">
        <v>44899</v>
      </c>
      <c r="B57" s="3" t="s">
        <v>42</v>
      </c>
      <c r="C57" s="18" t="s">
        <v>61</v>
      </c>
      <c r="D57" s="3" t="s">
        <v>60</v>
      </c>
      <c r="E57" s="18">
        <v>2</v>
      </c>
      <c r="F57" s="9" t="s">
        <v>4</v>
      </c>
      <c r="G57" s="6" t="s">
        <v>33</v>
      </c>
      <c r="H57" s="3" t="s">
        <v>13</v>
      </c>
      <c r="I57" s="6" t="s">
        <v>3</v>
      </c>
      <c r="J57">
        <v>24.7</v>
      </c>
      <c r="K57">
        <v>19.600000000000001</v>
      </c>
      <c r="L57">
        <v>10.5</v>
      </c>
      <c r="M57" s="6">
        <v>9</v>
      </c>
    </row>
    <row r="58" spans="1:15" ht="15.75" thickBot="1" x14ac:dyDescent="0.3">
      <c r="A58" s="2">
        <v>44899</v>
      </c>
      <c r="B58" s="3" t="s">
        <v>42</v>
      </c>
      <c r="C58" s="18" t="s">
        <v>61</v>
      </c>
      <c r="D58" s="3" t="s">
        <v>60</v>
      </c>
      <c r="E58" s="18">
        <v>2</v>
      </c>
      <c r="F58" s="9" t="s">
        <v>4</v>
      </c>
      <c r="G58" s="6" t="s">
        <v>33</v>
      </c>
      <c r="H58" s="6" t="s">
        <v>13</v>
      </c>
      <c r="I58" s="6" t="s">
        <v>16</v>
      </c>
      <c r="J58">
        <v>20.8</v>
      </c>
      <c r="K58">
        <v>15.1</v>
      </c>
      <c r="L58">
        <v>8.5</v>
      </c>
      <c r="M58" s="6">
        <v>8.3000000000000007</v>
      </c>
    </row>
    <row r="59" spans="1:15" ht="15.75" thickBot="1" x14ac:dyDescent="0.3">
      <c r="A59" s="2">
        <v>44899</v>
      </c>
      <c r="B59" s="3" t="s">
        <v>42</v>
      </c>
      <c r="C59" s="18" t="s">
        <v>61</v>
      </c>
      <c r="D59" s="3" t="s">
        <v>60</v>
      </c>
      <c r="E59" s="18">
        <v>2</v>
      </c>
      <c r="F59" s="9" t="s">
        <v>4</v>
      </c>
      <c r="G59" s="6" t="s">
        <v>33</v>
      </c>
      <c r="H59" s="3" t="s">
        <v>13</v>
      </c>
      <c r="I59" s="6" t="s">
        <v>19</v>
      </c>
      <c r="J59">
        <v>21.8</v>
      </c>
      <c r="K59">
        <v>16.899999999999999</v>
      </c>
      <c r="L59" s="8">
        <v>9.1</v>
      </c>
      <c r="M59" s="6">
        <v>8.1999999999999993</v>
      </c>
    </row>
    <row r="60" spans="1:15" ht="15.75" thickBot="1" x14ac:dyDescent="0.3">
      <c r="A60" s="2">
        <v>44899</v>
      </c>
      <c r="B60" s="3" t="s">
        <v>42</v>
      </c>
      <c r="C60" s="18" t="s">
        <v>61</v>
      </c>
      <c r="D60" s="3" t="s">
        <v>60</v>
      </c>
      <c r="E60" s="18">
        <v>2</v>
      </c>
      <c r="F60" s="9" t="s">
        <v>4</v>
      </c>
      <c r="G60" s="6" t="s">
        <v>33</v>
      </c>
      <c r="H60" s="6" t="s">
        <v>13</v>
      </c>
      <c r="I60" s="6" t="s">
        <v>10</v>
      </c>
      <c r="J60">
        <v>22.8</v>
      </c>
      <c r="K60">
        <v>18.100000000000001</v>
      </c>
      <c r="L60">
        <v>10.6</v>
      </c>
      <c r="M60" s="6">
        <v>9.5</v>
      </c>
    </row>
    <row r="61" spans="1:15" ht="15.75" thickBot="1" x14ac:dyDescent="0.3">
      <c r="A61" s="2">
        <v>44899</v>
      </c>
      <c r="B61" s="3" t="s">
        <v>42</v>
      </c>
      <c r="C61" s="17" t="s">
        <v>60</v>
      </c>
      <c r="D61" s="3" t="s">
        <v>60</v>
      </c>
      <c r="E61" s="17">
        <v>4</v>
      </c>
      <c r="G61" s="6" t="s">
        <v>33</v>
      </c>
      <c r="H61" t="s">
        <v>9</v>
      </c>
      <c r="I61" t="s">
        <v>29</v>
      </c>
      <c r="J61">
        <v>21.92</v>
      </c>
      <c r="K61">
        <v>16.559999999999999</v>
      </c>
      <c r="L61">
        <v>9.18</v>
      </c>
      <c r="M61" s="6">
        <v>8.19</v>
      </c>
      <c r="O61" t="s">
        <v>35</v>
      </c>
    </row>
    <row r="62" spans="1:15" ht="15.75" thickBot="1" x14ac:dyDescent="0.3">
      <c r="A62" s="2">
        <v>44899</v>
      </c>
      <c r="B62" s="3" t="s">
        <v>42</v>
      </c>
      <c r="C62" s="17" t="s">
        <v>60</v>
      </c>
      <c r="D62" s="3" t="s">
        <v>60</v>
      </c>
      <c r="E62" s="17">
        <v>4</v>
      </c>
      <c r="G62" s="6" t="s">
        <v>33</v>
      </c>
      <c r="H62" t="s">
        <v>9</v>
      </c>
      <c r="I62" t="s">
        <v>16</v>
      </c>
      <c r="J62">
        <v>23.03</v>
      </c>
      <c r="K62">
        <v>18.329999999999998</v>
      </c>
      <c r="L62">
        <v>10.210000000000001</v>
      </c>
      <c r="M62" s="6">
        <v>8.6199999999999992</v>
      </c>
    </row>
    <row r="63" spans="1:15" ht="15.75" thickBot="1" x14ac:dyDescent="0.3">
      <c r="A63" s="2">
        <v>44899</v>
      </c>
      <c r="B63" s="3" t="s">
        <v>42</v>
      </c>
      <c r="C63" s="17" t="s">
        <v>60</v>
      </c>
      <c r="D63" s="3" t="s">
        <v>60</v>
      </c>
      <c r="E63" s="17">
        <v>4</v>
      </c>
      <c r="G63" s="6" t="s">
        <v>33</v>
      </c>
      <c r="H63" t="s">
        <v>9</v>
      </c>
      <c r="I63" t="s">
        <v>12</v>
      </c>
      <c r="J63">
        <v>21.6</v>
      </c>
      <c r="K63">
        <v>17.29</v>
      </c>
      <c r="L63">
        <v>9.34</v>
      </c>
      <c r="M63" s="6">
        <v>8.6300000000000008</v>
      </c>
    </row>
    <row r="64" spans="1:15" ht="15.75" thickBot="1" x14ac:dyDescent="0.3">
      <c r="A64" s="2">
        <v>44899</v>
      </c>
      <c r="B64" s="3" t="s">
        <v>42</v>
      </c>
      <c r="C64" s="17" t="s">
        <v>60</v>
      </c>
      <c r="D64" s="3" t="s">
        <v>60</v>
      </c>
      <c r="E64" s="17">
        <v>4</v>
      </c>
      <c r="G64" s="6" t="s">
        <v>33</v>
      </c>
      <c r="H64" t="s">
        <v>9</v>
      </c>
      <c r="I64" t="s">
        <v>39</v>
      </c>
      <c r="J64">
        <v>19.309999999999999</v>
      </c>
      <c r="K64">
        <v>15.31</v>
      </c>
      <c r="L64">
        <v>8.33</v>
      </c>
      <c r="M64" s="6">
        <v>7.69</v>
      </c>
    </row>
    <row r="65" spans="1:15" ht="15.75" thickBot="1" x14ac:dyDescent="0.3">
      <c r="A65" s="2">
        <v>44899</v>
      </c>
      <c r="B65" s="3" t="s">
        <v>42</v>
      </c>
      <c r="C65" s="17" t="s">
        <v>60</v>
      </c>
      <c r="D65" s="3" t="s">
        <v>60</v>
      </c>
      <c r="E65" s="17">
        <v>4</v>
      </c>
      <c r="G65" s="6" t="s">
        <v>33</v>
      </c>
      <c r="H65" t="s">
        <v>9</v>
      </c>
      <c r="I65" t="s">
        <v>10</v>
      </c>
      <c r="J65">
        <v>25.44</v>
      </c>
      <c r="K65">
        <v>19.39</v>
      </c>
      <c r="L65">
        <v>11.48</v>
      </c>
      <c r="M65" s="6">
        <v>11.33</v>
      </c>
    </row>
    <row r="66" spans="1:15" ht="15.75" thickBot="1" x14ac:dyDescent="0.3">
      <c r="A66" s="2">
        <v>44899</v>
      </c>
      <c r="B66" s="3" t="s">
        <v>42</v>
      </c>
      <c r="C66" s="17" t="s">
        <v>60</v>
      </c>
      <c r="D66" s="3" t="s">
        <v>60</v>
      </c>
      <c r="E66" s="17">
        <v>4</v>
      </c>
      <c r="G66" s="6" t="s">
        <v>33</v>
      </c>
      <c r="H66" t="s">
        <v>9</v>
      </c>
      <c r="I66" t="s">
        <v>14</v>
      </c>
      <c r="J66">
        <v>19.95</v>
      </c>
      <c r="K66">
        <v>15.85</v>
      </c>
      <c r="L66">
        <v>8.5500000000000007</v>
      </c>
      <c r="M66" s="6">
        <v>7.75</v>
      </c>
    </row>
    <row r="67" spans="1:15" ht="15.75" thickBot="1" x14ac:dyDescent="0.3">
      <c r="A67" s="2">
        <v>44899</v>
      </c>
      <c r="B67" s="3" t="s">
        <v>42</v>
      </c>
      <c r="C67" s="17" t="s">
        <v>60</v>
      </c>
      <c r="D67" s="3" t="s">
        <v>60</v>
      </c>
      <c r="E67" s="17">
        <v>4</v>
      </c>
      <c r="G67" s="6" t="s">
        <v>33</v>
      </c>
      <c r="H67" t="s">
        <v>9</v>
      </c>
      <c r="I67" t="s">
        <v>3</v>
      </c>
      <c r="J67">
        <v>21.08</v>
      </c>
      <c r="K67">
        <v>17.23</v>
      </c>
      <c r="L67">
        <v>9.52</v>
      </c>
      <c r="M67" s="6">
        <v>8.16</v>
      </c>
    </row>
    <row r="68" spans="1:15" ht="15.75" thickBot="1" x14ac:dyDescent="0.3">
      <c r="A68" s="2">
        <v>44899</v>
      </c>
      <c r="B68" s="3" t="s">
        <v>42</v>
      </c>
      <c r="C68" s="17" t="s">
        <v>60</v>
      </c>
      <c r="D68" s="3" t="s">
        <v>60</v>
      </c>
      <c r="E68" s="17">
        <v>4</v>
      </c>
      <c r="G68" s="6" t="s">
        <v>33</v>
      </c>
      <c r="H68" t="s">
        <v>9</v>
      </c>
      <c r="I68" t="s">
        <v>15</v>
      </c>
      <c r="J68">
        <v>23.74</v>
      </c>
      <c r="K68">
        <v>19.04</v>
      </c>
      <c r="L68">
        <v>10.79</v>
      </c>
      <c r="M68" s="6">
        <v>8.5</v>
      </c>
    </row>
    <row r="69" spans="1:15" ht="15.75" thickBot="1" x14ac:dyDescent="0.3">
      <c r="A69" s="2">
        <v>44899</v>
      </c>
      <c r="B69" s="3" t="s">
        <v>42</v>
      </c>
      <c r="C69" s="17" t="s">
        <v>60</v>
      </c>
      <c r="D69" s="3" t="s">
        <v>60</v>
      </c>
      <c r="E69" s="17">
        <v>4</v>
      </c>
      <c r="G69" s="6" t="s">
        <v>33</v>
      </c>
      <c r="H69" t="s">
        <v>9</v>
      </c>
      <c r="I69" t="s">
        <v>18</v>
      </c>
      <c r="J69">
        <v>19.14</v>
      </c>
      <c r="K69">
        <v>15.12</v>
      </c>
      <c r="L69">
        <v>8.9700000000000006</v>
      </c>
      <c r="M69" s="6">
        <v>8.08</v>
      </c>
    </row>
    <row r="70" spans="1:15" ht="15.75" thickBot="1" x14ac:dyDescent="0.3">
      <c r="A70" s="2">
        <v>44899</v>
      </c>
      <c r="B70" s="3" t="s">
        <v>42</v>
      </c>
      <c r="C70" s="17" t="s">
        <v>60</v>
      </c>
      <c r="D70" s="3" t="s">
        <v>60</v>
      </c>
      <c r="E70" s="17">
        <v>3</v>
      </c>
      <c r="G70" s="6" t="s">
        <v>36</v>
      </c>
      <c r="I70" t="s">
        <v>10</v>
      </c>
      <c r="M70" s="6">
        <v>10.97</v>
      </c>
      <c r="N70">
        <v>10.97</v>
      </c>
      <c r="O70" t="s">
        <v>40</v>
      </c>
    </row>
    <row r="71" spans="1:15" ht="15.75" thickBot="1" x14ac:dyDescent="0.3">
      <c r="A71" s="2">
        <v>44899</v>
      </c>
      <c r="B71" s="3" t="s">
        <v>42</v>
      </c>
      <c r="C71" s="17" t="s">
        <v>60</v>
      </c>
      <c r="D71" s="3" t="s">
        <v>60</v>
      </c>
      <c r="E71" s="17">
        <v>3</v>
      </c>
      <c r="G71" s="6" t="s">
        <v>36</v>
      </c>
      <c r="I71" t="s">
        <v>11</v>
      </c>
      <c r="N71">
        <v>10.93</v>
      </c>
    </row>
    <row r="72" spans="1:15" ht="15.75" thickBot="1" x14ac:dyDescent="0.3">
      <c r="A72" s="2">
        <v>44899</v>
      </c>
      <c r="B72" s="3" t="s">
        <v>42</v>
      </c>
      <c r="C72" s="17" t="s">
        <v>60</v>
      </c>
      <c r="D72" s="3" t="s">
        <v>60</v>
      </c>
      <c r="E72" s="17">
        <v>3</v>
      </c>
      <c r="G72" s="6" t="s">
        <v>36</v>
      </c>
      <c r="I72" t="s">
        <v>11</v>
      </c>
      <c r="N72">
        <v>10.130000000000001</v>
      </c>
    </row>
    <row r="73" spans="1:15" ht="15.75" thickBot="1" x14ac:dyDescent="0.3">
      <c r="A73" s="2">
        <v>44899</v>
      </c>
      <c r="B73" s="3" t="s">
        <v>42</v>
      </c>
      <c r="C73" s="17" t="s">
        <v>60</v>
      </c>
      <c r="D73" s="3" t="s">
        <v>60</v>
      </c>
      <c r="E73" s="17">
        <v>3</v>
      </c>
      <c r="G73" s="6" t="s">
        <v>36</v>
      </c>
      <c r="I73" t="s">
        <v>11</v>
      </c>
      <c r="N73">
        <v>9.4499999999999993</v>
      </c>
    </row>
    <row r="74" spans="1:15" ht="15.75" thickBot="1" x14ac:dyDescent="0.3">
      <c r="A74" s="2">
        <v>44899</v>
      </c>
      <c r="B74" s="3" t="s">
        <v>42</v>
      </c>
      <c r="C74" s="17" t="s">
        <v>60</v>
      </c>
      <c r="D74" s="3" t="s">
        <v>60</v>
      </c>
      <c r="E74" s="17">
        <v>3</v>
      </c>
      <c r="G74" s="6" t="s">
        <v>36</v>
      </c>
    </row>
    <row r="75" spans="1:15" ht="15.75" thickBot="1" x14ac:dyDescent="0.3">
      <c r="A75" s="2">
        <v>44899</v>
      </c>
      <c r="B75" s="3" t="s">
        <v>42</v>
      </c>
      <c r="C75" s="17" t="s">
        <v>60</v>
      </c>
      <c r="D75" s="3" t="s">
        <v>60</v>
      </c>
      <c r="E75" s="17">
        <v>3</v>
      </c>
      <c r="G75" s="6" t="s">
        <v>36</v>
      </c>
    </row>
    <row r="76" spans="1:15" ht="15.75" thickBot="1" x14ac:dyDescent="0.3">
      <c r="A76" s="2">
        <v>44899</v>
      </c>
      <c r="B76" s="3" t="s">
        <v>42</v>
      </c>
      <c r="C76" s="17" t="s">
        <v>60</v>
      </c>
      <c r="D76" s="3" t="s">
        <v>60</v>
      </c>
      <c r="E76" s="17">
        <v>3</v>
      </c>
      <c r="G76" s="6" t="s">
        <v>36</v>
      </c>
    </row>
    <row r="77" spans="1:15" s="12" customFormat="1" ht="27" thickBot="1" x14ac:dyDescent="0.3">
      <c r="A77" s="10">
        <v>44899</v>
      </c>
      <c r="B77" s="11" t="s">
        <v>42</v>
      </c>
      <c r="C77" s="17" t="s">
        <v>60</v>
      </c>
      <c r="D77" s="3" t="s">
        <v>60</v>
      </c>
      <c r="E77" s="17"/>
      <c r="G77" s="13" t="s">
        <v>37</v>
      </c>
      <c r="I77" s="12" t="s">
        <v>15</v>
      </c>
      <c r="J77" s="12">
        <v>20.6</v>
      </c>
      <c r="K77" s="12">
        <v>16.7</v>
      </c>
      <c r="L77" s="12">
        <v>9.3000000000000007</v>
      </c>
      <c r="M77" s="12">
        <v>8.5</v>
      </c>
    </row>
    <row r="78" spans="1:15" x14ac:dyDescent="0.25">
      <c r="A78" s="1">
        <v>44900</v>
      </c>
      <c r="B78" s="6" t="s">
        <v>43</v>
      </c>
      <c r="C78" s="8" t="s">
        <v>60</v>
      </c>
      <c r="D78" s="8" t="s">
        <v>15</v>
      </c>
      <c r="E78" s="8">
        <v>2</v>
      </c>
      <c r="G78" s="6" t="s">
        <v>8</v>
      </c>
      <c r="H78" t="s">
        <v>13</v>
      </c>
      <c r="I78" t="s">
        <v>11</v>
      </c>
      <c r="J78">
        <v>13.84</v>
      </c>
      <c r="K78">
        <v>10.08</v>
      </c>
      <c r="L78">
        <v>5.23</v>
      </c>
      <c r="M78">
        <v>4.22</v>
      </c>
    </row>
    <row r="79" spans="1:15" x14ac:dyDescent="0.25">
      <c r="A79" s="1">
        <v>44900</v>
      </c>
      <c r="B79" s="6" t="s">
        <v>43</v>
      </c>
      <c r="C79" s="8" t="s">
        <v>60</v>
      </c>
      <c r="D79" s="8" t="s">
        <v>15</v>
      </c>
      <c r="E79" s="8">
        <v>2</v>
      </c>
      <c r="G79" s="6" t="s">
        <v>8</v>
      </c>
      <c r="H79" t="s">
        <v>13</v>
      </c>
      <c r="I79" t="s">
        <v>3</v>
      </c>
      <c r="J79">
        <v>20.41</v>
      </c>
      <c r="K79">
        <v>15.99</v>
      </c>
      <c r="L79">
        <v>9.01</v>
      </c>
      <c r="M79">
        <v>4.22</v>
      </c>
    </row>
    <row r="80" spans="1:15" x14ac:dyDescent="0.25">
      <c r="A80" s="1">
        <v>44900</v>
      </c>
      <c r="B80" s="6" t="s">
        <v>43</v>
      </c>
      <c r="C80" s="8" t="s">
        <v>60</v>
      </c>
      <c r="D80" s="8" t="s">
        <v>15</v>
      </c>
      <c r="E80" s="8">
        <v>2</v>
      </c>
      <c r="G80" s="6" t="s">
        <v>8</v>
      </c>
      <c r="H80" t="s">
        <v>13</v>
      </c>
      <c r="I80" t="s">
        <v>46</v>
      </c>
      <c r="J80">
        <v>18.07</v>
      </c>
      <c r="K80">
        <v>13.81</v>
      </c>
      <c r="L80">
        <v>7.3</v>
      </c>
      <c r="M80">
        <v>7.5</v>
      </c>
    </row>
    <row r="81" spans="1:15" x14ac:dyDescent="0.25">
      <c r="A81" s="1">
        <v>44900</v>
      </c>
      <c r="B81" s="6" t="s">
        <v>43</v>
      </c>
      <c r="C81" s="8" t="s">
        <v>60</v>
      </c>
      <c r="D81" s="8" t="s">
        <v>15</v>
      </c>
      <c r="E81" s="8">
        <v>2</v>
      </c>
      <c r="G81" s="6" t="s">
        <v>8</v>
      </c>
      <c r="H81" t="s">
        <v>13</v>
      </c>
      <c r="I81" t="s">
        <v>29</v>
      </c>
      <c r="J81">
        <v>18.71</v>
      </c>
      <c r="K81">
        <v>13.95</v>
      </c>
      <c r="L81">
        <v>7.9</v>
      </c>
      <c r="M81">
        <v>8.07</v>
      </c>
    </row>
    <row r="82" spans="1:15" x14ac:dyDescent="0.25">
      <c r="A82" s="1">
        <v>44900</v>
      </c>
      <c r="B82" s="6" t="s">
        <v>43</v>
      </c>
      <c r="C82" s="8" t="s">
        <v>60</v>
      </c>
      <c r="D82" s="8" t="s">
        <v>15</v>
      </c>
      <c r="E82" s="8">
        <v>2</v>
      </c>
      <c r="G82" s="6" t="s">
        <v>8</v>
      </c>
      <c r="H82" t="s">
        <v>9</v>
      </c>
      <c r="I82" t="s">
        <v>12</v>
      </c>
      <c r="M82">
        <v>8.89</v>
      </c>
      <c r="N82">
        <v>13.83</v>
      </c>
    </row>
    <row r="83" spans="1:15" x14ac:dyDescent="0.25">
      <c r="A83" s="1">
        <v>44900</v>
      </c>
      <c r="B83" s="6" t="s">
        <v>43</v>
      </c>
      <c r="C83" s="8" t="s">
        <v>60</v>
      </c>
      <c r="D83" s="8" t="s">
        <v>15</v>
      </c>
      <c r="E83" s="8">
        <v>2</v>
      </c>
      <c r="G83" s="6" t="s">
        <v>8</v>
      </c>
      <c r="H83" t="s">
        <v>9</v>
      </c>
      <c r="I83" t="s">
        <v>39</v>
      </c>
      <c r="M83">
        <v>8.17</v>
      </c>
      <c r="N83">
        <v>12.08</v>
      </c>
    </row>
    <row r="84" spans="1:15" x14ac:dyDescent="0.25">
      <c r="A84" s="1">
        <v>44900</v>
      </c>
      <c r="B84" s="6" t="s">
        <v>43</v>
      </c>
      <c r="C84" s="8" t="s">
        <v>60</v>
      </c>
      <c r="D84" s="8" t="s">
        <v>15</v>
      </c>
      <c r="E84" s="8">
        <v>2</v>
      </c>
      <c r="G84" s="6" t="s">
        <v>8</v>
      </c>
      <c r="H84" t="s">
        <v>9</v>
      </c>
      <c r="I84" t="s">
        <v>11</v>
      </c>
      <c r="M84">
        <v>10.09</v>
      </c>
      <c r="N84">
        <v>14.61</v>
      </c>
    </row>
    <row r="85" spans="1:15" x14ac:dyDescent="0.25">
      <c r="A85" s="1">
        <v>44900</v>
      </c>
      <c r="B85" s="6" t="s">
        <v>43</v>
      </c>
      <c r="C85" s="8" t="s">
        <v>60</v>
      </c>
      <c r="D85" s="8" t="s">
        <v>15</v>
      </c>
      <c r="E85" s="8">
        <v>2</v>
      </c>
      <c r="G85" s="6" t="s">
        <v>8</v>
      </c>
      <c r="H85" t="s">
        <v>9</v>
      </c>
      <c r="I85" t="s">
        <v>16</v>
      </c>
      <c r="M85">
        <v>7.43</v>
      </c>
      <c r="N85">
        <v>10.59</v>
      </c>
    </row>
    <row r="86" spans="1:15" x14ac:dyDescent="0.25">
      <c r="A86" s="1">
        <v>44900</v>
      </c>
      <c r="B86" s="6" t="s">
        <v>43</v>
      </c>
      <c r="C86" s="8" t="s">
        <v>61</v>
      </c>
      <c r="D86" s="8" t="s">
        <v>60</v>
      </c>
      <c r="E86" s="8">
        <v>1</v>
      </c>
      <c r="G86" s="6" t="s">
        <v>12</v>
      </c>
      <c r="H86" t="s">
        <v>9</v>
      </c>
      <c r="I86" t="s">
        <v>10</v>
      </c>
      <c r="M86">
        <v>10.1</v>
      </c>
      <c r="N86">
        <v>18.13</v>
      </c>
    </row>
    <row r="87" spans="1:15" x14ac:dyDescent="0.25">
      <c r="A87" s="1">
        <v>44900</v>
      </c>
      <c r="B87" s="6" t="s">
        <v>43</v>
      </c>
      <c r="C87" s="8" t="s">
        <v>61</v>
      </c>
      <c r="D87" s="8" t="s">
        <v>60</v>
      </c>
      <c r="E87" s="8">
        <v>1</v>
      </c>
      <c r="G87" s="6" t="s">
        <v>12</v>
      </c>
      <c r="H87" t="s">
        <v>9</v>
      </c>
      <c r="I87" t="s">
        <v>11</v>
      </c>
      <c r="M87">
        <v>7.67</v>
      </c>
      <c r="N87">
        <v>13.49</v>
      </c>
    </row>
    <row r="88" spans="1:15" x14ac:dyDescent="0.25">
      <c r="A88" s="1">
        <v>44900</v>
      </c>
      <c r="B88" s="6" t="s">
        <v>43</v>
      </c>
      <c r="C88" s="8" t="s">
        <v>61</v>
      </c>
      <c r="D88" s="8" t="s">
        <v>60</v>
      </c>
      <c r="E88" s="8">
        <v>1</v>
      </c>
      <c r="G88" s="6" t="s">
        <v>12</v>
      </c>
      <c r="H88" t="s">
        <v>9</v>
      </c>
      <c r="I88" t="s">
        <v>11</v>
      </c>
      <c r="J88">
        <v>17.38</v>
      </c>
      <c r="K88">
        <v>13.67</v>
      </c>
      <c r="L88">
        <v>7.93</v>
      </c>
      <c r="M88">
        <v>8.89</v>
      </c>
      <c r="O88" t="s">
        <v>47</v>
      </c>
    </row>
    <row r="89" spans="1:15" x14ac:dyDescent="0.25">
      <c r="A89" s="1">
        <v>44900</v>
      </c>
      <c r="B89" s="6" t="s">
        <v>43</v>
      </c>
      <c r="C89" s="8" t="s">
        <v>61</v>
      </c>
      <c r="D89" s="8" t="s">
        <v>60</v>
      </c>
      <c r="E89" s="8">
        <v>1</v>
      </c>
      <c r="G89" s="6" t="s">
        <v>12</v>
      </c>
      <c r="H89" t="s">
        <v>9</v>
      </c>
      <c r="I89" t="s">
        <v>11</v>
      </c>
      <c r="J89">
        <v>16.75</v>
      </c>
      <c r="K89">
        <v>12.94</v>
      </c>
      <c r="L89">
        <v>7.49</v>
      </c>
      <c r="M89">
        <v>8.8800000000000008</v>
      </c>
    </row>
    <row r="90" spans="1:15" x14ac:dyDescent="0.25">
      <c r="A90" s="1">
        <v>44900</v>
      </c>
      <c r="B90" s="6" t="s">
        <v>43</v>
      </c>
      <c r="C90" s="8" t="s">
        <v>61</v>
      </c>
      <c r="D90" s="8" t="s">
        <v>60</v>
      </c>
      <c r="E90" s="8">
        <v>1</v>
      </c>
      <c r="G90" s="6" t="s">
        <v>12</v>
      </c>
      <c r="H90" t="s">
        <v>9</v>
      </c>
      <c r="I90" t="s">
        <v>11</v>
      </c>
      <c r="J90">
        <v>16.68</v>
      </c>
      <c r="K90">
        <v>13.2</v>
      </c>
      <c r="L90">
        <v>7.87</v>
      </c>
      <c r="M90">
        <v>9.6999999999999993</v>
      </c>
    </row>
    <row r="91" spans="1:15" x14ac:dyDescent="0.25">
      <c r="A91" s="1">
        <v>44900</v>
      </c>
      <c r="B91" s="6" t="s">
        <v>43</v>
      </c>
      <c r="C91" s="8" t="s">
        <v>61</v>
      </c>
      <c r="D91" s="8" t="s">
        <v>60</v>
      </c>
      <c r="E91" s="8">
        <v>1</v>
      </c>
      <c r="G91" s="6" t="s">
        <v>12</v>
      </c>
      <c r="H91" t="s">
        <v>9</v>
      </c>
      <c r="I91" t="s">
        <v>12</v>
      </c>
      <c r="N91">
        <v>0</v>
      </c>
      <c r="O91" t="s">
        <v>48</v>
      </c>
    </row>
    <row r="92" spans="1:15" x14ac:dyDescent="0.25">
      <c r="A92" s="1">
        <v>44900</v>
      </c>
      <c r="B92" s="6" t="s">
        <v>43</v>
      </c>
      <c r="C92" s="8" t="s">
        <v>60</v>
      </c>
      <c r="D92" s="8" t="s">
        <v>69</v>
      </c>
      <c r="E92" s="8">
        <v>2</v>
      </c>
      <c r="G92" s="6" t="s">
        <v>17</v>
      </c>
      <c r="H92" t="s">
        <v>13</v>
      </c>
      <c r="I92" t="s">
        <v>18</v>
      </c>
      <c r="J92">
        <v>17.47</v>
      </c>
      <c r="K92">
        <v>13.27</v>
      </c>
      <c r="L92">
        <v>7.48</v>
      </c>
      <c r="M92">
        <v>7.78</v>
      </c>
    </row>
    <row r="93" spans="1:15" x14ac:dyDescent="0.25">
      <c r="A93" s="1">
        <v>44900</v>
      </c>
      <c r="B93" s="6" t="s">
        <v>43</v>
      </c>
      <c r="C93" s="8" t="s">
        <v>60</v>
      </c>
      <c r="D93" s="8" t="s">
        <v>69</v>
      </c>
      <c r="E93" s="8">
        <v>2</v>
      </c>
      <c r="G93" s="6" t="s">
        <v>17</v>
      </c>
      <c r="H93" t="s">
        <v>13</v>
      </c>
      <c r="I93" t="s">
        <v>10</v>
      </c>
      <c r="J93">
        <v>18.98</v>
      </c>
      <c r="K93">
        <v>14.53</v>
      </c>
      <c r="L93">
        <v>8.4499999999999993</v>
      </c>
      <c r="M93">
        <v>6.22</v>
      </c>
    </row>
    <row r="94" spans="1:15" x14ac:dyDescent="0.25">
      <c r="A94" s="1">
        <v>44900</v>
      </c>
      <c r="B94" s="6" t="s">
        <v>43</v>
      </c>
      <c r="C94" s="8" t="s">
        <v>60</v>
      </c>
      <c r="D94" s="8" t="s">
        <v>69</v>
      </c>
      <c r="E94" s="8">
        <v>2</v>
      </c>
      <c r="G94" s="6" t="s">
        <v>17</v>
      </c>
      <c r="H94" t="s">
        <v>13</v>
      </c>
      <c r="I94" t="s">
        <v>11</v>
      </c>
      <c r="N94">
        <v>24.07</v>
      </c>
    </row>
    <row r="95" spans="1:15" x14ac:dyDescent="0.25">
      <c r="A95" s="1">
        <v>44900</v>
      </c>
      <c r="B95" s="6" t="s">
        <v>43</v>
      </c>
      <c r="C95" s="8" t="s">
        <v>61</v>
      </c>
      <c r="D95" s="8" t="s">
        <v>15</v>
      </c>
      <c r="E95" s="8">
        <v>2</v>
      </c>
      <c r="G95" s="6" t="s">
        <v>22</v>
      </c>
      <c r="H95" t="s">
        <v>13</v>
      </c>
      <c r="I95" t="s">
        <v>12</v>
      </c>
      <c r="J95">
        <v>18.45</v>
      </c>
      <c r="K95">
        <v>13.95</v>
      </c>
      <c r="L95">
        <v>7.97</v>
      </c>
      <c r="M95">
        <v>9.8000000000000007</v>
      </c>
    </row>
    <row r="96" spans="1:15" x14ac:dyDescent="0.25">
      <c r="A96" s="1">
        <v>44900</v>
      </c>
      <c r="B96" s="6" t="s">
        <v>43</v>
      </c>
      <c r="C96" s="8" t="s">
        <v>61</v>
      </c>
      <c r="D96" s="8" t="s">
        <v>15</v>
      </c>
      <c r="E96" s="8">
        <v>2</v>
      </c>
      <c r="G96" s="6" t="s">
        <v>22</v>
      </c>
      <c r="H96" t="s">
        <v>13</v>
      </c>
      <c r="I96" t="s">
        <v>10</v>
      </c>
      <c r="J96">
        <v>21.22</v>
      </c>
      <c r="K96">
        <v>15.92</v>
      </c>
      <c r="L96">
        <v>9.32</v>
      </c>
      <c r="M96">
        <v>11.76</v>
      </c>
    </row>
    <row r="97" spans="1:15" x14ac:dyDescent="0.25">
      <c r="A97" s="1">
        <v>44900</v>
      </c>
      <c r="B97" s="6" t="s">
        <v>43</v>
      </c>
      <c r="C97" s="8" t="s">
        <v>61</v>
      </c>
      <c r="D97" s="8" t="s">
        <v>15</v>
      </c>
      <c r="E97" s="8">
        <v>2</v>
      </c>
      <c r="G97" s="6" t="s">
        <v>22</v>
      </c>
      <c r="H97" t="s">
        <v>9</v>
      </c>
      <c r="I97" t="s">
        <v>11</v>
      </c>
      <c r="J97">
        <v>14.78</v>
      </c>
      <c r="K97">
        <v>11.29</v>
      </c>
      <c r="L97">
        <v>6.23</v>
      </c>
      <c r="M97">
        <v>8.5</v>
      </c>
    </row>
    <row r="98" spans="1:15" x14ac:dyDescent="0.25">
      <c r="A98" s="1">
        <v>44900</v>
      </c>
      <c r="B98" s="6" t="s">
        <v>43</v>
      </c>
      <c r="C98" s="8" t="s">
        <v>61</v>
      </c>
      <c r="D98" s="8" t="s">
        <v>60</v>
      </c>
      <c r="E98" s="8">
        <v>2</v>
      </c>
      <c r="G98" s="6" t="s">
        <v>25</v>
      </c>
      <c r="H98" t="s">
        <v>13</v>
      </c>
      <c r="I98" t="s">
        <v>12</v>
      </c>
      <c r="J98">
        <v>19.29</v>
      </c>
      <c r="K98">
        <v>14.49</v>
      </c>
      <c r="L98">
        <v>8.19</v>
      </c>
      <c r="M98">
        <v>9.93</v>
      </c>
    </row>
    <row r="99" spans="1:15" x14ac:dyDescent="0.25">
      <c r="A99" s="1">
        <v>44900</v>
      </c>
      <c r="B99" s="6" t="s">
        <v>43</v>
      </c>
      <c r="C99" s="8" t="s">
        <v>61</v>
      </c>
      <c r="D99" s="8" t="s">
        <v>60</v>
      </c>
      <c r="E99" s="8">
        <v>2</v>
      </c>
      <c r="G99" s="6" t="s">
        <v>25</v>
      </c>
      <c r="H99" t="s">
        <v>13</v>
      </c>
      <c r="I99" t="s">
        <v>3</v>
      </c>
      <c r="J99">
        <v>17.899999999999999</v>
      </c>
      <c r="K99">
        <v>13.45</v>
      </c>
      <c r="L99">
        <v>8.1300000000000008</v>
      </c>
      <c r="M99">
        <v>9.18</v>
      </c>
    </row>
    <row r="100" spans="1:15" x14ac:dyDescent="0.25">
      <c r="A100" s="1">
        <v>44900</v>
      </c>
      <c r="B100" s="6" t="s">
        <v>43</v>
      </c>
      <c r="C100" s="8" t="s">
        <v>61</v>
      </c>
      <c r="D100" s="8" t="s">
        <v>60</v>
      </c>
      <c r="E100" s="8">
        <v>2</v>
      </c>
      <c r="G100" s="6" t="s">
        <v>25</v>
      </c>
      <c r="H100" t="s">
        <v>13</v>
      </c>
      <c r="I100" t="s">
        <v>32</v>
      </c>
      <c r="J100">
        <v>14.82</v>
      </c>
      <c r="K100">
        <v>11.39</v>
      </c>
      <c r="L100">
        <v>6.61</v>
      </c>
      <c r="M100">
        <v>8.17</v>
      </c>
    </row>
    <row r="101" spans="1:15" x14ac:dyDescent="0.25">
      <c r="A101" s="1">
        <v>44900</v>
      </c>
      <c r="B101" s="6" t="s">
        <v>43</v>
      </c>
      <c r="C101" s="8" t="s">
        <v>61</v>
      </c>
      <c r="D101" s="8" t="s">
        <v>60</v>
      </c>
      <c r="E101" s="8">
        <v>2</v>
      </c>
      <c r="G101" s="6" t="s">
        <v>25</v>
      </c>
      <c r="H101" t="s">
        <v>13</v>
      </c>
      <c r="I101" t="s">
        <v>10</v>
      </c>
      <c r="M101">
        <v>8.4499999999999993</v>
      </c>
      <c r="N101">
        <v>15.79</v>
      </c>
    </row>
    <row r="102" spans="1:15" x14ac:dyDescent="0.25">
      <c r="A102" s="1">
        <v>44900</v>
      </c>
      <c r="B102" s="6" t="s">
        <v>43</v>
      </c>
      <c r="C102" s="8" t="s">
        <v>61</v>
      </c>
      <c r="D102" s="8" t="s">
        <v>60</v>
      </c>
      <c r="E102" s="8">
        <v>2</v>
      </c>
      <c r="G102" s="6" t="s">
        <v>25</v>
      </c>
      <c r="H102" t="s">
        <v>13</v>
      </c>
      <c r="I102" t="s">
        <v>15</v>
      </c>
      <c r="M102">
        <v>9.7200000000000006</v>
      </c>
      <c r="N102">
        <v>15.55</v>
      </c>
    </row>
    <row r="103" spans="1:15" x14ac:dyDescent="0.25">
      <c r="A103" s="1">
        <v>44900</v>
      </c>
      <c r="B103" s="6" t="s">
        <v>43</v>
      </c>
      <c r="C103" s="8" t="s">
        <v>61</v>
      </c>
      <c r="D103" s="8" t="s">
        <v>60</v>
      </c>
      <c r="E103" s="8">
        <v>2</v>
      </c>
      <c r="G103" s="6" t="s">
        <v>25</v>
      </c>
      <c r="H103" t="s">
        <v>13</v>
      </c>
      <c r="I103" t="s">
        <v>31</v>
      </c>
      <c r="M103">
        <v>8.11</v>
      </c>
      <c r="N103">
        <v>16.760000000000002</v>
      </c>
    </row>
    <row r="104" spans="1:15" x14ac:dyDescent="0.25">
      <c r="A104" s="1">
        <v>44900</v>
      </c>
      <c r="B104" s="6" t="s">
        <v>43</v>
      </c>
      <c r="C104" s="8" t="s">
        <v>61</v>
      </c>
      <c r="D104" s="8" t="s">
        <v>60</v>
      </c>
      <c r="E104" s="8">
        <v>2</v>
      </c>
      <c r="G104" s="6" t="s">
        <v>25</v>
      </c>
      <c r="H104" t="s">
        <v>13</v>
      </c>
      <c r="I104" t="s">
        <v>14</v>
      </c>
      <c r="J104">
        <v>15.44</v>
      </c>
      <c r="K104">
        <v>11.95</v>
      </c>
      <c r="L104">
        <v>6.88</v>
      </c>
      <c r="M104">
        <v>7.44</v>
      </c>
    </row>
    <row r="105" spans="1:15" x14ac:dyDescent="0.25">
      <c r="A105" s="1">
        <v>44900</v>
      </c>
      <c r="B105" s="6" t="s">
        <v>43</v>
      </c>
      <c r="C105" s="8" t="s">
        <v>61</v>
      </c>
      <c r="D105" s="8" t="s">
        <v>60</v>
      </c>
      <c r="E105" s="8">
        <v>2</v>
      </c>
      <c r="G105" s="6" t="s">
        <v>25</v>
      </c>
      <c r="H105" t="s">
        <v>13</v>
      </c>
      <c r="I105" t="s">
        <v>14</v>
      </c>
      <c r="M105">
        <v>8.25</v>
      </c>
      <c r="N105">
        <v>0</v>
      </c>
      <c r="O105" t="s">
        <v>49</v>
      </c>
    </row>
    <row r="106" spans="1:15" x14ac:dyDescent="0.25">
      <c r="A106" s="1">
        <v>44900</v>
      </c>
      <c r="B106" s="6" t="s">
        <v>43</v>
      </c>
      <c r="C106" s="8" t="s">
        <v>60</v>
      </c>
      <c r="D106" s="8" t="s">
        <v>60</v>
      </c>
      <c r="E106" s="8">
        <v>1</v>
      </c>
      <c r="G106" s="6" t="s">
        <v>28</v>
      </c>
      <c r="H106" t="s">
        <v>13</v>
      </c>
      <c r="I106" t="s">
        <v>50</v>
      </c>
      <c r="J106">
        <v>18.350000000000001</v>
      </c>
      <c r="K106">
        <v>14.2</v>
      </c>
      <c r="L106">
        <v>7.98</v>
      </c>
      <c r="M106">
        <v>8.86</v>
      </c>
    </row>
    <row r="107" spans="1:15" x14ac:dyDescent="0.25">
      <c r="A107" s="1">
        <v>44900</v>
      </c>
      <c r="B107" s="6" t="s">
        <v>43</v>
      </c>
      <c r="C107" s="8" t="s">
        <v>60</v>
      </c>
      <c r="D107" s="8" t="s">
        <v>60</v>
      </c>
      <c r="E107" s="8">
        <v>1</v>
      </c>
      <c r="G107" s="6" t="s">
        <v>28</v>
      </c>
      <c r="H107" t="s">
        <v>13</v>
      </c>
      <c r="I107" t="s">
        <v>46</v>
      </c>
      <c r="J107">
        <v>14.46</v>
      </c>
      <c r="K107">
        <v>10.99</v>
      </c>
      <c r="L107">
        <v>6.24</v>
      </c>
      <c r="M107">
        <v>7.77</v>
      </c>
    </row>
    <row r="108" spans="1:15" x14ac:dyDescent="0.25">
      <c r="A108" s="1">
        <v>44900</v>
      </c>
      <c r="B108" s="6" t="s">
        <v>43</v>
      </c>
      <c r="C108" s="8" t="s">
        <v>60</v>
      </c>
      <c r="D108" s="8" t="s">
        <v>60</v>
      </c>
      <c r="E108" s="8">
        <v>1</v>
      </c>
      <c r="G108" s="6" t="s">
        <v>28</v>
      </c>
      <c r="H108" t="s">
        <v>9</v>
      </c>
      <c r="I108" t="s">
        <v>18</v>
      </c>
      <c r="J108">
        <v>10.3</v>
      </c>
      <c r="K108">
        <v>7.88</v>
      </c>
      <c r="L108">
        <v>4.26</v>
      </c>
    </row>
    <row r="109" spans="1:15" x14ac:dyDescent="0.25">
      <c r="A109" s="1">
        <v>44900</v>
      </c>
      <c r="B109" s="6" t="s">
        <v>43</v>
      </c>
      <c r="C109" s="8" t="s">
        <v>60</v>
      </c>
      <c r="D109" s="8" t="s">
        <v>60</v>
      </c>
      <c r="E109" s="8">
        <v>1</v>
      </c>
      <c r="G109" s="6" t="s">
        <v>28</v>
      </c>
      <c r="H109" t="s">
        <v>9</v>
      </c>
      <c r="I109" t="s">
        <v>3</v>
      </c>
      <c r="N109">
        <v>12.28</v>
      </c>
    </row>
    <row r="110" spans="1:15" x14ac:dyDescent="0.25">
      <c r="A110" s="1">
        <v>44900</v>
      </c>
      <c r="B110" s="6" t="s">
        <v>43</v>
      </c>
      <c r="C110" s="8" t="s">
        <v>60</v>
      </c>
      <c r="D110" s="8" t="s">
        <v>60</v>
      </c>
      <c r="E110" s="8">
        <v>1</v>
      </c>
      <c r="G110" s="6" t="s">
        <v>28</v>
      </c>
      <c r="H110" t="s">
        <v>9</v>
      </c>
      <c r="I110" t="s">
        <v>12</v>
      </c>
      <c r="N110">
        <v>13.87</v>
      </c>
    </row>
    <row r="111" spans="1:15" x14ac:dyDescent="0.25">
      <c r="A111" s="1">
        <v>44900</v>
      </c>
      <c r="B111" s="6" t="s">
        <v>43</v>
      </c>
      <c r="C111" s="8" t="s">
        <v>60</v>
      </c>
      <c r="D111" s="8" t="s">
        <v>60</v>
      </c>
      <c r="E111" s="8">
        <v>1</v>
      </c>
      <c r="G111" s="6" t="s">
        <v>28</v>
      </c>
      <c r="H111" t="s">
        <v>9</v>
      </c>
      <c r="I111" t="s">
        <v>11</v>
      </c>
      <c r="N111">
        <v>12.35</v>
      </c>
    </row>
    <row r="112" spans="1:15" x14ac:dyDescent="0.25">
      <c r="A112" s="1">
        <v>44900</v>
      </c>
      <c r="B112" s="6" t="s">
        <v>43</v>
      </c>
      <c r="C112" s="8" t="s">
        <v>60</v>
      </c>
      <c r="D112" s="8" t="s">
        <v>60</v>
      </c>
      <c r="E112" s="8">
        <v>1</v>
      </c>
      <c r="G112" s="6" t="s">
        <v>28</v>
      </c>
      <c r="H112" t="s">
        <v>9</v>
      </c>
      <c r="I112" t="s">
        <v>11</v>
      </c>
      <c r="N112">
        <v>10</v>
      </c>
    </row>
    <row r="113" spans="1:15" x14ac:dyDescent="0.25">
      <c r="A113" s="1">
        <v>44900</v>
      </c>
      <c r="B113" s="6" t="s">
        <v>43</v>
      </c>
      <c r="C113" s="8" t="s">
        <v>61</v>
      </c>
      <c r="D113" s="8" t="s">
        <v>60</v>
      </c>
      <c r="E113" s="8">
        <v>2</v>
      </c>
      <c r="G113" s="6" t="s">
        <v>38</v>
      </c>
      <c r="H113" t="s">
        <v>13</v>
      </c>
      <c r="I113" t="s">
        <v>15</v>
      </c>
      <c r="J113">
        <v>17.79</v>
      </c>
      <c r="K113">
        <v>13.53</v>
      </c>
      <c r="L113">
        <v>7.62</v>
      </c>
      <c r="M113">
        <v>9.61</v>
      </c>
      <c r="O113" t="s">
        <v>68</v>
      </c>
    </row>
    <row r="114" spans="1:15" x14ac:dyDescent="0.25">
      <c r="A114" s="1">
        <v>44900</v>
      </c>
      <c r="B114" s="6" t="s">
        <v>43</v>
      </c>
      <c r="C114" s="8" t="s">
        <v>61</v>
      </c>
      <c r="D114" s="8" t="s">
        <v>60</v>
      </c>
      <c r="E114" s="8">
        <v>2</v>
      </c>
      <c r="G114" s="6" t="s">
        <v>38</v>
      </c>
      <c r="H114" t="s">
        <v>13</v>
      </c>
      <c r="I114" t="s">
        <v>19</v>
      </c>
      <c r="J114">
        <v>16.899999999999999</v>
      </c>
      <c r="K114">
        <v>13.32</v>
      </c>
      <c r="L114">
        <v>8.2200000000000006</v>
      </c>
      <c r="M114">
        <v>8.4600000000000009</v>
      </c>
      <c r="O114" t="s">
        <v>67</v>
      </c>
    </row>
    <row r="115" spans="1:15" x14ac:dyDescent="0.25">
      <c r="A115" s="1">
        <v>44900</v>
      </c>
      <c r="B115" s="6" t="s">
        <v>43</v>
      </c>
      <c r="C115" s="8" t="s">
        <v>61</v>
      </c>
      <c r="D115" s="8" t="s">
        <v>60</v>
      </c>
      <c r="E115" s="8">
        <v>2</v>
      </c>
      <c r="G115" s="6" t="s">
        <v>38</v>
      </c>
      <c r="H115" t="s">
        <v>13</v>
      </c>
      <c r="I115" t="s">
        <v>18</v>
      </c>
      <c r="J115">
        <v>16.09</v>
      </c>
      <c r="K115">
        <v>12.73</v>
      </c>
      <c r="L115">
        <v>6.94</v>
      </c>
      <c r="M115">
        <v>7.46</v>
      </c>
      <c r="O115" t="s">
        <v>67</v>
      </c>
    </row>
    <row r="116" spans="1:15" x14ac:dyDescent="0.25">
      <c r="A116" s="1">
        <v>44900</v>
      </c>
      <c r="B116" s="6" t="s">
        <v>43</v>
      </c>
      <c r="C116" s="8" t="s">
        <v>61</v>
      </c>
      <c r="D116" s="8" t="s">
        <v>60</v>
      </c>
      <c r="E116" s="8">
        <v>2</v>
      </c>
      <c r="G116" s="6" t="s">
        <v>38</v>
      </c>
      <c r="H116" t="s">
        <v>13</v>
      </c>
      <c r="I116" t="s">
        <v>10</v>
      </c>
      <c r="J116">
        <v>19.66</v>
      </c>
      <c r="K116">
        <v>15.08</v>
      </c>
      <c r="L116">
        <v>8.32</v>
      </c>
      <c r="M116">
        <v>10.72</v>
      </c>
      <c r="O116" t="s">
        <v>67</v>
      </c>
    </row>
    <row r="117" spans="1:15" x14ac:dyDescent="0.25">
      <c r="A117" s="1">
        <v>44900</v>
      </c>
      <c r="B117" s="6" t="s">
        <v>43</v>
      </c>
      <c r="C117" s="8" t="s">
        <v>61</v>
      </c>
      <c r="D117" s="8" t="s">
        <v>60</v>
      </c>
      <c r="E117" s="8">
        <v>2</v>
      </c>
      <c r="G117" s="6" t="s">
        <v>38</v>
      </c>
      <c r="H117" t="s">
        <v>13</v>
      </c>
      <c r="I117" t="s">
        <v>14</v>
      </c>
      <c r="J117">
        <v>16.53</v>
      </c>
      <c r="K117">
        <v>12.75</v>
      </c>
      <c r="L117">
        <v>7.43</v>
      </c>
      <c r="M117">
        <v>8.4</v>
      </c>
      <c r="O117" t="s">
        <v>67</v>
      </c>
    </row>
    <row r="118" spans="1:15" x14ac:dyDescent="0.25">
      <c r="A118" s="1">
        <v>44900</v>
      </c>
      <c r="B118" s="6" t="s">
        <v>43</v>
      </c>
      <c r="C118" s="8" t="s">
        <v>61</v>
      </c>
      <c r="D118" s="8" t="s">
        <v>60</v>
      </c>
      <c r="E118" s="8">
        <v>2</v>
      </c>
      <c r="G118" s="6" t="s">
        <v>38</v>
      </c>
      <c r="H118" t="s">
        <v>9</v>
      </c>
      <c r="I118" t="s">
        <v>12</v>
      </c>
      <c r="J118">
        <v>17.100000000000001</v>
      </c>
      <c r="K118">
        <v>12.66</v>
      </c>
      <c r="L118">
        <v>7.04</v>
      </c>
      <c r="M118">
        <v>8.8699999999999992</v>
      </c>
      <c r="O118" t="s">
        <v>67</v>
      </c>
    </row>
    <row r="119" spans="1:15" x14ac:dyDescent="0.25">
      <c r="A119" s="1">
        <v>44900</v>
      </c>
      <c r="B119" s="6" t="s">
        <v>43</v>
      </c>
      <c r="C119" s="8" t="s">
        <v>61</v>
      </c>
      <c r="D119" s="8" t="s">
        <v>60</v>
      </c>
      <c r="E119" s="8">
        <v>2</v>
      </c>
      <c r="G119" s="6" t="s">
        <v>38</v>
      </c>
      <c r="H119" t="s">
        <v>9</v>
      </c>
      <c r="I119" t="s">
        <v>3</v>
      </c>
      <c r="J119">
        <v>17.37</v>
      </c>
      <c r="K119">
        <v>13.13</v>
      </c>
      <c r="L119">
        <v>7.28</v>
      </c>
      <c r="M119">
        <v>8.07</v>
      </c>
      <c r="O119" t="s">
        <v>67</v>
      </c>
    </row>
    <row r="120" spans="1:15" x14ac:dyDescent="0.25">
      <c r="A120" s="1">
        <v>44900</v>
      </c>
      <c r="B120" s="6" t="s">
        <v>43</v>
      </c>
      <c r="C120" s="8"/>
      <c r="D120" s="8" t="s">
        <v>60</v>
      </c>
      <c r="E120" s="8"/>
    </row>
    <row r="121" spans="1:15" x14ac:dyDescent="0.25">
      <c r="A121" s="1">
        <v>44900</v>
      </c>
      <c r="B121" s="6" t="s">
        <v>43</v>
      </c>
      <c r="C121" s="8" t="s">
        <v>60</v>
      </c>
      <c r="D121" s="8" t="s">
        <v>60</v>
      </c>
      <c r="E121" s="8">
        <v>2</v>
      </c>
      <c r="G121" s="6" t="s">
        <v>4</v>
      </c>
      <c r="H121" t="s">
        <v>13</v>
      </c>
      <c r="I121" t="s">
        <v>14</v>
      </c>
      <c r="J121">
        <v>19.54</v>
      </c>
      <c r="K121">
        <v>15.03</v>
      </c>
      <c r="L121">
        <v>8.07</v>
      </c>
      <c r="M121">
        <v>8.5399999999999991</v>
      </c>
    </row>
    <row r="122" spans="1:15" x14ac:dyDescent="0.25">
      <c r="A122" s="1">
        <v>44900</v>
      </c>
      <c r="B122" s="6" t="s">
        <v>43</v>
      </c>
      <c r="C122" s="8" t="s">
        <v>60</v>
      </c>
      <c r="D122" s="8" t="s">
        <v>60</v>
      </c>
      <c r="E122" s="8">
        <v>2</v>
      </c>
      <c r="G122" s="6" t="s">
        <v>4</v>
      </c>
      <c r="H122" t="s">
        <v>13</v>
      </c>
      <c r="I122" t="s">
        <v>15</v>
      </c>
      <c r="J122">
        <v>20.2</v>
      </c>
      <c r="K122">
        <v>15.67</v>
      </c>
      <c r="L122">
        <v>9.39</v>
      </c>
      <c r="M122">
        <v>10.08</v>
      </c>
    </row>
    <row r="123" spans="1:15" x14ac:dyDescent="0.25">
      <c r="A123" s="1">
        <v>44900</v>
      </c>
      <c r="B123" s="6" t="s">
        <v>43</v>
      </c>
      <c r="C123" s="8" t="s">
        <v>60</v>
      </c>
      <c r="D123" s="8" t="s">
        <v>60</v>
      </c>
      <c r="E123" s="8">
        <v>2</v>
      </c>
      <c r="G123" s="6" t="s">
        <v>4</v>
      </c>
      <c r="H123" t="s">
        <v>13</v>
      </c>
      <c r="I123" t="s">
        <v>50</v>
      </c>
      <c r="J123">
        <v>18.350000000000001</v>
      </c>
      <c r="K123">
        <v>13.44</v>
      </c>
      <c r="L123">
        <v>7.58</v>
      </c>
      <c r="M123">
        <v>7.43</v>
      </c>
    </row>
    <row r="124" spans="1:15" x14ac:dyDescent="0.25">
      <c r="A124" s="1">
        <v>44900</v>
      </c>
      <c r="B124" s="6" t="s">
        <v>43</v>
      </c>
      <c r="C124" s="8" t="s">
        <v>60</v>
      </c>
      <c r="D124" s="8" t="s">
        <v>60</v>
      </c>
      <c r="E124" s="8">
        <v>2</v>
      </c>
      <c r="G124" s="6" t="s">
        <v>4</v>
      </c>
      <c r="H124" t="s">
        <v>13</v>
      </c>
      <c r="I124" t="s">
        <v>10</v>
      </c>
      <c r="J124">
        <v>21.79</v>
      </c>
      <c r="K124">
        <v>17.04</v>
      </c>
      <c r="L124">
        <v>9.7899999999999991</v>
      </c>
      <c r="M124">
        <v>10.24</v>
      </c>
    </row>
    <row r="125" spans="1:15" x14ac:dyDescent="0.25">
      <c r="A125" s="1">
        <v>44900</v>
      </c>
      <c r="B125" s="6" t="s">
        <v>43</v>
      </c>
      <c r="C125" s="8" t="s">
        <v>60</v>
      </c>
      <c r="D125" s="8" t="s">
        <v>60</v>
      </c>
      <c r="E125" s="8">
        <v>2</v>
      </c>
      <c r="G125" s="6" t="s">
        <v>4</v>
      </c>
      <c r="H125" t="s">
        <v>13</v>
      </c>
      <c r="I125" t="s">
        <v>11</v>
      </c>
      <c r="J125">
        <v>15.8</v>
      </c>
      <c r="K125">
        <v>12.22</v>
      </c>
      <c r="L125">
        <v>6.65</v>
      </c>
      <c r="M125">
        <v>8.43</v>
      </c>
    </row>
    <row r="126" spans="1:15" x14ac:dyDescent="0.25">
      <c r="A126" s="1">
        <v>44900</v>
      </c>
      <c r="B126" s="6" t="s">
        <v>43</v>
      </c>
      <c r="C126" s="8" t="s">
        <v>60</v>
      </c>
      <c r="D126" s="8" t="s">
        <v>60</v>
      </c>
      <c r="E126" s="8">
        <v>2</v>
      </c>
      <c r="G126" s="6" t="s">
        <v>4</v>
      </c>
      <c r="H126" t="s">
        <v>13</v>
      </c>
      <c r="I126" t="s">
        <v>11</v>
      </c>
      <c r="J126">
        <v>19</v>
      </c>
      <c r="K126">
        <v>14.34</v>
      </c>
      <c r="L126">
        <v>8.0399999999999991</v>
      </c>
      <c r="M126">
        <v>9.09</v>
      </c>
    </row>
    <row r="127" spans="1:15" x14ac:dyDescent="0.25">
      <c r="A127" s="1">
        <v>44900</v>
      </c>
      <c r="B127" s="6" t="s">
        <v>43</v>
      </c>
      <c r="C127" s="8" t="s">
        <v>60</v>
      </c>
      <c r="D127" s="8" t="s">
        <v>60</v>
      </c>
      <c r="E127" s="8">
        <v>2</v>
      </c>
      <c r="G127" s="6" t="s">
        <v>4</v>
      </c>
      <c r="H127" t="s">
        <v>13</v>
      </c>
      <c r="I127" t="s">
        <v>18</v>
      </c>
      <c r="J127">
        <v>22</v>
      </c>
      <c r="K127">
        <v>16.55</v>
      </c>
      <c r="L127">
        <v>9.5</v>
      </c>
      <c r="M127">
        <v>9.0299999999999994</v>
      </c>
    </row>
    <row r="128" spans="1:15" x14ac:dyDescent="0.25">
      <c r="A128" s="1">
        <v>44900</v>
      </c>
      <c r="B128" s="6" t="s">
        <v>43</v>
      </c>
      <c r="C128" s="8" t="s">
        <v>60</v>
      </c>
      <c r="D128" s="8" t="s">
        <v>60</v>
      </c>
      <c r="E128" s="8">
        <v>3</v>
      </c>
      <c r="G128" s="6" t="s">
        <v>33</v>
      </c>
      <c r="H128" t="s">
        <v>13</v>
      </c>
      <c r="I128" t="s">
        <v>12</v>
      </c>
      <c r="M128">
        <v>8.82</v>
      </c>
      <c r="N128">
        <v>15.44</v>
      </c>
    </row>
    <row r="129" spans="1:14" x14ac:dyDescent="0.25">
      <c r="A129" s="1">
        <v>44900</v>
      </c>
      <c r="B129" s="6" t="s">
        <v>43</v>
      </c>
      <c r="C129" s="8" t="s">
        <v>60</v>
      </c>
      <c r="D129" s="8" t="s">
        <v>60</v>
      </c>
      <c r="E129" s="8">
        <v>3</v>
      </c>
      <c r="G129" s="6" t="s">
        <v>33</v>
      </c>
      <c r="H129" t="s">
        <v>13</v>
      </c>
      <c r="I129" t="s">
        <v>18</v>
      </c>
      <c r="J129">
        <v>17.98</v>
      </c>
      <c r="K129">
        <v>13.8</v>
      </c>
      <c r="L129">
        <v>7.94</v>
      </c>
      <c r="M129">
        <v>8.51</v>
      </c>
    </row>
    <row r="130" spans="1:14" x14ac:dyDescent="0.25">
      <c r="A130" s="1">
        <v>44900</v>
      </c>
      <c r="B130" s="6" t="s">
        <v>43</v>
      </c>
      <c r="C130" s="8" t="s">
        <v>60</v>
      </c>
      <c r="D130" s="8" t="s">
        <v>60</v>
      </c>
      <c r="E130" s="8">
        <v>3</v>
      </c>
      <c r="G130" s="6" t="s">
        <v>33</v>
      </c>
      <c r="H130" t="s">
        <v>13</v>
      </c>
      <c r="I130" t="s">
        <v>12</v>
      </c>
      <c r="J130">
        <v>18.54</v>
      </c>
      <c r="K130">
        <v>14.22</v>
      </c>
      <c r="L130">
        <v>8.17</v>
      </c>
      <c r="M130">
        <v>7.99</v>
      </c>
    </row>
    <row r="131" spans="1:14" x14ac:dyDescent="0.25">
      <c r="A131" s="1">
        <v>44900</v>
      </c>
      <c r="B131" s="6" t="s">
        <v>43</v>
      </c>
      <c r="C131" s="8" t="s">
        <v>60</v>
      </c>
      <c r="D131" s="8" t="s">
        <v>60</v>
      </c>
      <c r="E131" s="8">
        <v>3</v>
      </c>
      <c r="G131" s="6" t="s">
        <v>33</v>
      </c>
      <c r="H131" t="s">
        <v>13</v>
      </c>
      <c r="I131" t="s">
        <v>18</v>
      </c>
      <c r="J131">
        <v>18.25</v>
      </c>
      <c r="K131">
        <v>13.8</v>
      </c>
      <c r="L131">
        <v>7.62</v>
      </c>
      <c r="M131">
        <v>7.23</v>
      </c>
    </row>
    <row r="132" spans="1:14" x14ac:dyDescent="0.25">
      <c r="A132" s="1">
        <v>44900</v>
      </c>
      <c r="B132" s="6" t="s">
        <v>43</v>
      </c>
      <c r="C132" s="8" t="s">
        <v>60</v>
      </c>
      <c r="D132" s="8" t="s">
        <v>60</v>
      </c>
      <c r="E132" s="8">
        <v>3</v>
      </c>
      <c r="G132" s="6" t="s">
        <v>33</v>
      </c>
      <c r="H132" t="s">
        <v>13</v>
      </c>
      <c r="I132" t="s">
        <v>19</v>
      </c>
      <c r="J132">
        <v>19.88</v>
      </c>
      <c r="K132">
        <v>15.51</v>
      </c>
      <c r="L132">
        <v>8.14</v>
      </c>
      <c r="M132">
        <v>8.7899999999999991</v>
      </c>
    </row>
    <row r="133" spans="1:14" x14ac:dyDescent="0.25">
      <c r="A133" s="1">
        <v>44900</v>
      </c>
      <c r="B133" s="6" t="s">
        <v>43</v>
      </c>
      <c r="C133" s="8" t="s">
        <v>60</v>
      </c>
      <c r="D133" s="8" t="s">
        <v>60</v>
      </c>
      <c r="E133" s="8">
        <v>3</v>
      </c>
      <c r="G133" s="6" t="s">
        <v>33</v>
      </c>
      <c r="H133" t="s">
        <v>9</v>
      </c>
      <c r="I133" t="s">
        <v>10</v>
      </c>
      <c r="J133">
        <v>22</v>
      </c>
      <c r="K133">
        <v>16.18</v>
      </c>
      <c r="L133">
        <v>9.65</v>
      </c>
      <c r="M133">
        <v>9.8800000000000008</v>
      </c>
    </row>
    <row r="134" spans="1:14" x14ac:dyDescent="0.25">
      <c r="A134" s="1">
        <v>44900</v>
      </c>
      <c r="B134" s="6" t="s">
        <v>43</v>
      </c>
      <c r="C134" s="8" t="s">
        <v>60</v>
      </c>
      <c r="D134" s="8" t="s">
        <v>60</v>
      </c>
      <c r="E134" s="8">
        <v>3</v>
      </c>
      <c r="G134" s="6" t="s">
        <v>33</v>
      </c>
      <c r="H134" t="s">
        <v>9</v>
      </c>
      <c r="I134" t="s">
        <v>15</v>
      </c>
      <c r="J134">
        <v>17.47</v>
      </c>
      <c r="K134">
        <v>13.31</v>
      </c>
      <c r="L134">
        <v>7.67</v>
      </c>
      <c r="M134">
        <v>8.5500000000000007</v>
      </c>
    </row>
    <row r="135" spans="1:14" x14ac:dyDescent="0.25">
      <c r="A135" s="1">
        <v>44900</v>
      </c>
      <c r="B135" s="6" t="s">
        <v>43</v>
      </c>
      <c r="C135" s="8" t="s">
        <v>60</v>
      </c>
      <c r="D135" s="8" t="s">
        <v>60</v>
      </c>
      <c r="E135" s="8">
        <v>3</v>
      </c>
      <c r="G135" s="6" t="s">
        <v>33</v>
      </c>
      <c r="H135" t="s">
        <v>9</v>
      </c>
      <c r="I135" t="s">
        <v>11</v>
      </c>
      <c r="M135">
        <v>8.66</v>
      </c>
      <c r="N135">
        <v>15.95</v>
      </c>
    </row>
    <row r="136" spans="1:14" x14ac:dyDescent="0.25">
      <c r="A136" s="1">
        <v>44900</v>
      </c>
      <c r="B136" s="6" t="s">
        <v>43</v>
      </c>
      <c r="C136" s="8" t="s">
        <v>60</v>
      </c>
      <c r="D136" s="8" t="s">
        <v>60</v>
      </c>
      <c r="E136" s="8">
        <v>3</v>
      </c>
      <c r="G136" s="6" t="s">
        <v>33</v>
      </c>
      <c r="H136" t="s">
        <v>13</v>
      </c>
      <c r="M136">
        <v>7.6</v>
      </c>
      <c r="N136">
        <v>12.2</v>
      </c>
    </row>
    <row r="137" spans="1:14" x14ac:dyDescent="0.25">
      <c r="A137" s="1">
        <v>44900</v>
      </c>
      <c r="B137" s="6" t="s">
        <v>43</v>
      </c>
      <c r="C137" s="8" t="s">
        <v>60</v>
      </c>
      <c r="D137" s="8" t="s">
        <v>60</v>
      </c>
      <c r="E137" s="8">
        <v>3</v>
      </c>
      <c r="G137" s="6" t="s">
        <v>33</v>
      </c>
      <c r="H137" t="s">
        <v>9</v>
      </c>
      <c r="M137">
        <v>8.1999999999999993</v>
      </c>
      <c r="N137">
        <v>15.3</v>
      </c>
    </row>
    <row r="138" spans="1:14" x14ac:dyDescent="0.25">
      <c r="A138" s="1">
        <v>44900</v>
      </c>
      <c r="B138" s="6" t="s">
        <v>43</v>
      </c>
      <c r="C138" s="8" t="s">
        <v>61</v>
      </c>
      <c r="D138" s="8" t="s">
        <v>60</v>
      </c>
      <c r="E138" s="8">
        <v>3</v>
      </c>
      <c r="G138" s="6" t="s">
        <v>36</v>
      </c>
      <c r="H138" t="s">
        <v>13</v>
      </c>
      <c r="I138" t="s">
        <v>10</v>
      </c>
      <c r="J138">
        <v>19.260000000000002</v>
      </c>
      <c r="K138">
        <v>14.3</v>
      </c>
      <c r="L138">
        <v>7.86</v>
      </c>
    </row>
    <row r="139" spans="1:14" x14ac:dyDescent="0.25">
      <c r="A139" s="1">
        <v>44900</v>
      </c>
      <c r="B139" s="6" t="s">
        <v>43</v>
      </c>
      <c r="C139" s="8" t="s">
        <v>61</v>
      </c>
      <c r="D139" s="8" t="s">
        <v>60</v>
      </c>
      <c r="E139" s="8">
        <v>3</v>
      </c>
      <c r="G139" s="6" t="s">
        <v>36</v>
      </c>
      <c r="H139" t="s">
        <v>13</v>
      </c>
      <c r="I139" t="s">
        <v>3</v>
      </c>
      <c r="J139">
        <v>18.22</v>
      </c>
      <c r="K139">
        <v>13.96</v>
      </c>
      <c r="L139">
        <v>7.45</v>
      </c>
    </row>
    <row r="140" spans="1:14" x14ac:dyDescent="0.25">
      <c r="A140" s="1">
        <v>44900</v>
      </c>
      <c r="B140" s="6" t="s">
        <v>43</v>
      </c>
      <c r="C140" s="8" t="s">
        <v>61</v>
      </c>
      <c r="D140" s="8" t="s">
        <v>60</v>
      </c>
      <c r="E140" s="8">
        <v>3</v>
      </c>
      <c r="G140" s="6" t="s">
        <v>36</v>
      </c>
      <c r="H140" t="s">
        <v>13</v>
      </c>
      <c r="I140" t="s">
        <v>18</v>
      </c>
      <c r="J140">
        <v>16.09</v>
      </c>
      <c r="K140">
        <v>12.39</v>
      </c>
      <c r="L140">
        <v>6.86</v>
      </c>
    </row>
    <row r="141" spans="1:14" x14ac:dyDescent="0.25">
      <c r="A141" s="1">
        <v>44900</v>
      </c>
      <c r="B141" s="6" t="s">
        <v>43</v>
      </c>
      <c r="C141" s="8" t="s">
        <v>61</v>
      </c>
      <c r="D141" s="8" t="s">
        <v>60</v>
      </c>
      <c r="E141" s="8">
        <v>3</v>
      </c>
      <c r="G141" s="6" t="s">
        <v>36</v>
      </c>
      <c r="H141" t="s">
        <v>13</v>
      </c>
      <c r="I141" t="s">
        <v>12</v>
      </c>
      <c r="J141">
        <v>17.09</v>
      </c>
      <c r="K141">
        <v>13.41</v>
      </c>
      <c r="L141">
        <v>7.71</v>
      </c>
    </row>
    <row r="142" spans="1:14" x14ac:dyDescent="0.25">
      <c r="A142" s="1">
        <v>44900</v>
      </c>
      <c r="B142" s="6" t="s">
        <v>43</v>
      </c>
      <c r="C142" s="8" t="s">
        <v>61</v>
      </c>
      <c r="D142" s="8" t="s">
        <v>60</v>
      </c>
      <c r="E142" s="8">
        <v>3</v>
      </c>
      <c r="G142" s="6" t="s">
        <v>36</v>
      </c>
      <c r="H142" t="s">
        <v>13</v>
      </c>
      <c r="I142" t="s">
        <v>15</v>
      </c>
      <c r="J142">
        <v>16.95</v>
      </c>
      <c r="K142">
        <v>13.12</v>
      </c>
      <c r="L142">
        <v>7.54</v>
      </c>
    </row>
    <row r="143" spans="1:14" x14ac:dyDescent="0.25">
      <c r="A143" s="1">
        <v>44900</v>
      </c>
      <c r="B143" s="6" t="s">
        <v>43</v>
      </c>
      <c r="C143" s="8" t="s">
        <v>61</v>
      </c>
      <c r="D143" s="8" t="s">
        <v>60</v>
      </c>
      <c r="E143" s="8">
        <v>3</v>
      </c>
      <c r="G143" s="6" t="s">
        <v>36</v>
      </c>
      <c r="H143" t="s">
        <v>13</v>
      </c>
      <c r="I143" t="s">
        <v>32</v>
      </c>
      <c r="J143">
        <v>15.11</v>
      </c>
      <c r="K143">
        <v>11.36</v>
      </c>
      <c r="L143">
        <v>6.64</v>
      </c>
    </row>
    <row r="144" spans="1:14" x14ac:dyDescent="0.25">
      <c r="A144" s="1">
        <v>44900</v>
      </c>
      <c r="B144" s="6" t="s">
        <v>43</v>
      </c>
      <c r="C144" s="8" t="s">
        <v>61</v>
      </c>
      <c r="D144" s="8" t="s">
        <v>60</v>
      </c>
      <c r="E144" s="8">
        <v>3</v>
      </c>
      <c r="G144" s="6" t="s">
        <v>36</v>
      </c>
      <c r="H144" t="s">
        <v>9</v>
      </c>
      <c r="I144" t="s">
        <v>39</v>
      </c>
      <c r="J144">
        <v>16.62</v>
      </c>
      <c r="K144">
        <v>13.05</v>
      </c>
      <c r="L144">
        <v>7.54</v>
      </c>
    </row>
    <row r="145" spans="1:16" x14ac:dyDescent="0.25">
      <c r="A145" s="1">
        <v>44900</v>
      </c>
      <c r="B145" s="6" t="s">
        <v>43</v>
      </c>
      <c r="C145" s="8" t="s">
        <v>61</v>
      </c>
      <c r="D145" s="8" t="s">
        <v>60</v>
      </c>
      <c r="E145" s="8">
        <v>3</v>
      </c>
      <c r="G145" s="6" t="s">
        <v>36</v>
      </c>
      <c r="H145" t="s">
        <v>9</v>
      </c>
      <c r="I145" t="s">
        <v>29</v>
      </c>
      <c r="J145">
        <v>17.72</v>
      </c>
      <c r="K145">
        <v>13.3</v>
      </c>
      <c r="L145">
        <v>7.38</v>
      </c>
    </row>
    <row r="146" spans="1:16" x14ac:dyDescent="0.25">
      <c r="A146" s="1">
        <v>44900</v>
      </c>
      <c r="B146" s="6" t="s">
        <v>43</v>
      </c>
      <c r="C146" s="8" t="s">
        <v>61</v>
      </c>
      <c r="D146" s="8" t="s">
        <v>60</v>
      </c>
      <c r="E146" s="8">
        <v>3</v>
      </c>
      <c r="G146" s="6" t="s">
        <v>36</v>
      </c>
      <c r="H146" t="s">
        <v>9</v>
      </c>
      <c r="I146" t="s">
        <v>14</v>
      </c>
      <c r="J146">
        <v>17.5</v>
      </c>
      <c r="K146">
        <v>13.05</v>
      </c>
      <c r="L146">
        <v>7</v>
      </c>
    </row>
    <row r="147" spans="1:16" x14ac:dyDescent="0.25">
      <c r="A147" s="1">
        <v>44900</v>
      </c>
      <c r="B147" s="6" t="s">
        <v>43</v>
      </c>
      <c r="C147" s="8" t="s">
        <v>61</v>
      </c>
      <c r="D147" s="8" t="s">
        <v>60</v>
      </c>
      <c r="E147" s="8">
        <v>3</v>
      </c>
      <c r="G147" s="6" t="s">
        <v>51</v>
      </c>
      <c r="I147" t="s">
        <v>10</v>
      </c>
      <c r="J147">
        <v>15.85</v>
      </c>
      <c r="K147">
        <v>12.26</v>
      </c>
      <c r="L147">
        <v>7.24</v>
      </c>
      <c r="M147">
        <v>8.51</v>
      </c>
      <c r="P147" t="s">
        <v>58</v>
      </c>
    </row>
    <row r="148" spans="1:16" x14ac:dyDescent="0.25">
      <c r="A148" s="1">
        <v>44900</v>
      </c>
      <c r="B148" s="6" t="s">
        <v>43</v>
      </c>
      <c r="C148" s="8" t="s">
        <v>61</v>
      </c>
      <c r="D148" s="8" t="s">
        <v>60</v>
      </c>
      <c r="E148" s="8">
        <v>3</v>
      </c>
      <c r="I148" t="s">
        <v>11</v>
      </c>
      <c r="N148">
        <v>18.16</v>
      </c>
      <c r="P148" t="s">
        <v>58</v>
      </c>
    </row>
    <row r="149" spans="1:16" x14ac:dyDescent="0.25">
      <c r="A149" s="1">
        <v>44900</v>
      </c>
      <c r="B149" s="6" t="s">
        <v>43</v>
      </c>
      <c r="C149" s="8" t="s">
        <v>61</v>
      </c>
      <c r="D149" s="8" t="s">
        <v>60</v>
      </c>
      <c r="E149" s="8">
        <v>3</v>
      </c>
      <c r="I149" t="s">
        <v>11</v>
      </c>
      <c r="N149">
        <v>15.44</v>
      </c>
      <c r="P149" t="s">
        <v>58</v>
      </c>
    </row>
    <row r="150" spans="1:16" x14ac:dyDescent="0.25">
      <c r="A150" s="1">
        <v>44900</v>
      </c>
      <c r="B150" s="6" t="s">
        <v>43</v>
      </c>
      <c r="C150" s="8" t="s">
        <v>61</v>
      </c>
      <c r="D150" s="8" t="s">
        <v>60</v>
      </c>
      <c r="E150" s="8">
        <v>3</v>
      </c>
      <c r="I150" t="s">
        <v>12</v>
      </c>
      <c r="N150">
        <v>12.28</v>
      </c>
      <c r="P150" t="s">
        <v>58</v>
      </c>
    </row>
    <row r="151" spans="1:16" x14ac:dyDescent="0.25">
      <c r="A151" s="1"/>
      <c r="B151" s="6"/>
      <c r="C151" s="8"/>
      <c r="D151" s="8" t="s">
        <v>15</v>
      </c>
      <c r="E151" s="8">
        <v>3</v>
      </c>
      <c r="G151" t="s">
        <v>65</v>
      </c>
      <c r="P151" t="s">
        <v>66</v>
      </c>
    </row>
    <row r="152" spans="1:16" x14ac:dyDescent="0.25">
      <c r="A152" s="1">
        <v>44900</v>
      </c>
      <c r="B152" s="6" t="s">
        <v>43</v>
      </c>
      <c r="C152" s="8" t="s">
        <v>61</v>
      </c>
      <c r="D152" s="8" t="s">
        <v>70</v>
      </c>
      <c r="E152" s="8" t="s">
        <v>64</v>
      </c>
      <c r="G152" s="6" t="s">
        <v>57</v>
      </c>
      <c r="I152" t="s">
        <v>16</v>
      </c>
      <c r="M152">
        <v>7.3</v>
      </c>
      <c r="N152">
        <v>10.8</v>
      </c>
      <c r="P152" t="s">
        <v>56</v>
      </c>
    </row>
    <row r="153" spans="1:16" x14ac:dyDescent="0.25">
      <c r="A153" s="1"/>
      <c r="B153" s="6"/>
      <c r="C153" s="8"/>
      <c r="D153" s="8"/>
      <c r="E153" s="8"/>
    </row>
    <row r="154" spans="1:16" x14ac:dyDescent="0.25">
      <c r="A154" s="1"/>
      <c r="B154" s="6"/>
      <c r="C154" s="8"/>
      <c r="D154" s="8"/>
      <c r="E154" s="8"/>
    </row>
    <row r="155" spans="1:16" x14ac:dyDescent="0.25">
      <c r="A155" s="1"/>
      <c r="B155" s="6"/>
      <c r="C155" s="8"/>
      <c r="D155" s="8"/>
      <c r="E155" s="8"/>
    </row>
    <row r="156" spans="1:16" x14ac:dyDescent="0.25">
      <c r="A156" s="1"/>
      <c r="B156" s="6"/>
      <c r="C156" s="8"/>
      <c r="D156" s="8"/>
      <c r="E156" s="8"/>
    </row>
    <row r="157" spans="1:16" x14ac:dyDescent="0.25">
      <c r="A157" s="1"/>
      <c r="B157" s="6"/>
      <c r="C157" s="8"/>
      <c r="D157" s="8"/>
      <c r="E157" s="8"/>
    </row>
    <row r="158" spans="1:16" x14ac:dyDescent="0.25">
      <c r="A158" s="1"/>
      <c r="B158" s="6"/>
      <c r="C158" s="8"/>
      <c r="D158" s="8"/>
      <c r="E158" s="8"/>
    </row>
    <row r="159" spans="1:16" x14ac:dyDescent="0.25">
      <c r="A159" s="1"/>
      <c r="B159" s="6"/>
      <c r="C159" s="8"/>
      <c r="D159" s="8"/>
      <c r="E159" s="8"/>
    </row>
    <row r="160" spans="1:16" x14ac:dyDescent="0.25">
      <c r="A160" s="1"/>
      <c r="B160" s="6"/>
      <c r="C160" s="8"/>
      <c r="D160" s="8"/>
      <c r="E160" s="8"/>
    </row>
    <row r="161" spans="1:5" x14ac:dyDescent="0.25">
      <c r="A161" s="1"/>
      <c r="B161" s="6"/>
      <c r="C161" s="8"/>
      <c r="D161" s="8"/>
      <c r="E161" s="8"/>
    </row>
    <row r="162" spans="1:5" x14ac:dyDescent="0.25">
      <c r="A162" s="1"/>
      <c r="B162" s="6"/>
      <c r="C162" s="8"/>
      <c r="D162" s="8"/>
      <c r="E162" s="8"/>
    </row>
    <row r="163" spans="1:5" x14ac:dyDescent="0.25">
      <c r="A163" s="1"/>
      <c r="B163" s="6"/>
      <c r="C163" s="8"/>
      <c r="D163" s="8"/>
      <c r="E163" s="8"/>
    </row>
    <row r="164" spans="1:5" x14ac:dyDescent="0.25">
      <c r="A164" s="1"/>
      <c r="B164" s="6"/>
      <c r="C164" s="8"/>
      <c r="D164" s="8"/>
      <c r="E164" s="8"/>
    </row>
    <row r="165" spans="1:5" x14ac:dyDescent="0.25">
      <c r="A165" s="1"/>
      <c r="B165" s="6"/>
      <c r="C165" s="8"/>
      <c r="D165" s="8"/>
      <c r="E165" s="8"/>
    </row>
    <row r="166" spans="1:5" x14ac:dyDescent="0.25">
      <c r="A166" s="1"/>
      <c r="B166" s="6"/>
      <c r="C166" s="8"/>
      <c r="D166" s="8"/>
      <c r="E166" s="8"/>
    </row>
    <row r="167" spans="1:5" x14ac:dyDescent="0.25">
      <c r="A167" s="1"/>
      <c r="B167" s="6"/>
      <c r="C167" s="8"/>
      <c r="D167" s="8"/>
      <c r="E167" s="8"/>
    </row>
    <row r="168" spans="1:5" x14ac:dyDescent="0.25">
      <c r="A168" s="1"/>
      <c r="B168" s="6"/>
      <c r="C168" s="8"/>
      <c r="D168" s="8"/>
      <c r="E168" s="8"/>
    </row>
    <row r="169" spans="1:5" x14ac:dyDescent="0.25">
      <c r="A169" s="1"/>
      <c r="B169" s="6"/>
      <c r="C169" s="8"/>
      <c r="D169" s="8"/>
      <c r="E169" s="8"/>
    </row>
    <row r="170" spans="1:5" x14ac:dyDescent="0.25">
      <c r="A170" s="1"/>
      <c r="B170" s="6"/>
      <c r="C170" s="8"/>
      <c r="D170" s="8"/>
      <c r="E170" s="8"/>
    </row>
    <row r="171" spans="1:5" x14ac:dyDescent="0.25">
      <c r="A171" s="1"/>
      <c r="B171" s="6"/>
      <c r="C171" s="8"/>
      <c r="D171" s="8"/>
      <c r="E171" s="8"/>
    </row>
    <row r="172" spans="1:5" x14ac:dyDescent="0.25">
      <c r="A172" s="1"/>
      <c r="B172" s="6"/>
      <c r="C172" s="8"/>
      <c r="D172" s="8"/>
      <c r="E172" s="8"/>
    </row>
    <row r="173" spans="1:5" x14ac:dyDescent="0.25">
      <c r="A173" s="1"/>
      <c r="B173" s="6"/>
      <c r="C173" s="8"/>
      <c r="D173" s="8"/>
      <c r="E173" s="8"/>
    </row>
    <row r="174" spans="1:5" x14ac:dyDescent="0.25">
      <c r="A174" s="1"/>
      <c r="B174" s="6"/>
      <c r="C174" s="8"/>
      <c r="D174" s="8"/>
      <c r="E174" s="8"/>
    </row>
    <row r="175" spans="1:5" x14ac:dyDescent="0.25">
      <c r="A175" s="1"/>
      <c r="B175" s="6"/>
      <c r="C175" s="8"/>
      <c r="D175" s="8"/>
      <c r="E175" s="8"/>
    </row>
    <row r="176" spans="1:5" x14ac:dyDescent="0.25">
      <c r="A176" s="1"/>
      <c r="B176" s="6"/>
      <c r="C176" s="8"/>
      <c r="D176" s="8"/>
      <c r="E176" s="8"/>
    </row>
    <row r="177" spans="1:5" x14ac:dyDescent="0.25">
      <c r="A177" s="1"/>
      <c r="B177" s="6"/>
      <c r="C177" s="8"/>
      <c r="D177" s="8"/>
      <c r="E177" s="8"/>
    </row>
    <row r="178" spans="1:5" x14ac:dyDescent="0.25">
      <c r="A178" s="1"/>
      <c r="B178" s="6"/>
      <c r="C178" s="8"/>
      <c r="D178" s="8"/>
      <c r="E178" s="8"/>
    </row>
    <row r="179" spans="1:5" x14ac:dyDescent="0.25">
      <c r="A179" s="1"/>
      <c r="B179" s="6"/>
      <c r="C179" s="8"/>
      <c r="D179" s="8"/>
      <c r="E179" s="8"/>
    </row>
    <row r="180" spans="1:5" x14ac:dyDescent="0.25">
      <c r="A180" s="1"/>
      <c r="B180" s="6"/>
      <c r="C180" s="8"/>
      <c r="D180" s="8"/>
      <c r="E180" s="8"/>
    </row>
    <row r="181" spans="1:5" x14ac:dyDescent="0.25">
      <c r="A181" s="1"/>
      <c r="B181" s="6"/>
      <c r="C181" s="8"/>
      <c r="D181" s="8"/>
      <c r="E181" s="8"/>
    </row>
    <row r="182" spans="1:5" x14ac:dyDescent="0.25">
      <c r="A182" s="1"/>
      <c r="B182" s="6"/>
      <c r="C182" s="8"/>
      <c r="D182" s="8"/>
      <c r="E182" s="8"/>
    </row>
    <row r="183" spans="1:5" x14ac:dyDescent="0.25">
      <c r="A183" s="1"/>
      <c r="B183" s="6"/>
      <c r="C183" s="8"/>
      <c r="D183" s="8"/>
      <c r="E183" s="8"/>
    </row>
    <row r="184" spans="1:5" x14ac:dyDescent="0.25">
      <c r="A184" s="1"/>
      <c r="B184" s="6"/>
      <c r="C184" s="8"/>
      <c r="D184" s="8"/>
      <c r="E184" s="8"/>
    </row>
    <row r="185" spans="1:5" x14ac:dyDescent="0.25">
      <c r="A185" s="1"/>
      <c r="B185" s="6"/>
      <c r="C185" s="8"/>
      <c r="D185" s="8"/>
      <c r="E185" s="8"/>
    </row>
    <row r="186" spans="1:5" x14ac:dyDescent="0.25">
      <c r="A186" s="1"/>
      <c r="B186" s="6"/>
      <c r="C186" s="8"/>
      <c r="D186" s="8"/>
      <c r="E186" s="8"/>
    </row>
    <row r="187" spans="1:5" x14ac:dyDescent="0.25">
      <c r="A187" s="1"/>
      <c r="B187" s="6"/>
      <c r="C187" s="8"/>
      <c r="D187" s="8"/>
      <c r="E187" s="8"/>
    </row>
    <row r="188" spans="1:5" x14ac:dyDescent="0.25">
      <c r="A188" s="1"/>
      <c r="B188" s="6"/>
      <c r="C188" s="8"/>
      <c r="D188" s="8"/>
      <c r="E188" s="8"/>
    </row>
    <row r="189" spans="1:5" x14ac:dyDescent="0.25">
      <c r="A189" s="1"/>
      <c r="B189" s="6"/>
      <c r="C189" s="8"/>
      <c r="D189" s="8"/>
      <c r="E189" s="8"/>
    </row>
    <row r="190" spans="1:5" x14ac:dyDescent="0.25">
      <c r="A190" s="1"/>
      <c r="B190" s="6"/>
      <c r="C190" s="8"/>
      <c r="D190" s="8"/>
      <c r="E190" s="8"/>
    </row>
    <row r="191" spans="1:5" x14ac:dyDescent="0.25">
      <c r="A191" s="1"/>
      <c r="B191" s="6"/>
      <c r="C191" s="8"/>
      <c r="D191" s="8"/>
      <c r="E191" s="8"/>
    </row>
    <row r="192" spans="1:5" x14ac:dyDescent="0.25">
      <c r="A192" s="1"/>
      <c r="B192" s="6"/>
      <c r="C192" s="8"/>
      <c r="D192" s="8"/>
      <c r="E192" s="8"/>
    </row>
    <row r="193" spans="1:5" x14ac:dyDescent="0.25">
      <c r="A193" s="1"/>
      <c r="B193" s="6"/>
      <c r="C193" s="8"/>
      <c r="D193" s="8"/>
      <c r="E193" s="8"/>
    </row>
    <row r="194" spans="1:5" x14ac:dyDescent="0.25">
      <c r="A194" s="1"/>
      <c r="B194" s="6"/>
      <c r="C194" s="8"/>
      <c r="D194" s="8"/>
      <c r="E194" s="8"/>
    </row>
    <row r="195" spans="1:5" x14ac:dyDescent="0.25">
      <c r="A195" s="1"/>
      <c r="B195" s="6"/>
      <c r="C195" s="8"/>
      <c r="D195" s="8"/>
      <c r="E195" s="8"/>
    </row>
    <row r="196" spans="1:5" x14ac:dyDescent="0.25">
      <c r="A196" s="1"/>
      <c r="B196" s="6"/>
      <c r="C196" s="8"/>
      <c r="D196" s="8"/>
      <c r="E196" s="8"/>
    </row>
    <row r="197" spans="1:5" x14ac:dyDescent="0.25">
      <c r="A197" s="1"/>
      <c r="B197" s="6"/>
      <c r="C197" s="8"/>
      <c r="D197" s="8"/>
      <c r="E197" s="8"/>
    </row>
    <row r="198" spans="1:5" x14ac:dyDescent="0.25">
      <c r="A198" s="1"/>
      <c r="B198" s="6"/>
      <c r="C198" s="8"/>
      <c r="D198" s="8"/>
      <c r="E198" s="8"/>
    </row>
    <row r="199" spans="1:5" x14ac:dyDescent="0.25">
      <c r="A199" s="1"/>
      <c r="B199" s="6"/>
      <c r="C199" s="8"/>
      <c r="D199" s="8"/>
      <c r="E199" s="8"/>
    </row>
    <row r="200" spans="1:5" x14ac:dyDescent="0.25">
      <c r="A200" s="1"/>
      <c r="B200" s="6"/>
      <c r="C200" s="8"/>
      <c r="D200" s="8"/>
      <c r="E200" s="8"/>
    </row>
    <row r="201" spans="1:5" x14ac:dyDescent="0.25">
      <c r="A201" s="1"/>
      <c r="B201" s="6"/>
      <c r="C201" s="8"/>
      <c r="D201" s="8"/>
      <c r="E201" s="8"/>
    </row>
    <row r="202" spans="1:5" x14ac:dyDescent="0.25">
      <c r="A202" s="1"/>
      <c r="B202" s="6"/>
      <c r="C202" s="8"/>
      <c r="D202" s="8"/>
      <c r="E202" s="8"/>
    </row>
    <row r="203" spans="1:5" x14ac:dyDescent="0.25">
      <c r="A203" s="1"/>
      <c r="B203" s="6"/>
      <c r="C203" s="8"/>
      <c r="D203" s="8"/>
      <c r="E203" s="8"/>
    </row>
    <row r="204" spans="1:5" x14ac:dyDescent="0.25">
      <c r="A204" s="1"/>
      <c r="B204" s="6"/>
      <c r="C204" s="8"/>
      <c r="D204" s="8"/>
      <c r="E204" s="8"/>
    </row>
    <row r="205" spans="1:5" x14ac:dyDescent="0.25">
      <c r="A205" s="1"/>
      <c r="B205" s="6"/>
      <c r="C205" s="8"/>
      <c r="D205" s="8"/>
      <c r="E205" s="8"/>
    </row>
    <row r="206" spans="1:5" x14ac:dyDescent="0.25">
      <c r="A206" s="1"/>
      <c r="B206" s="6"/>
      <c r="C206" s="8"/>
      <c r="D206" s="8"/>
      <c r="E206" s="8"/>
    </row>
    <row r="207" spans="1:5" x14ac:dyDescent="0.25">
      <c r="A207" s="1"/>
      <c r="B207" s="6"/>
      <c r="C207" s="8"/>
      <c r="D207" s="8"/>
      <c r="E207" s="8"/>
    </row>
    <row r="208" spans="1:5" x14ac:dyDescent="0.25">
      <c r="A208" s="1"/>
      <c r="B208" s="6"/>
      <c r="C208" s="8"/>
      <c r="D208" s="8"/>
      <c r="E208" s="8"/>
    </row>
    <row r="209" spans="1:5" x14ac:dyDescent="0.25">
      <c r="A209" s="1"/>
      <c r="B209" s="6"/>
      <c r="C209" s="8"/>
      <c r="D209" s="8"/>
      <c r="E209" s="8"/>
    </row>
    <row r="210" spans="1:5" x14ac:dyDescent="0.25">
      <c r="A210" s="1"/>
      <c r="B210" s="6"/>
      <c r="C210" s="8"/>
      <c r="D210" s="8"/>
      <c r="E210" s="8"/>
    </row>
    <row r="211" spans="1:5" x14ac:dyDescent="0.25">
      <c r="A211" s="1"/>
      <c r="B211" s="6"/>
      <c r="C211" s="8"/>
      <c r="D211" s="8"/>
      <c r="E211" s="8"/>
    </row>
    <row r="212" spans="1:5" x14ac:dyDescent="0.25">
      <c r="A212" s="1"/>
      <c r="B212" s="6"/>
      <c r="C212" s="8"/>
      <c r="D212" s="8"/>
      <c r="E212" s="8"/>
    </row>
    <row r="213" spans="1:5" x14ac:dyDescent="0.25">
      <c r="A213" s="1"/>
      <c r="B213" s="6"/>
      <c r="C213" s="8"/>
      <c r="D213" s="8"/>
      <c r="E213" s="8"/>
    </row>
    <row r="214" spans="1:5" x14ac:dyDescent="0.25">
      <c r="A214" s="1"/>
      <c r="B214" s="6"/>
      <c r="C214" s="8"/>
      <c r="D214" s="8"/>
      <c r="E214" s="8"/>
    </row>
    <row r="215" spans="1:5" x14ac:dyDescent="0.25">
      <c r="A215" s="1"/>
      <c r="B215" s="6"/>
      <c r="C215" s="8"/>
      <c r="D215" s="8"/>
      <c r="E215" s="8"/>
    </row>
    <row r="216" spans="1:5" x14ac:dyDescent="0.25">
      <c r="A216" s="1"/>
      <c r="B216" s="6"/>
      <c r="C216" s="8"/>
      <c r="D216" s="8"/>
      <c r="E216" s="8"/>
    </row>
    <row r="217" spans="1:5" x14ac:dyDescent="0.25">
      <c r="A217" s="1"/>
      <c r="B217" s="6"/>
      <c r="C217" s="8"/>
      <c r="D217" s="8"/>
      <c r="E217" s="8"/>
    </row>
    <row r="218" spans="1:5" x14ac:dyDescent="0.25">
      <c r="A218" s="1"/>
      <c r="B218" s="6"/>
      <c r="C218" s="8"/>
      <c r="D218" s="8"/>
      <c r="E218" s="8"/>
    </row>
    <row r="219" spans="1:5" x14ac:dyDescent="0.25">
      <c r="A219" s="1"/>
      <c r="B219" s="6"/>
      <c r="C219" s="8"/>
      <c r="D219" s="8"/>
      <c r="E219" s="8"/>
    </row>
    <row r="220" spans="1:5" x14ac:dyDescent="0.25">
      <c r="A220" s="1"/>
      <c r="B220" s="6"/>
      <c r="C220" s="8"/>
      <c r="D220" s="8"/>
      <c r="E220" s="8"/>
    </row>
    <row r="221" spans="1:5" x14ac:dyDescent="0.25">
      <c r="A221" s="1"/>
      <c r="B221" s="6"/>
      <c r="C221" s="8"/>
      <c r="D221" s="8"/>
      <c r="E221" s="8"/>
    </row>
    <row r="222" spans="1:5" x14ac:dyDescent="0.25">
      <c r="A222" s="1"/>
      <c r="B222" s="6"/>
      <c r="C222" s="8"/>
      <c r="D222" s="8"/>
      <c r="E222" s="8"/>
    </row>
    <row r="223" spans="1:5" x14ac:dyDescent="0.25">
      <c r="A223" s="1"/>
      <c r="B223" s="6"/>
      <c r="C223" s="8"/>
      <c r="D223" s="8"/>
      <c r="E223" s="8"/>
    </row>
    <row r="224" spans="1:5" x14ac:dyDescent="0.25">
      <c r="A224" s="1"/>
      <c r="B224" s="6"/>
      <c r="C224" s="8"/>
      <c r="D224" s="8"/>
      <c r="E224" s="8"/>
    </row>
    <row r="225" spans="1:5" x14ac:dyDescent="0.25">
      <c r="A225" s="1"/>
      <c r="B225" s="6"/>
      <c r="C225" s="8"/>
      <c r="D225" s="8"/>
      <c r="E225" s="8"/>
    </row>
    <row r="226" spans="1:5" x14ac:dyDescent="0.25">
      <c r="A226" s="1"/>
      <c r="B226" s="6"/>
      <c r="C226" s="8"/>
      <c r="D226" s="8"/>
      <c r="E226" s="8"/>
    </row>
    <row r="227" spans="1:5" x14ac:dyDescent="0.25">
      <c r="A227" s="1"/>
      <c r="B227" s="6"/>
      <c r="C227" s="8"/>
      <c r="D227" s="8"/>
      <c r="E227" s="8"/>
    </row>
    <row r="228" spans="1:5" x14ac:dyDescent="0.25">
      <c r="A228" s="1"/>
      <c r="B228" s="6"/>
      <c r="C228" s="8"/>
      <c r="D228" s="8"/>
      <c r="E228" s="8"/>
    </row>
    <row r="229" spans="1:5" x14ac:dyDescent="0.25">
      <c r="A229" s="1"/>
      <c r="B229" s="6"/>
      <c r="C229" s="8"/>
      <c r="D229" s="8"/>
      <c r="E229" s="8"/>
    </row>
    <row r="230" spans="1:5" x14ac:dyDescent="0.25">
      <c r="A230" s="1"/>
      <c r="B230" s="6"/>
      <c r="C230" s="8"/>
      <c r="D230" s="8"/>
      <c r="E230" s="8"/>
    </row>
    <row r="231" spans="1:5" x14ac:dyDescent="0.25">
      <c r="A231" s="1"/>
      <c r="B231" s="6"/>
      <c r="C231" s="8"/>
      <c r="D231" s="8"/>
      <c r="E231" s="8"/>
    </row>
    <row r="232" spans="1:5" x14ac:dyDescent="0.25">
      <c r="A232" s="1"/>
      <c r="B232" s="6"/>
      <c r="C232" s="8"/>
      <c r="D232" s="8"/>
      <c r="E232" s="8"/>
    </row>
    <row r="233" spans="1:5" x14ac:dyDescent="0.25">
      <c r="A233" s="1"/>
      <c r="B233" s="6"/>
      <c r="C233" s="8"/>
      <c r="D233" s="8"/>
      <c r="E233" s="8"/>
    </row>
    <row r="234" spans="1:5" x14ac:dyDescent="0.25">
      <c r="A234" s="1"/>
      <c r="B234" s="6"/>
      <c r="C234" s="8"/>
      <c r="D234" s="8"/>
      <c r="E234" s="8"/>
    </row>
    <row r="235" spans="1:5" x14ac:dyDescent="0.25">
      <c r="A235" s="1"/>
      <c r="B235" s="6"/>
      <c r="C235" s="8"/>
      <c r="D235" s="8"/>
      <c r="E235" s="8"/>
    </row>
    <row r="236" spans="1:5" x14ac:dyDescent="0.25">
      <c r="A236" s="1"/>
      <c r="B236" s="6"/>
      <c r="C236" s="8"/>
      <c r="D236" s="8"/>
      <c r="E236" s="8"/>
    </row>
    <row r="237" spans="1:5" x14ac:dyDescent="0.25">
      <c r="A237" s="1"/>
      <c r="B237" s="6"/>
      <c r="C237" s="8"/>
      <c r="D237" s="8"/>
      <c r="E237" s="8"/>
    </row>
    <row r="238" spans="1:5" x14ac:dyDescent="0.25">
      <c r="A238" s="1"/>
      <c r="B238" s="6"/>
      <c r="C238" s="8"/>
      <c r="D238" s="8"/>
      <c r="E238" s="8"/>
    </row>
    <row r="239" spans="1:5" x14ac:dyDescent="0.25">
      <c r="A239" s="1"/>
      <c r="B239" s="6"/>
      <c r="C239" s="8"/>
      <c r="D239" s="8"/>
      <c r="E239" s="8"/>
    </row>
    <row r="240" spans="1:5" x14ac:dyDescent="0.25">
      <c r="A240" s="1"/>
      <c r="B240" s="6"/>
      <c r="C240" s="8"/>
      <c r="D240" s="8"/>
      <c r="E240" s="8"/>
    </row>
    <row r="241" spans="1:5" x14ac:dyDescent="0.25">
      <c r="A241" s="1"/>
      <c r="B241" s="6"/>
      <c r="C241" s="8"/>
      <c r="D241" s="8"/>
      <c r="E241" s="8"/>
    </row>
    <row r="242" spans="1:5" x14ac:dyDescent="0.25">
      <c r="A242" s="1"/>
      <c r="B242" s="6"/>
      <c r="C242" s="8"/>
      <c r="D242" s="8"/>
      <c r="E242" s="8"/>
    </row>
    <row r="243" spans="1:5" x14ac:dyDescent="0.25">
      <c r="A243" s="1"/>
      <c r="B243" s="6"/>
      <c r="C243" s="8"/>
      <c r="D243" s="8"/>
      <c r="E243" s="8"/>
    </row>
    <row r="244" spans="1:5" x14ac:dyDescent="0.25">
      <c r="A244" s="1"/>
      <c r="B244" s="6"/>
      <c r="C244" s="8"/>
      <c r="D244" s="8"/>
      <c r="E244" s="8"/>
    </row>
    <row r="245" spans="1:5" x14ac:dyDescent="0.25">
      <c r="A245" s="1"/>
      <c r="B245" s="6"/>
      <c r="C245" s="8"/>
      <c r="D245" s="8"/>
      <c r="E245" s="8"/>
    </row>
    <row r="246" spans="1:5" x14ac:dyDescent="0.25">
      <c r="A246" s="1"/>
      <c r="B246" s="6"/>
      <c r="C246" s="8"/>
      <c r="D246" s="8"/>
      <c r="E246" s="8"/>
    </row>
    <row r="247" spans="1:5" x14ac:dyDescent="0.25">
      <c r="A247" s="1"/>
      <c r="B247" s="6"/>
      <c r="C247" s="8"/>
      <c r="D247" s="8"/>
      <c r="E247" s="8"/>
    </row>
    <row r="248" spans="1:5" x14ac:dyDescent="0.25">
      <c r="A248" s="1"/>
      <c r="B248" s="6"/>
      <c r="C248" s="8"/>
      <c r="D248" s="8"/>
      <c r="E248" s="8"/>
    </row>
  </sheetData>
  <pageMargins left="0.7" right="0.7" top="0.75" bottom="0.75" header="0.3" footer="0.3"/>
  <pageSetup orientation="portrait" horizontalDpi="4294967295" verticalDpi="4294967295"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1"/>
  <sheetViews>
    <sheetView topLeftCell="F1" workbookViewId="0">
      <selection activeCell="M11" sqref="M11"/>
    </sheetView>
  </sheetViews>
  <sheetFormatPr defaultRowHeight="15" x14ac:dyDescent="0.25"/>
  <cols>
    <col min="1" max="1" width="9.7109375" bestFit="1" customWidth="1"/>
    <col min="3" max="4" width="11.42578125" customWidth="1"/>
  </cols>
  <sheetData>
    <row r="1" spans="1:14" ht="15.75" thickBot="1" x14ac:dyDescent="0.3">
      <c r="A1" t="s">
        <v>44</v>
      </c>
      <c r="B1" t="s">
        <v>45</v>
      </c>
      <c r="C1" t="s">
        <v>0</v>
      </c>
      <c r="D1" t="s">
        <v>83</v>
      </c>
      <c r="E1" t="s">
        <v>83</v>
      </c>
      <c r="F1" t="s">
        <v>3</v>
      </c>
      <c r="G1" t="s">
        <v>4</v>
      </c>
      <c r="H1" t="s">
        <v>5</v>
      </c>
      <c r="J1" t="s">
        <v>119</v>
      </c>
      <c r="K1" t="s">
        <v>116</v>
      </c>
      <c r="M1" t="s">
        <v>117</v>
      </c>
      <c r="N1" t="s">
        <v>118</v>
      </c>
    </row>
    <row r="2" spans="1:14" ht="15.75" thickBot="1" x14ac:dyDescent="0.3">
      <c r="A2" s="1">
        <v>44830</v>
      </c>
      <c r="B2" t="s">
        <v>85</v>
      </c>
      <c r="C2" s="20" t="s">
        <v>89</v>
      </c>
      <c r="D2" s="21" t="s">
        <v>10</v>
      </c>
      <c r="E2" s="3"/>
      <c r="F2" s="24">
        <v>17.03</v>
      </c>
      <c r="G2" s="24">
        <v>12.99</v>
      </c>
      <c r="H2" s="24">
        <v>7.63</v>
      </c>
      <c r="I2" s="31">
        <f>H2/F2</f>
        <v>0.44803288314738693</v>
      </c>
      <c r="M2">
        <f>SLOPE(G137:G541,F137:F541)</f>
        <v>0.74213820597777502</v>
      </c>
      <c r="N2">
        <f>INTERCEPT(G137:G541,F137:F541)</f>
        <v>0.30039466305009377</v>
      </c>
    </row>
    <row r="3" spans="1:14" ht="15.75" thickBot="1" x14ac:dyDescent="0.3">
      <c r="A3" s="1">
        <v>44830</v>
      </c>
      <c r="B3" t="s">
        <v>85</v>
      </c>
      <c r="C3" s="20"/>
      <c r="D3" s="21" t="s">
        <v>15</v>
      </c>
      <c r="E3" s="3"/>
      <c r="F3" s="24">
        <v>13.58</v>
      </c>
      <c r="G3" s="24">
        <v>10.14</v>
      </c>
      <c r="H3" s="24">
        <v>5.41</v>
      </c>
      <c r="I3" s="31">
        <f t="shared" ref="I3:I66" si="0">H3/F3</f>
        <v>0.39837997054491903</v>
      </c>
    </row>
    <row r="4" spans="1:14" ht="15.75" thickBot="1" x14ac:dyDescent="0.3">
      <c r="A4" s="1">
        <v>44830</v>
      </c>
      <c r="B4" t="s">
        <v>85</v>
      </c>
      <c r="C4" s="20"/>
      <c r="D4" s="21" t="s">
        <v>12</v>
      </c>
      <c r="E4" s="3"/>
      <c r="F4" s="24">
        <v>12.34</v>
      </c>
      <c r="G4" s="24">
        <v>9.11</v>
      </c>
      <c r="H4" s="24">
        <v>5.32</v>
      </c>
      <c r="I4" s="31">
        <f t="shared" si="0"/>
        <v>0.43111831442463538</v>
      </c>
      <c r="M4" t="s">
        <v>117</v>
      </c>
      <c r="N4" t="s">
        <v>118</v>
      </c>
    </row>
    <row r="5" spans="1:14" ht="15.75" thickBot="1" x14ac:dyDescent="0.3">
      <c r="A5" s="1">
        <v>44830</v>
      </c>
      <c r="B5" t="s">
        <v>85</v>
      </c>
      <c r="C5" s="20"/>
      <c r="D5" s="21" t="s">
        <v>3</v>
      </c>
      <c r="E5" s="3"/>
      <c r="F5" s="24">
        <v>13.12</v>
      </c>
      <c r="G5" s="24">
        <v>9.83</v>
      </c>
      <c r="H5" s="24">
        <v>5.68</v>
      </c>
      <c r="I5" s="31">
        <f t="shared" si="0"/>
        <v>0.43292682926829268</v>
      </c>
      <c r="M5">
        <f>SLOPE(H137:H541,F137:F541)</f>
        <v>0.46506385455780386</v>
      </c>
      <c r="N5">
        <f>INTERCEPT(H137:H541,F137:F541)</f>
        <v>-0.34747648497218897</v>
      </c>
    </row>
    <row r="6" spans="1:14" ht="15.75" thickBot="1" x14ac:dyDescent="0.3">
      <c r="A6" s="1">
        <v>44830</v>
      </c>
      <c r="B6" t="s">
        <v>85</v>
      </c>
      <c r="C6" s="20"/>
      <c r="D6" s="21" t="s">
        <v>10</v>
      </c>
      <c r="E6" s="21" t="s">
        <v>15</v>
      </c>
      <c r="F6" s="24">
        <v>10.91</v>
      </c>
      <c r="G6" s="24">
        <v>7.93</v>
      </c>
      <c r="H6" s="24">
        <v>4.57</v>
      </c>
      <c r="I6" s="31">
        <f t="shared" si="0"/>
        <v>0.41888175985334558</v>
      </c>
      <c r="M6" t="s">
        <v>117</v>
      </c>
      <c r="N6" t="s">
        <v>118</v>
      </c>
    </row>
    <row r="7" spans="1:14" ht="15.75" thickBot="1" x14ac:dyDescent="0.3">
      <c r="A7" s="1">
        <v>44830</v>
      </c>
      <c r="B7" t="s">
        <v>85</v>
      </c>
      <c r="C7" s="20"/>
      <c r="D7" s="21" t="s">
        <v>10</v>
      </c>
      <c r="E7" s="21" t="s">
        <v>12</v>
      </c>
      <c r="F7" s="24">
        <v>9.49</v>
      </c>
      <c r="G7" s="24">
        <v>7.41</v>
      </c>
      <c r="H7" s="24">
        <v>3.92</v>
      </c>
      <c r="I7" s="31">
        <f t="shared" si="0"/>
        <v>0.4130663856691254</v>
      </c>
      <c r="M7">
        <f>SLOPE(F137:F541,G137:G541)</f>
        <v>1.2540126078654121</v>
      </c>
      <c r="N7">
        <f>INTERCEPT(F137:F541,G137:G541)</f>
        <v>0.39862513497481089</v>
      </c>
    </row>
    <row r="8" spans="1:14" ht="15.75" thickBot="1" x14ac:dyDescent="0.3">
      <c r="A8" s="1">
        <v>44830</v>
      </c>
      <c r="B8" t="s">
        <v>85</v>
      </c>
      <c r="C8" s="20"/>
      <c r="D8" s="21" t="s">
        <v>10</v>
      </c>
      <c r="E8" s="21" t="s">
        <v>3</v>
      </c>
      <c r="F8" s="24">
        <v>8.69</v>
      </c>
      <c r="G8" s="24">
        <v>6.52</v>
      </c>
      <c r="H8" s="24">
        <v>3.58</v>
      </c>
      <c r="I8" s="31">
        <f t="shared" si="0"/>
        <v>0.41196777905638671</v>
      </c>
    </row>
    <row r="9" spans="1:14" ht="15.75" thickBot="1" x14ac:dyDescent="0.3">
      <c r="A9" s="1">
        <v>44830</v>
      </c>
      <c r="B9" t="s">
        <v>85</v>
      </c>
      <c r="C9" s="20"/>
      <c r="D9" s="21" t="s">
        <v>15</v>
      </c>
      <c r="E9" s="21" t="s">
        <v>12</v>
      </c>
      <c r="F9" s="24">
        <v>10.83</v>
      </c>
      <c r="G9" s="24">
        <v>8.2899999999999991</v>
      </c>
      <c r="H9" s="24">
        <v>4.71</v>
      </c>
      <c r="I9" s="31">
        <f t="shared" si="0"/>
        <v>0.43490304709141275</v>
      </c>
      <c r="M9">
        <f>SLOPE(H139:H543,G139:G543)</f>
        <v>0.61136833170101723</v>
      </c>
      <c r="N9">
        <f>INTERCEPT(H139:H543,G139:G543)</f>
        <v>-0.40362040029256896</v>
      </c>
    </row>
    <row r="10" spans="1:14" ht="15.75" thickBot="1" x14ac:dyDescent="0.3">
      <c r="A10" s="1">
        <v>44830</v>
      </c>
      <c r="B10" t="s">
        <v>85</v>
      </c>
      <c r="C10" s="22"/>
      <c r="D10" s="23" t="s">
        <v>12</v>
      </c>
      <c r="E10" s="23" t="s">
        <v>3</v>
      </c>
      <c r="F10" s="24">
        <v>10.06</v>
      </c>
      <c r="G10" s="24">
        <v>7.51</v>
      </c>
      <c r="H10" s="24">
        <v>4.09</v>
      </c>
      <c r="I10" s="31">
        <f t="shared" si="0"/>
        <v>0.40656063618290256</v>
      </c>
      <c r="M10">
        <f>AVERAGE(I:I)</f>
        <v>0.42971111230689063</v>
      </c>
    </row>
    <row r="11" spans="1:14" ht="15.75" thickBot="1" x14ac:dyDescent="0.3">
      <c r="A11" s="1">
        <v>44830</v>
      </c>
      <c r="B11" t="s">
        <v>85</v>
      </c>
      <c r="C11" s="20" t="s">
        <v>90</v>
      </c>
      <c r="D11" s="21" t="s">
        <v>10</v>
      </c>
      <c r="E11" s="3"/>
      <c r="F11" s="24">
        <v>17.93</v>
      </c>
      <c r="G11" s="24">
        <v>13.6</v>
      </c>
      <c r="H11" s="24">
        <v>8.17</v>
      </c>
      <c r="I11" s="31">
        <f t="shared" si="0"/>
        <v>0.45566090351366423</v>
      </c>
    </row>
    <row r="12" spans="1:14" ht="15.75" thickBot="1" x14ac:dyDescent="0.3">
      <c r="A12" s="1">
        <v>44830</v>
      </c>
      <c r="B12" t="s">
        <v>85</v>
      </c>
      <c r="C12" s="20"/>
      <c r="D12" s="21" t="s">
        <v>15</v>
      </c>
      <c r="E12" s="3"/>
      <c r="F12" s="24">
        <v>13.65</v>
      </c>
      <c r="G12" s="24">
        <v>10.32</v>
      </c>
      <c r="H12" s="24">
        <v>5.8</v>
      </c>
      <c r="I12" s="31">
        <f t="shared" si="0"/>
        <v>0.4249084249084249</v>
      </c>
    </row>
    <row r="13" spans="1:14" ht="15.75" thickBot="1" x14ac:dyDescent="0.3">
      <c r="A13" s="1">
        <v>44830</v>
      </c>
      <c r="B13" t="s">
        <v>85</v>
      </c>
      <c r="C13" s="20"/>
      <c r="D13" s="21" t="s">
        <v>12</v>
      </c>
      <c r="E13" s="3"/>
      <c r="F13" s="24">
        <v>11.93</v>
      </c>
      <c r="G13" s="24">
        <v>9.4700000000000006</v>
      </c>
      <c r="H13" s="24">
        <v>5.45</v>
      </c>
      <c r="I13" s="31">
        <f t="shared" si="0"/>
        <v>0.45683151718357085</v>
      </c>
    </row>
    <row r="14" spans="1:14" ht="15.75" thickBot="1" x14ac:dyDescent="0.3">
      <c r="A14" s="1">
        <v>44830</v>
      </c>
      <c r="B14" t="s">
        <v>85</v>
      </c>
      <c r="C14" s="20"/>
      <c r="D14" s="21" t="s">
        <v>3</v>
      </c>
      <c r="E14" s="3"/>
      <c r="F14" s="24">
        <v>12.18</v>
      </c>
      <c r="G14" s="24">
        <v>9.41</v>
      </c>
      <c r="H14" s="24">
        <v>4.93</v>
      </c>
      <c r="I14" s="31">
        <f t="shared" si="0"/>
        <v>0.40476190476190477</v>
      </c>
    </row>
    <row r="15" spans="1:14" ht="15.75" thickBot="1" x14ac:dyDescent="0.3">
      <c r="A15" s="1">
        <v>44830</v>
      </c>
      <c r="B15" t="s">
        <v>85</v>
      </c>
      <c r="C15" s="20"/>
      <c r="D15" s="21" t="s">
        <v>10</v>
      </c>
      <c r="E15" s="21" t="s">
        <v>15</v>
      </c>
      <c r="F15" s="24">
        <v>11.04</v>
      </c>
      <c r="G15" s="24">
        <v>8.26</v>
      </c>
      <c r="H15" s="24">
        <v>4.59</v>
      </c>
      <c r="I15" s="31">
        <f t="shared" si="0"/>
        <v>0.41576086956521741</v>
      </c>
    </row>
    <row r="16" spans="1:14" ht="15.75" thickBot="1" x14ac:dyDescent="0.3">
      <c r="A16" s="1">
        <v>44830</v>
      </c>
      <c r="B16" t="s">
        <v>85</v>
      </c>
      <c r="C16" s="20"/>
      <c r="D16" s="21" t="s">
        <v>10</v>
      </c>
      <c r="E16" s="21" t="s">
        <v>12</v>
      </c>
      <c r="F16" s="24">
        <v>9.76</v>
      </c>
      <c r="G16" s="24">
        <v>7.39</v>
      </c>
      <c r="H16" s="24">
        <v>4</v>
      </c>
      <c r="I16" s="31">
        <f t="shared" si="0"/>
        <v>0.4098360655737705</v>
      </c>
    </row>
    <row r="17" spans="1:9" ht="15.75" thickBot="1" x14ac:dyDescent="0.3">
      <c r="A17" s="1">
        <v>44830</v>
      </c>
      <c r="B17" t="s">
        <v>85</v>
      </c>
      <c r="C17" s="20"/>
      <c r="D17" s="21" t="s">
        <v>10</v>
      </c>
      <c r="E17" s="21" t="s">
        <v>3</v>
      </c>
      <c r="F17" s="24">
        <v>9.4499999999999993</v>
      </c>
      <c r="G17" s="24">
        <v>7.02</v>
      </c>
      <c r="H17" s="24">
        <v>3.82</v>
      </c>
      <c r="I17" s="31">
        <f t="shared" si="0"/>
        <v>0.40423280423280422</v>
      </c>
    </row>
    <row r="18" spans="1:9" ht="15.75" thickBot="1" x14ac:dyDescent="0.3">
      <c r="A18" s="1">
        <v>44830</v>
      </c>
      <c r="B18" t="s">
        <v>85</v>
      </c>
      <c r="C18" s="20"/>
      <c r="D18" s="21" t="s">
        <v>15</v>
      </c>
      <c r="E18" s="21" t="s">
        <v>12</v>
      </c>
      <c r="F18" s="24">
        <v>10.07</v>
      </c>
      <c r="G18" s="24">
        <v>7.54</v>
      </c>
      <c r="H18" s="24">
        <v>3.91</v>
      </c>
      <c r="I18" s="31">
        <f t="shared" si="0"/>
        <v>0.38828202581926513</v>
      </c>
    </row>
    <row r="19" spans="1:9" ht="15.75" thickBot="1" x14ac:dyDescent="0.3">
      <c r="A19" s="1">
        <v>44830</v>
      </c>
      <c r="B19" t="s">
        <v>85</v>
      </c>
      <c r="C19" s="22"/>
      <c r="D19" s="23" t="s">
        <v>12</v>
      </c>
      <c r="E19" s="23" t="s">
        <v>3</v>
      </c>
      <c r="F19" s="24">
        <v>9.98</v>
      </c>
      <c r="G19" s="24">
        <v>7.23</v>
      </c>
      <c r="H19" s="24">
        <v>3.87</v>
      </c>
      <c r="I19" s="31">
        <f t="shared" si="0"/>
        <v>0.38777555110220441</v>
      </c>
    </row>
    <row r="20" spans="1:9" ht="15.75" thickBot="1" x14ac:dyDescent="0.3">
      <c r="A20" s="1">
        <v>44830</v>
      </c>
      <c r="B20" t="s">
        <v>85</v>
      </c>
      <c r="C20" s="20" t="s">
        <v>91</v>
      </c>
      <c r="D20" s="21" t="s">
        <v>10</v>
      </c>
      <c r="E20" s="3"/>
      <c r="F20" s="24">
        <v>17.5</v>
      </c>
      <c r="G20" s="24">
        <v>12.99</v>
      </c>
      <c r="H20" s="24">
        <v>6.96</v>
      </c>
      <c r="I20" s="31">
        <f t="shared" si="0"/>
        <v>0.39771428571428569</v>
      </c>
    </row>
    <row r="21" spans="1:9" ht="15.75" thickBot="1" x14ac:dyDescent="0.3">
      <c r="A21" s="1">
        <v>44830</v>
      </c>
      <c r="B21" t="s">
        <v>85</v>
      </c>
      <c r="C21" s="20"/>
      <c r="D21" s="21" t="s">
        <v>15</v>
      </c>
      <c r="E21" s="3"/>
      <c r="F21" s="24">
        <v>13.05</v>
      </c>
      <c r="G21" s="24">
        <v>9.85</v>
      </c>
      <c r="H21" s="24">
        <v>5.16</v>
      </c>
      <c r="I21" s="31">
        <f t="shared" si="0"/>
        <v>0.39540229885057471</v>
      </c>
    </row>
    <row r="22" spans="1:9" ht="15.75" thickBot="1" x14ac:dyDescent="0.3">
      <c r="A22" s="1">
        <v>44830</v>
      </c>
      <c r="B22" t="s">
        <v>85</v>
      </c>
      <c r="C22" s="20"/>
      <c r="D22" s="21" t="s">
        <v>12</v>
      </c>
      <c r="E22" s="3"/>
      <c r="F22" s="24">
        <v>12.44</v>
      </c>
      <c r="G22" s="24">
        <v>8.9600000000000009</v>
      </c>
      <c r="H22" s="24">
        <v>5.17</v>
      </c>
      <c r="I22" s="31">
        <f t="shared" si="0"/>
        <v>0.41559485530546625</v>
      </c>
    </row>
    <row r="23" spans="1:9" ht="15.75" thickBot="1" x14ac:dyDescent="0.3">
      <c r="A23" s="1">
        <v>44830</v>
      </c>
      <c r="B23" t="s">
        <v>85</v>
      </c>
      <c r="C23" s="20"/>
      <c r="D23" s="21" t="s">
        <v>3</v>
      </c>
      <c r="E23" s="3"/>
      <c r="F23" s="24">
        <v>11.46</v>
      </c>
      <c r="G23" s="24">
        <v>8.75</v>
      </c>
      <c r="H23" s="24">
        <v>4.84</v>
      </c>
      <c r="I23" s="31">
        <f t="shared" si="0"/>
        <v>0.42233856893542754</v>
      </c>
    </row>
    <row r="24" spans="1:9" ht="15.75" thickBot="1" x14ac:dyDescent="0.3">
      <c r="A24" s="1">
        <v>44830</v>
      </c>
      <c r="B24" t="s">
        <v>85</v>
      </c>
      <c r="C24" s="20"/>
      <c r="D24" s="21" t="s">
        <v>10</v>
      </c>
      <c r="E24" s="21" t="s">
        <v>15</v>
      </c>
      <c r="F24" s="24">
        <v>9.6999999999999993</v>
      </c>
      <c r="G24" s="24">
        <v>7.76</v>
      </c>
      <c r="H24" s="24">
        <v>4.4400000000000004</v>
      </c>
      <c r="I24" s="31">
        <f t="shared" si="0"/>
        <v>0.45773195876288669</v>
      </c>
    </row>
    <row r="25" spans="1:9" ht="15.75" thickBot="1" x14ac:dyDescent="0.3">
      <c r="A25" s="1">
        <v>44830</v>
      </c>
      <c r="B25" t="s">
        <v>85</v>
      </c>
      <c r="C25" s="20"/>
      <c r="D25" s="21" t="s">
        <v>10</v>
      </c>
      <c r="E25" s="21" t="s">
        <v>12</v>
      </c>
      <c r="F25" s="24">
        <v>9.36</v>
      </c>
      <c r="G25" s="24">
        <v>6.84</v>
      </c>
      <c r="H25" s="24">
        <v>3.76</v>
      </c>
      <c r="I25" s="31">
        <f t="shared" si="0"/>
        <v>0.40170940170940173</v>
      </c>
    </row>
    <row r="26" spans="1:9" ht="15.75" thickBot="1" x14ac:dyDescent="0.3">
      <c r="A26" s="1">
        <v>44830</v>
      </c>
      <c r="B26" t="s">
        <v>85</v>
      </c>
      <c r="C26" s="20"/>
      <c r="D26" s="21" t="s">
        <v>10</v>
      </c>
      <c r="E26" s="21" t="s">
        <v>3</v>
      </c>
      <c r="F26" s="24">
        <v>10.67</v>
      </c>
      <c r="G26" s="24">
        <v>8.32</v>
      </c>
      <c r="H26" s="24">
        <v>4.8499999999999996</v>
      </c>
      <c r="I26" s="31">
        <f t="shared" si="0"/>
        <v>0.45454545454545453</v>
      </c>
    </row>
    <row r="27" spans="1:9" ht="15.75" thickBot="1" x14ac:dyDescent="0.3">
      <c r="A27" s="1">
        <v>44830</v>
      </c>
      <c r="B27" t="s">
        <v>85</v>
      </c>
      <c r="C27" s="20"/>
      <c r="D27" s="21" t="s">
        <v>15</v>
      </c>
      <c r="E27" s="21" t="s">
        <v>12</v>
      </c>
      <c r="F27" s="24">
        <v>9.73</v>
      </c>
      <c r="G27" s="24">
        <v>7.83</v>
      </c>
      <c r="H27" s="24">
        <v>4.13</v>
      </c>
      <c r="I27" s="31">
        <f t="shared" si="0"/>
        <v>0.42446043165467623</v>
      </c>
    </row>
    <row r="28" spans="1:9" ht="15.75" thickBot="1" x14ac:dyDescent="0.3">
      <c r="A28" s="1">
        <v>44830</v>
      </c>
      <c r="B28" t="s">
        <v>85</v>
      </c>
      <c r="C28" s="22"/>
      <c r="D28" s="23" t="s">
        <v>12</v>
      </c>
      <c r="E28" s="23" t="s">
        <v>3</v>
      </c>
      <c r="F28" s="24">
        <v>10.48</v>
      </c>
      <c r="G28" s="24">
        <v>7.97</v>
      </c>
      <c r="H28" s="24">
        <v>4.4800000000000004</v>
      </c>
      <c r="I28" s="31">
        <f t="shared" si="0"/>
        <v>0.4274809160305344</v>
      </c>
    </row>
    <row r="29" spans="1:9" ht="15.75" thickBot="1" x14ac:dyDescent="0.3">
      <c r="A29" s="1">
        <v>44830</v>
      </c>
      <c r="B29" t="s">
        <v>85</v>
      </c>
      <c r="C29" s="20" t="s">
        <v>92</v>
      </c>
      <c r="D29" s="21" t="s">
        <v>10</v>
      </c>
      <c r="E29" s="3"/>
      <c r="F29" s="24">
        <v>18.21</v>
      </c>
      <c r="G29" s="24">
        <v>14</v>
      </c>
      <c r="H29" s="24">
        <v>8.1</v>
      </c>
      <c r="I29" s="31">
        <f t="shared" si="0"/>
        <v>0.44481054365733108</v>
      </c>
    </row>
    <row r="30" spans="1:9" ht="15.75" thickBot="1" x14ac:dyDescent="0.3">
      <c r="A30" s="1">
        <v>44830</v>
      </c>
      <c r="B30" t="s">
        <v>85</v>
      </c>
      <c r="C30" s="20"/>
      <c r="D30" s="21" t="s">
        <v>15</v>
      </c>
      <c r="E30" s="3"/>
      <c r="F30" s="24">
        <v>12.71</v>
      </c>
      <c r="G30" s="24">
        <v>9.6300000000000008</v>
      </c>
      <c r="H30" s="24">
        <v>5.56</v>
      </c>
      <c r="I30" s="31">
        <f t="shared" si="0"/>
        <v>0.43745082612116437</v>
      </c>
    </row>
    <row r="31" spans="1:9" ht="15.75" thickBot="1" x14ac:dyDescent="0.3">
      <c r="A31" s="1">
        <v>44830</v>
      </c>
      <c r="B31" t="s">
        <v>85</v>
      </c>
      <c r="C31" s="20"/>
      <c r="D31" s="21" t="s">
        <v>12</v>
      </c>
      <c r="E31" s="3"/>
      <c r="F31" s="24">
        <v>12.8</v>
      </c>
      <c r="G31" s="24">
        <v>9.09</v>
      </c>
      <c r="H31" s="24">
        <v>4.92</v>
      </c>
      <c r="I31" s="31">
        <f t="shared" si="0"/>
        <v>0.38437499999999997</v>
      </c>
    </row>
    <row r="32" spans="1:9" ht="15.75" thickBot="1" x14ac:dyDescent="0.3">
      <c r="A32" s="1">
        <v>44830</v>
      </c>
      <c r="B32" t="s">
        <v>85</v>
      </c>
      <c r="C32" s="20"/>
      <c r="D32" s="21" t="s">
        <v>3</v>
      </c>
      <c r="E32" s="3"/>
      <c r="F32" s="24">
        <v>11.23</v>
      </c>
      <c r="G32" s="24">
        <v>8.83</v>
      </c>
      <c r="H32" s="24">
        <v>4.91</v>
      </c>
      <c r="I32" s="31">
        <f t="shared" si="0"/>
        <v>0.43722172751558325</v>
      </c>
    </row>
    <row r="33" spans="1:9" ht="15.75" thickBot="1" x14ac:dyDescent="0.3">
      <c r="A33" s="1">
        <v>44830</v>
      </c>
      <c r="B33" t="s">
        <v>85</v>
      </c>
      <c r="C33" s="20"/>
      <c r="D33" s="21" t="s">
        <v>10</v>
      </c>
      <c r="E33" s="21" t="s">
        <v>15</v>
      </c>
      <c r="F33" s="24">
        <v>10.59</v>
      </c>
      <c r="G33" s="24">
        <v>8.2100000000000009</v>
      </c>
      <c r="H33" s="24">
        <v>4.42</v>
      </c>
      <c r="I33" s="31">
        <f t="shared" si="0"/>
        <v>0.41737488196411709</v>
      </c>
    </row>
    <row r="34" spans="1:9" ht="15.75" thickBot="1" x14ac:dyDescent="0.3">
      <c r="A34" s="1">
        <v>44830</v>
      </c>
      <c r="B34" t="s">
        <v>85</v>
      </c>
      <c r="C34" s="20"/>
      <c r="D34" s="21" t="s">
        <v>10</v>
      </c>
      <c r="E34" s="21" t="s">
        <v>12</v>
      </c>
      <c r="F34" s="24">
        <v>9.94</v>
      </c>
      <c r="G34" s="24">
        <v>7.47</v>
      </c>
      <c r="H34" s="24">
        <v>4.03</v>
      </c>
      <c r="I34" s="31">
        <f t="shared" si="0"/>
        <v>0.40543259557344069</v>
      </c>
    </row>
    <row r="35" spans="1:9" ht="15.75" thickBot="1" x14ac:dyDescent="0.3">
      <c r="A35" s="1">
        <v>44830</v>
      </c>
      <c r="B35" t="s">
        <v>85</v>
      </c>
      <c r="C35" s="20"/>
      <c r="D35" s="21" t="s">
        <v>10</v>
      </c>
      <c r="E35" s="21" t="s">
        <v>3</v>
      </c>
      <c r="F35" s="24">
        <v>10.11</v>
      </c>
      <c r="G35" s="24">
        <v>7.63</v>
      </c>
      <c r="H35" s="24">
        <v>4.17</v>
      </c>
      <c r="I35" s="31">
        <f t="shared" si="0"/>
        <v>0.41246290801186947</v>
      </c>
    </row>
    <row r="36" spans="1:9" ht="15.75" thickBot="1" x14ac:dyDescent="0.3">
      <c r="A36" s="1">
        <v>44830</v>
      </c>
      <c r="B36" t="s">
        <v>85</v>
      </c>
      <c r="C36" s="20"/>
      <c r="D36" s="21" t="s">
        <v>15</v>
      </c>
      <c r="E36" s="21" t="s">
        <v>12</v>
      </c>
      <c r="F36" s="24">
        <v>9.0299999999999994</v>
      </c>
      <c r="G36" s="24">
        <v>6.72</v>
      </c>
      <c r="H36" s="24">
        <v>3.62</v>
      </c>
      <c r="I36" s="31">
        <f t="shared" si="0"/>
        <v>0.40088593576965675</v>
      </c>
    </row>
    <row r="37" spans="1:9" ht="15.75" thickBot="1" x14ac:dyDescent="0.3">
      <c r="A37" s="1">
        <v>44830</v>
      </c>
      <c r="B37" t="s">
        <v>85</v>
      </c>
      <c r="C37" s="22"/>
      <c r="D37" s="23" t="s">
        <v>12</v>
      </c>
      <c r="E37" s="23" t="s">
        <v>3</v>
      </c>
      <c r="F37" s="24">
        <v>10.08</v>
      </c>
      <c r="G37" s="24">
        <v>8.02</v>
      </c>
      <c r="H37" s="24">
        <v>4.42</v>
      </c>
      <c r="I37" s="31">
        <f t="shared" si="0"/>
        <v>0.43849206349206349</v>
      </c>
    </row>
    <row r="38" spans="1:9" ht="15.75" thickBot="1" x14ac:dyDescent="0.3">
      <c r="A38" s="1">
        <v>44830</v>
      </c>
      <c r="B38" t="s">
        <v>85</v>
      </c>
      <c r="C38" s="20" t="s">
        <v>93</v>
      </c>
      <c r="D38" s="21" t="s">
        <v>10</v>
      </c>
      <c r="E38" s="3"/>
      <c r="F38" s="24">
        <v>15.62</v>
      </c>
      <c r="G38" s="24">
        <v>11.4</v>
      </c>
      <c r="H38" s="24">
        <v>6.77</v>
      </c>
      <c r="I38" s="31">
        <f t="shared" si="0"/>
        <v>0.43341869398207428</v>
      </c>
    </row>
    <row r="39" spans="1:9" ht="15.75" thickBot="1" x14ac:dyDescent="0.3">
      <c r="A39" s="1">
        <v>44830</v>
      </c>
      <c r="B39" t="s">
        <v>85</v>
      </c>
      <c r="C39" s="20"/>
      <c r="D39" s="21" t="s">
        <v>15</v>
      </c>
      <c r="E39" s="3"/>
      <c r="F39" s="24">
        <v>14.08</v>
      </c>
      <c r="G39" s="24">
        <v>10.17</v>
      </c>
      <c r="H39" s="24">
        <v>5.47</v>
      </c>
      <c r="I39" s="31">
        <f t="shared" si="0"/>
        <v>0.38849431818181818</v>
      </c>
    </row>
    <row r="40" spans="1:9" ht="15.75" thickBot="1" x14ac:dyDescent="0.3">
      <c r="A40" s="1">
        <v>44830</v>
      </c>
      <c r="B40" t="s">
        <v>85</v>
      </c>
      <c r="C40" s="20"/>
      <c r="D40" s="21" t="s">
        <v>12</v>
      </c>
      <c r="E40" s="3"/>
      <c r="F40" s="24">
        <v>10.94</v>
      </c>
      <c r="G40" s="24">
        <v>8.5</v>
      </c>
      <c r="H40" s="24">
        <v>4.7300000000000004</v>
      </c>
      <c r="I40" s="31">
        <f t="shared" si="0"/>
        <v>0.43235831809872033</v>
      </c>
    </row>
    <row r="41" spans="1:9" ht="15.75" thickBot="1" x14ac:dyDescent="0.3">
      <c r="A41" s="1">
        <v>44830</v>
      </c>
      <c r="B41" t="s">
        <v>85</v>
      </c>
      <c r="C41" s="20"/>
      <c r="D41" s="21" t="s">
        <v>3</v>
      </c>
      <c r="E41" s="3"/>
      <c r="F41" s="24">
        <v>11.74</v>
      </c>
      <c r="G41" s="24">
        <v>8.92</v>
      </c>
      <c r="H41" s="24">
        <v>4.9800000000000004</v>
      </c>
      <c r="I41" s="31">
        <f t="shared" si="0"/>
        <v>0.42419080068143106</v>
      </c>
    </row>
    <row r="42" spans="1:9" ht="15.75" thickBot="1" x14ac:dyDescent="0.3">
      <c r="A42" s="1">
        <v>44830</v>
      </c>
      <c r="B42" t="s">
        <v>85</v>
      </c>
      <c r="C42" s="20"/>
      <c r="D42" s="21" t="s">
        <v>10</v>
      </c>
      <c r="E42" s="21" t="s">
        <v>15</v>
      </c>
      <c r="F42" s="24">
        <v>10.23</v>
      </c>
      <c r="G42" s="24">
        <v>7.77</v>
      </c>
      <c r="H42" s="24">
        <v>4.3</v>
      </c>
      <c r="I42" s="31">
        <f t="shared" si="0"/>
        <v>0.42033235581622674</v>
      </c>
    </row>
    <row r="43" spans="1:9" ht="15.75" thickBot="1" x14ac:dyDescent="0.3">
      <c r="A43" s="1">
        <v>44830</v>
      </c>
      <c r="B43" t="s">
        <v>85</v>
      </c>
      <c r="C43" s="20"/>
      <c r="D43" s="21" t="s">
        <v>10</v>
      </c>
      <c r="E43" s="21" t="s">
        <v>12</v>
      </c>
      <c r="F43" s="24">
        <v>9.6300000000000008</v>
      </c>
      <c r="G43" s="24">
        <v>7.63</v>
      </c>
      <c r="H43" s="24">
        <v>4.04</v>
      </c>
      <c r="I43" s="31">
        <f t="shared" si="0"/>
        <v>0.41952232606438211</v>
      </c>
    </row>
    <row r="44" spans="1:9" ht="15.75" thickBot="1" x14ac:dyDescent="0.3">
      <c r="A44" s="1">
        <v>44830</v>
      </c>
      <c r="B44" t="s">
        <v>85</v>
      </c>
      <c r="C44" s="20"/>
      <c r="D44" s="21" t="s">
        <v>10</v>
      </c>
      <c r="E44" s="21" t="s">
        <v>3</v>
      </c>
      <c r="F44" s="24">
        <v>10.95</v>
      </c>
      <c r="G44" s="24">
        <v>8.08</v>
      </c>
      <c r="H44" s="24">
        <v>4.67</v>
      </c>
      <c r="I44" s="31">
        <f t="shared" si="0"/>
        <v>0.42648401826484023</v>
      </c>
    </row>
    <row r="45" spans="1:9" ht="15.75" thickBot="1" x14ac:dyDescent="0.3">
      <c r="A45" s="1">
        <v>44830</v>
      </c>
      <c r="B45" t="s">
        <v>85</v>
      </c>
      <c r="C45" s="20"/>
      <c r="D45" s="21" t="s">
        <v>15</v>
      </c>
      <c r="E45" s="21" t="s">
        <v>12</v>
      </c>
      <c r="F45" s="24">
        <v>9.61</v>
      </c>
      <c r="G45" s="24">
        <v>7.31</v>
      </c>
      <c r="H45" s="24">
        <v>3.84</v>
      </c>
      <c r="I45" s="31">
        <f t="shared" si="0"/>
        <v>0.39958376690946928</v>
      </c>
    </row>
    <row r="46" spans="1:9" ht="15.75" thickBot="1" x14ac:dyDescent="0.3">
      <c r="A46" s="1">
        <v>44830</v>
      </c>
      <c r="B46" t="s">
        <v>85</v>
      </c>
      <c r="C46" s="22"/>
      <c r="D46" s="23" t="s">
        <v>12</v>
      </c>
      <c r="E46" s="23" t="s">
        <v>3</v>
      </c>
      <c r="F46" s="24">
        <v>9.11</v>
      </c>
      <c r="G46" s="24">
        <v>7.05</v>
      </c>
      <c r="H46" s="24">
        <v>3.85</v>
      </c>
      <c r="I46" s="31">
        <f t="shared" si="0"/>
        <v>0.42261251372118552</v>
      </c>
    </row>
    <row r="47" spans="1:9" ht="15.75" thickBot="1" x14ac:dyDescent="0.3">
      <c r="A47" s="1">
        <v>44830</v>
      </c>
      <c r="B47" t="s">
        <v>85</v>
      </c>
      <c r="C47" s="20" t="s">
        <v>94</v>
      </c>
      <c r="D47" s="21" t="s">
        <v>10</v>
      </c>
      <c r="E47" s="3"/>
      <c r="F47" s="24">
        <v>14.45</v>
      </c>
      <c r="G47" s="24">
        <v>10.31</v>
      </c>
      <c r="H47" s="24">
        <v>5.72</v>
      </c>
      <c r="I47" s="31">
        <f t="shared" si="0"/>
        <v>0.39584775086505192</v>
      </c>
    </row>
    <row r="48" spans="1:9" ht="15.75" thickBot="1" x14ac:dyDescent="0.3">
      <c r="A48" s="1">
        <v>44830</v>
      </c>
      <c r="B48" t="s">
        <v>85</v>
      </c>
      <c r="C48" s="20"/>
      <c r="D48" s="21" t="s">
        <v>15</v>
      </c>
      <c r="E48" s="3"/>
      <c r="F48" s="24">
        <v>14.6</v>
      </c>
      <c r="G48" s="24">
        <v>10.79</v>
      </c>
      <c r="H48" s="24">
        <v>6.44</v>
      </c>
      <c r="I48" s="31">
        <f t="shared" si="0"/>
        <v>0.44109589041095892</v>
      </c>
    </row>
    <row r="49" spans="1:9" ht="15.75" thickBot="1" x14ac:dyDescent="0.3">
      <c r="A49" s="1">
        <v>44830</v>
      </c>
      <c r="B49" t="s">
        <v>85</v>
      </c>
      <c r="C49" s="20"/>
      <c r="D49" s="21" t="s">
        <v>12</v>
      </c>
      <c r="E49" s="3"/>
      <c r="F49" s="24">
        <v>12.39</v>
      </c>
      <c r="G49" s="24">
        <v>9.3000000000000007</v>
      </c>
      <c r="H49" s="24">
        <v>4.91</v>
      </c>
      <c r="I49" s="31">
        <f t="shared" si="0"/>
        <v>0.39628732849071829</v>
      </c>
    </row>
    <row r="50" spans="1:9" ht="15.75" thickBot="1" x14ac:dyDescent="0.3">
      <c r="A50" s="1">
        <v>44830</v>
      </c>
      <c r="B50" t="s">
        <v>85</v>
      </c>
      <c r="C50" s="20"/>
      <c r="D50" s="21" t="s">
        <v>3</v>
      </c>
      <c r="E50" s="3"/>
      <c r="F50" s="24">
        <v>11.2</v>
      </c>
      <c r="G50" s="24">
        <v>8.93</v>
      </c>
      <c r="H50" s="24">
        <v>4.9000000000000004</v>
      </c>
      <c r="I50" s="31">
        <f t="shared" si="0"/>
        <v>0.43750000000000006</v>
      </c>
    </row>
    <row r="51" spans="1:9" ht="15.75" thickBot="1" x14ac:dyDescent="0.3">
      <c r="A51" s="1">
        <v>44830</v>
      </c>
      <c r="B51" t="s">
        <v>85</v>
      </c>
      <c r="C51" s="20"/>
      <c r="D51" s="21" t="s">
        <v>10</v>
      </c>
      <c r="E51" s="21" t="s">
        <v>15</v>
      </c>
      <c r="F51" s="24">
        <v>10.74</v>
      </c>
      <c r="G51" s="24">
        <v>8.14</v>
      </c>
      <c r="H51" s="24">
        <v>4.4000000000000004</v>
      </c>
      <c r="I51" s="31">
        <f t="shared" si="0"/>
        <v>0.40968342644320299</v>
      </c>
    </row>
    <row r="52" spans="1:9" ht="15.75" thickBot="1" x14ac:dyDescent="0.3">
      <c r="A52" s="1">
        <v>44830</v>
      </c>
      <c r="B52" t="s">
        <v>85</v>
      </c>
      <c r="C52" s="20"/>
      <c r="D52" s="21" t="s">
        <v>10</v>
      </c>
      <c r="E52" s="21" t="s">
        <v>12</v>
      </c>
      <c r="F52" s="24">
        <v>10.16</v>
      </c>
      <c r="G52" s="24">
        <v>7.76</v>
      </c>
      <c r="H52" s="24">
        <v>4.4400000000000004</v>
      </c>
      <c r="I52" s="31">
        <f t="shared" si="0"/>
        <v>0.43700787401574809</v>
      </c>
    </row>
    <row r="53" spans="1:9" ht="15.75" thickBot="1" x14ac:dyDescent="0.3">
      <c r="A53" s="1">
        <v>44830</v>
      </c>
      <c r="B53" t="s">
        <v>85</v>
      </c>
      <c r="C53" s="20"/>
      <c r="D53" s="21" t="s">
        <v>10</v>
      </c>
      <c r="E53" s="21" t="s">
        <v>3</v>
      </c>
      <c r="F53" s="24">
        <v>10.36</v>
      </c>
      <c r="G53" s="24">
        <v>7.72</v>
      </c>
      <c r="H53" s="24">
        <v>4.32</v>
      </c>
      <c r="I53" s="31">
        <f t="shared" si="0"/>
        <v>0.41698841698841704</v>
      </c>
    </row>
    <row r="54" spans="1:9" ht="15.75" thickBot="1" x14ac:dyDescent="0.3">
      <c r="A54" s="1">
        <v>44830</v>
      </c>
      <c r="B54" t="s">
        <v>85</v>
      </c>
      <c r="C54" s="20"/>
      <c r="D54" s="21" t="s">
        <v>15</v>
      </c>
      <c r="E54" s="21" t="s">
        <v>12</v>
      </c>
      <c r="F54" s="24">
        <v>8.36</v>
      </c>
      <c r="G54" s="24">
        <v>6.7</v>
      </c>
      <c r="H54" s="24">
        <v>3.46</v>
      </c>
      <c r="I54" s="31">
        <f t="shared" si="0"/>
        <v>0.41387559808612445</v>
      </c>
    </row>
    <row r="55" spans="1:9" ht="15.75" thickBot="1" x14ac:dyDescent="0.3">
      <c r="A55" s="1">
        <v>44830</v>
      </c>
      <c r="B55" t="s">
        <v>85</v>
      </c>
      <c r="C55" s="22"/>
      <c r="D55" s="23" t="s">
        <v>12</v>
      </c>
      <c r="E55" s="23" t="s">
        <v>3</v>
      </c>
      <c r="F55" s="24">
        <v>9.4499999999999993</v>
      </c>
      <c r="G55" s="24">
        <v>7.57</v>
      </c>
      <c r="H55" s="24">
        <v>4.4400000000000004</v>
      </c>
      <c r="I55" s="31">
        <f t="shared" si="0"/>
        <v>0.46984126984126989</v>
      </c>
    </row>
    <row r="56" spans="1:9" ht="15.75" thickBot="1" x14ac:dyDescent="0.3">
      <c r="A56" s="1">
        <v>44830</v>
      </c>
      <c r="B56" t="s">
        <v>85</v>
      </c>
      <c r="C56" s="20" t="s">
        <v>95</v>
      </c>
      <c r="D56" s="21" t="s">
        <v>10</v>
      </c>
      <c r="E56" s="3"/>
      <c r="F56" s="24">
        <v>15.44</v>
      </c>
      <c r="G56" s="24">
        <v>11.12</v>
      </c>
      <c r="H56" s="24">
        <v>6.4</v>
      </c>
      <c r="I56" s="31">
        <f t="shared" si="0"/>
        <v>0.41450777202072542</v>
      </c>
    </row>
    <row r="57" spans="1:9" ht="15.75" thickBot="1" x14ac:dyDescent="0.3">
      <c r="A57" s="1">
        <v>44830</v>
      </c>
      <c r="B57" t="s">
        <v>85</v>
      </c>
      <c r="C57" s="20"/>
      <c r="D57" s="21" t="s">
        <v>15</v>
      </c>
      <c r="E57" s="3"/>
      <c r="F57" s="24">
        <v>12.63</v>
      </c>
      <c r="G57" s="24">
        <v>9.8000000000000007</v>
      </c>
      <c r="H57" s="24">
        <v>5.85</v>
      </c>
      <c r="I57" s="31">
        <f t="shared" si="0"/>
        <v>0.46318289786223271</v>
      </c>
    </row>
    <row r="58" spans="1:9" ht="15.75" thickBot="1" x14ac:dyDescent="0.3">
      <c r="A58" s="1">
        <v>44830</v>
      </c>
      <c r="B58" t="s">
        <v>85</v>
      </c>
      <c r="C58" s="20"/>
      <c r="D58" s="21" t="s">
        <v>12</v>
      </c>
      <c r="E58" s="3"/>
      <c r="F58" s="24">
        <v>11.96</v>
      </c>
      <c r="G58" s="24">
        <v>8.84</v>
      </c>
      <c r="H58" s="24">
        <v>4.78</v>
      </c>
      <c r="I58" s="31">
        <f t="shared" si="0"/>
        <v>0.39966555183946489</v>
      </c>
    </row>
    <row r="59" spans="1:9" ht="15.75" thickBot="1" x14ac:dyDescent="0.3">
      <c r="A59" s="1">
        <v>44830</v>
      </c>
      <c r="B59" t="s">
        <v>85</v>
      </c>
      <c r="C59" s="20"/>
      <c r="D59" s="21" t="s">
        <v>3</v>
      </c>
      <c r="E59" s="3"/>
      <c r="F59" s="24">
        <v>11.39</v>
      </c>
      <c r="G59" s="24">
        <v>8.8800000000000008</v>
      </c>
      <c r="H59" s="24">
        <v>5.12</v>
      </c>
      <c r="I59" s="31">
        <f t="shared" si="0"/>
        <v>0.4495171202809482</v>
      </c>
    </row>
    <row r="60" spans="1:9" ht="15.75" thickBot="1" x14ac:dyDescent="0.3">
      <c r="A60" s="1">
        <v>44830</v>
      </c>
      <c r="B60" t="s">
        <v>85</v>
      </c>
      <c r="C60" s="20"/>
      <c r="D60" s="21" t="s">
        <v>10</v>
      </c>
      <c r="E60" s="21" t="s">
        <v>15</v>
      </c>
      <c r="F60" s="24">
        <v>11.03</v>
      </c>
      <c r="G60" s="24">
        <v>8.32</v>
      </c>
      <c r="H60" s="24">
        <v>4.76</v>
      </c>
      <c r="I60" s="31">
        <f t="shared" si="0"/>
        <v>0.4315503173164098</v>
      </c>
    </row>
    <row r="61" spans="1:9" ht="15.75" thickBot="1" x14ac:dyDescent="0.3">
      <c r="A61" s="1">
        <v>44830</v>
      </c>
      <c r="B61" t="s">
        <v>85</v>
      </c>
      <c r="C61" s="20"/>
      <c r="D61" s="21" t="s">
        <v>10</v>
      </c>
      <c r="E61" s="21" t="s">
        <v>12</v>
      </c>
      <c r="F61" s="24">
        <v>9.94</v>
      </c>
      <c r="G61" s="24">
        <v>7.37</v>
      </c>
      <c r="H61" s="24">
        <v>3.71</v>
      </c>
      <c r="I61" s="31">
        <f t="shared" si="0"/>
        <v>0.37323943661971831</v>
      </c>
    </row>
    <row r="62" spans="1:9" ht="15.75" thickBot="1" x14ac:dyDescent="0.3">
      <c r="A62" s="1">
        <v>44830</v>
      </c>
      <c r="B62" t="s">
        <v>85</v>
      </c>
      <c r="C62" s="20"/>
      <c r="D62" s="21" t="s">
        <v>10</v>
      </c>
      <c r="E62" s="21" t="s">
        <v>3</v>
      </c>
      <c r="F62" s="24">
        <v>9.67</v>
      </c>
      <c r="G62" s="24">
        <v>7.28</v>
      </c>
      <c r="H62" s="24">
        <v>4.21</v>
      </c>
      <c r="I62" s="31">
        <f t="shared" si="0"/>
        <v>0.43536711478800416</v>
      </c>
    </row>
    <row r="63" spans="1:9" ht="15.75" thickBot="1" x14ac:dyDescent="0.3">
      <c r="A63" s="1">
        <v>44830</v>
      </c>
      <c r="B63" t="s">
        <v>85</v>
      </c>
      <c r="C63" s="20"/>
      <c r="D63" s="21" t="s">
        <v>15</v>
      </c>
      <c r="E63" s="21" t="s">
        <v>12</v>
      </c>
      <c r="F63" s="24">
        <v>9.81</v>
      </c>
      <c r="G63" s="24">
        <v>7.53</v>
      </c>
      <c r="H63" s="24">
        <v>4.1500000000000004</v>
      </c>
      <c r="I63" s="31">
        <f t="shared" si="0"/>
        <v>0.42303771661569828</v>
      </c>
    </row>
    <row r="64" spans="1:9" ht="15.75" thickBot="1" x14ac:dyDescent="0.3">
      <c r="A64" s="1">
        <v>44830</v>
      </c>
      <c r="B64" t="s">
        <v>85</v>
      </c>
      <c r="C64" s="22"/>
      <c r="D64" s="23" t="s">
        <v>12</v>
      </c>
      <c r="E64" s="23" t="s">
        <v>3</v>
      </c>
      <c r="F64" s="24">
        <v>9.1</v>
      </c>
      <c r="G64" s="24">
        <v>6.98</v>
      </c>
      <c r="H64" s="24">
        <v>3.84</v>
      </c>
      <c r="I64" s="31">
        <f t="shared" si="0"/>
        <v>0.42197802197802198</v>
      </c>
    </row>
    <row r="65" spans="1:11" ht="15.75" thickBot="1" x14ac:dyDescent="0.3">
      <c r="A65" s="1">
        <v>44830</v>
      </c>
      <c r="B65" t="s">
        <v>85</v>
      </c>
      <c r="C65" s="20" t="s">
        <v>96</v>
      </c>
      <c r="D65" s="21" t="s">
        <v>10</v>
      </c>
      <c r="E65" s="3"/>
      <c r="F65" s="24">
        <v>15.58</v>
      </c>
      <c r="G65" s="24">
        <v>11.62</v>
      </c>
      <c r="H65" s="24">
        <v>6.8</v>
      </c>
      <c r="I65" s="31">
        <f t="shared" si="0"/>
        <v>0.43645699614890887</v>
      </c>
    </row>
    <row r="66" spans="1:11" ht="15.75" thickBot="1" x14ac:dyDescent="0.3">
      <c r="A66" s="1">
        <v>44830</v>
      </c>
      <c r="B66" t="s">
        <v>85</v>
      </c>
      <c r="C66" s="20"/>
      <c r="D66" s="21" t="s">
        <v>15</v>
      </c>
      <c r="E66" s="3"/>
      <c r="F66" s="24">
        <v>12.75</v>
      </c>
      <c r="G66" s="24">
        <v>9.77</v>
      </c>
      <c r="H66" s="24">
        <v>5.41</v>
      </c>
      <c r="I66" s="31">
        <f t="shared" si="0"/>
        <v>0.42431372549019608</v>
      </c>
    </row>
    <row r="67" spans="1:11" ht="15.75" thickBot="1" x14ac:dyDescent="0.3">
      <c r="A67" s="1">
        <v>44830</v>
      </c>
      <c r="B67" t="s">
        <v>85</v>
      </c>
      <c r="C67" s="20"/>
      <c r="D67" s="21" t="s">
        <v>12</v>
      </c>
      <c r="E67" s="3"/>
      <c r="F67" s="24">
        <v>11.93</v>
      </c>
      <c r="G67" s="24">
        <v>8.69</v>
      </c>
      <c r="H67" s="24">
        <v>4.4400000000000004</v>
      </c>
      <c r="I67" s="31">
        <f t="shared" ref="I67:I130" si="1">H67/F67</f>
        <v>0.37217099748533111</v>
      </c>
    </row>
    <row r="68" spans="1:11" ht="15.75" thickBot="1" x14ac:dyDescent="0.3">
      <c r="A68" s="1">
        <v>44830</v>
      </c>
      <c r="B68" t="s">
        <v>85</v>
      </c>
      <c r="C68" s="20"/>
      <c r="D68" s="21" t="s">
        <v>3</v>
      </c>
      <c r="E68" s="3"/>
      <c r="F68" s="24">
        <v>11.59</v>
      </c>
      <c r="G68" s="24">
        <v>8.81</v>
      </c>
      <c r="H68" s="24">
        <v>4.87</v>
      </c>
      <c r="I68" s="31">
        <f t="shared" si="1"/>
        <v>0.42018981880931838</v>
      </c>
    </row>
    <row r="69" spans="1:11" ht="15.75" thickBot="1" x14ac:dyDescent="0.3">
      <c r="A69" s="1">
        <v>44830</v>
      </c>
      <c r="B69" t="s">
        <v>85</v>
      </c>
      <c r="C69" s="20"/>
      <c r="D69" s="21" t="s">
        <v>10</v>
      </c>
      <c r="E69" s="21" t="s">
        <v>15</v>
      </c>
      <c r="F69" s="24">
        <v>11.47</v>
      </c>
      <c r="G69" s="24">
        <v>8.6</v>
      </c>
      <c r="H69" s="24">
        <v>4.75</v>
      </c>
      <c r="I69" s="31">
        <f t="shared" si="1"/>
        <v>0.4141238012205754</v>
      </c>
    </row>
    <row r="70" spans="1:11" ht="15.75" thickBot="1" x14ac:dyDescent="0.3">
      <c r="A70" s="1">
        <v>44830</v>
      </c>
      <c r="B70" t="s">
        <v>85</v>
      </c>
      <c r="C70" s="20"/>
      <c r="D70" s="21" t="s">
        <v>10</v>
      </c>
      <c r="E70" s="21" t="s">
        <v>12</v>
      </c>
      <c r="F70" s="24">
        <v>9.5299999999999994</v>
      </c>
      <c r="G70" s="24">
        <v>7.27</v>
      </c>
      <c r="H70" s="24">
        <v>3.99</v>
      </c>
      <c r="I70" s="31">
        <f t="shared" si="1"/>
        <v>0.41867785939139562</v>
      </c>
    </row>
    <row r="71" spans="1:11" ht="15.75" thickBot="1" x14ac:dyDescent="0.3">
      <c r="A71" s="1">
        <v>44830</v>
      </c>
      <c r="B71" t="s">
        <v>85</v>
      </c>
      <c r="C71" s="20"/>
      <c r="D71" s="21" t="s">
        <v>10</v>
      </c>
      <c r="E71" s="21" t="s">
        <v>3</v>
      </c>
      <c r="F71" s="24">
        <v>10.52</v>
      </c>
      <c r="G71" s="24">
        <v>7.57</v>
      </c>
      <c r="H71" s="24">
        <v>4.59</v>
      </c>
      <c r="I71" s="31">
        <f t="shared" si="1"/>
        <v>0.43631178707224333</v>
      </c>
    </row>
    <row r="72" spans="1:11" ht="15.75" thickBot="1" x14ac:dyDescent="0.3">
      <c r="A72" s="1">
        <v>44830</v>
      </c>
      <c r="B72" t="s">
        <v>85</v>
      </c>
      <c r="C72" s="20"/>
      <c r="D72" s="21" t="s">
        <v>15</v>
      </c>
      <c r="E72" s="21" t="s">
        <v>12</v>
      </c>
      <c r="F72" s="24">
        <v>9.7200000000000006</v>
      </c>
      <c r="G72" s="24">
        <v>6.77</v>
      </c>
      <c r="H72" s="24">
        <v>4.3</v>
      </c>
      <c r="I72" s="31">
        <f t="shared" si="1"/>
        <v>0.44238683127572009</v>
      </c>
    </row>
    <row r="73" spans="1:11" ht="15.75" thickBot="1" x14ac:dyDescent="0.3">
      <c r="A73" s="1">
        <v>44830</v>
      </c>
      <c r="B73" t="s">
        <v>85</v>
      </c>
      <c r="C73" s="22"/>
      <c r="D73" s="23" t="s">
        <v>12</v>
      </c>
      <c r="E73" s="23" t="s">
        <v>3</v>
      </c>
      <c r="F73" s="24">
        <v>10.130000000000001</v>
      </c>
      <c r="G73" s="24">
        <v>7.33</v>
      </c>
      <c r="H73" s="24">
        <v>4.2300000000000004</v>
      </c>
      <c r="I73" s="31">
        <f t="shared" si="1"/>
        <v>0.41757156959526159</v>
      </c>
    </row>
    <row r="74" spans="1:11" ht="15.75" thickBot="1" x14ac:dyDescent="0.3">
      <c r="A74" s="1">
        <v>44830</v>
      </c>
      <c r="B74" t="s">
        <v>85</v>
      </c>
      <c r="C74" s="20" t="s">
        <v>97</v>
      </c>
      <c r="D74" s="21" t="s">
        <v>10</v>
      </c>
      <c r="E74" s="3"/>
      <c r="F74" s="24">
        <v>14.02</v>
      </c>
      <c r="G74" s="24">
        <v>10.27</v>
      </c>
      <c r="H74" s="24">
        <v>5.4</v>
      </c>
      <c r="I74" s="31">
        <f t="shared" si="1"/>
        <v>0.38516405135520687</v>
      </c>
    </row>
    <row r="75" spans="1:11" ht="15.75" thickBot="1" x14ac:dyDescent="0.3">
      <c r="A75" s="1">
        <v>44830</v>
      </c>
      <c r="B75" t="s">
        <v>85</v>
      </c>
      <c r="C75" s="20"/>
      <c r="D75" s="21" t="s">
        <v>15</v>
      </c>
      <c r="E75" s="3"/>
      <c r="F75" s="24">
        <v>13.93</v>
      </c>
      <c r="G75" s="24">
        <v>10.59</v>
      </c>
      <c r="H75" s="24">
        <v>5.93</v>
      </c>
      <c r="I75" s="31">
        <f t="shared" si="1"/>
        <v>0.42569992821249103</v>
      </c>
    </row>
    <row r="76" spans="1:11" ht="15.75" thickBot="1" x14ac:dyDescent="0.3">
      <c r="A76" s="1">
        <v>44830</v>
      </c>
      <c r="B76" t="s">
        <v>85</v>
      </c>
      <c r="C76" s="20"/>
      <c r="D76" s="21" t="s">
        <v>12</v>
      </c>
      <c r="E76" s="3"/>
      <c r="F76" s="24">
        <v>12.95</v>
      </c>
      <c r="G76" s="24">
        <v>10.01</v>
      </c>
      <c r="H76" s="24">
        <v>5.58</v>
      </c>
      <c r="I76" s="31">
        <f t="shared" si="1"/>
        <v>0.4308880308880309</v>
      </c>
      <c r="J76">
        <f>G76*M7+N7</f>
        <v>12.951291339707586</v>
      </c>
      <c r="K76" t="s">
        <v>124</v>
      </c>
    </row>
    <row r="77" spans="1:11" ht="15.75" thickBot="1" x14ac:dyDescent="0.3">
      <c r="A77" s="1">
        <v>44830</v>
      </c>
      <c r="B77" t="s">
        <v>85</v>
      </c>
      <c r="C77" s="20"/>
      <c r="D77" s="21" t="s">
        <v>3</v>
      </c>
      <c r="E77" s="3"/>
      <c r="F77" s="24">
        <v>10.99</v>
      </c>
      <c r="G77" s="24">
        <v>8.0500000000000007</v>
      </c>
      <c r="H77" s="24">
        <v>4.66</v>
      </c>
      <c r="I77" s="31">
        <f t="shared" si="1"/>
        <v>0.42402183803457688</v>
      </c>
    </row>
    <row r="78" spans="1:11" ht="15.75" thickBot="1" x14ac:dyDescent="0.3">
      <c r="A78" s="1">
        <v>44830</v>
      </c>
      <c r="B78" t="s">
        <v>85</v>
      </c>
      <c r="C78" s="20"/>
      <c r="D78" s="21" t="s">
        <v>10</v>
      </c>
      <c r="E78" s="21" t="s">
        <v>15</v>
      </c>
      <c r="F78" s="24">
        <v>10.73</v>
      </c>
      <c r="G78" s="24">
        <v>8.06</v>
      </c>
      <c r="H78" s="24">
        <v>4.0999999999999996</v>
      </c>
      <c r="I78" s="31">
        <f t="shared" si="1"/>
        <v>0.38210624417520966</v>
      </c>
    </row>
    <row r="79" spans="1:11" ht="15.75" thickBot="1" x14ac:dyDescent="0.3">
      <c r="A79" s="1">
        <v>44830</v>
      </c>
      <c r="B79" t="s">
        <v>85</v>
      </c>
      <c r="C79" s="20"/>
      <c r="D79" s="21" t="s">
        <v>10</v>
      </c>
      <c r="E79" s="21" t="s">
        <v>12</v>
      </c>
      <c r="F79" s="24">
        <v>10.58</v>
      </c>
      <c r="G79" s="24">
        <v>8.0299999999999994</v>
      </c>
      <c r="H79" s="24">
        <v>4.12</v>
      </c>
      <c r="I79" s="31">
        <f t="shared" si="1"/>
        <v>0.38941398865784499</v>
      </c>
    </row>
    <row r="80" spans="1:11" ht="15.75" thickBot="1" x14ac:dyDescent="0.3">
      <c r="A80" s="1">
        <v>44830</v>
      </c>
      <c r="B80" t="s">
        <v>85</v>
      </c>
      <c r="C80" s="20"/>
      <c r="D80" s="21" t="s">
        <v>10</v>
      </c>
      <c r="E80" s="21" t="s">
        <v>3</v>
      </c>
      <c r="F80" s="24">
        <v>11.22</v>
      </c>
      <c r="G80" s="24">
        <v>8.31</v>
      </c>
      <c r="H80" s="24">
        <v>4.5</v>
      </c>
      <c r="I80" s="31">
        <f t="shared" si="1"/>
        <v>0.40106951871657753</v>
      </c>
    </row>
    <row r="81" spans="1:9" ht="15.75" thickBot="1" x14ac:dyDescent="0.3">
      <c r="A81" s="1">
        <v>44830</v>
      </c>
      <c r="B81" t="s">
        <v>85</v>
      </c>
      <c r="C81" s="20"/>
      <c r="D81" s="21" t="s">
        <v>15</v>
      </c>
      <c r="E81" s="21" t="s">
        <v>12</v>
      </c>
      <c r="F81" s="24">
        <v>8.2799999999999994</v>
      </c>
      <c r="G81" s="24">
        <v>6.42</v>
      </c>
      <c r="H81" s="24">
        <v>3.46</v>
      </c>
      <c r="I81" s="31">
        <f t="shared" si="1"/>
        <v>0.41787439613526572</v>
      </c>
    </row>
    <row r="82" spans="1:9" ht="15.75" thickBot="1" x14ac:dyDescent="0.3">
      <c r="A82" s="1">
        <v>44830</v>
      </c>
      <c r="B82" t="s">
        <v>85</v>
      </c>
      <c r="C82" s="22"/>
      <c r="D82" s="23" t="s">
        <v>12</v>
      </c>
      <c r="E82" s="23" t="s">
        <v>3</v>
      </c>
      <c r="F82" s="24">
        <v>9.6199999999999992</v>
      </c>
      <c r="G82" s="24">
        <v>7.28</v>
      </c>
      <c r="H82" s="24">
        <v>4.0199999999999996</v>
      </c>
      <c r="I82" s="31">
        <f t="shared" si="1"/>
        <v>0.41787941787941785</v>
      </c>
    </row>
    <row r="83" spans="1:9" ht="15.75" thickBot="1" x14ac:dyDescent="0.3">
      <c r="A83" s="1">
        <v>44830</v>
      </c>
      <c r="B83" t="s">
        <v>85</v>
      </c>
      <c r="C83" s="20" t="s">
        <v>98</v>
      </c>
      <c r="D83" s="21" t="s">
        <v>10</v>
      </c>
      <c r="E83" s="3"/>
      <c r="F83" s="24">
        <v>15.75</v>
      </c>
      <c r="G83" s="24">
        <v>11.65</v>
      </c>
      <c r="H83" s="24">
        <v>6.72</v>
      </c>
      <c r="I83" s="31">
        <f t="shared" si="1"/>
        <v>0.42666666666666664</v>
      </c>
    </row>
    <row r="84" spans="1:9" ht="15.75" thickBot="1" x14ac:dyDescent="0.3">
      <c r="A84" s="1">
        <v>44830</v>
      </c>
      <c r="B84" t="s">
        <v>85</v>
      </c>
      <c r="C84" s="20"/>
      <c r="D84" s="21" t="s">
        <v>15</v>
      </c>
      <c r="E84" s="3"/>
      <c r="F84" s="24">
        <v>11.79</v>
      </c>
      <c r="G84" s="24">
        <v>9.17</v>
      </c>
      <c r="H84" s="24">
        <v>5.07</v>
      </c>
      <c r="I84" s="31">
        <f t="shared" si="1"/>
        <v>0.43002544529262093</v>
      </c>
    </row>
    <row r="85" spans="1:9" ht="15.75" thickBot="1" x14ac:dyDescent="0.3">
      <c r="A85" s="1">
        <v>44830</v>
      </c>
      <c r="B85" t="s">
        <v>85</v>
      </c>
      <c r="C85" s="20"/>
      <c r="D85" s="21" t="s">
        <v>12</v>
      </c>
      <c r="E85" s="3"/>
      <c r="F85" s="24">
        <v>13.36</v>
      </c>
      <c r="G85" s="24">
        <v>9.42</v>
      </c>
      <c r="H85" s="24">
        <v>5.3</v>
      </c>
      <c r="I85" s="31">
        <f t="shared" si="1"/>
        <v>0.3967065868263473</v>
      </c>
    </row>
    <row r="86" spans="1:9" ht="15.75" thickBot="1" x14ac:dyDescent="0.3">
      <c r="A86" s="1">
        <v>44830</v>
      </c>
      <c r="B86" t="s">
        <v>85</v>
      </c>
      <c r="C86" s="20"/>
      <c r="D86" s="21" t="s">
        <v>3</v>
      </c>
      <c r="E86" s="3"/>
      <c r="F86" s="24">
        <v>11.23</v>
      </c>
      <c r="G86" s="24">
        <v>8.69</v>
      </c>
      <c r="H86" s="24">
        <v>4.6100000000000003</v>
      </c>
      <c r="I86" s="31">
        <f t="shared" si="1"/>
        <v>0.41050756901157615</v>
      </c>
    </row>
    <row r="87" spans="1:9" ht="15.75" thickBot="1" x14ac:dyDescent="0.3">
      <c r="A87" s="1">
        <v>44830</v>
      </c>
      <c r="B87" t="s">
        <v>85</v>
      </c>
      <c r="C87" s="20"/>
      <c r="D87" s="21" t="s">
        <v>10</v>
      </c>
      <c r="E87" s="21" t="s">
        <v>15</v>
      </c>
      <c r="F87" s="24">
        <v>10.93</v>
      </c>
      <c r="G87" s="24">
        <v>8.51</v>
      </c>
      <c r="H87" s="24">
        <v>4.92</v>
      </c>
      <c r="I87" s="31">
        <f t="shared" si="1"/>
        <v>0.45013723696248858</v>
      </c>
    </row>
    <row r="88" spans="1:9" ht="15.75" thickBot="1" x14ac:dyDescent="0.3">
      <c r="A88" s="1">
        <v>44830</v>
      </c>
      <c r="B88" t="s">
        <v>85</v>
      </c>
      <c r="C88" s="20"/>
      <c r="D88" s="21" t="s">
        <v>10</v>
      </c>
      <c r="E88" s="21" t="s">
        <v>12</v>
      </c>
      <c r="F88" s="24">
        <v>10.96</v>
      </c>
      <c r="G88" s="24">
        <v>8.17</v>
      </c>
      <c r="H88" s="24">
        <v>4.8600000000000003</v>
      </c>
      <c r="I88" s="31">
        <f t="shared" si="1"/>
        <v>0.44343065693430656</v>
      </c>
    </row>
    <row r="89" spans="1:9" ht="15.75" thickBot="1" x14ac:dyDescent="0.3">
      <c r="A89" s="1">
        <v>44830</v>
      </c>
      <c r="B89" t="s">
        <v>85</v>
      </c>
      <c r="C89" s="20"/>
      <c r="D89" s="21" t="s">
        <v>10</v>
      </c>
      <c r="E89" s="21" t="s">
        <v>3</v>
      </c>
      <c r="F89" s="24">
        <v>10.34</v>
      </c>
      <c r="G89" s="24">
        <v>7.93</v>
      </c>
      <c r="H89" s="24">
        <v>4.53</v>
      </c>
      <c r="I89" s="31">
        <f t="shared" si="1"/>
        <v>0.43810444874274662</v>
      </c>
    </row>
    <row r="90" spans="1:9" ht="15.75" thickBot="1" x14ac:dyDescent="0.3">
      <c r="A90" s="1">
        <v>44830</v>
      </c>
      <c r="B90" t="s">
        <v>85</v>
      </c>
      <c r="C90" s="20"/>
      <c r="D90" s="21" t="s">
        <v>15</v>
      </c>
      <c r="E90" s="21" t="s">
        <v>12</v>
      </c>
      <c r="F90" s="24">
        <v>8.8800000000000008</v>
      </c>
      <c r="G90" s="24">
        <v>6.94</v>
      </c>
      <c r="H90" s="24">
        <v>3.62</v>
      </c>
      <c r="I90" s="31">
        <f t="shared" si="1"/>
        <v>0.40765765765765766</v>
      </c>
    </row>
    <row r="91" spans="1:9" ht="15.75" thickBot="1" x14ac:dyDescent="0.3">
      <c r="A91" s="1">
        <v>44830</v>
      </c>
      <c r="B91" t="s">
        <v>85</v>
      </c>
      <c r="C91" s="22"/>
      <c r="D91" s="23" t="s">
        <v>12</v>
      </c>
      <c r="E91" s="23" t="s">
        <v>3</v>
      </c>
      <c r="F91" s="24">
        <v>10.039999999999999</v>
      </c>
      <c r="G91" s="24">
        <v>7.71</v>
      </c>
      <c r="H91" s="24">
        <v>4.2699999999999996</v>
      </c>
      <c r="I91" s="31">
        <f t="shared" si="1"/>
        <v>0.4252988047808765</v>
      </c>
    </row>
    <row r="92" spans="1:9" ht="15.75" thickBot="1" x14ac:dyDescent="0.3">
      <c r="A92" s="1">
        <v>44830</v>
      </c>
      <c r="B92" t="s">
        <v>85</v>
      </c>
      <c r="C92" s="20" t="s">
        <v>99</v>
      </c>
      <c r="D92" s="21" t="s">
        <v>10</v>
      </c>
      <c r="E92" s="3"/>
      <c r="F92" s="24">
        <v>13.35</v>
      </c>
      <c r="G92" s="24">
        <v>10.1</v>
      </c>
      <c r="H92" s="24">
        <v>5.6</v>
      </c>
      <c r="I92" s="31">
        <f t="shared" si="1"/>
        <v>0.41947565543071158</v>
      </c>
    </row>
    <row r="93" spans="1:9" ht="15.75" thickBot="1" x14ac:dyDescent="0.3">
      <c r="A93" s="1">
        <v>44830</v>
      </c>
      <c r="B93" t="s">
        <v>85</v>
      </c>
      <c r="C93" s="20"/>
      <c r="D93" s="21" t="s">
        <v>15</v>
      </c>
      <c r="E93" s="3"/>
      <c r="F93" s="24">
        <v>13.38</v>
      </c>
      <c r="G93" s="24">
        <v>10.199999999999999</v>
      </c>
      <c r="H93" s="24">
        <v>5.46</v>
      </c>
      <c r="I93" s="31">
        <f t="shared" si="1"/>
        <v>0.40807174887892372</v>
      </c>
    </row>
    <row r="94" spans="1:9" ht="15.75" thickBot="1" x14ac:dyDescent="0.3">
      <c r="A94" s="1">
        <v>44830</v>
      </c>
      <c r="B94" t="s">
        <v>85</v>
      </c>
      <c r="C94" s="20"/>
      <c r="D94" s="21" t="s">
        <v>12</v>
      </c>
      <c r="E94" s="3"/>
      <c r="F94" s="24">
        <v>12.4</v>
      </c>
      <c r="G94" s="24">
        <v>9.16</v>
      </c>
      <c r="H94" s="24">
        <v>5.0599999999999996</v>
      </c>
      <c r="I94" s="31">
        <f t="shared" si="1"/>
        <v>0.40806451612903222</v>
      </c>
    </row>
    <row r="95" spans="1:9" ht="15.75" thickBot="1" x14ac:dyDescent="0.3">
      <c r="A95" s="1">
        <v>44830</v>
      </c>
      <c r="B95" t="s">
        <v>85</v>
      </c>
      <c r="C95" s="20"/>
      <c r="D95" s="21" t="s">
        <v>3</v>
      </c>
      <c r="E95" s="3"/>
      <c r="F95" s="24">
        <v>11.04</v>
      </c>
      <c r="G95" s="24">
        <v>8.25</v>
      </c>
      <c r="H95" s="24">
        <v>4.04</v>
      </c>
      <c r="I95" s="31">
        <f t="shared" si="1"/>
        <v>0.36594202898550726</v>
      </c>
    </row>
    <row r="96" spans="1:9" ht="15.75" thickBot="1" x14ac:dyDescent="0.3">
      <c r="A96" s="1">
        <v>44830</v>
      </c>
      <c r="B96" t="s">
        <v>85</v>
      </c>
      <c r="C96" s="20"/>
      <c r="D96" s="21" t="s">
        <v>10</v>
      </c>
      <c r="E96" s="21" t="s">
        <v>15</v>
      </c>
      <c r="F96" s="24">
        <v>11.01</v>
      </c>
      <c r="G96" s="24">
        <v>8.1300000000000008</v>
      </c>
      <c r="H96" s="24">
        <v>4.25</v>
      </c>
      <c r="I96" s="31">
        <f t="shared" si="1"/>
        <v>0.38601271571298817</v>
      </c>
    </row>
    <row r="97" spans="1:9" ht="15.75" thickBot="1" x14ac:dyDescent="0.3">
      <c r="A97" s="1">
        <v>44830</v>
      </c>
      <c r="B97" t="s">
        <v>85</v>
      </c>
      <c r="C97" s="20"/>
      <c r="D97" s="21" t="s">
        <v>10</v>
      </c>
      <c r="E97" s="21" t="s">
        <v>12</v>
      </c>
      <c r="F97" s="24">
        <v>9.11</v>
      </c>
      <c r="G97" s="24">
        <v>6.94</v>
      </c>
      <c r="H97" s="24">
        <v>3.76</v>
      </c>
      <c r="I97" s="31">
        <f t="shared" si="1"/>
        <v>0.41273326015367728</v>
      </c>
    </row>
    <row r="98" spans="1:9" ht="15.75" thickBot="1" x14ac:dyDescent="0.3">
      <c r="A98" s="1">
        <v>44830</v>
      </c>
      <c r="B98" t="s">
        <v>85</v>
      </c>
      <c r="C98" s="20"/>
      <c r="D98" s="21" t="s">
        <v>10</v>
      </c>
      <c r="E98" s="21" t="s">
        <v>3</v>
      </c>
      <c r="F98" s="24">
        <v>10.25</v>
      </c>
      <c r="G98" s="24">
        <v>7.82</v>
      </c>
      <c r="H98" s="24">
        <v>4.55</v>
      </c>
      <c r="I98" s="31">
        <f t="shared" si="1"/>
        <v>0.44390243902439025</v>
      </c>
    </row>
    <row r="99" spans="1:9" ht="15.75" thickBot="1" x14ac:dyDescent="0.3">
      <c r="A99" s="1">
        <v>44830</v>
      </c>
      <c r="B99" t="s">
        <v>85</v>
      </c>
      <c r="C99" s="20"/>
      <c r="D99" s="21" t="s">
        <v>15</v>
      </c>
      <c r="E99" s="21" t="s">
        <v>12</v>
      </c>
      <c r="F99" s="24">
        <v>9.2100000000000009</v>
      </c>
      <c r="G99" s="24">
        <v>7.27</v>
      </c>
      <c r="H99" s="24">
        <v>4.0999999999999996</v>
      </c>
      <c r="I99" s="31">
        <f t="shared" si="1"/>
        <v>0.4451682953311617</v>
      </c>
    </row>
    <row r="100" spans="1:9" ht="15.75" thickBot="1" x14ac:dyDescent="0.3">
      <c r="A100" s="1">
        <v>44830</v>
      </c>
      <c r="B100" t="s">
        <v>85</v>
      </c>
      <c r="C100" s="22"/>
      <c r="D100" s="23" t="s">
        <v>12</v>
      </c>
      <c r="E100" s="23" t="s">
        <v>3</v>
      </c>
      <c r="F100" s="24">
        <v>9.41</v>
      </c>
      <c r="G100" s="24">
        <v>6.53</v>
      </c>
      <c r="H100" s="24">
        <v>3.7</v>
      </c>
      <c r="I100" s="31">
        <f t="shared" si="1"/>
        <v>0.39319872476089268</v>
      </c>
    </row>
    <row r="101" spans="1:9" ht="15.75" thickBot="1" x14ac:dyDescent="0.3">
      <c r="A101" s="1">
        <v>44830</v>
      </c>
      <c r="B101" t="s">
        <v>85</v>
      </c>
      <c r="C101" s="20" t="s">
        <v>100</v>
      </c>
      <c r="D101" s="21" t="s">
        <v>10</v>
      </c>
      <c r="E101" s="3"/>
      <c r="F101" s="24">
        <v>13.68</v>
      </c>
      <c r="G101" s="24">
        <v>10.43</v>
      </c>
      <c r="H101" s="24">
        <v>5.57</v>
      </c>
      <c r="I101" s="31">
        <f t="shared" si="1"/>
        <v>0.40716374269005851</v>
      </c>
    </row>
    <row r="102" spans="1:9" ht="15.75" thickBot="1" x14ac:dyDescent="0.3">
      <c r="A102" s="1">
        <v>44830</v>
      </c>
      <c r="B102" t="s">
        <v>85</v>
      </c>
      <c r="C102" s="20"/>
      <c r="D102" s="21" t="s">
        <v>15</v>
      </c>
      <c r="E102" s="3"/>
      <c r="F102" s="24">
        <v>13.15</v>
      </c>
      <c r="G102" s="24">
        <v>9.56</v>
      </c>
      <c r="H102" s="24">
        <v>5.4</v>
      </c>
      <c r="I102" s="31">
        <f t="shared" si="1"/>
        <v>0.41064638783269963</v>
      </c>
    </row>
    <row r="103" spans="1:9" ht="15.75" thickBot="1" x14ac:dyDescent="0.3">
      <c r="A103" s="1">
        <v>44830</v>
      </c>
      <c r="B103" t="s">
        <v>85</v>
      </c>
      <c r="C103" s="20"/>
      <c r="D103" s="21" t="s">
        <v>12</v>
      </c>
      <c r="E103" s="3"/>
      <c r="F103" s="24">
        <v>12.6</v>
      </c>
      <c r="G103" s="24">
        <v>9.8800000000000008</v>
      </c>
      <c r="H103" s="24">
        <v>5.57</v>
      </c>
      <c r="I103" s="31">
        <f t="shared" si="1"/>
        <v>0.4420634920634921</v>
      </c>
    </row>
    <row r="104" spans="1:9" ht="15.75" thickBot="1" x14ac:dyDescent="0.3">
      <c r="A104" s="1">
        <v>44830</v>
      </c>
      <c r="B104" t="s">
        <v>85</v>
      </c>
      <c r="C104" s="20"/>
      <c r="D104" s="21" t="s">
        <v>3</v>
      </c>
      <c r="E104" s="3"/>
      <c r="F104" s="24">
        <v>11.87</v>
      </c>
      <c r="G104" s="24">
        <v>9.0399999999999991</v>
      </c>
      <c r="H104" s="24">
        <v>5.12</v>
      </c>
      <c r="I104" s="31">
        <f t="shared" si="1"/>
        <v>0.43133951137320981</v>
      </c>
    </row>
    <row r="105" spans="1:9" ht="15.75" thickBot="1" x14ac:dyDescent="0.3">
      <c r="A105" s="1">
        <v>44830</v>
      </c>
      <c r="B105" t="s">
        <v>85</v>
      </c>
      <c r="C105" s="20"/>
      <c r="D105" s="21" t="s">
        <v>10</v>
      </c>
      <c r="E105" s="21" t="s">
        <v>15</v>
      </c>
      <c r="F105" s="24">
        <v>11.39</v>
      </c>
      <c r="G105" s="24">
        <v>8.7200000000000006</v>
      </c>
      <c r="H105" s="24">
        <v>4.8600000000000003</v>
      </c>
      <c r="I105" s="31">
        <f t="shared" si="1"/>
        <v>0.42669007901668132</v>
      </c>
    </row>
    <row r="106" spans="1:9" ht="15.75" thickBot="1" x14ac:dyDescent="0.3">
      <c r="A106" s="1">
        <v>44830</v>
      </c>
      <c r="B106" t="s">
        <v>85</v>
      </c>
      <c r="C106" s="20"/>
      <c r="D106" s="21" t="s">
        <v>10</v>
      </c>
      <c r="E106" s="21" t="s">
        <v>12</v>
      </c>
      <c r="F106" s="24">
        <v>11.73</v>
      </c>
      <c r="G106" s="24">
        <v>8.82</v>
      </c>
      <c r="H106" s="24">
        <v>4.68</v>
      </c>
      <c r="I106" s="31">
        <f t="shared" si="1"/>
        <v>0.39897698209718668</v>
      </c>
    </row>
    <row r="107" spans="1:9" ht="15.75" thickBot="1" x14ac:dyDescent="0.3">
      <c r="A107" s="1">
        <v>44830</v>
      </c>
      <c r="B107" t="s">
        <v>85</v>
      </c>
      <c r="C107" s="20"/>
      <c r="D107" s="21" t="s">
        <v>10</v>
      </c>
      <c r="E107" s="21" t="s">
        <v>3</v>
      </c>
      <c r="F107" s="24">
        <v>9.77</v>
      </c>
      <c r="G107" s="24">
        <v>7.52</v>
      </c>
      <c r="H107" s="24">
        <v>4.33</v>
      </c>
      <c r="I107" s="31">
        <f t="shared" si="1"/>
        <v>0.44319344933469806</v>
      </c>
    </row>
    <row r="108" spans="1:9" ht="15.75" thickBot="1" x14ac:dyDescent="0.3">
      <c r="A108" s="1">
        <v>44830</v>
      </c>
      <c r="B108" t="s">
        <v>85</v>
      </c>
      <c r="C108" s="20"/>
      <c r="D108" s="21" t="s">
        <v>15</v>
      </c>
      <c r="E108" s="21" t="s">
        <v>12</v>
      </c>
      <c r="F108" s="24">
        <v>10.93</v>
      </c>
      <c r="G108" s="24">
        <v>8.32</v>
      </c>
      <c r="H108" s="24">
        <v>4.49</v>
      </c>
      <c r="I108" s="31">
        <f t="shared" si="1"/>
        <v>0.4107959743824337</v>
      </c>
    </row>
    <row r="109" spans="1:9" ht="15.75" thickBot="1" x14ac:dyDescent="0.3">
      <c r="A109" s="1">
        <v>44830</v>
      </c>
      <c r="B109" t="s">
        <v>85</v>
      </c>
      <c r="C109" s="22"/>
      <c r="D109" s="23" t="s">
        <v>12</v>
      </c>
      <c r="E109" s="23" t="s">
        <v>3</v>
      </c>
      <c r="F109" s="24">
        <v>10.71</v>
      </c>
      <c r="G109" s="24">
        <v>7.99</v>
      </c>
      <c r="H109" s="24">
        <v>4.42</v>
      </c>
      <c r="I109" s="31">
        <f t="shared" si="1"/>
        <v>0.41269841269841268</v>
      </c>
    </row>
    <row r="110" spans="1:9" ht="15.75" thickBot="1" x14ac:dyDescent="0.3">
      <c r="A110" s="1">
        <v>44830</v>
      </c>
      <c r="B110" t="s">
        <v>85</v>
      </c>
      <c r="C110" s="20" t="s">
        <v>101</v>
      </c>
      <c r="D110" s="21" t="s">
        <v>10</v>
      </c>
      <c r="E110" s="3"/>
      <c r="F110" s="24">
        <v>14.34</v>
      </c>
      <c r="G110" s="24">
        <v>10.78</v>
      </c>
      <c r="H110" s="24">
        <v>5.65</v>
      </c>
      <c r="I110" s="31">
        <f t="shared" si="1"/>
        <v>0.39400278940027894</v>
      </c>
    </row>
    <row r="111" spans="1:9" ht="15.75" thickBot="1" x14ac:dyDescent="0.3">
      <c r="A111" s="1">
        <v>44830</v>
      </c>
      <c r="B111" t="s">
        <v>85</v>
      </c>
      <c r="C111" s="20"/>
      <c r="D111" s="21" t="s">
        <v>15</v>
      </c>
      <c r="E111" s="3"/>
      <c r="F111" s="24">
        <v>13.25</v>
      </c>
      <c r="G111" s="24">
        <v>9.89</v>
      </c>
      <c r="H111" s="24">
        <v>5.63</v>
      </c>
      <c r="I111" s="31">
        <f t="shared" si="1"/>
        <v>0.4249056603773585</v>
      </c>
    </row>
    <row r="112" spans="1:9" ht="15.75" thickBot="1" x14ac:dyDescent="0.3">
      <c r="A112" s="1">
        <v>44830</v>
      </c>
      <c r="B112" t="s">
        <v>85</v>
      </c>
      <c r="C112" s="20"/>
      <c r="D112" s="21" t="s">
        <v>12</v>
      </c>
      <c r="E112" s="3"/>
      <c r="F112" s="24">
        <v>13.53</v>
      </c>
      <c r="G112" s="24">
        <v>9.92</v>
      </c>
      <c r="H112" s="24">
        <v>5.51</v>
      </c>
      <c r="I112" s="31">
        <f t="shared" si="1"/>
        <v>0.4072431633407243</v>
      </c>
    </row>
    <row r="113" spans="1:9" ht="15.75" thickBot="1" x14ac:dyDescent="0.3">
      <c r="A113" s="1">
        <v>44830</v>
      </c>
      <c r="B113" t="s">
        <v>85</v>
      </c>
      <c r="C113" s="20"/>
      <c r="D113" s="21" t="s">
        <v>3</v>
      </c>
      <c r="E113" s="3"/>
      <c r="F113" s="24">
        <v>12.8</v>
      </c>
      <c r="G113" s="24">
        <v>9.35</v>
      </c>
      <c r="H113" s="24">
        <v>5.42</v>
      </c>
      <c r="I113" s="31">
        <f t="shared" si="1"/>
        <v>0.42343749999999997</v>
      </c>
    </row>
    <row r="114" spans="1:9" ht="15.75" thickBot="1" x14ac:dyDescent="0.3">
      <c r="A114" s="1">
        <v>44830</v>
      </c>
      <c r="B114" t="s">
        <v>85</v>
      </c>
      <c r="C114" s="20"/>
      <c r="D114" s="21" t="s">
        <v>10</v>
      </c>
      <c r="E114" s="21" t="s">
        <v>15</v>
      </c>
      <c r="F114" s="24">
        <v>11.27</v>
      </c>
      <c r="G114" s="24">
        <v>8.42</v>
      </c>
      <c r="H114" s="24">
        <v>4.58</v>
      </c>
      <c r="I114" s="31">
        <f t="shared" si="1"/>
        <v>0.40638864241348716</v>
      </c>
    </row>
    <row r="115" spans="1:9" ht="15.75" thickBot="1" x14ac:dyDescent="0.3">
      <c r="A115" s="1">
        <v>44830</v>
      </c>
      <c r="B115" t="s">
        <v>85</v>
      </c>
      <c r="C115" s="20"/>
      <c r="D115" s="21" t="s">
        <v>10</v>
      </c>
      <c r="E115" s="21" t="s">
        <v>12</v>
      </c>
      <c r="F115" s="24">
        <v>11.03</v>
      </c>
      <c r="G115" s="24">
        <v>8.31</v>
      </c>
      <c r="H115" s="24">
        <v>4.76</v>
      </c>
      <c r="I115" s="31">
        <f t="shared" si="1"/>
        <v>0.4315503173164098</v>
      </c>
    </row>
    <row r="116" spans="1:9" ht="15.75" thickBot="1" x14ac:dyDescent="0.3">
      <c r="A116" s="1">
        <v>44830</v>
      </c>
      <c r="B116" t="s">
        <v>85</v>
      </c>
      <c r="C116" s="20"/>
      <c r="D116" s="21" t="s">
        <v>10</v>
      </c>
      <c r="E116" s="21" t="s">
        <v>3</v>
      </c>
      <c r="F116" s="24">
        <v>10.97</v>
      </c>
      <c r="G116" s="24">
        <v>8.1999999999999993</v>
      </c>
      <c r="H116" s="24">
        <v>4.58</v>
      </c>
      <c r="I116" s="31">
        <f t="shared" si="1"/>
        <v>0.41750227894257064</v>
      </c>
    </row>
    <row r="117" spans="1:9" ht="15.75" thickBot="1" x14ac:dyDescent="0.3">
      <c r="A117" s="1">
        <v>44830</v>
      </c>
      <c r="B117" t="s">
        <v>85</v>
      </c>
      <c r="C117" s="20"/>
      <c r="D117" s="21" t="s">
        <v>15</v>
      </c>
      <c r="E117" s="21" t="s">
        <v>12</v>
      </c>
      <c r="F117" s="24">
        <v>10.72</v>
      </c>
      <c r="G117" s="24">
        <v>8.19</v>
      </c>
      <c r="H117" s="24">
        <v>4.4000000000000004</v>
      </c>
      <c r="I117" s="31">
        <f t="shared" si="1"/>
        <v>0.41044776119402987</v>
      </c>
    </row>
    <row r="118" spans="1:9" ht="15.75" thickBot="1" x14ac:dyDescent="0.3">
      <c r="A118" s="1">
        <v>44830</v>
      </c>
      <c r="B118" t="s">
        <v>85</v>
      </c>
      <c r="C118" s="22"/>
      <c r="D118" s="23" t="s">
        <v>12</v>
      </c>
      <c r="E118" s="23" t="s">
        <v>3</v>
      </c>
      <c r="F118" s="24">
        <v>9.8800000000000008</v>
      </c>
      <c r="G118" s="24">
        <v>7.3</v>
      </c>
      <c r="H118" s="24">
        <v>4.28</v>
      </c>
      <c r="I118" s="31">
        <f t="shared" si="1"/>
        <v>0.4331983805668016</v>
      </c>
    </row>
    <row r="119" spans="1:9" ht="15.75" thickBot="1" x14ac:dyDescent="0.3">
      <c r="A119" s="1">
        <v>44830</v>
      </c>
      <c r="B119" t="s">
        <v>85</v>
      </c>
      <c r="C119" s="20" t="s">
        <v>102</v>
      </c>
      <c r="D119" s="21" t="s">
        <v>10</v>
      </c>
      <c r="E119" s="3"/>
      <c r="F119" s="24">
        <v>14.02</v>
      </c>
      <c r="G119" s="24">
        <v>11.08</v>
      </c>
      <c r="H119" s="24">
        <v>5.98</v>
      </c>
      <c r="I119" s="31">
        <f t="shared" si="1"/>
        <v>0.42653352353780316</v>
      </c>
    </row>
    <row r="120" spans="1:9" ht="15.75" thickBot="1" x14ac:dyDescent="0.3">
      <c r="A120" s="1">
        <v>44830</v>
      </c>
      <c r="B120" t="s">
        <v>85</v>
      </c>
      <c r="C120" s="20"/>
      <c r="D120" s="21" t="s">
        <v>15</v>
      </c>
      <c r="E120" s="3"/>
      <c r="F120" s="24">
        <v>12.93</v>
      </c>
      <c r="G120" s="24">
        <v>9.73</v>
      </c>
      <c r="H120" s="24">
        <v>5.22</v>
      </c>
      <c r="I120" s="31">
        <f t="shared" si="1"/>
        <v>0.40371229698375871</v>
      </c>
    </row>
    <row r="121" spans="1:9" ht="15.75" thickBot="1" x14ac:dyDescent="0.3">
      <c r="A121" s="1">
        <v>44830</v>
      </c>
      <c r="B121" t="s">
        <v>85</v>
      </c>
      <c r="C121" s="20"/>
      <c r="D121" s="21" t="s">
        <v>12</v>
      </c>
      <c r="E121" s="3"/>
      <c r="F121" s="24">
        <v>12.17</v>
      </c>
      <c r="G121" s="24">
        <v>9.0399999999999991</v>
      </c>
      <c r="H121" s="24">
        <v>5.07</v>
      </c>
      <c r="I121" s="31">
        <f t="shared" si="1"/>
        <v>0.41659819227608874</v>
      </c>
    </row>
    <row r="122" spans="1:9" ht="15.75" thickBot="1" x14ac:dyDescent="0.3">
      <c r="A122" s="1">
        <v>44830</v>
      </c>
      <c r="B122" t="s">
        <v>85</v>
      </c>
      <c r="C122" s="20"/>
      <c r="D122" s="21" t="s">
        <v>3</v>
      </c>
      <c r="E122" s="3"/>
      <c r="F122" s="24">
        <v>11.64</v>
      </c>
      <c r="G122" s="24">
        <v>8.6300000000000008</v>
      </c>
      <c r="H122" s="24">
        <v>4.6900000000000004</v>
      </c>
      <c r="I122" s="31">
        <f t="shared" si="1"/>
        <v>0.40292096219931273</v>
      </c>
    </row>
    <row r="123" spans="1:9" ht="15.75" thickBot="1" x14ac:dyDescent="0.3">
      <c r="A123" s="1">
        <v>44830</v>
      </c>
      <c r="B123" t="s">
        <v>85</v>
      </c>
      <c r="C123" s="20"/>
      <c r="D123" s="21" t="s">
        <v>10</v>
      </c>
      <c r="E123" s="21" t="s">
        <v>15</v>
      </c>
      <c r="F123" s="24">
        <v>10.59</v>
      </c>
      <c r="G123" s="24">
        <v>7.83</v>
      </c>
      <c r="H123" s="24">
        <v>4.25</v>
      </c>
      <c r="I123" s="31">
        <f t="shared" si="1"/>
        <v>0.40132200188857414</v>
      </c>
    </row>
    <row r="124" spans="1:9" ht="15.75" thickBot="1" x14ac:dyDescent="0.3">
      <c r="A124" s="1">
        <v>44830</v>
      </c>
      <c r="B124" t="s">
        <v>85</v>
      </c>
      <c r="C124" s="20"/>
      <c r="D124" s="21" t="s">
        <v>10</v>
      </c>
      <c r="E124" s="21" t="s">
        <v>12</v>
      </c>
      <c r="F124" s="24">
        <v>9.7799999999999994</v>
      </c>
      <c r="G124" s="24">
        <v>7.41</v>
      </c>
      <c r="H124" s="24">
        <v>3.94</v>
      </c>
      <c r="I124" s="31">
        <f t="shared" si="1"/>
        <v>0.40286298568507162</v>
      </c>
    </row>
    <row r="125" spans="1:9" ht="15.75" thickBot="1" x14ac:dyDescent="0.3">
      <c r="A125" s="1">
        <v>44830</v>
      </c>
      <c r="B125" t="s">
        <v>85</v>
      </c>
      <c r="C125" s="20"/>
      <c r="D125" s="21" t="s">
        <v>10</v>
      </c>
      <c r="E125" s="21" t="s">
        <v>3</v>
      </c>
      <c r="F125" s="24">
        <v>11.03</v>
      </c>
      <c r="G125" s="24">
        <v>8.17</v>
      </c>
      <c r="H125" s="24">
        <v>4.66</v>
      </c>
      <c r="I125" s="31">
        <f t="shared" si="1"/>
        <v>0.42248413417951047</v>
      </c>
    </row>
    <row r="126" spans="1:9" ht="15.75" thickBot="1" x14ac:dyDescent="0.3">
      <c r="A126" s="1">
        <v>44830</v>
      </c>
      <c r="B126" t="s">
        <v>85</v>
      </c>
      <c r="C126" s="20"/>
      <c r="D126" s="21" t="s">
        <v>15</v>
      </c>
      <c r="E126" s="21" t="s">
        <v>12</v>
      </c>
      <c r="F126" s="24">
        <v>10.42</v>
      </c>
      <c r="G126" s="24">
        <v>7.86</v>
      </c>
      <c r="H126" s="24">
        <v>4.29</v>
      </c>
      <c r="I126" s="31">
        <f t="shared" si="1"/>
        <v>0.41170825335892514</v>
      </c>
    </row>
    <row r="127" spans="1:9" ht="15.75" thickBot="1" x14ac:dyDescent="0.3">
      <c r="A127" s="1">
        <v>44830</v>
      </c>
      <c r="B127" t="s">
        <v>85</v>
      </c>
      <c r="C127" s="22"/>
      <c r="D127" s="23" t="s">
        <v>12</v>
      </c>
      <c r="E127" s="23" t="s">
        <v>3</v>
      </c>
      <c r="F127" s="24">
        <v>8.86</v>
      </c>
      <c r="G127" s="24">
        <v>6.82</v>
      </c>
      <c r="H127" s="24">
        <v>3.61</v>
      </c>
      <c r="I127" s="31">
        <f t="shared" si="1"/>
        <v>0.4074492099322799</v>
      </c>
    </row>
    <row r="128" spans="1:9" ht="15.75" thickBot="1" x14ac:dyDescent="0.3">
      <c r="A128" s="1">
        <v>44830</v>
      </c>
      <c r="B128" t="s">
        <v>85</v>
      </c>
      <c r="C128" s="20" t="s">
        <v>103</v>
      </c>
      <c r="D128" s="21" t="s">
        <v>10</v>
      </c>
      <c r="E128" s="3"/>
      <c r="F128" s="24">
        <v>14.66</v>
      </c>
      <c r="G128" s="24">
        <v>11.44</v>
      </c>
      <c r="H128" s="24">
        <v>6.33</v>
      </c>
      <c r="I128" s="31">
        <f t="shared" si="1"/>
        <v>0.43178717598908595</v>
      </c>
    </row>
    <row r="129" spans="1:9" ht="15.75" thickBot="1" x14ac:dyDescent="0.3">
      <c r="A129" s="1">
        <v>44830</v>
      </c>
      <c r="B129" t="s">
        <v>85</v>
      </c>
      <c r="C129" s="20"/>
      <c r="D129" s="21" t="s">
        <v>15</v>
      </c>
      <c r="E129" s="3"/>
      <c r="F129" s="24">
        <v>13.39</v>
      </c>
      <c r="G129" s="24">
        <v>9.41</v>
      </c>
      <c r="H129" s="24">
        <v>4.91</v>
      </c>
      <c r="I129" s="31">
        <f t="shared" si="1"/>
        <v>0.36669156086631816</v>
      </c>
    </row>
    <row r="130" spans="1:9" ht="15.75" thickBot="1" x14ac:dyDescent="0.3">
      <c r="A130" s="1">
        <v>44830</v>
      </c>
      <c r="B130" t="s">
        <v>85</v>
      </c>
      <c r="C130" s="20"/>
      <c r="D130" s="21" t="s">
        <v>12</v>
      </c>
      <c r="E130" s="3"/>
      <c r="F130" s="24">
        <v>11.35</v>
      </c>
      <c r="G130" s="24">
        <v>8.14</v>
      </c>
      <c r="H130" s="24">
        <v>4.75</v>
      </c>
      <c r="I130" s="31">
        <f t="shared" si="1"/>
        <v>0.41850220264317184</v>
      </c>
    </row>
    <row r="131" spans="1:9" ht="15.75" thickBot="1" x14ac:dyDescent="0.3">
      <c r="A131" s="1">
        <v>44830</v>
      </c>
      <c r="B131" t="s">
        <v>85</v>
      </c>
      <c r="C131" s="20"/>
      <c r="D131" s="21" t="s">
        <v>3</v>
      </c>
      <c r="E131" s="3"/>
      <c r="F131" s="24">
        <v>11.41</v>
      </c>
      <c r="G131" s="24">
        <v>8.77</v>
      </c>
      <c r="H131" s="24">
        <v>5.07</v>
      </c>
      <c r="I131" s="31">
        <f t="shared" ref="I131:I194" si="2">H131/F131</f>
        <v>0.44434706397896584</v>
      </c>
    </row>
    <row r="132" spans="1:9" ht="15.75" thickBot="1" x14ac:dyDescent="0.3">
      <c r="A132" s="1">
        <v>44830</v>
      </c>
      <c r="B132" t="s">
        <v>85</v>
      </c>
      <c r="C132" s="20"/>
      <c r="D132" s="21" t="s">
        <v>10</v>
      </c>
      <c r="E132" s="21" t="s">
        <v>15</v>
      </c>
      <c r="F132" s="24">
        <v>10.62</v>
      </c>
      <c r="G132" s="24">
        <v>8.3800000000000008</v>
      </c>
      <c r="H132" s="24">
        <v>4.4400000000000004</v>
      </c>
      <c r="I132" s="31">
        <f t="shared" si="2"/>
        <v>0.41807909604519783</v>
      </c>
    </row>
    <row r="133" spans="1:9" ht="15.75" thickBot="1" x14ac:dyDescent="0.3">
      <c r="A133" s="1">
        <v>44830</v>
      </c>
      <c r="B133" t="s">
        <v>85</v>
      </c>
      <c r="C133" s="20"/>
      <c r="D133" s="21" t="s">
        <v>10</v>
      </c>
      <c r="E133" s="21" t="s">
        <v>12</v>
      </c>
      <c r="F133" s="24">
        <v>10.54</v>
      </c>
      <c r="G133" s="24">
        <v>7.91</v>
      </c>
      <c r="H133" s="24">
        <v>4.3</v>
      </c>
      <c r="I133" s="31">
        <f t="shared" si="2"/>
        <v>0.40796963946869069</v>
      </c>
    </row>
    <row r="134" spans="1:9" ht="15.75" thickBot="1" x14ac:dyDescent="0.3">
      <c r="A134" s="1">
        <v>44830</v>
      </c>
      <c r="B134" t="s">
        <v>85</v>
      </c>
      <c r="C134" s="20"/>
      <c r="D134" s="21" t="s">
        <v>10</v>
      </c>
      <c r="E134" s="21" t="s">
        <v>3</v>
      </c>
      <c r="F134" s="24">
        <v>9.35</v>
      </c>
      <c r="G134" s="24">
        <v>7</v>
      </c>
      <c r="H134" s="24">
        <v>3.92</v>
      </c>
      <c r="I134" s="31">
        <f t="shared" si="2"/>
        <v>0.41925133689839572</v>
      </c>
    </row>
    <row r="135" spans="1:9" ht="15.75" thickBot="1" x14ac:dyDescent="0.3">
      <c r="A135" s="1">
        <v>44830</v>
      </c>
      <c r="B135" t="s">
        <v>85</v>
      </c>
      <c r="C135" s="20"/>
      <c r="D135" s="21" t="s">
        <v>15</v>
      </c>
      <c r="E135" s="21" t="s">
        <v>12</v>
      </c>
      <c r="F135" s="24">
        <v>10.1</v>
      </c>
      <c r="G135" s="24">
        <v>7.84</v>
      </c>
      <c r="H135" s="24">
        <v>4.18</v>
      </c>
      <c r="I135" s="31">
        <f t="shared" si="2"/>
        <v>0.41386138613861384</v>
      </c>
    </row>
    <row r="136" spans="1:9" ht="15.75" thickBot="1" x14ac:dyDescent="0.3">
      <c r="A136" s="1">
        <v>44830</v>
      </c>
      <c r="B136" t="s">
        <v>85</v>
      </c>
      <c r="C136" s="22"/>
      <c r="D136" s="23" t="s">
        <v>12</v>
      </c>
      <c r="E136" s="23" t="s">
        <v>3</v>
      </c>
      <c r="F136" s="24">
        <v>9.66</v>
      </c>
      <c r="G136" s="24">
        <v>7.67</v>
      </c>
      <c r="H136" s="24">
        <v>4.13</v>
      </c>
      <c r="I136" s="31">
        <f t="shared" si="2"/>
        <v>0.42753623188405793</v>
      </c>
    </row>
    <row r="137" spans="1:9" ht="15.75" thickBot="1" x14ac:dyDescent="0.3">
      <c r="A137" s="1">
        <v>44830</v>
      </c>
      <c r="B137" t="s">
        <v>85</v>
      </c>
      <c r="C137" s="20" t="s">
        <v>84</v>
      </c>
      <c r="D137" s="21" t="s">
        <v>10</v>
      </c>
      <c r="E137" s="3"/>
      <c r="F137">
        <v>15.1</v>
      </c>
      <c r="G137">
        <v>11.4</v>
      </c>
      <c r="H137">
        <v>6.3</v>
      </c>
      <c r="I137" s="31">
        <f t="shared" si="2"/>
        <v>0.41721854304635764</v>
      </c>
    </row>
    <row r="138" spans="1:9" ht="15.75" thickBot="1" x14ac:dyDescent="0.3">
      <c r="A138" s="1">
        <v>44830</v>
      </c>
      <c r="B138" t="s">
        <v>85</v>
      </c>
      <c r="C138" s="20"/>
      <c r="D138" s="21" t="s">
        <v>15</v>
      </c>
      <c r="E138" s="3"/>
      <c r="F138">
        <v>13.6</v>
      </c>
      <c r="G138">
        <v>10</v>
      </c>
      <c r="H138">
        <v>5.7</v>
      </c>
      <c r="I138" s="31">
        <f t="shared" si="2"/>
        <v>0.41911764705882354</v>
      </c>
    </row>
    <row r="139" spans="1:9" ht="15.75" thickBot="1" x14ac:dyDescent="0.3">
      <c r="A139" s="1">
        <v>44830</v>
      </c>
      <c r="B139" t="s">
        <v>85</v>
      </c>
      <c r="C139" s="20"/>
      <c r="D139" s="21" t="s">
        <v>12</v>
      </c>
      <c r="E139" s="3"/>
      <c r="F139">
        <v>12.8</v>
      </c>
      <c r="G139">
        <v>8.8000000000000007</v>
      </c>
      <c r="H139">
        <v>5.7</v>
      </c>
      <c r="I139" s="31">
        <f t="shared" si="2"/>
        <v>0.4453125</v>
      </c>
    </row>
    <row r="140" spans="1:9" ht="15.75" thickBot="1" x14ac:dyDescent="0.3">
      <c r="A140" s="1">
        <v>44830</v>
      </c>
      <c r="B140" t="s">
        <v>85</v>
      </c>
      <c r="C140" s="20"/>
      <c r="D140" s="21" t="s">
        <v>3</v>
      </c>
      <c r="E140" s="3"/>
      <c r="F140">
        <v>12</v>
      </c>
      <c r="G140">
        <v>8.8000000000000007</v>
      </c>
      <c r="H140">
        <v>5</v>
      </c>
      <c r="I140" s="31">
        <f t="shared" si="2"/>
        <v>0.41666666666666669</v>
      </c>
    </row>
    <row r="141" spans="1:9" ht="15.75" thickBot="1" x14ac:dyDescent="0.3">
      <c r="A141" s="1">
        <v>44830</v>
      </c>
      <c r="B141" t="s">
        <v>85</v>
      </c>
      <c r="C141" s="20"/>
      <c r="D141" s="21" t="s">
        <v>10</v>
      </c>
      <c r="E141" s="21" t="s">
        <v>15</v>
      </c>
      <c r="F141">
        <v>11.7</v>
      </c>
      <c r="G141">
        <v>8.6</v>
      </c>
      <c r="H141">
        <v>5.8</v>
      </c>
      <c r="I141" s="31">
        <f t="shared" si="2"/>
        <v>0.49572649572649574</v>
      </c>
    </row>
    <row r="142" spans="1:9" ht="15.75" thickBot="1" x14ac:dyDescent="0.3">
      <c r="A142" s="1">
        <v>44830</v>
      </c>
      <c r="B142" t="s">
        <v>85</v>
      </c>
      <c r="C142" s="20"/>
      <c r="D142" s="21" t="s">
        <v>10</v>
      </c>
      <c r="E142" s="21" t="s">
        <v>12</v>
      </c>
      <c r="F142">
        <v>9.9</v>
      </c>
      <c r="G142">
        <v>7.1</v>
      </c>
      <c r="H142">
        <v>4.2</v>
      </c>
      <c r="I142" s="31">
        <f t="shared" si="2"/>
        <v>0.42424242424242425</v>
      </c>
    </row>
    <row r="143" spans="1:9" ht="15.75" thickBot="1" x14ac:dyDescent="0.3">
      <c r="A143" s="1">
        <v>44830</v>
      </c>
      <c r="B143" t="s">
        <v>85</v>
      </c>
      <c r="C143" s="20"/>
      <c r="D143" s="21" t="s">
        <v>10</v>
      </c>
      <c r="E143" s="21" t="s">
        <v>3</v>
      </c>
      <c r="F143">
        <v>9.8000000000000007</v>
      </c>
      <c r="G143">
        <v>7.3</v>
      </c>
      <c r="H143">
        <v>3.9</v>
      </c>
      <c r="I143" s="31">
        <f t="shared" si="2"/>
        <v>0.39795918367346933</v>
      </c>
    </row>
    <row r="144" spans="1:9" ht="15.75" thickBot="1" x14ac:dyDescent="0.3">
      <c r="A144" s="1">
        <v>44830</v>
      </c>
      <c r="B144" t="s">
        <v>85</v>
      </c>
      <c r="C144" s="20"/>
      <c r="D144" s="21" t="s">
        <v>15</v>
      </c>
      <c r="E144" s="21" t="s">
        <v>12</v>
      </c>
      <c r="F144">
        <v>10.8</v>
      </c>
      <c r="G144">
        <v>8.3000000000000007</v>
      </c>
      <c r="H144">
        <v>4.5</v>
      </c>
      <c r="I144" s="31">
        <f t="shared" si="2"/>
        <v>0.41666666666666663</v>
      </c>
    </row>
    <row r="145" spans="1:11" ht="15.75" thickBot="1" x14ac:dyDescent="0.3">
      <c r="A145" s="1">
        <v>44830</v>
      </c>
      <c r="B145" t="s">
        <v>85</v>
      </c>
      <c r="C145" s="22"/>
      <c r="D145" s="23" t="s">
        <v>12</v>
      </c>
      <c r="E145" s="23" t="s">
        <v>3</v>
      </c>
      <c r="F145">
        <v>11.4</v>
      </c>
      <c r="G145">
        <v>7.8</v>
      </c>
      <c r="H145">
        <v>4.4000000000000004</v>
      </c>
      <c r="I145" s="31">
        <f t="shared" si="2"/>
        <v>0.38596491228070179</v>
      </c>
    </row>
    <row r="146" spans="1:11" ht="15.75" thickBot="1" x14ac:dyDescent="0.3">
      <c r="A146" s="1">
        <v>44830</v>
      </c>
      <c r="B146" t="s">
        <v>85</v>
      </c>
      <c r="C146" s="20" t="s">
        <v>86</v>
      </c>
      <c r="D146" s="21" t="s">
        <v>10</v>
      </c>
      <c r="E146" s="3"/>
      <c r="F146">
        <v>15.7</v>
      </c>
      <c r="G146">
        <v>11.8</v>
      </c>
      <c r="H146">
        <v>7</v>
      </c>
      <c r="I146" s="31">
        <f t="shared" si="2"/>
        <v>0.44585987261146498</v>
      </c>
    </row>
    <row r="147" spans="1:11" ht="15.75" thickBot="1" x14ac:dyDescent="0.3">
      <c r="A147" s="1">
        <v>44830</v>
      </c>
      <c r="B147" t="s">
        <v>85</v>
      </c>
      <c r="C147" s="20"/>
      <c r="D147" s="21" t="s">
        <v>15</v>
      </c>
      <c r="E147" s="3"/>
      <c r="F147">
        <v>12.7</v>
      </c>
      <c r="G147">
        <v>9.9</v>
      </c>
      <c r="H147">
        <v>5.9</v>
      </c>
      <c r="I147" s="31">
        <f t="shared" si="2"/>
        <v>0.46456692913385833</v>
      </c>
    </row>
    <row r="148" spans="1:11" ht="15.75" thickBot="1" x14ac:dyDescent="0.3">
      <c r="A148" s="1">
        <v>44830</v>
      </c>
      <c r="B148" t="s">
        <v>85</v>
      </c>
      <c r="C148" s="20"/>
      <c r="D148" s="21" t="s">
        <v>12</v>
      </c>
      <c r="E148" s="3"/>
      <c r="F148">
        <v>12.3</v>
      </c>
      <c r="G148">
        <v>9.4</v>
      </c>
      <c r="H148">
        <v>5.8</v>
      </c>
      <c r="I148" s="31">
        <f t="shared" si="2"/>
        <v>0.47154471544715443</v>
      </c>
    </row>
    <row r="149" spans="1:11" ht="15.75" thickBot="1" x14ac:dyDescent="0.3">
      <c r="A149" s="1">
        <v>44830</v>
      </c>
      <c r="B149" t="s">
        <v>85</v>
      </c>
      <c r="C149" s="20"/>
      <c r="D149" s="21" t="s">
        <v>3</v>
      </c>
      <c r="E149" s="3"/>
      <c r="F149">
        <v>12.5</v>
      </c>
      <c r="G149">
        <v>9</v>
      </c>
      <c r="H149">
        <v>5.2</v>
      </c>
      <c r="I149" s="31">
        <f t="shared" si="2"/>
        <v>0.41600000000000004</v>
      </c>
    </row>
    <row r="150" spans="1:11" ht="15.75" thickBot="1" x14ac:dyDescent="0.3">
      <c r="A150" s="1">
        <v>44830</v>
      </c>
      <c r="B150" t="s">
        <v>85</v>
      </c>
      <c r="C150" s="20"/>
      <c r="D150" s="21" t="s">
        <v>10</v>
      </c>
      <c r="E150" s="21" t="s">
        <v>15</v>
      </c>
      <c r="F150">
        <v>11.5</v>
      </c>
      <c r="G150">
        <v>8.8000000000000007</v>
      </c>
      <c r="H150">
        <v>4.7</v>
      </c>
      <c r="I150" s="31">
        <f t="shared" si="2"/>
        <v>0.40869565217391307</v>
      </c>
    </row>
    <row r="151" spans="1:11" ht="15.75" thickBot="1" x14ac:dyDescent="0.3">
      <c r="A151" s="1">
        <v>44830</v>
      </c>
      <c r="B151" t="s">
        <v>85</v>
      </c>
      <c r="C151" s="20"/>
      <c r="D151" s="21" t="s">
        <v>10</v>
      </c>
      <c r="E151" s="21" t="s">
        <v>12</v>
      </c>
      <c r="F151">
        <v>9.4</v>
      </c>
      <c r="G151">
        <v>7.3</v>
      </c>
      <c r="H151">
        <v>4.3</v>
      </c>
      <c r="I151" s="31">
        <f t="shared" si="2"/>
        <v>0.45744680851063824</v>
      </c>
    </row>
    <row r="152" spans="1:11" ht="15.75" thickBot="1" x14ac:dyDescent="0.3">
      <c r="A152" s="1">
        <v>44830</v>
      </c>
      <c r="B152" t="s">
        <v>85</v>
      </c>
      <c r="C152" s="20"/>
      <c r="D152" s="21" t="s">
        <v>10</v>
      </c>
      <c r="E152" s="21" t="s">
        <v>3</v>
      </c>
      <c r="F152">
        <v>10.1</v>
      </c>
      <c r="G152">
        <v>7.9</v>
      </c>
      <c r="H152">
        <v>4.5</v>
      </c>
      <c r="I152" s="31">
        <f t="shared" si="2"/>
        <v>0.44554455445544555</v>
      </c>
    </row>
    <row r="153" spans="1:11" ht="15.75" thickBot="1" x14ac:dyDescent="0.3">
      <c r="A153" s="1">
        <v>44830</v>
      </c>
      <c r="B153" t="s">
        <v>85</v>
      </c>
      <c r="C153" s="20"/>
      <c r="D153" s="21" t="s">
        <v>15</v>
      </c>
      <c r="E153" s="21" t="s">
        <v>12</v>
      </c>
      <c r="F153">
        <v>11.2</v>
      </c>
      <c r="G153">
        <v>8.8000000000000007</v>
      </c>
      <c r="H153">
        <v>5.0999999999999996</v>
      </c>
      <c r="I153" s="31">
        <f t="shared" si="2"/>
        <v>0.45535714285714285</v>
      </c>
    </row>
    <row r="154" spans="1:11" ht="15.75" thickBot="1" x14ac:dyDescent="0.3">
      <c r="A154" s="1">
        <v>44830</v>
      </c>
      <c r="B154" t="s">
        <v>85</v>
      </c>
      <c r="C154" s="22"/>
      <c r="D154" s="23" t="s">
        <v>12</v>
      </c>
      <c r="E154" s="23" t="s">
        <v>3</v>
      </c>
      <c r="F154">
        <v>10.6</v>
      </c>
      <c r="G154">
        <v>7.9</v>
      </c>
      <c r="H154">
        <v>4.4000000000000004</v>
      </c>
      <c r="I154" s="31">
        <f t="shared" si="2"/>
        <v>0.41509433962264158</v>
      </c>
    </row>
    <row r="155" spans="1:11" ht="15.75" thickBot="1" x14ac:dyDescent="0.3">
      <c r="A155" s="1">
        <v>44830</v>
      </c>
      <c r="B155" t="s">
        <v>85</v>
      </c>
      <c r="C155" s="20" t="s">
        <v>87</v>
      </c>
      <c r="D155" s="21" t="s">
        <v>10</v>
      </c>
      <c r="E155" s="3"/>
      <c r="F155">
        <v>15.4</v>
      </c>
      <c r="G155">
        <v>12</v>
      </c>
      <c r="H155">
        <v>6.8</v>
      </c>
      <c r="I155" s="31">
        <f t="shared" si="2"/>
        <v>0.44155844155844154</v>
      </c>
      <c r="J155">
        <f>F155*M5+N5</f>
        <v>6.8145068752179903</v>
      </c>
      <c r="K155" t="s">
        <v>123</v>
      </c>
    </row>
    <row r="156" spans="1:11" ht="15.75" thickBot="1" x14ac:dyDescent="0.3">
      <c r="A156" s="1">
        <v>44830</v>
      </c>
      <c r="B156" t="s">
        <v>85</v>
      </c>
      <c r="C156" s="20"/>
      <c r="D156" s="21" t="s">
        <v>15</v>
      </c>
      <c r="E156" s="3"/>
      <c r="F156">
        <v>13.3</v>
      </c>
      <c r="G156">
        <v>10.1</v>
      </c>
      <c r="H156">
        <v>5.9</v>
      </c>
      <c r="I156" s="31">
        <f t="shared" si="2"/>
        <v>0.44360902255639095</v>
      </c>
    </row>
    <row r="157" spans="1:11" ht="15.75" thickBot="1" x14ac:dyDescent="0.3">
      <c r="A157" s="1">
        <v>44830</v>
      </c>
      <c r="B157" t="s">
        <v>85</v>
      </c>
      <c r="C157" s="20"/>
      <c r="D157" s="21" t="s">
        <v>12</v>
      </c>
      <c r="E157" s="3"/>
      <c r="F157">
        <v>14.3</v>
      </c>
      <c r="G157">
        <v>10.4</v>
      </c>
      <c r="H157">
        <v>6.5</v>
      </c>
      <c r="I157" s="31">
        <f t="shared" si="2"/>
        <v>0.45454545454545453</v>
      </c>
    </row>
    <row r="158" spans="1:11" ht="15.75" thickBot="1" x14ac:dyDescent="0.3">
      <c r="A158" s="1">
        <v>44830</v>
      </c>
      <c r="B158" t="s">
        <v>85</v>
      </c>
      <c r="C158" s="20"/>
      <c r="D158" s="21" t="s">
        <v>3</v>
      </c>
      <c r="E158" s="3"/>
      <c r="F158">
        <v>11.3</v>
      </c>
      <c r="G158">
        <v>8.5</v>
      </c>
      <c r="H158">
        <v>4.8</v>
      </c>
      <c r="I158" s="31">
        <f t="shared" si="2"/>
        <v>0.42477876106194684</v>
      </c>
    </row>
    <row r="159" spans="1:11" ht="15.75" thickBot="1" x14ac:dyDescent="0.3">
      <c r="A159" s="1">
        <v>44830</v>
      </c>
      <c r="B159" t="s">
        <v>85</v>
      </c>
      <c r="C159" s="20"/>
      <c r="D159" s="21" t="s">
        <v>10</v>
      </c>
      <c r="E159" s="21" t="s">
        <v>15</v>
      </c>
      <c r="F159">
        <v>11.7</v>
      </c>
      <c r="G159">
        <v>8.5</v>
      </c>
      <c r="H159">
        <v>4.5</v>
      </c>
      <c r="I159" s="31">
        <f t="shared" si="2"/>
        <v>0.38461538461538464</v>
      </c>
    </row>
    <row r="160" spans="1:11" ht="15.75" thickBot="1" x14ac:dyDescent="0.3">
      <c r="A160" s="1">
        <v>44830</v>
      </c>
      <c r="B160" t="s">
        <v>85</v>
      </c>
      <c r="C160" s="20"/>
      <c r="D160" s="21" t="s">
        <v>10</v>
      </c>
      <c r="E160" s="21" t="s">
        <v>12</v>
      </c>
      <c r="F160">
        <v>10.4</v>
      </c>
      <c r="G160">
        <v>7.9</v>
      </c>
      <c r="H160">
        <v>4.5999999999999996</v>
      </c>
      <c r="I160" s="31">
        <f t="shared" si="2"/>
        <v>0.44230769230769224</v>
      </c>
    </row>
    <row r="161" spans="1:9" ht="15.75" thickBot="1" x14ac:dyDescent="0.3">
      <c r="A161" s="1">
        <v>44830</v>
      </c>
      <c r="B161" t="s">
        <v>85</v>
      </c>
      <c r="C161" s="20"/>
      <c r="D161" s="21" t="s">
        <v>10</v>
      </c>
      <c r="E161" s="21" t="s">
        <v>3</v>
      </c>
      <c r="F161">
        <v>10</v>
      </c>
      <c r="G161">
        <v>7.9</v>
      </c>
      <c r="H161">
        <v>4.5999999999999996</v>
      </c>
      <c r="I161" s="31">
        <f t="shared" si="2"/>
        <v>0.45999999999999996</v>
      </c>
    </row>
    <row r="162" spans="1:9" ht="15.75" thickBot="1" x14ac:dyDescent="0.3">
      <c r="A162" s="1">
        <v>44830</v>
      </c>
      <c r="B162" t="s">
        <v>85</v>
      </c>
      <c r="C162" s="20"/>
      <c r="D162" s="21" t="s">
        <v>15</v>
      </c>
      <c r="E162" s="21" t="s">
        <v>12</v>
      </c>
      <c r="F162">
        <v>10.8</v>
      </c>
      <c r="G162">
        <v>8.4</v>
      </c>
      <c r="H162">
        <v>4.8</v>
      </c>
      <c r="I162" s="31">
        <f t="shared" si="2"/>
        <v>0.44444444444444442</v>
      </c>
    </row>
    <row r="163" spans="1:9" ht="15.75" thickBot="1" x14ac:dyDescent="0.3">
      <c r="A163" s="1">
        <v>44830</v>
      </c>
      <c r="B163" t="s">
        <v>85</v>
      </c>
      <c r="C163" s="22"/>
      <c r="D163" s="23" t="s">
        <v>12</v>
      </c>
      <c r="E163" s="23" t="s">
        <v>3</v>
      </c>
      <c r="F163">
        <v>11.3</v>
      </c>
      <c r="G163">
        <v>8.5</v>
      </c>
      <c r="H163">
        <v>5.0999999999999996</v>
      </c>
      <c r="I163" s="31">
        <f t="shared" si="2"/>
        <v>0.45132743362831851</v>
      </c>
    </row>
    <row r="164" spans="1:9" ht="15.75" thickBot="1" x14ac:dyDescent="0.3">
      <c r="A164" s="1">
        <v>44830</v>
      </c>
      <c r="B164" t="s">
        <v>85</v>
      </c>
      <c r="C164" s="20" t="s">
        <v>88</v>
      </c>
      <c r="D164" s="21" t="s">
        <v>10</v>
      </c>
      <c r="E164" s="3"/>
      <c r="F164">
        <v>14.2</v>
      </c>
      <c r="G164">
        <v>10.4</v>
      </c>
      <c r="H164">
        <v>5.9</v>
      </c>
      <c r="I164" s="31">
        <f t="shared" si="2"/>
        <v>0.41549295774647893</v>
      </c>
    </row>
    <row r="165" spans="1:9" ht="15.75" thickBot="1" x14ac:dyDescent="0.3">
      <c r="A165" s="1">
        <v>44830</v>
      </c>
      <c r="B165" t="s">
        <v>85</v>
      </c>
      <c r="C165" s="20"/>
      <c r="D165" s="21" t="s">
        <v>15</v>
      </c>
      <c r="E165" s="3"/>
      <c r="F165">
        <v>13.3</v>
      </c>
      <c r="G165">
        <v>9.8000000000000007</v>
      </c>
      <c r="H165">
        <v>5.9</v>
      </c>
      <c r="I165" s="31">
        <f t="shared" si="2"/>
        <v>0.44360902255639095</v>
      </c>
    </row>
    <row r="166" spans="1:9" ht="15.75" thickBot="1" x14ac:dyDescent="0.3">
      <c r="A166" s="1">
        <v>44830</v>
      </c>
      <c r="B166" t="s">
        <v>85</v>
      </c>
      <c r="C166" s="20"/>
      <c r="D166" s="21" t="s">
        <v>12</v>
      </c>
      <c r="E166" s="3"/>
      <c r="F166">
        <v>11.7</v>
      </c>
      <c r="G166">
        <v>9.1</v>
      </c>
      <c r="H166">
        <v>5</v>
      </c>
      <c r="I166" s="31">
        <f t="shared" si="2"/>
        <v>0.42735042735042739</v>
      </c>
    </row>
    <row r="167" spans="1:9" ht="15.75" thickBot="1" x14ac:dyDescent="0.3">
      <c r="A167" s="1">
        <v>44830</v>
      </c>
      <c r="B167" t="s">
        <v>85</v>
      </c>
      <c r="C167" s="20"/>
      <c r="D167" s="21" t="s">
        <v>3</v>
      </c>
      <c r="E167" s="3"/>
      <c r="F167">
        <v>12.3</v>
      </c>
      <c r="G167">
        <v>9</v>
      </c>
      <c r="H167">
        <v>5.0999999999999996</v>
      </c>
      <c r="I167" s="31">
        <f t="shared" si="2"/>
        <v>0.41463414634146334</v>
      </c>
    </row>
    <row r="168" spans="1:9" ht="15.75" thickBot="1" x14ac:dyDescent="0.3">
      <c r="A168" s="1">
        <v>44830</v>
      </c>
      <c r="B168" t="s">
        <v>85</v>
      </c>
      <c r="C168" s="20"/>
      <c r="D168" s="21" t="s">
        <v>10</v>
      </c>
      <c r="E168" s="21" t="s">
        <v>15</v>
      </c>
      <c r="F168">
        <v>10.8</v>
      </c>
      <c r="G168">
        <v>8.1999999999999993</v>
      </c>
      <c r="H168">
        <v>4.5</v>
      </c>
      <c r="I168" s="31">
        <f t="shared" si="2"/>
        <v>0.41666666666666663</v>
      </c>
    </row>
    <row r="169" spans="1:9" ht="15.75" thickBot="1" x14ac:dyDescent="0.3">
      <c r="A169" s="1">
        <v>44830</v>
      </c>
      <c r="B169" t="s">
        <v>85</v>
      </c>
      <c r="C169" s="20"/>
      <c r="D169" s="21" t="s">
        <v>10</v>
      </c>
      <c r="E169" s="21" t="s">
        <v>12</v>
      </c>
      <c r="F169">
        <v>9.8000000000000007</v>
      </c>
      <c r="G169">
        <v>7.4</v>
      </c>
      <c r="H169">
        <v>4.5999999999999996</v>
      </c>
      <c r="I169" s="31">
        <f t="shared" si="2"/>
        <v>0.46938775510204073</v>
      </c>
    </row>
    <row r="170" spans="1:9" ht="15.75" thickBot="1" x14ac:dyDescent="0.3">
      <c r="A170" s="1">
        <v>44830</v>
      </c>
      <c r="B170" t="s">
        <v>85</v>
      </c>
      <c r="C170" s="20"/>
      <c r="D170" s="21" t="s">
        <v>10</v>
      </c>
      <c r="E170" s="21" t="s">
        <v>3</v>
      </c>
      <c r="F170">
        <v>9.6999999999999993</v>
      </c>
      <c r="G170">
        <v>7.5</v>
      </c>
      <c r="H170">
        <v>4.4000000000000004</v>
      </c>
      <c r="I170" s="31">
        <f t="shared" si="2"/>
        <v>0.45360824742268047</v>
      </c>
    </row>
    <row r="171" spans="1:9" ht="15.75" thickBot="1" x14ac:dyDescent="0.3">
      <c r="A171" s="1">
        <v>44830</v>
      </c>
      <c r="B171" t="s">
        <v>85</v>
      </c>
      <c r="C171" s="20"/>
      <c r="D171" s="21" t="s">
        <v>15</v>
      </c>
      <c r="E171" s="21" t="s">
        <v>12</v>
      </c>
      <c r="F171">
        <v>11.1</v>
      </c>
      <c r="G171">
        <v>8.1</v>
      </c>
      <c r="H171">
        <v>5.2</v>
      </c>
      <c r="I171" s="31">
        <f t="shared" si="2"/>
        <v>0.46846846846846851</v>
      </c>
    </row>
    <row r="172" spans="1:9" ht="15.75" thickBot="1" x14ac:dyDescent="0.3">
      <c r="A172" s="1">
        <v>44830</v>
      </c>
      <c r="B172" t="s">
        <v>85</v>
      </c>
      <c r="C172" s="22"/>
      <c r="D172" s="23" t="s">
        <v>12</v>
      </c>
      <c r="E172" s="23" t="s">
        <v>3</v>
      </c>
      <c r="F172">
        <v>10</v>
      </c>
      <c r="G172">
        <v>7.7</v>
      </c>
      <c r="H172">
        <v>4.4000000000000004</v>
      </c>
      <c r="I172" s="31">
        <f t="shared" si="2"/>
        <v>0.44000000000000006</v>
      </c>
    </row>
    <row r="173" spans="1:9" ht="15.75" thickBot="1" x14ac:dyDescent="0.3">
      <c r="A173" s="1">
        <v>44830</v>
      </c>
      <c r="B173" t="s">
        <v>85</v>
      </c>
      <c r="C173" s="20" t="s">
        <v>104</v>
      </c>
      <c r="D173" s="21" t="s">
        <v>10</v>
      </c>
      <c r="E173" s="3"/>
      <c r="F173">
        <v>15.2</v>
      </c>
      <c r="G173">
        <v>11.5</v>
      </c>
      <c r="H173">
        <v>7</v>
      </c>
      <c r="I173" s="31">
        <f t="shared" si="2"/>
        <v>0.46052631578947373</v>
      </c>
    </row>
    <row r="174" spans="1:9" ht="15.75" thickBot="1" x14ac:dyDescent="0.3">
      <c r="A174" s="1">
        <v>44830</v>
      </c>
      <c r="B174" t="s">
        <v>85</v>
      </c>
      <c r="C174" s="20"/>
      <c r="D174" s="21" t="s">
        <v>15</v>
      </c>
      <c r="E174" s="3"/>
      <c r="F174">
        <v>13.4</v>
      </c>
      <c r="G174">
        <v>10.4</v>
      </c>
      <c r="H174">
        <v>6</v>
      </c>
      <c r="I174" s="31">
        <f t="shared" si="2"/>
        <v>0.44776119402985076</v>
      </c>
    </row>
    <row r="175" spans="1:9" ht="15.75" thickBot="1" x14ac:dyDescent="0.3">
      <c r="A175" s="1">
        <v>44830</v>
      </c>
      <c r="B175" t="s">
        <v>85</v>
      </c>
      <c r="C175" s="20"/>
      <c r="D175" s="21" t="s">
        <v>12</v>
      </c>
      <c r="E175" s="3"/>
      <c r="F175">
        <v>12.2</v>
      </c>
      <c r="G175">
        <v>8.3000000000000007</v>
      </c>
      <c r="H175">
        <v>5</v>
      </c>
      <c r="I175" s="31">
        <f t="shared" si="2"/>
        <v>0.4098360655737705</v>
      </c>
    </row>
    <row r="176" spans="1:9" ht="15.75" thickBot="1" x14ac:dyDescent="0.3">
      <c r="A176" s="1">
        <v>44830</v>
      </c>
      <c r="B176" t="s">
        <v>85</v>
      </c>
      <c r="C176" s="20"/>
      <c r="D176" s="21" t="s">
        <v>3</v>
      </c>
      <c r="E176" s="3"/>
      <c r="F176">
        <v>11.7</v>
      </c>
      <c r="G176">
        <v>8.6</v>
      </c>
      <c r="H176">
        <v>4.7</v>
      </c>
      <c r="I176" s="31">
        <f t="shared" si="2"/>
        <v>0.40170940170940173</v>
      </c>
    </row>
    <row r="177" spans="1:11" ht="15.75" thickBot="1" x14ac:dyDescent="0.3">
      <c r="A177" s="1">
        <v>44830</v>
      </c>
      <c r="B177" t="s">
        <v>85</v>
      </c>
      <c r="C177" s="20"/>
      <c r="D177" s="21" t="s">
        <v>10</v>
      </c>
      <c r="E177" s="21" t="s">
        <v>15</v>
      </c>
      <c r="F177">
        <v>10.199999999999999</v>
      </c>
      <c r="G177">
        <v>7.5</v>
      </c>
      <c r="H177">
        <v>4.5999999999999996</v>
      </c>
      <c r="I177" s="31">
        <f t="shared" si="2"/>
        <v>0.45098039215686275</v>
      </c>
    </row>
    <row r="178" spans="1:11" ht="15.75" thickBot="1" x14ac:dyDescent="0.3">
      <c r="A178" s="1">
        <v>44830</v>
      </c>
      <c r="B178" t="s">
        <v>85</v>
      </c>
      <c r="C178" s="20"/>
      <c r="D178" s="21" t="s">
        <v>10</v>
      </c>
      <c r="E178" s="21" t="s">
        <v>12</v>
      </c>
      <c r="F178">
        <v>10.3</v>
      </c>
      <c r="G178">
        <v>7.5</v>
      </c>
      <c r="H178">
        <v>4.5</v>
      </c>
      <c r="I178" s="31">
        <f t="shared" si="2"/>
        <v>0.43689320388349512</v>
      </c>
    </row>
    <row r="179" spans="1:11" ht="15.75" thickBot="1" x14ac:dyDescent="0.3">
      <c r="A179" s="1">
        <v>44830</v>
      </c>
      <c r="B179" t="s">
        <v>85</v>
      </c>
      <c r="C179" s="20"/>
      <c r="D179" s="21" t="s">
        <v>10</v>
      </c>
      <c r="E179" s="21" t="s">
        <v>3</v>
      </c>
      <c r="F179">
        <v>9.8000000000000007</v>
      </c>
      <c r="G179">
        <v>6.9</v>
      </c>
      <c r="H179">
        <v>4</v>
      </c>
      <c r="I179" s="31">
        <f t="shared" si="2"/>
        <v>0.4081632653061224</v>
      </c>
    </row>
    <row r="180" spans="1:11" ht="15.75" thickBot="1" x14ac:dyDescent="0.3">
      <c r="A180" s="1">
        <v>44830</v>
      </c>
      <c r="B180" t="s">
        <v>85</v>
      </c>
      <c r="C180" s="20"/>
      <c r="D180" s="21" t="s">
        <v>15</v>
      </c>
      <c r="E180" s="21" t="s">
        <v>12</v>
      </c>
      <c r="F180">
        <v>11.4</v>
      </c>
      <c r="G180">
        <v>8.3000000000000007</v>
      </c>
      <c r="H180">
        <v>4.8</v>
      </c>
      <c r="I180" s="31">
        <f t="shared" si="2"/>
        <v>0.42105263157894735</v>
      </c>
    </row>
    <row r="181" spans="1:11" ht="15.75" thickBot="1" x14ac:dyDescent="0.3">
      <c r="A181" s="1">
        <v>44830</v>
      </c>
      <c r="B181" t="s">
        <v>85</v>
      </c>
      <c r="C181" s="22"/>
      <c r="D181" s="23" t="s">
        <v>12</v>
      </c>
      <c r="E181" s="23" t="s">
        <v>3</v>
      </c>
      <c r="F181">
        <v>10.5</v>
      </c>
      <c r="G181">
        <v>8</v>
      </c>
      <c r="H181">
        <v>4.5</v>
      </c>
      <c r="I181" s="31">
        <f t="shared" si="2"/>
        <v>0.42857142857142855</v>
      </c>
    </row>
    <row r="182" spans="1:11" ht="15.75" thickBot="1" x14ac:dyDescent="0.3">
      <c r="A182" s="1">
        <v>44830</v>
      </c>
      <c r="B182" t="s">
        <v>85</v>
      </c>
      <c r="C182" s="20" t="s">
        <v>105</v>
      </c>
      <c r="D182" s="21" t="s">
        <v>10</v>
      </c>
      <c r="E182" s="3"/>
      <c r="F182">
        <v>13.9</v>
      </c>
      <c r="G182">
        <v>10</v>
      </c>
      <c r="H182">
        <v>6</v>
      </c>
      <c r="I182" s="31">
        <f t="shared" si="2"/>
        <v>0.43165467625899279</v>
      </c>
    </row>
    <row r="183" spans="1:11" ht="15.75" thickBot="1" x14ac:dyDescent="0.3">
      <c r="A183" s="1">
        <v>44830</v>
      </c>
      <c r="B183" t="s">
        <v>85</v>
      </c>
      <c r="C183" s="20"/>
      <c r="D183" s="21" t="s">
        <v>15</v>
      </c>
      <c r="E183" s="3"/>
      <c r="F183">
        <v>13</v>
      </c>
      <c r="G183">
        <v>9.9</v>
      </c>
      <c r="H183">
        <v>5.4</v>
      </c>
      <c r="I183" s="31">
        <f t="shared" si="2"/>
        <v>0.41538461538461541</v>
      </c>
    </row>
    <row r="184" spans="1:11" ht="15.75" thickBot="1" x14ac:dyDescent="0.3">
      <c r="A184" s="1">
        <v>44830</v>
      </c>
      <c r="B184" t="s">
        <v>85</v>
      </c>
      <c r="C184" s="20"/>
      <c r="D184" s="21" t="s">
        <v>12</v>
      </c>
      <c r="E184" s="3"/>
      <c r="F184">
        <v>12.1</v>
      </c>
      <c r="G184">
        <v>8.5</v>
      </c>
      <c r="H184">
        <v>5.2</v>
      </c>
      <c r="I184" s="31">
        <f t="shared" si="2"/>
        <v>0.42975206611570249</v>
      </c>
    </row>
    <row r="185" spans="1:11" ht="15.75" thickBot="1" x14ac:dyDescent="0.3">
      <c r="A185" s="1">
        <v>44830</v>
      </c>
      <c r="B185" t="s">
        <v>85</v>
      </c>
      <c r="C185" s="20"/>
      <c r="D185" s="21" t="s">
        <v>3</v>
      </c>
      <c r="E185" s="3"/>
      <c r="F185">
        <v>11.6</v>
      </c>
      <c r="G185">
        <v>8.4</v>
      </c>
      <c r="H185">
        <v>4.8</v>
      </c>
      <c r="I185" s="31">
        <f t="shared" si="2"/>
        <v>0.41379310344827586</v>
      </c>
    </row>
    <row r="186" spans="1:11" ht="15.75" thickBot="1" x14ac:dyDescent="0.3">
      <c r="A186" s="1">
        <v>44830</v>
      </c>
      <c r="B186" t="s">
        <v>85</v>
      </c>
      <c r="C186" s="20"/>
      <c r="D186" s="21" t="s">
        <v>10</v>
      </c>
      <c r="E186" s="21" t="s">
        <v>15</v>
      </c>
      <c r="F186">
        <v>11.4</v>
      </c>
      <c r="G186">
        <v>7.9</v>
      </c>
      <c r="H186">
        <v>4.9000000000000004</v>
      </c>
      <c r="I186" s="31">
        <f t="shared" si="2"/>
        <v>0.42982456140350878</v>
      </c>
    </row>
    <row r="187" spans="1:11" ht="15.75" thickBot="1" x14ac:dyDescent="0.3">
      <c r="A187" s="1">
        <v>44830</v>
      </c>
      <c r="B187" t="s">
        <v>85</v>
      </c>
      <c r="C187" s="20"/>
      <c r="D187" s="21" t="s">
        <v>10</v>
      </c>
      <c r="E187" s="21" t="s">
        <v>12</v>
      </c>
      <c r="F187">
        <v>9</v>
      </c>
      <c r="G187">
        <v>7.2</v>
      </c>
      <c r="H187">
        <v>3.8</v>
      </c>
      <c r="I187" s="31">
        <f t="shared" si="2"/>
        <v>0.42222222222222222</v>
      </c>
    </row>
    <row r="188" spans="1:11" ht="15.75" thickBot="1" x14ac:dyDescent="0.3">
      <c r="A188" s="1">
        <v>44830</v>
      </c>
      <c r="B188" t="s">
        <v>85</v>
      </c>
      <c r="C188" s="20"/>
      <c r="D188" s="21" t="s">
        <v>10</v>
      </c>
      <c r="E188" s="21" t="s">
        <v>3</v>
      </c>
      <c r="F188">
        <v>9.5</v>
      </c>
      <c r="G188">
        <v>7.2</v>
      </c>
      <c r="H188">
        <v>4</v>
      </c>
      <c r="I188" s="31">
        <f t="shared" si="2"/>
        <v>0.42105263157894735</v>
      </c>
    </row>
    <row r="189" spans="1:11" ht="15.75" thickBot="1" x14ac:dyDescent="0.3">
      <c r="A189" s="1">
        <v>44830</v>
      </c>
      <c r="B189" t="s">
        <v>85</v>
      </c>
      <c r="C189" s="20"/>
      <c r="D189" s="21" t="s">
        <v>15</v>
      </c>
      <c r="E189" s="21" t="s">
        <v>12</v>
      </c>
      <c r="F189">
        <v>10.9</v>
      </c>
      <c r="G189">
        <v>8.4</v>
      </c>
      <c r="H189">
        <v>5.4</v>
      </c>
      <c r="I189" s="31">
        <f t="shared" si="2"/>
        <v>0.49541284403669728</v>
      </c>
    </row>
    <row r="190" spans="1:11" ht="15.75" thickBot="1" x14ac:dyDescent="0.3">
      <c r="A190" s="1">
        <v>44830</v>
      </c>
      <c r="B190" t="s">
        <v>85</v>
      </c>
      <c r="C190" s="22"/>
      <c r="D190" s="23" t="s">
        <v>12</v>
      </c>
      <c r="E190" s="23" t="s">
        <v>3</v>
      </c>
      <c r="F190">
        <v>11.3</v>
      </c>
      <c r="G190">
        <v>8.1999999999999993</v>
      </c>
      <c r="H190">
        <v>4.8</v>
      </c>
      <c r="I190" s="31">
        <f t="shared" si="2"/>
        <v>0.42477876106194684</v>
      </c>
    </row>
    <row r="191" spans="1:11" ht="15.75" thickBot="1" x14ac:dyDescent="0.3">
      <c r="A191" s="1">
        <v>44830</v>
      </c>
      <c r="B191" t="s">
        <v>85</v>
      </c>
      <c r="C191" s="20" t="s">
        <v>106</v>
      </c>
      <c r="D191" s="21" t="s">
        <v>10</v>
      </c>
      <c r="E191" s="3"/>
      <c r="F191">
        <v>12.6</v>
      </c>
      <c r="G191">
        <v>10</v>
      </c>
      <c r="H191">
        <v>5.6</v>
      </c>
      <c r="I191" s="31">
        <f t="shared" si="2"/>
        <v>0.44444444444444442</v>
      </c>
    </row>
    <row r="192" spans="1:11" ht="15.75" thickBot="1" x14ac:dyDescent="0.3">
      <c r="A192" s="1">
        <v>44830</v>
      </c>
      <c r="B192" t="s">
        <v>85</v>
      </c>
      <c r="C192" s="20"/>
      <c r="D192" s="21" t="s">
        <v>15</v>
      </c>
      <c r="E192" s="3"/>
      <c r="F192">
        <v>13.2</v>
      </c>
      <c r="G192">
        <v>10</v>
      </c>
      <c r="H192">
        <v>6.1</v>
      </c>
      <c r="I192" s="31">
        <f t="shared" si="2"/>
        <v>0.4621212121212121</v>
      </c>
      <c r="J192">
        <f>F192*M2+N2</f>
        <v>10.096618981956723</v>
      </c>
      <c r="K192" t="s">
        <v>120</v>
      </c>
    </row>
    <row r="193" spans="1:11" ht="15.75" thickBot="1" x14ac:dyDescent="0.3">
      <c r="A193" s="1">
        <v>44830</v>
      </c>
      <c r="B193" t="s">
        <v>85</v>
      </c>
      <c r="C193" s="20"/>
      <c r="D193" s="21" t="s">
        <v>12</v>
      </c>
      <c r="E193" s="3"/>
      <c r="F193">
        <v>10.9</v>
      </c>
      <c r="G193">
        <v>8</v>
      </c>
      <c r="H193">
        <v>4.5</v>
      </c>
      <c r="I193" s="31">
        <f t="shared" si="2"/>
        <v>0.41284403669724767</v>
      </c>
    </row>
    <row r="194" spans="1:11" ht="15.75" thickBot="1" x14ac:dyDescent="0.3">
      <c r="A194" s="1">
        <v>44830</v>
      </c>
      <c r="B194" t="s">
        <v>85</v>
      </c>
      <c r="C194" s="20"/>
      <c r="D194" s="21" t="s">
        <v>3</v>
      </c>
      <c r="E194" s="3"/>
      <c r="F194">
        <v>11.6</v>
      </c>
      <c r="G194">
        <v>9</v>
      </c>
      <c r="H194">
        <v>5.0999999999999996</v>
      </c>
      <c r="I194" s="31">
        <f t="shared" si="2"/>
        <v>0.43965517241379309</v>
      </c>
    </row>
    <row r="195" spans="1:11" ht="15.75" thickBot="1" x14ac:dyDescent="0.3">
      <c r="A195" s="1">
        <v>44830</v>
      </c>
      <c r="B195" t="s">
        <v>85</v>
      </c>
      <c r="C195" s="20"/>
      <c r="D195" s="21" t="s">
        <v>10</v>
      </c>
      <c r="E195" s="21" t="s">
        <v>15</v>
      </c>
      <c r="F195">
        <v>12.2</v>
      </c>
      <c r="G195">
        <v>9.1</v>
      </c>
      <c r="H195">
        <v>5.5</v>
      </c>
      <c r="I195" s="31">
        <f t="shared" ref="I195:I258" si="3">H195/F195</f>
        <v>0.45081967213114754</v>
      </c>
    </row>
    <row r="196" spans="1:11" ht="15.75" thickBot="1" x14ac:dyDescent="0.3">
      <c r="A196" s="1">
        <v>44830</v>
      </c>
      <c r="B196" t="s">
        <v>85</v>
      </c>
      <c r="C196" s="20"/>
      <c r="D196" s="21" t="s">
        <v>10</v>
      </c>
      <c r="E196" s="21" t="s">
        <v>12</v>
      </c>
      <c r="F196">
        <v>10.199999999999999</v>
      </c>
      <c r="G196">
        <v>7.5</v>
      </c>
      <c r="H196">
        <v>4.2</v>
      </c>
      <c r="I196" s="31">
        <f t="shared" si="3"/>
        <v>0.41176470588235298</v>
      </c>
    </row>
    <row r="197" spans="1:11" ht="15.75" thickBot="1" x14ac:dyDescent="0.3">
      <c r="A197" s="1">
        <v>44830</v>
      </c>
      <c r="B197" t="s">
        <v>85</v>
      </c>
      <c r="C197" s="20"/>
      <c r="D197" s="21" t="s">
        <v>10</v>
      </c>
      <c r="E197" s="21" t="s">
        <v>3</v>
      </c>
      <c r="F197">
        <v>11.8</v>
      </c>
      <c r="G197">
        <v>9.1999999999999993</v>
      </c>
      <c r="H197">
        <v>5.5</v>
      </c>
      <c r="I197" s="31">
        <f t="shared" si="3"/>
        <v>0.46610169491525422</v>
      </c>
    </row>
    <row r="198" spans="1:11" ht="15.75" thickBot="1" x14ac:dyDescent="0.3">
      <c r="A198" s="1">
        <v>44830</v>
      </c>
      <c r="B198" t="s">
        <v>85</v>
      </c>
      <c r="C198" s="20"/>
      <c r="D198" s="21" t="s">
        <v>15</v>
      </c>
      <c r="E198" s="21" t="s">
        <v>12</v>
      </c>
      <c r="F198">
        <v>10.9</v>
      </c>
      <c r="G198">
        <v>8.4</v>
      </c>
      <c r="H198">
        <v>5.3</v>
      </c>
      <c r="I198" s="31">
        <f t="shared" si="3"/>
        <v>0.48623853211009171</v>
      </c>
    </row>
    <row r="199" spans="1:11" ht="15.75" thickBot="1" x14ac:dyDescent="0.3">
      <c r="A199" s="1">
        <v>44830</v>
      </c>
      <c r="B199" t="s">
        <v>85</v>
      </c>
      <c r="C199" s="22"/>
      <c r="D199" s="23" t="s">
        <v>12</v>
      </c>
      <c r="E199" s="23" t="s">
        <v>3</v>
      </c>
      <c r="F199">
        <v>11.1</v>
      </c>
      <c r="G199">
        <v>8.3000000000000007</v>
      </c>
      <c r="H199">
        <v>4.8</v>
      </c>
      <c r="I199" s="31">
        <f t="shared" si="3"/>
        <v>0.43243243243243246</v>
      </c>
    </row>
    <row r="200" spans="1:11" ht="15.75" thickBot="1" x14ac:dyDescent="0.3">
      <c r="A200" s="1">
        <v>44830</v>
      </c>
      <c r="B200" t="s">
        <v>85</v>
      </c>
      <c r="C200" s="20" t="s">
        <v>107</v>
      </c>
      <c r="D200" s="21" t="s">
        <v>10</v>
      </c>
      <c r="E200" s="3"/>
      <c r="F200">
        <v>13.5</v>
      </c>
      <c r="G200">
        <v>10.9</v>
      </c>
      <c r="H200">
        <v>6.7</v>
      </c>
      <c r="I200" s="31">
        <f t="shared" si="3"/>
        <v>0.49629629629629629</v>
      </c>
    </row>
    <row r="201" spans="1:11" ht="15.75" thickBot="1" x14ac:dyDescent="0.3">
      <c r="A201" s="1">
        <v>44830</v>
      </c>
      <c r="B201" t="s">
        <v>85</v>
      </c>
      <c r="C201" s="20"/>
      <c r="D201" s="21" t="s">
        <v>15</v>
      </c>
      <c r="E201" s="3"/>
      <c r="F201">
        <v>13.3</v>
      </c>
      <c r="G201">
        <v>9.6999999999999993</v>
      </c>
      <c r="H201">
        <v>5.6</v>
      </c>
      <c r="I201" s="31">
        <f t="shared" si="3"/>
        <v>0.42105263157894735</v>
      </c>
    </row>
    <row r="202" spans="1:11" ht="15.75" thickBot="1" x14ac:dyDescent="0.3">
      <c r="A202" s="1">
        <v>44830</v>
      </c>
      <c r="B202" t="s">
        <v>85</v>
      </c>
      <c r="C202" s="20"/>
      <c r="D202" s="21" t="s">
        <v>12</v>
      </c>
      <c r="E202" s="3"/>
      <c r="F202">
        <v>11.5</v>
      </c>
      <c r="G202">
        <v>9.1999999999999993</v>
      </c>
      <c r="H202">
        <v>5.7</v>
      </c>
      <c r="I202" s="31">
        <f t="shared" si="3"/>
        <v>0.4956521739130435</v>
      </c>
    </row>
    <row r="203" spans="1:11" ht="15.75" thickBot="1" x14ac:dyDescent="0.3">
      <c r="A203" s="1">
        <v>44830</v>
      </c>
      <c r="B203" t="s">
        <v>85</v>
      </c>
      <c r="C203" s="20"/>
      <c r="D203" s="21" t="s">
        <v>3</v>
      </c>
      <c r="E203" s="3"/>
      <c r="F203">
        <v>11.7</v>
      </c>
      <c r="G203">
        <v>8.9</v>
      </c>
      <c r="H203">
        <v>5.0999999999999996</v>
      </c>
      <c r="I203" s="31">
        <f t="shared" si="3"/>
        <v>0.4358974358974359</v>
      </c>
    </row>
    <row r="204" spans="1:11" ht="15.75" thickBot="1" x14ac:dyDescent="0.3">
      <c r="A204" s="1">
        <v>44830</v>
      </c>
      <c r="B204" t="s">
        <v>85</v>
      </c>
      <c r="C204" s="20"/>
      <c r="D204" s="21" t="s">
        <v>10</v>
      </c>
      <c r="E204" s="21" t="s">
        <v>15</v>
      </c>
      <c r="F204">
        <v>10.5</v>
      </c>
      <c r="G204">
        <v>8.1</v>
      </c>
      <c r="H204">
        <v>4.5999999999999996</v>
      </c>
      <c r="I204" s="31">
        <f t="shared" si="3"/>
        <v>0.43809523809523804</v>
      </c>
    </row>
    <row r="205" spans="1:11" ht="15.75" thickBot="1" x14ac:dyDescent="0.3">
      <c r="A205" s="1">
        <v>44830</v>
      </c>
      <c r="B205" t="s">
        <v>85</v>
      </c>
      <c r="C205" s="20"/>
      <c r="D205" s="21" t="s">
        <v>10</v>
      </c>
      <c r="E205" s="21" t="s">
        <v>12</v>
      </c>
      <c r="F205">
        <v>9.9</v>
      </c>
      <c r="G205">
        <v>7.5</v>
      </c>
      <c r="H205">
        <v>4.3</v>
      </c>
      <c r="I205" s="31">
        <f t="shared" si="3"/>
        <v>0.43434343434343431</v>
      </c>
      <c r="J205">
        <f>F205*M5+N5</f>
        <v>4.2566556751500695</v>
      </c>
      <c r="K205" t="s">
        <v>122</v>
      </c>
    </row>
    <row r="206" spans="1:11" ht="15.75" thickBot="1" x14ac:dyDescent="0.3">
      <c r="A206" s="1">
        <v>44830</v>
      </c>
      <c r="B206" t="s">
        <v>85</v>
      </c>
      <c r="C206" s="20"/>
      <c r="D206" s="21" t="s">
        <v>10</v>
      </c>
      <c r="E206" s="21" t="s">
        <v>3</v>
      </c>
      <c r="F206">
        <v>10.7</v>
      </c>
      <c r="G206">
        <v>8.1</v>
      </c>
      <c r="H206">
        <v>5.2</v>
      </c>
      <c r="I206" s="31">
        <f t="shared" si="3"/>
        <v>0.48598130841121501</v>
      </c>
    </row>
    <row r="207" spans="1:11" ht="15.75" thickBot="1" x14ac:dyDescent="0.3">
      <c r="A207" s="1">
        <v>44830</v>
      </c>
      <c r="B207" t="s">
        <v>85</v>
      </c>
      <c r="C207" s="20"/>
      <c r="D207" s="21" t="s">
        <v>15</v>
      </c>
      <c r="E207" s="21" t="s">
        <v>12</v>
      </c>
      <c r="F207">
        <v>11.1</v>
      </c>
      <c r="G207">
        <v>8.4</v>
      </c>
      <c r="H207">
        <v>4.9000000000000004</v>
      </c>
      <c r="I207" s="31">
        <f t="shared" si="3"/>
        <v>0.44144144144144148</v>
      </c>
    </row>
    <row r="208" spans="1:11" ht="15.75" thickBot="1" x14ac:dyDescent="0.3">
      <c r="A208" s="1">
        <v>44830</v>
      </c>
      <c r="B208" t="s">
        <v>85</v>
      </c>
      <c r="C208" s="22"/>
      <c r="D208" s="23" t="s">
        <v>12</v>
      </c>
      <c r="E208" s="23" t="s">
        <v>3</v>
      </c>
      <c r="F208">
        <v>10.8</v>
      </c>
      <c r="G208">
        <v>8.5</v>
      </c>
      <c r="H208">
        <v>4.9000000000000004</v>
      </c>
      <c r="I208" s="31">
        <f t="shared" si="3"/>
        <v>0.45370370370370372</v>
      </c>
    </row>
    <row r="209" spans="1:9" ht="15.75" thickBot="1" x14ac:dyDescent="0.3">
      <c r="A209" s="1">
        <v>44830</v>
      </c>
      <c r="B209" t="s">
        <v>85</v>
      </c>
      <c r="C209" s="20" t="s">
        <v>108</v>
      </c>
      <c r="D209" s="21" t="s">
        <v>10</v>
      </c>
      <c r="E209" s="3"/>
      <c r="F209">
        <v>13.8</v>
      </c>
      <c r="G209">
        <v>10.5</v>
      </c>
      <c r="H209">
        <v>6.1</v>
      </c>
      <c r="I209" s="31">
        <f t="shared" si="3"/>
        <v>0.44202898550724634</v>
      </c>
    </row>
    <row r="210" spans="1:9" ht="15.75" thickBot="1" x14ac:dyDescent="0.3">
      <c r="A210" s="1">
        <v>44830</v>
      </c>
      <c r="B210" t="s">
        <v>85</v>
      </c>
      <c r="C210" s="20"/>
      <c r="D210" s="21" t="s">
        <v>15</v>
      </c>
      <c r="E210" s="3"/>
      <c r="F210">
        <v>11.5</v>
      </c>
      <c r="G210">
        <v>8.6</v>
      </c>
      <c r="H210">
        <v>4.5</v>
      </c>
      <c r="I210" s="31">
        <f t="shared" si="3"/>
        <v>0.39130434782608697</v>
      </c>
    </row>
    <row r="211" spans="1:9" ht="15.75" thickBot="1" x14ac:dyDescent="0.3">
      <c r="A211" s="1">
        <v>44830</v>
      </c>
      <c r="B211" t="s">
        <v>85</v>
      </c>
      <c r="C211" s="20"/>
      <c r="D211" s="21" t="s">
        <v>12</v>
      </c>
      <c r="E211" s="3"/>
      <c r="F211">
        <v>12.1</v>
      </c>
      <c r="G211">
        <v>9</v>
      </c>
      <c r="H211">
        <v>5.3</v>
      </c>
      <c r="I211" s="31">
        <f t="shared" si="3"/>
        <v>0.43801652892561982</v>
      </c>
    </row>
    <row r="212" spans="1:9" ht="15.75" thickBot="1" x14ac:dyDescent="0.3">
      <c r="A212" s="1">
        <v>44830</v>
      </c>
      <c r="B212" t="s">
        <v>85</v>
      </c>
      <c r="C212" s="20"/>
      <c r="D212" s="21" t="s">
        <v>3</v>
      </c>
      <c r="E212" s="3"/>
      <c r="F212">
        <v>12.2</v>
      </c>
      <c r="G212">
        <v>8.8000000000000007</v>
      </c>
      <c r="H212">
        <v>4.8</v>
      </c>
      <c r="I212" s="31">
        <f t="shared" si="3"/>
        <v>0.39344262295081966</v>
      </c>
    </row>
    <row r="213" spans="1:9" ht="15.75" thickBot="1" x14ac:dyDescent="0.3">
      <c r="A213" s="1">
        <v>44830</v>
      </c>
      <c r="B213" t="s">
        <v>85</v>
      </c>
      <c r="C213" s="20"/>
      <c r="D213" s="21" t="s">
        <v>10</v>
      </c>
      <c r="E213" s="21" t="s">
        <v>15</v>
      </c>
      <c r="F213">
        <v>11.9</v>
      </c>
      <c r="G213">
        <v>8.8000000000000007</v>
      </c>
      <c r="H213">
        <v>5.3</v>
      </c>
      <c r="I213" s="31">
        <f t="shared" si="3"/>
        <v>0.44537815126050417</v>
      </c>
    </row>
    <row r="214" spans="1:9" ht="15.75" thickBot="1" x14ac:dyDescent="0.3">
      <c r="A214" s="1">
        <v>44830</v>
      </c>
      <c r="B214" t="s">
        <v>85</v>
      </c>
      <c r="C214" s="20"/>
      <c r="D214" s="21" t="s">
        <v>10</v>
      </c>
      <c r="E214" s="21" t="s">
        <v>12</v>
      </c>
      <c r="F214">
        <v>9.1999999999999993</v>
      </c>
      <c r="G214">
        <v>7.1</v>
      </c>
      <c r="H214">
        <v>4</v>
      </c>
      <c r="I214" s="31">
        <f t="shared" si="3"/>
        <v>0.43478260869565222</v>
      </c>
    </row>
    <row r="215" spans="1:9" ht="15.75" thickBot="1" x14ac:dyDescent="0.3">
      <c r="A215" s="1">
        <v>44830</v>
      </c>
      <c r="B215" t="s">
        <v>85</v>
      </c>
      <c r="C215" s="20"/>
      <c r="D215" s="21" t="s">
        <v>10</v>
      </c>
      <c r="E215" s="21" t="s">
        <v>3</v>
      </c>
      <c r="F215">
        <v>9.8000000000000007</v>
      </c>
      <c r="G215">
        <v>7.7</v>
      </c>
      <c r="H215">
        <v>4.2</v>
      </c>
      <c r="I215" s="31">
        <f t="shared" si="3"/>
        <v>0.42857142857142855</v>
      </c>
    </row>
    <row r="216" spans="1:9" ht="15.75" thickBot="1" x14ac:dyDescent="0.3">
      <c r="A216" s="1">
        <v>44830</v>
      </c>
      <c r="B216" t="s">
        <v>85</v>
      </c>
      <c r="C216" s="20"/>
      <c r="D216" s="21" t="s">
        <v>15</v>
      </c>
      <c r="E216" s="21" t="s">
        <v>12</v>
      </c>
      <c r="F216">
        <v>10.9</v>
      </c>
      <c r="G216">
        <v>8.4</v>
      </c>
      <c r="H216">
        <v>4.5</v>
      </c>
      <c r="I216" s="31">
        <f t="shared" si="3"/>
        <v>0.41284403669724767</v>
      </c>
    </row>
    <row r="217" spans="1:9" ht="15.75" thickBot="1" x14ac:dyDescent="0.3">
      <c r="A217" s="1">
        <v>44830</v>
      </c>
      <c r="B217" t="s">
        <v>85</v>
      </c>
      <c r="C217" s="22"/>
      <c r="D217" s="23" t="s">
        <v>12</v>
      </c>
      <c r="E217" s="23" t="s">
        <v>3</v>
      </c>
      <c r="F217">
        <v>11</v>
      </c>
      <c r="G217">
        <v>8.4</v>
      </c>
      <c r="H217">
        <v>4.5</v>
      </c>
      <c r="I217" s="31">
        <f t="shared" si="3"/>
        <v>0.40909090909090912</v>
      </c>
    </row>
    <row r="218" spans="1:9" ht="15.75" thickBot="1" x14ac:dyDescent="0.3">
      <c r="A218" s="1">
        <v>44830</v>
      </c>
      <c r="B218" t="s">
        <v>85</v>
      </c>
      <c r="C218" s="20" t="s">
        <v>109</v>
      </c>
      <c r="D218" s="21" t="s">
        <v>10</v>
      </c>
      <c r="E218" s="3"/>
      <c r="F218">
        <v>15.1</v>
      </c>
      <c r="G218">
        <v>11.2</v>
      </c>
      <c r="H218">
        <v>7.3</v>
      </c>
      <c r="I218" s="31">
        <f t="shared" si="3"/>
        <v>0.48344370860927155</v>
      </c>
    </row>
    <row r="219" spans="1:9" ht="15.75" thickBot="1" x14ac:dyDescent="0.3">
      <c r="A219" s="1">
        <v>44830</v>
      </c>
      <c r="B219" t="s">
        <v>85</v>
      </c>
      <c r="C219" s="20"/>
      <c r="D219" s="21" t="s">
        <v>15</v>
      </c>
      <c r="E219" s="3"/>
      <c r="F219">
        <v>13.2</v>
      </c>
      <c r="G219">
        <v>9.9</v>
      </c>
      <c r="H219">
        <v>6</v>
      </c>
      <c r="I219" s="31">
        <f t="shared" si="3"/>
        <v>0.45454545454545459</v>
      </c>
    </row>
    <row r="220" spans="1:9" ht="15.75" thickBot="1" x14ac:dyDescent="0.3">
      <c r="A220" s="1">
        <v>44830</v>
      </c>
      <c r="B220" t="s">
        <v>85</v>
      </c>
      <c r="C220" s="20"/>
      <c r="D220" s="21" t="s">
        <v>12</v>
      </c>
      <c r="E220" s="3"/>
      <c r="F220">
        <v>12.6</v>
      </c>
      <c r="G220">
        <v>9.6999999999999993</v>
      </c>
      <c r="H220">
        <v>5.8</v>
      </c>
      <c r="I220" s="31">
        <f t="shared" si="3"/>
        <v>0.46031746031746029</v>
      </c>
    </row>
    <row r="221" spans="1:9" ht="15.75" thickBot="1" x14ac:dyDescent="0.3">
      <c r="A221" s="1">
        <v>44830</v>
      </c>
      <c r="B221" t="s">
        <v>85</v>
      </c>
      <c r="C221" s="20"/>
      <c r="D221" s="21" t="s">
        <v>3</v>
      </c>
      <c r="E221" s="3"/>
      <c r="F221">
        <v>12.2</v>
      </c>
      <c r="G221">
        <v>9.1</v>
      </c>
      <c r="H221">
        <v>5.2</v>
      </c>
      <c r="I221" s="31">
        <f t="shared" si="3"/>
        <v>0.42622950819672134</v>
      </c>
    </row>
    <row r="222" spans="1:9" ht="15.75" thickBot="1" x14ac:dyDescent="0.3">
      <c r="A222" s="1">
        <v>44830</v>
      </c>
      <c r="B222" t="s">
        <v>85</v>
      </c>
      <c r="C222" s="20"/>
      <c r="D222" s="21" t="s">
        <v>10</v>
      </c>
      <c r="E222" s="21" t="s">
        <v>15</v>
      </c>
      <c r="F222">
        <v>11.5</v>
      </c>
      <c r="G222">
        <v>8.4</v>
      </c>
      <c r="H222">
        <v>5.0999999999999996</v>
      </c>
      <c r="I222" s="31">
        <f t="shared" si="3"/>
        <v>0.44347826086956521</v>
      </c>
    </row>
    <row r="223" spans="1:9" ht="15.75" thickBot="1" x14ac:dyDescent="0.3">
      <c r="A223" s="1">
        <v>44830</v>
      </c>
      <c r="B223" t="s">
        <v>85</v>
      </c>
      <c r="C223" s="20"/>
      <c r="D223" s="21" t="s">
        <v>10</v>
      </c>
      <c r="E223" s="21" t="s">
        <v>12</v>
      </c>
      <c r="F223">
        <v>9.8000000000000007</v>
      </c>
      <c r="G223">
        <v>7.1</v>
      </c>
      <c r="H223">
        <v>4.4000000000000004</v>
      </c>
      <c r="I223" s="31">
        <f t="shared" si="3"/>
        <v>0.44897959183673469</v>
      </c>
    </row>
    <row r="224" spans="1:9" ht="15.75" thickBot="1" x14ac:dyDescent="0.3">
      <c r="A224" s="1">
        <v>44830</v>
      </c>
      <c r="B224" t="s">
        <v>85</v>
      </c>
      <c r="C224" s="20"/>
      <c r="D224" s="21" t="s">
        <v>10</v>
      </c>
      <c r="E224" s="21" t="s">
        <v>3</v>
      </c>
      <c r="F224">
        <v>10.3</v>
      </c>
      <c r="G224">
        <v>7.7</v>
      </c>
      <c r="H224">
        <v>4.4000000000000004</v>
      </c>
      <c r="I224" s="31">
        <f t="shared" si="3"/>
        <v>0.42718446601941751</v>
      </c>
    </row>
    <row r="225" spans="1:9" ht="15.75" thickBot="1" x14ac:dyDescent="0.3">
      <c r="A225" s="1">
        <v>44830</v>
      </c>
      <c r="B225" t="s">
        <v>85</v>
      </c>
      <c r="C225" s="20"/>
      <c r="D225" s="21" t="s">
        <v>15</v>
      </c>
      <c r="E225" s="21" t="s">
        <v>12</v>
      </c>
      <c r="F225">
        <v>9.5</v>
      </c>
      <c r="G225">
        <v>7.5</v>
      </c>
      <c r="H225">
        <v>4.4000000000000004</v>
      </c>
      <c r="I225" s="31">
        <f t="shared" si="3"/>
        <v>0.46315789473684216</v>
      </c>
    </row>
    <row r="226" spans="1:9" ht="15.75" thickBot="1" x14ac:dyDescent="0.3">
      <c r="A226" s="1">
        <v>44830</v>
      </c>
      <c r="B226" t="s">
        <v>85</v>
      </c>
      <c r="C226" s="22"/>
      <c r="D226" s="23" t="s">
        <v>12</v>
      </c>
      <c r="E226" s="23" t="s">
        <v>3</v>
      </c>
      <c r="F226">
        <v>10.8</v>
      </c>
      <c r="G226">
        <v>8.1</v>
      </c>
      <c r="H226">
        <v>4.5999999999999996</v>
      </c>
      <c r="I226" s="31">
        <f t="shared" si="3"/>
        <v>0.42592592592592587</v>
      </c>
    </row>
    <row r="227" spans="1:9" ht="15.75" thickBot="1" x14ac:dyDescent="0.3">
      <c r="A227" s="1">
        <v>44830</v>
      </c>
      <c r="B227" t="s">
        <v>85</v>
      </c>
      <c r="C227" s="20" t="s">
        <v>110</v>
      </c>
      <c r="D227" s="21" t="s">
        <v>10</v>
      </c>
      <c r="E227" s="3"/>
      <c r="F227">
        <v>14.5</v>
      </c>
      <c r="G227">
        <v>10.199999999999999</v>
      </c>
      <c r="H227">
        <v>6</v>
      </c>
      <c r="I227" s="31">
        <f t="shared" si="3"/>
        <v>0.41379310344827586</v>
      </c>
    </row>
    <row r="228" spans="1:9" ht="15.75" thickBot="1" x14ac:dyDescent="0.3">
      <c r="A228" s="1">
        <v>44830</v>
      </c>
      <c r="B228" t="s">
        <v>85</v>
      </c>
      <c r="C228" s="20"/>
      <c r="D228" s="21" t="s">
        <v>15</v>
      </c>
      <c r="E228" s="3"/>
      <c r="F228">
        <v>11.4</v>
      </c>
      <c r="G228">
        <v>8.6</v>
      </c>
      <c r="H228">
        <v>4.4000000000000004</v>
      </c>
      <c r="I228" s="31">
        <f t="shared" si="3"/>
        <v>0.38596491228070179</v>
      </c>
    </row>
    <row r="229" spans="1:9" ht="15.75" thickBot="1" x14ac:dyDescent="0.3">
      <c r="A229" s="1">
        <v>44830</v>
      </c>
      <c r="B229" t="s">
        <v>85</v>
      </c>
      <c r="C229" s="20"/>
      <c r="D229" s="21" t="s">
        <v>12</v>
      </c>
      <c r="E229" s="3"/>
      <c r="F229">
        <v>11.9</v>
      </c>
      <c r="G229">
        <v>8.9</v>
      </c>
      <c r="H229">
        <v>5</v>
      </c>
      <c r="I229" s="31">
        <f t="shared" si="3"/>
        <v>0.42016806722689076</v>
      </c>
    </row>
    <row r="230" spans="1:9" ht="15.75" thickBot="1" x14ac:dyDescent="0.3">
      <c r="A230" s="1">
        <v>44830</v>
      </c>
      <c r="B230" t="s">
        <v>85</v>
      </c>
      <c r="C230" s="20"/>
      <c r="D230" s="21" t="s">
        <v>3</v>
      </c>
      <c r="E230" s="3"/>
      <c r="F230">
        <v>11.7</v>
      </c>
      <c r="G230">
        <v>9</v>
      </c>
      <c r="H230">
        <v>5.3</v>
      </c>
      <c r="I230" s="31">
        <f t="shared" si="3"/>
        <v>0.45299145299145299</v>
      </c>
    </row>
    <row r="231" spans="1:9" ht="15.75" thickBot="1" x14ac:dyDescent="0.3">
      <c r="A231" s="1">
        <v>44830</v>
      </c>
      <c r="B231" t="s">
        <v>85</v>
      </c>
      <c r="C231" s="20"/>
      <c r="D231" s="21" t="s">
        <v>10</v>
      </c>
      <c r="E231" s="21" t="s">
        <v>15</v>
      </c>
      <c r="F231">
        <v>11.2</v>
      </c>
      <c r="G231">
        <v>8.4</v>
      </c>
      <c r="H231">
        <v>5</v>
      </c>
      <c r="I231" s="31">
        <f t="shared" si="3"/>
        <v>0.44642857142857145</v>
      </c>
    </row>
    <row r="232" spans="1:9" ht="15.75" thickBot="1" x14ac:dyDescent="0.3">
      <c r="A232" s="1">
        <v>44830</v>
      </c>
      <c r="B232" t="s">
        <v>85</v>
      </c>
      <c r="C232" s="20"/>
      <c r="D232" s="21" t="s">
        <v>10</v>
      </c>
      <c r="E232" s="21" t="s">
        <v>12</v>
      </c>
      <c r="F232">
        <v>10.6</v>
      </c>
      <c r="G232">
        <v>7.7</v>
      </c>
      <c r="H232">
        <v>4.5</v>
      </c>
      <c r="I232" s="31">
        <f t="shared" si="3"/>
        <v>0.42452830188679247</v>
      </c>
    </row>
    <row r="233" spans="1:9" ht="15.75" thickBot="1" x14ac:dyDescent="0.3">
      <c r="A233" s="1">
        <v>44830</v>
      </c>
      <c r="B233" t="s">
        <v>85</v>
      </c>
      <c r="C233" s="20"/>
      <c r="D233" s="21" t="s">
        <v>10</v>
      </c>
      <c r="E233" s="21" t="s">
        <v>3</v>
      </c>
      <c r="F233">
        <v>9.6</v>
      </c>
      <c r="G233">
        <v>7.3</v>
      </c>
      <c r="H233">
        <v>4.3</v>
      </c>
      <c r="I233" s="31">
        <f t="shared" si="3"/>
        <v>0.44791666666666669</v>
      </c>
    </row>
    <row r="234" spans="1:9" ht="15.75" thickBot="1" x14ac:dyDescent="0.3">
      <c r="A234" s="1">
        <v>44830</v>
      </c>
      <c r="B234" t="s">
        <v>85</v>
      </c>
      <c r="C234" s="20"/>
      <c r="D234" s="21" t="s">
        <v>15</v>
      </c>
      <c r="E234" s="21" t="s">
        <v>12</v>
      </c>
      <c r="F234">
        <v>11.4</v>
      </c>
      <c r="G234">
        <v>8.5</v>
      </c>
      <c r="H234">
        <v>4.9000000000000004</v>
      </c>
      <c r="I234" s="31">
        <f t="shared" si="3"/>
        <v>0.42982456140350878</v>
      </c>
    </row>
    <row r="235" spans="1:9" ht="15.75" thickBot="1" x14ac:dyDescent="0.3">
      <c r="A235" s="1">
        <v>44830</v>
      </c>
      <c r="B235" t="s">
        <v>85</v>
      </c>
      <c r="C235" s="22"/>
      <c r="D235" s="23" t="s">
        <v>12</v>
      </c>
      <c r="E235" s="23" t="s">
        <v>3</v>
      </c>
      <c r="F235">
        <v>10.7</v>
      </c>
      <c r="G235">
        <v>8</v>
      </c>
      <c r="H235">
        <v>4.8</v>
      </c>
      <c r="I235" s="31">
        <f t="shared" si="3"/>
        <v>0.44859813084112149</v>
      </c>
    </row>
    <row r="236" spans="1:9" ht="15.75" thickBot="1" x14ac:dyDescent="0.3">
      <c r="A236" s="1">
        <v>44830</v>
      </c>
      <c r="B236" t="s">
        <v>85</v>
      </c>
      <c r="C236" s="20" t="s">
        <v>111</v>
      </c>
      <c r="D236" s="21" t="s">
        <v>10</v>
      </c>
      <c r="E236" s="3"/>
      <c r="F236">
        <v>13.2</v>
      </c>
      <c r="G236">
        <v>10.5</v>
      </c>
      <c r="H236">
        <v>6.1</v>
      </c>
      <c r="I236" s="31">
        <f t="shared" si="3"/>
        <v>0.4621212121212121</v>
      </c>
    </row>
    <row r="237" spans="1:9" ht="15.75" thickBot="1" x14ac:dyDescent="0.3">
      <c r="A237" s="1">
        <v>44830</v>
      </c>
      <c r="B237" t="s">
        <v>85</v>
      </c>
      <c r="C237" s="20"/>
      <c r="D237" s="21" t="s">
        <v>15</v>
      </c>
      <c r="E237" s="3"/>
      <c r="F237">
        <v>12.7</v>
      </c>
      <c r="G237">
        <v>9.3000000000000007</v>
      </c>
      <c r="H237">
        <v>5.5</v>
      </c>
      <c r="I237" s="31">
        <f t="shared" si="3"/>
        <v>0.43307086614173229</v>
      </c>
    </row>
    <row r="238" spans="1:9" ht="15.75" thickBot="1" x14ac:dyDescent="0.3">
      <c r="A238" s="1">
        <v>44830</v>
      </c>
      <c r="B238" t="s">
        <v>85</v>
      </c>
      <c r="C238" s="20"/>
      <c r="D238" s="21" t="s">
        <v>12</v>
      </c>
      <c r="E238" s="3"/>
      <c r="F238">
        <v>12.3</v>
      </c>
      <c r="G238">
        <v>8.9</v>
      </c>
      <c r="H238">
        <v>5.0999999999999996</v>
      </c>
      <c r="I238" s="31">
        <f t="shared" si="3"/>
        <v>0.41463414634146334</v>
      </c>
    </row>
    <row r="239" spans="1:9" ht="15.75" thickBot="1" x14ac:dyDescent="0.3">
      <c r="A239" s="1">
        <v>44830</v>
      </c>
      <c r="B239" t="s">
        <v>85</v>
      </c>
      <c r="C239" s="20"/>
      <c r="D239" s="21" t="s">
        <v>3</v>
      </c>
      <c r="E239" s="3"/>
      <c r="F239">
        <v>13</v>
      </c>
      <c r="G239">
        <v>9.6999999999999993</v>
      </c>
      <c r="H239">
        <v>5.3</v>
      </c>
      <c r="I239" s="31">
        <f t="shared" si="3"/>
        <v>0.40769230769230769</v>
      </c>
    </row>
    <row r="240" spans="1:9" ht="15.75" thickBot="1" x14ac:dyDescent="0.3">
      <c r="A240" s="1">
        <v>44830</v>
      </c>
      <c r="B240" t="s">
        <v>85</v>
      </c>
      <c r="C240" s="20"/>
      <c r="D240" s="21" t="s">
        <v>10</v>
      </c>
      <c r="E240" s="21" t="s">
        <v>15</v>
      </c>
      <c r="F240">
        <v>12</v>
      </c>
      <c r="G240">
        <v>9.1999999999999993</v>
      </c>
      <c r="H240">
        <v>5.2</v>
      </c>
      <c r="I240" s="31">
        <f t="shared" si="3"/>
        <v>0.43333333333333335</v>
      </c>
    </row>
    <row r="241" spans="1:9" ht="15.75" thickBot="1" x14ac:dyDescent="0.3">
      <c r="A241" s="1">
        <v>44830</v>
      </c>
      <c r="B241" t="s">
        <v>85</v>
      </c>
      <c r="C241" s="20"/>
      <c r="D241" s="21" t="s">
        <v>10</v>
      </c>
      <c r="E241" s="21" t="s">
        <v>12</v>
      </c>
      <c r="F241">
        <v>10.4</v>
      </c>
      <c r="G241">
        <v>8.4</v>
      </c>
      <c r="H241">
        <v>4.5</v>
      </c>
      <c r="I241" s="31">
        <f t="shared" si="3"/>
        <v>0.43269230769230765</v>
      </c>
    </row>
    <row r="242" spans="1:9" ht="15.75" thickBot="1" x14ac:dyDescent="0.3">
      <c r="A242" s="1">
        <v>44830</v>
      </c>
      <c r="B242" t="s">
        <v>85</v>
      </c>
      <c r="C242" s="20"/>
      <c r="D242" s="21" t="s">
        <v>10</v>
      </c>
      <c r="E242" s="21" t="s">
        <v>3</v>
      </c>
      <c r="F242">
        <v>9.9</v>
      </c>
      <c r="G242">
        <v>7.4</v>
      </c>
      <c r="H242">
        <v>4.3</v>
      </c>
      <c r="I242" s="31">
        <f t="shared" si="3"/>
        <v>0.43434343434343431</v>
      </c>
    </row>
    <row r="243" spans="1:9" ht="15.75" thickBot="1" x14ac:dyDescent="0.3">
      <c r="A243" s="1">
        <v>44830</v>
      </c>
      <c r="B243" t="s">
        <v>85</v>
      </c>
      <c r="C243" s="20"/>
      <c r="D243" s="21" t="s">
        <v>15</v>
      </c>
      <c r="E243" s="21" t="s">
        <v>12</v>
      </c>
      <c r="F243">
        <v>10.1</v>
      </c>
      <c r="G243">
        <v>7.5</v>
      </c>
      <c r="H243">
        <v>4.3</v>
      </c>
      <c r="I243" s="31">
        <f t="shared" si="3"/>
        <v>0.42574257425742573</v>
      </c>
    </row>
    <row r="244" spans="1:9" ht="15.75" thickBot="1" x14ac:dyDescent="0.3">
      <c r="A244" s="1">
        <v>44830</v>
      </c>
      <c r="B244" t="s">
        <v>85</v>
      </c>
      <c r="C244" s="22"/>
      <c r="D244" s="23" t="s">
        <v>12</v>
      </c>
      <c r="E244" s="23" t="s">
        <v>3</v>
      </c>
      <c r="F244">
        <v>9.8000000000000007</v>
      </c>
      <c r="G244">
        <v>7.2</v>
      </c>
      <c r="H244">
        <v>4.3</v>
      </c>
      <c r="I244" s="31">
        <f t="shared" si="3"/>
        <v>0.43877551020408156</v>
      </c>
    </row>
    <row r="245" spans="1:9" ht="15.75" thickBot="1" x14ac:dyDescent="0.3">
      <c r="A245" s="1">
        <v>44830</v>
      </c>
      <c r="B245" t="s">
        <v>85</v>
      </c>
      <c r="C245" s="20" t="s">
        <v>112</v>
      </c>
      <c r="D245" s="21" t="s">
        <v>10</v>
      </c>
      <c r="E245" s="3"/>
      <c r="F245">
        <v>13.9</v>
      </c>
      <c r="G245">
        <v>10.4</v>
      </c>
      <c r="H245">
        <v>5.4</v>
      </c>
      <c r="I245" s="31">
        <f t="shared" si="3"/>
        <v>0.38848920863309355</v>
      </c>
    </row>
    <row r="246" spans="1:9" ht="15.75" thickBot="1" x14ac:dyDescent="0.3">
      <c r="A246" s="1">
        <v>44830</v>
      </c>
      <c r="B246" t="s">
        <v>85</v>
      </c>
      <c r="C246" s="20"/>
      <c r="D246" s="21" t="s">
        <v>15</v>
      </c>
      <c r="E246" s="3"/>
      <c r="F246">
        <v>13</v>
      </c>
      <c r="G246">
        <v>9</v>
      </c>
      <c r="H246">
        <v>5.7</v>
      </c>
      <c r="I246" s="31">
        <f t="shared" si="3"/>
        <v>0.43846153846153846</v>
      </c>
    </row>
    <row r="247" spans="1:9" ht="15.75" thickBot="1" x14ac:dyDescent="0.3">
      <c r="A247" s="1">
        <v>44830</v>
      </c>
      <c r="B247" t="s">
        <v>85</v>
      </c>
      <c r="C247" s="20"/>
      <c r="D247" s="21" t="s">
        <v>12</v>
      </c>
      <c r="E247" s="3"/>
      <c r="F247">
        <v>12.5</v>
      </c>
      <c r="G247">
        <v>9.6999999999999993</v>
      </c>
      <c r="H247">
        <v>5.7</v>
      </c>
      <c r="I247" s="31">
        <f t="shared" si="3"/>
        <v>0.45600000000000002</v>
      </c>
    </row>
    <row r="248" spans="1:9" ht="15.75" thickBot="1" x14ac:dyDescent="0.3">
      <c r="A248" s="1">
        <v>44830</v>
      </c>
      <c r="B248" t="s">
        <v>85</v>
      </c>
      <c r="C248" s="20"/>
      <c r="D248" s="21" t="s">
        <v>3</v>
      </c>
      <c r="E248" s="3"/>
      <c r="F248">
        <v>10.9</v>
      </c>
      <c r="G248">
        <v>8.3000000000000007</v>
      </c>
      <c r="H248">
        <v>4.5</v>
      </c>
      <c r="I248" s="31">
        <f t="shared" si="3"/>
        <v>0.41284403669724767</v>
      </c>
    </row>
    <row r="249" spans="1:9" ht="15.75" thickBot="1" x14ac:dyDescent="0.3">
      <c r="A249" s="1">
        <v>44830</v>
      </c>
      <c r="B249" t="s">
        <v>85</v>
      </c>
      <c r="C249" s="20"/>
      <c r="D249" s="21" t="s">
        <v>10</v>
      </c>
      <c r="E249" s="21" t="s">
        <v>15</v>
      </c>
      <c r="F249">
        <v>11</v>
      </c>
      <c r="G249">
        <v>8</v>
      </c>
      <c r="H249">
        <v>4.5999999999999996</v>
      </c>
      <c r="I249" s="31">
        <f t="shared" si="3"/>
        <v>0.41818181818181815</v>
      </c>
    </row>
    <row r="250" spans="1:9" ht="15.75" thickBot="1" x14ac:dyDescent="0.3">
      <c r="A250" s="1">
        <v>44830</v>
      </c>
      <c r="B250" t="s">
        <v>85</v>
      </c>
      <c r="C250" s="20"/>
      <c r="D250" s="21" t="s">
        <v>10</v>
      </c>
      <c r="E250" s="21" t="s">
        <v>12</v>
      </c>
      <c r="F250">
        <v>9.6999999999999993</v>
      </c>
      <c r="G250">
        <v>7.9</v>
      </c>
      <c r="H250">
        <v>4.2</v>
      </c>
      <c r="I250" s="31">
        <f t="shared" si="3"/>
        <v>0.43298969072164956</v>
      </c>
    </row>
    <row r="251" spans="1:9" ht="15.75" thickBot="1" x14ac:dyDescent="0.3">
      <c r="A251" s="1">
        <v>44830</v>
      </c>
      <c r="B251" t="s">
        <v>85</v>
      </c>
      <c r="C251" s="20"/>
      <c r="D251" s="21" t="s">
        <v>10</v>
      </c>
      <c r="E251" s="21" t="s">
        <v>3</v>
      </c>
      <c r="F251">
        <v>10.5</v>
      </c>
      <c r="G251">
        <v>8.1</v>
      </c>
      <c r="H251">
        <v>4.5</v>
      </c>
      <c r="I251" s="31">
        <f t="shared" si="3"/>
        <v>0.42857142857142855</v>
      </c>
    </row>
    <row r="252" spans="1:9" ht="15.75" thickBot="1" x14ac:dyDescent="0.3">
      <c r="A252" s="1">
        <v>44830</v>
      </c>
      <c r="B252" t="s">
        <v>85</v>
      </c>
      <c r="C252" s="20"/>
      <c r="D252" s="21" t="s">
        <v>15</v>
      </c>
      <c r="E252" s="21" t="s">
        <v>12</v>
      </c>
      <c r="F252">
        <v>10.5</v>
      </c>
      <c r="G252">
        <v>8.1999999999999993</v>
      </c>
      <c r="H252">
        <v>4.9000000000000004</v>
      </c>
      <c r="I252" s="31">
        <f t="shared" si="3"/>
        <v>0.46666666666666667</v>
      </c>
    </row>
    <row r="253" spans="1:9" ht="15.75" thickBot="1" x14ac:dyDescent="0.3">
      <c r="A253" s="1">
        <v>44830</v>
      </c>
      <c r="B253" t="s">
        <v>85</v>
      </c>
      <c r="C253" s="22"/>
      <c r="D253" s="23" t="s">
        <v>12</v>
      </c>
      <c r="E253" s="23" t="s">
        <v>3</v>
      </c>
      <c r="F253">
        <v>10.5</v>
      </c>
      <c r="G253">
        <v>7.8</v>
      </c>
      <c r="H253">
        <v>4.5</v>
      </c>
      <c r="I253" s="31">
        <f t="shared" si="3"/>
        <v>0.42857142857142855</v>
      </c>
    </row>
    <row r="254" spans="1:9" ht="15.75" thickBot="1" x14ac:dyDescent="0.3">
      <c r="A254" s="1">
        <v>44830</v>
      </c>
      <c r="B254" t="s">
        <v>85</v>
      </c>
      <c r="C254" s="20" t="s">
        <v>114</v>
      </c>
      <c r="D254" s="21" t="s">
        <v>10</v>
      </c>
      <c r="E254" s="3"/>
      <c r="F254">
        <v>13.7</v>
      </c>
      <c r="G254">
        <v>10.199999999999999</v>
      </c>
      <c r="H254">
        <v>6.1</v>
      </c>
      <c r="I254" s="31">
        <f t="shared" si="3"/>
        <v>0.44525547445255476</v>
      </c>
    </row>
    <row r="255" spans="1:9" ht="15.75" thickBot="1" x14ac:dyDescent="0.3">
      <c r="A255" s="1">
        <v>44830</v>
      </c>
      <c r="B255" t="s">
        <v>85</v>
      </c>
      <c r="C255" s="20"/>
      <c r="D255" s="21" t="s">
        <v>15</v>
      </c>
      <c r="E255" s="3"/>
      <c r="F255">
        <v>12.6</v>
      </c>
      <c r="G255">
        <v>9.6999999999999993</v>
      </c>
      <c r="H255">
        <v>5.6</v>
      </c>
      <c r="I255" s="31">
        <f t="shared" si="3"/>
        <v>0.44444444444444442</v>
      </c>
    </row>
    <row r="256" spans="1:9" ht="15.75" thickBot="1" x14ac:dyDescent="0.3">
      <c r="A256" s="1">
        <v>44830</v>
      </c>
      <c r="B256" t="s">
        <v>85</v>
      </c>
      <c r="C256" s="20"/>
      <c r="D256" s="21" t="s">
        <v>12</v>
      </c>
      <c r="E256" s="3"/>
      <c r="F256">
        <v>12</v>
      </c>
      <c r="G256">
        <v>9</v>
      </c>
      <c r="H256">
        <v>5.6</v>
      </c>
      <c r="I256" s="31">
        <f t="shared" si="3"/>
        <v>0.46666666666666662</v>
      </c>
    </row>
    <row r="257" spans="1:9" ht="15.75" thickBot="1" x14ac:dyDescent="0.3">
      <c r="A257" s="1">
        <v>44830</v>
      </c>
      <c r="B257" t="s">
        <v>85</v>
      </c>
      <c r="C257" s="20"/>
      <c r="D257" s="21" t="s">
        <v>3</v>
      </c>
      <c r="E257" s="3"/>
      <c r="F257">
        <v>10.5</v>
      </c>
      <c r="G257">
        <v>8.5</v>
      </c>
      <c r="H257">
        <v>5</v>
      </c>
      <c r="I257" s="31">
        <f t="shared" si="3"/>
        <v>0.47619047619047616</v>
      </c>
    </row>
    <row r="258" spans="1:9" ht="15.75" thickBot="1" x14ac:dyDescent="0.3">
      <c r="A258" s="1">
        <v>44830</v>
      </c>
      <c r="B258" t="s">
        <v>85</v>
      </c>
      <c r="C258" s="20"/>
      <c r="D258" s="21" t="s">
        <v>10</v>
      </c>
      <c r="E258" s="21" t="s">
        <v>15</v>
      </c>
      <c r="F258">
        <v>10.7</v>
      </c>
      <c r="G258">
        <v>8.3000000000000007</v>
      </c>
      <c r="H258">
        <v>4.0999999999999996</v>
      </c>
      <c r="I258" s="31">
        <f t="shared" si="3"/>
        <v>0.38317757009345793</v>
      </c>
    </row>
    <row r="259" spans="1:9" ht="15.75" thickBot="1" x14ac:dyDescent="0.3">
      <c r="A259" s="1">
        <v>44830</v>
      </c>
      <c r="B259" t="s">
        <v>85</v>
      </c>
      <c r="C259" s="20"/>
      <c r="D259" s="21" t="s">
        <v>10</v>
      </c>
      <c r="E259" s="21" t="s">
        <v>12</v>
      </c>
      <c r="F259">
        <v>9.9</v>
      </c>
      <c r="G259">
        <v>7.5</v>
      </c>
      <c r="H259">
        <v>4.5</v>
      </c>
      <c r="I259" s="31">
        <f t="shared" ref="I259:I322" si="4">H259/F259</f>
        <v>0.45454545454545453</v>
      </c>
    </row>
    <row r="260" spans="1:9" ht="15.75" thickBot="1" x14ac:dyDescent="0.3">
      <c r="A260" s="1">
        <v>44830</v>
      </c>
      <c r="B260" t="s">
        <v>85</v>
      </c>
      <c r="C260" s="20"/>
      <c r="D260" s="21" t="s">
        <v>10</v>
      </c>
      <c r="E260" s="21" t="s">
        <v>3</v>
      </c>
      <c r="F260">
        <v>9.3000000000000007</v>
      </c>
      <c r="G260">
        <v>7.1</v>
      </c>
      <c r="H260">
        <v>4.3</v>
      </c>
      <c r="I260" s="31">
        <f t="shared" si="4"/>
        <v>0.46236559139784938</v>
      </c>
    </row>
    <row r="261" spans="1:9" ht="15.75" thickBot="1" x14ac:dyDescent="0.3">
      <c r="A261" s="1">
        <v>44830</v>
      </c>
      <c r="B261" t="s">
        <v>85</v>
      </c>
      <c r="C261" s="20"/>
      <c r="D261" s="21" t="s">
        <v>15</v>
      </c>
      <c r="E261" s="21" t="s">
        <v>12</v>
      </c>
      <c r="F261">
        <v>11.4</v>
      </c>
      <c r="G261">
        <v>8.6999999999999993</v>
      </c>
      <c r="H261">
        <v>4.2</v>
      </c>
      <c r="I261" s="31">
        <f t="shared" si="4"/>
        <v>0.36842105263157893</v>
      </c>
    </row>
    <row r="262" spans="1:9" ht="15.75" thickBot="1" x14ac:dyDescent="0.3">
      <c r="A262" s="1">
        <v>44830</v>
      </c>
      <c r="B262" t="s">
        <v>85</v>
      </c>
      <c r="C262" s="22"/>
      <c r="D262" s="23" t="s">
        <v>12</v>
      </c>
      <c r="E262" s="23" t="s">
        <v>3</v>
      </c>
      <c r="F262">
        <v>10.6</v>
      </c>
      <c r="G262">
        <v>7.6</v>
      </c>
      <c r="H262">
        <v>4.5</v>
      </c>
      <c r="I262" s="31">
        <f t="shared" si="4"/>
        <v>0.42452830188679247</v>
      </c>
    </row>
    <row r="263" spans="1:9" ht="15.75" thickBot="1" x14ac:dyDescent="0.3">
      <c r="A263" s="1">
        <v>44830</v>
      </c>
      <c r="B263" t="s">
        <v>85</v>
      </c>
      <c r="C263" s="20" t="s">
        <v>113</v>
      </c>
      <c r="D263" s="21" t="s">
        <v>10</v>
      </c>
      <c r="E263" s="3"/>
      <c r="F263">
        <v>13.5</v>
      </c>
      <c r="G263">
        <v>10</v>
      </c>
      <c r="H263">
        <v>5.4</v>
      </c>
      <c r="I263" s="31">
        <f t="shared" si="4"/>
        <v>0.4</v>
      </c>
    </row>
    <row r="264" spans="1:9" ht="15.75" thickBot="1" x14ac:dyDescent="0.3">
      <c r="A264" s="1">
        <v>44830</v>
      </c>
      <c r="B264" t="s">
        <v>85</v>
      </c>
      <c r="C264" s="20"/>
      <c r="D264" s="21" t="s">
        <v>15</v>
      </c>
      <c r="E264" s="3"/>
      <c r="F264">
        <v>12.1</v>
      </c>
      <c r="G264">
        <v>9.4</v>
      </c>
      <c r="H264">
        <v>5.4</v>
      </c>
      <c r="I264" s="31">
        <f t="shared" si="4"/>
        <v>0.44628099173553726</v>
      </c>
    </row>
    <row r="265" spans="1:9" ht="15.75" thickBot="1" x14ac:dyDescent="0.3">
      <c r="A265" s="1">
        <v>44830</v>
      </c>
      <c r="B265" t="s">
        <v>85</v>
      </c>
      <c r="C265" s="20"/>
      <c r="D265" s="21" t="s">
        <v>12</v>
      </c>
      <c r="E265" s="3"/>
      <c r="F265">
        <v>11.5</v>
      </c>
      <c r="G265">
        <v>9</v>
      </c>
      <c r="H265">
        <v>5</v>
      </c>
      <c r="I265" s="31">
        <f t="shared" si="4"/>
        <v>0.43478260869565216</v>
      </c>
    </row>
    <row r="266" spans="1:9" ht="15.75" thickBot="1" x14ac:dyDescent="0.3">
      <c r="A266" s="1">
        <v>44830</v>
      </c>
      <c r="B266" t="s">
        <v>85</v>
      </c>
      <c r="C266" s="20"/>
      <c r="D266" s="21" t="s">
        <v>3</v>
      </c>
      <c r="E266" s="3"/>
      <c r="F266">
        <v>11.3</v>
      </c>
      <c r="G266">
        <v>8.6</v>
      </c>
      <c r="H266">
        <v>4.5</v>
      </c>
      <c r="I266" s="31">
        <f t="shared" si="4"/>
        <v>0.39823008849557517</v>
      </c>
    </row>
    <row r="267" spans="1:9" ht="15.75" thickBot="1" x14ac:dyDescent="0.3">
      <c r="A267" s="1">
        <v>44830</v>
      </c>
      <c r="B267" t="s">
        <v>85</v>
      </c>
      <c r="C267" s="20"/>
      <c r="D267" s="21" t="s">
        <v>10</v>
      </c>
      <c r="E267" s="21" t="s">
        <v>15</v>
      </c>
      <c r="F267">
        <v>10.199999999999999</v>
      </c>
      <c r="G267">
        <v>7.7</v>
      </c>
      <c r="H267">
        <v>4.5</v>
      </c>
      <c r="I267" s="31">
        <f t="shared" si="4"/>
        <v>0.44117647058823534</v>
      </c>
    </row>
    <row r="268" spans="1:9" ht="15.75" thickBot="1" x14ac:dyDescent="0.3">
      <c r="A268" s="1">
        <v>44830</v>
      </c>
      <c r="B268" t="s">
        <v>85</v>
      </c>
      <c r="C268" s="20"/>
      <c r="D268" s="21" t="s">
        <v>10</v>
      </c>
      <c r="E268" s="21" t="s">
        <v>12</v>
      </c>
      <c r="F268">
        <v>9.4</v>
      </c>
      <c r="G268">
        <v>7.1</v>
      </c>
      <c r="H268">
        <v>4.2</v>
      </c>
      <c r="I268" s="31">
        <f t="shared" si="4"/>
        <v>0.44680851063829785</v>
      </c>
    </row>
    <row r="269" spans="1:9" ht="15.75" thickBot="1" x14ac:dyDescent="0.3">
      <c r="A269" s="1">
        <v>44830</v>
      </c>
      <c r="B269" t="s">
        <v>85</v>
      </c>
      <c r="C269" s="20"/>
      <c r="D269" s="21" t="s">
        <v>10</v>
      </c>
      <c r="E269" s="21" t="s">
        <v>3</v>
      </c>
      <c r="F269">
        <v>10.1</v>
      </c>
      <c r="G269">
        <v>8.1</v>
      </c>
      <c r="H269">
        <v>4.3</v>
      </c>
      <c r="I269" s="31">
        <f t="shared" si="4"/>
        <v>0.42574257425742573</v>
      </c>
    </row>
    <row r="270" spans="1:9" ht="15.75" thickBot="1" x14ac:dyDescent="0.3">
      <c r="A270" s="1">
        <v>44830</v>
      </c>
      <c r="B270" t="s">
        <v>85</v>
      </c>
      <c r="C270" s="20"/>
      <c r="D270" s="21" t="s">
        <v>15</v>
      </c>
      <c r="E270" s="21" t="s">
        <v>12</v>
      </c>
      <c r="F270">
        <v>11</v>
      </c>
      <c r="G270">
        <v>8.5</v>
      </c>
      <c r="H270">
        <v>5</v>
      </c>
      <c r="I270" s="31">
        <f t="shared" si="4"/>
        <v>0.45454545454545453</v>
      </c>
    </row>
    <row r="271" spans="1:9" ht="15.75" thickBot="1" x14ac:dyDescent="0.3">
      <c r="A271" s="1">
        <v>44830</v>
      </c>
      <c r="B271" t="s">
        <v>85</v>
      </c>
      <c r="C271" s="22"/>
      <c r="D271" s="23" t="s">
        <v>12</v>
      </c>
      <c r="E271" s="23" t="s">
        <v>3</v>
      </c>
      <c r="F271">
        <v>11.5</v>
      </c>
      <c r="G271">
        <v>8.5</v>
      </c>
      <c r="H271">
        <v>4.5999999999999996</v>
      </c>
      <c r="I271" s="31">
        <f t="shared" si="4"/>
        <v>0.39999999999999997</v>
      </c>
    </row>
    <row r="272" spans="1:9" ht="15.75" thickBot="1" x14ac:dyDescent="0.3">
      <c r="A272" s="1">
        <v>44831</v>
      </c>
      <c r="B272" t="s">
        <v>115</v>
      </c>
      <c r="C272" s="20" t="s">
        <v>89</v>
      </c>
      <c r="D272" s="21" t="s">
        <v>10</v>
      </c>
      <c r="E272" s="3"/>
      <c r="F272" s="25">
        <v>13.83</v>
      </c>
      <c r="G272" s="25">
        <v>10.86</v>
      </c>
      <c r="H272" s="25">
        <v>5.92</v>
      </c>
      <c r="I272" s="31">
        <f t="shared" si="4"/>
        <v>0.42805495300072305</v>
      </c>
    </row>
    <row r="273" spans="1:9" ht="15.75" thickBot="1" x14ac:dyDescent="0.3">
      <c r="A273" s="1">
        <v>44831</v>
      </c>
      <c r="B273" t="s">
        <v>115</v>
      </c>
      <c r="C273" s="20"/>
      <c r="D273" s="21" t="s">
        <v>15</v>
      </c>
      <c r="E273" s="3"/>
      <c r="F273" s="25">
        <v>12.84</v>
      </c>
      <c r="G273" s="25">
        <v>9.74</v>
      </c>
      <c r="H273" s="25">
        <v>5.31</v>
      </c>
      <c r="I273" s="31">
        <f t="shared" si="4"/>
        <v>0.41355140186915884</v>
      </c>
    </row>
    <row r="274" spans="1:9" ht="15.75" thickBot="1" x14ac:dyDescent="0.3">
      <c r="A274" s="1">
        <v>44831</v>
      </c>
      <c r="B274" t="s">
        <v>115</v>
      </c>
      <c r="C274" s="20"/>
      <c r="D274" s="21" t="s">
        <v>12</v>
      </c>
      <c r="E274" s="3"/>
      <c r="F274" s="25">
        <v>11.78</v>
      </c>
      <c r="G274" s="25">
        <v>9.4499999999999993</v>
      </c>
      <c r="H274" s="25">
        <v>5.25</v>
      </c>
      <c r="I274" s="31">
        <f t="shared" si="4"/>
        <v>0.44567062818336167</v>
      </c>
    </row>
    <row r="275" spans="1:9" ht="15.75" thickBot="1" x14ac:dyDescent="0.3">
      <c r="A275" s="1">
        <v>44831</v>
      </c>
      <c r="B275" t="s">
        <v>115</v>
      </c>
      <c r="C275" s="20"/>
      <c r="D275" s="21" t="s">
        <v>3</v>
      </c>
      <c r="E275" s="3"/>
      <c r="F275" s="25">
        <v>11.25</v>
      </c>
      <c r="G275" s="25">
        <v>8.1300000000000008</v>
      </c>
      <c r="H275" s="25">
        <v>4.55</v>
      </c>
      <c r="I275" s="31">
        <f t="shared" si="4"/>
        <v>0.40444444444444444</v>
      </c>
    </row>
    <row r="276" spans="1:9" ht="15.75" thickBot="1" x14ac:dyDescent="0.3">
      <c r="A276" s="1">
        <v>44831</v>
      </c>
      <c r="B276" t="s">
        <v>115</v>
      </c>
      <c r="C276" s="20"/>
      <c r="D276" s="21" t="s">
        <v>10</v>
      </c>
      <c r="E276" s="21" t="s">
        <v>15</v>
      </c>
      <c r="F276" s="25">
        <v>10.27</v>
      </c>
      <c r="G276" s="25">
        <v>8.11</v>
      </c>
      <c r="H276" s="25">
        <v>4.6100000000000003</v>
      </c>
      <c r="I276" s="31">
        <f t="shared" si="4"/>
        <v>0.44888023369036034</v>
      </c>
    </row>
    <row r="277" spans="1:9" ht="15.75" thickBot="1" x14ac:dyDescent="0.3">
      <c r="A277" s="1">
        <v>44831</v>
      </c>
      <c r="B277" t="s">
        <v>115</v>
      </c>
      <c r="C277" s="20"/>
      <c r="D277" s="21" t="s">
        <v>10</v>
      </c>
      <c r="E277" s="21" t="s">
        <v>12</v>
      </c>
      <c r="F277" s="25">
        <v>9.9499999999999993</v>
      </c>
      <c r="G277" s="25">
        <v>7.61</v>
      </c>
      <c r="H277" s="25">
        <v>4.13</v>
      </c>
      <c r="I277" s="31">
        <f t="shared" si="4"/>
        <v>0.41507537688442214</v>
      </c>
    </row>
    <row r="278" spans="1:9" ht="15.75" thickBot="1" x14ac:dyDescent="0.3">
      <c r="A278" s="1">
        <v>44831</v>
      </c>
      <c r="B278" t="s">
        <v>115</v>
      </c>
      <c r="C278" s="20"/>
      <c r="D278" s="21" t="s">
        <v>10</v>
      </c>
      <c r="E278" s="21" t="s">
        <v>3</v>
      </c>
      <c r="F278" s="25">
        <v>10.11</v>
      </c>
      <c r="G278" s="25">
        <v>7.9</v>
      </c>
      <c r="H278" s="25">
        <v>4.46</v>
      </c>
      <c r="I278" s="31">
        <f t="shared" si="4"/>
        <v>0.44114737883283878</v>
      </c>
    </row>
    <row r="279" spans="1:9" ht="15.75" thickBot="1" x14ac:dyDescent="0.3">
      <c r="A279" s="1">
        <v>44831</v>
      </c>
      <c r="B279" t="s">
        <v>115</v>
      </c>
      <c r="C279" s="20"/>
      <c r="D279" s="21" t="s">
        <v>15</v>
      </c>
      <c r="E279" s="21" t="s">
        <v>12</v>
      </c>
      <c r="F279" s="25">
        <v>9.67</v>
      </c>
      <c r="G279" s="25">
        <v>7.51</v>
      </c>
      <c r="H279" s="25">
        <v>4.16</v>
      </c>
      <c r="I279" s="31">
        <f t="shared" si="4"/>
        <v>0.43019648397104449</v>
      </c>
    </row>
    <row r="280" spans="1:9" ht="15.75" thickBot="1" x14ac:dyDescent="0.3">
      <c r="A280" s="1">
        <v>44831</v>
      </c>
      <c r="B280" t="s">
        <v>115</v>
      </c>
      <c r="C280" s="22"/>
      <c r="D280" s="23" t="s">
        <v>12</v>
      </c>
      <c r="E280" s="23" t="s">
        <v>3</v>
      </c>
      <c r="F280" s="26">
        <v>8.94</v>
      </c>
      <c r="G280" s="26">
        <v>7.11</v>
      </c>
      <c r="H280" s="26">
        <v>3.91</v>
      </c>
      <c r="I280" s="31">
        <f t="shared" si="4"/>
        <v>0.43736017897091728</v>
      </c>
    </row>
    <row r="281" spans="1:9" ht="15.75" thickBot="1" x14ac:dyDescent="0.3">
      <c r="A281" s="1">
        <v>44831</v>
      </c>
      <c r="B281" t="s">
        <v>115</v>
      </c>
      <c r="C281" s="20" t="s">
        <v>90</v>
      </c>
      <c r="D281" s="21" t="s">
        <v>10</v>
      </c>
      <c r="E281" s="3"/>
      <c r="F281" s="25">
        <v>13.44</v>
      </c>
      <c r="G281" s="25">
        <v>10.63</v>
      </c>
      <c r="H281" s="25">
        <v>5.68</v>
      </c>
      <c r="I281" s="31">
        <f t="shared" si="4"/>
        <v>0.42261904761904762</v>
      </c>
    </row>
    <row r="282" spans="1:9" ht="15.75" thickBot="1" x14ac:dyDescent="0.3">
      <c r="A282" s="1">
        <v>44831</v>
      </c>
      <c r="B282" t="s">
        <v>115</v>
      </c>
      <c r="C282" s="20"/>
      <c r="D282" s="21" t="s">
        <v>15</v>
      </c>
      <c r="E282" s="3"/>
      <c r="F282" s="25">
        <v>12.54</v>
      </c>
      <c r="G282" s="25">
        <v>9.2899999999999991</v>
      </c>
      <c r="H282" s="25">
        <v>5.01</v>
      </c>
      <c r="I282" s="31">
        <f t="shared" si="4"/>
        <v>0.3995215311004785</v>
      </c>
    </row>
    <row r="283" spans="1:9" ht="15.75" thickBot="1" x14ac:dyDescent="0.3">
      <c r="A283" s="1">
        <v>44831</v>
      </c>
      <c r="B283" t="s">
        <v>115</v>
      </c>
      <c r="C283" s="20"/>
      <c r="D283" s="21" t="s">
        <v>12</v>
      </c>
      <c r="E283" s="3"/>
      <c r="F283" s="25">
        <v>11.81</v>
      </c>
      <c r="G283" s="25">
        <v>9.32</v>
      </c>
      <c r="H283" s="25">
        <v>5.0199999999999996</v>
      </c>
      <c r="I283" s="31">
        <f t="shared" si="4"/>
        <v>0.42506350550381028</v>
      </c>
    </row>
    <row r="284" spans="1:9" ht="15.75" thickBot="1" x14ac:dyDescent="0.3">
      <c r="A284" s="1">
        <v>44831</v>
      </c>
      <c r="B284" t="s">
        <v>115</v>
      </c>
      <c r="C284" s="20"/>
      <c r="D284" s="21" t="s">
        <v>3</v>
      </c>
      <c r="E284" s="3"/>
      <c r="F284" s="25">
        <v>11.11</v>
      </c>
      <c r="G284" s="25">
        <v>8.64</v>
      </c>
      <c r="H284" s="25">
        <v>4.62</v>
      </c>
      <c r="I284" s="31">
        <f t="shared" si="4"/>
        <v>0.41584158415841588</v>
      </c>
    </row>
    <row r="285" spans="1:9" ht="15.75" thickBot="1" x14ac:dyDescent="0.3">
      <c r="A285" s="1">
        <v>44831</v>
      </c>
      <c r="B285" t="s">
        <v>115</v>
      </c>
      <c r="C285" s="20"/>
      <c r="D285" s="21" t="s">
        <v>10</v>
      </c>
      <c r="E285" s="21" t="s">
        <v>15</v>
      </c>
      <c r="F285" s="25">
        <v>10.46</v>
      </c>
      <c r="G285" s="25">
        <v>8.1199999999999992</v>
      </c>
      <c r="H285" s="25">
        <v>4.4400000000000004</v>
      </c>
      <c r="I285" s="31">
        <f t="shared" si="4"/>
        <v>0.42447418738049714</v>
      </c>
    </row>
    <row r="286" spans="1:9" ht="15.75" thickBot="1" x14ac:dyDescent="0.3">
      <c r="A286" s="1">
        <v>44831</v>
      </c>
      <c r="B286" t="s">
        <v>115</v>
      </c>
      <c r="C286" s="20"/>
      <c r="D286" s="21" t="s">
        <v>10</v>
      </c>
      <c r="E286" s="21" t="s">
        <v>12</v>
      </c>
      <c r="F286" s="25">
        <v>9.9</v>
      </c>
      <c r="G286" s="25">
        <v>7.37</v>
      </c>
      <c r="H286" s="25">
        <v>3.93</v>
      </c>
      <c r="I286" s="31">
        <f t="shared" si="4"/>
        <v>0.39696969696969697</v>
      </c>
    </row>
    <row r="287" spans="1:9" ht="15.75" thickBot="1" x14ac:dyDescent="0.3">
      <c r="A287" s="1">
        <v>44831</v>
      </c>
      <c r="B287" t="s">
        <v>115</v>
      </c>
      <c r="C287" s="20"/>
      <c r="D287" s="21" t="s">
        <v>10</v>
      </c>
      <c r="E287" s="21" t="s">
        <v>3</v>
      </c>
      <c r="F287" s="25">
        <v>9.92</v>
      </c>
      <c r="G287" s="25">
        <v>7.56</v>
      </c>
      <c r="H287" s="25">
        <v>4.13</v>
      </c>
      <c r="I287" s="31">
        <f t="shared" si="4"/>
        <v>0.41633064516129031</v>
      </c>
    </row>
    <row r="288" spans="1:9" ht="15.75" thickBot="1" x14ac:dyDescent="0.3">
      <c r="A288" s="1">
        <v>44831</v>
      </c>
      <c r="B288" t="s">
        <v>115</v>
      </c>
      <c r="C288" s="20"/>
      <c r="D288" s="21" t="s">
        <v>15</v>
      </c>
      <c r="E288" s="21" t="s">
        <v>12</v>
      </c>
      <c r="F288" s="25">
        <v>9.81</v>
      </c>
      <c r="G288" s="25">
        <v>7.56</v>
      </c>
      <c r="H288" s="25">
        <v>4.33</v>
      </c>
      <c r="I288" s="31">
        <f t="shared" si="4"/>
        <v>0.44138634046890929</v>
      </c>
    </row>
    <row r="289" spans="1:9" ht="15.75" thickBot="1" x14ac:dyDescent="0.3">
      <c r="A289" s="1">
        <v>44831</v>
      </c>
      <c r="B289" t="s">
        <v>115</v>
      </c>
      <c r="C289" s="22"/>
      <c r="D289" s="23" t="s">
        <v>12</v>
      </c>
      <c r="E289" s="23" t="s">
        <v>3</v>
      </c>
      <c r="F289" s="26">
        <v>8.8699999999999992</v>
      </c>
      <c r="G289" s="26">
        <v>6.71</v>
      </c>
      <c r="H289" s="26">
        <v>3.57</v>
      </c>
      <c r="I289" s="31">
        <f t="shared" si="4"/>
        <v>0.40248027057497182</v>
      </c>
    </row>
    <row r="290" spans="1:9" ht="15.75" thickBot="1" x14ac:dyDescent="0.3">
      <c r="A290" s="1">
        <v>44831</v>
      </c>
      <c r="B290" t="s">
        <v>115</v>
      </c>
      <c r="C290" s="20" t="s">
        <v>91</v>
      </c>
      <c r="D290" s="21" t="s">
        <v>10</v>
      </c>
      <c r="E290" s="3"/>
      <c r="F290" s="25">
        <v>14.36</v>
      </c>
      <c r="G290" s="25">
        <v>10.95</v>
      </c>
      <c r="H290" s="25">
        <v>5.86</v>
      </c>
      <c r="I290" s="31">
        <f t="shared" si="4"/>
        <v>0.40807799442896941</v>
      </c>
    </row>
    <row r="291" spans="1:9" ht="15.75" thickBot="1" x14ac:dyDescent="0.3">
      <c r="A291" s="1">
        <v>44831</v>
      </c>
      <c r="B291" t="s">
        <v>115</v>
      </c>
      <c r="C291" s="20"/>
      <c r="D291" s="21" t="s">
        <v>15</v>
      </c>
      <c r="E291" s="3"/>
      <c r="F291" s="25">
        <v>11.99</v>
      </c>
      <c r="G291" s="25">
        <v>9.6</v>
      </c>
      <c r="H291" s="25">
        <v>5.16</v>
      </c>
      <c r="I291" s="31">
        <f t="shared" si="4"/>
        <v>0.43035863219349457</v>
      </c>
    </row>
    <row r="292" spans="1:9" ht="15.75" thickBot="1" x14ac:dyDescent="0.3">
      <c r="A292" s="1">
        <v>44831</v>
      </c>
      <c r="B292" t="s">
        <v>115</v>
      </c>
      <c r="C292" s="20"/>
      <c r="D292" s="21" t="s">
        <v>12</v>
      </c>
      <c r="E292" s="3"/>
      <c r="F292" s="25">
        <v>11.44</v>
      </c>
      <c r="G292" s="25">
        <v>9.17</v>
      </c>
      <c r="H292" s="25">
        <v>5.2</v>
      </c>
      <c r="I292" s="31">
        <f t="shared" si="4"/>
        <v>0.45454545454545459</v>
      </c>
    </row>
    <row r="293" spans="1:9" ht="15.75" thickBot="1" x14ac:dyDescent="0.3">
      <c r="A293" s="1">
        <v>44831</v>
      </c>
      <c r="B293" t="s">
        <v>115</v>
      </c>
      <c r="C293" s="20"/>
      <c r="D293" s="21" t="s">
        <v>3</v>
      </c>
      <c r="E293" s="3"/>
      <c r="F293" s="25">
        <v>11.94</v>
      </c>
      <c r="G293" s="25">
        <v>9.4499999999999993</v>
      </c>
      <c r="H293" s="25">
        <v>4.91</v>
      </c>
      <c r="I293" s="31">
        <f t="shared" si="4"/>
        <v>0.41122278056951428</v>
      </c>
    </row>
    <row r="294" spans="1:9" ht="15.75" thickBot="1" x14ac:dyDescent="0.3">
      <c r="A294" s="1">
        <v>44831</v>
      </c>
      <c r="B294" t="s">
        <v>115</v>
      </c>
      <c r="C294" s="20"/>
      <c r="D294" s="21" t="s">
        <v>10</v>
      </c>
      <c r="E294" s="21" t="s">
        <v>15</v>
      </c>
      <c r="F294" s="25">
        <v>10.58</v>
      </c>
      <c r="G294" s="25">
        <v>8.3000000000000007</v>
      </c>
      <c r="H294" s="25">
        <v>4.6500000000000004</v>
      </c>
      <c r="I294" s="31">
        <f t="shared" si="4"/>
        <v>0.43950850661625712</v>
      </c>
    </row>
    <row r="295" spans="1:9" ht="15.75" thickBot="1" x14ac:dyDescent="0.3">
      <c r="A295" s="1">
        <v>44831</v>
      </c>
      <c r="B295" t="s">
        <v>115</v>
      </c>
      <c r="C295" s="20"/>
      <c r="D295" s="21" t="s">
        <v>10</v>
      </c>
      <c r="E295" s="21" t="s">
        <v>12</v>
      </c>
      <c r="F295" s="25">
        <v>9.84</v>
      </c>
      <c r="G295" s="25">
        <v>7.19</v>
      </c>
      <c r="H295" s="25">
        <v>3.97</v>
      </c>
      <c r="I295" s="31">
        <f t="shared" si="4"/>
        <v>0.40345528455284557</v>
      </c>
    </row>
    <row r="296" spans="1:9" ht="15.75" thickBot="1" x14ac:dyDescent="0.3">
      <c r="A296" s="1">
        <v>44831</v>
      </c>
      <c r="B296" t="s">
        <v>115</v>
      </c>
      <c r="C296" s="20"/>
      <c r="D296" s="21" t="s">
        <v>10</v>
      </c>
      <c r="E296" s="21" t="s">
        <v>3</v>
      </c>
      <c r="F296" s="25">
        <v>10.039999999999999</v>
      </c>
      <c r="G296" s="25">
        <v>7.45</v>
      </c>
      <c r="H296" s="25">
        <v>4.12</v>
      </c>
      <c r="I296" s="31">
        <f t="shared" si="4"/>
        <v>0.41035856573705182</v>
      </c>
    </row>
    <row r="297" spans="1:9" ht="15.75" thickBot="1" x14ac:dyDescent="0.3">
      <c r="A297" s="1">
        <v>44831</v>
      </c>
      <c r="B297" t="s">
        <v>115</v>
      </c>
      <c r="C297" s="20"/>
      <c r="D297" s="21" t="s">
        <v>15</v>
      </c>
      <c r="E297" s="21" t="s">
        <v>12</v>
      </c>
      <c r="F297" s="25">
        <v>9.93</v>
      </c>
      <c r="G297" s="25">
        <v>7.74</v>
      </c>
      <c r="H297" s="25">
        <v>4.2</v>
      </c>
      <c r="I297" s="31">
        <f t="shared" si="4"/>
        <v>0.42296072507552873</v>
      </c>
    </row>
    <row r="298" spans="1:9" ht="15.75" thickBot="1" x14ac:dyDescent="0.3">
      <c r="A298" s="1">
        <v>44831</v>
      </c>
      <c r="B298" t="s">
        <v>115</v>
      </c>
      <c r="C298" s="22"/>
      <c r="D298" s="23" t="s">
        <v>12</v>
      </c>
      <c r="E298" s="23" t="s">
        <v>3</v>
      </c>
      <c r="F298" s="26">
        <v>8.9499999999999993</v>
      </c>
      <c r="G298" s="26">
        <v>6.98</v>
      </c>
      <c r="H298" s="26">
        <v>3.75</v>
      </c>
      <c r="I298" s="31">
        <f t="shared" si="4"/>
        <v>0.41899441340782129</v>
      </c>
    </row>
    <row r="299" spans="1:9" ht="15.75" thickBot="1" x14ac:dyDescent="0.3">
      <c r="A299" s="1">
        <v>44831</v>
      </c>
      <c r="B299" t="s">
        <v>115</v>
      </c>
      <c r="C299" s="20" t="s">
        <v>92</v>
      </c>
      <c r="D299" s="21" t="s">
        <v>10</v>
      </c>
      <c r="E299" s="3"/>
      <c r="F299" s="25">
        <v>14.1</v>
      </c>
      <c r="G299" s="25">
        <v>10.74</v>
      </c>
      <c r="H299" s="25">
        <v>6.36</v>
      </c>
      <c r="I299" s="31">
        <f t="shared" si="4"/>
        <v>0.45106382978723408</v>
      </c>
    </row>
    <row r="300" spans="1:9" ht="15.75" thickBot="1" x14ac:dyDescent="0.3">
      <c r="A300" s="1">
        <v>44831</v>
      </c>
      <c r="B300" t="s">
        <v>115</v>
      </c>
      <c r="C300" s="20"/>
      <c r="D300" s="21" t="s">
        <v>15</v>
      </c>
      <c r="E300" s="3"/>
      <c r="F300" s="25">
        <v>11.84</v>
      </c>
      <c r="G300" s="25">
        <v>9.26</v>
      </c>
      <c r="H300" s="25">
        <v>5.08</v>
      </c>
      <c r="I300" s="31">
        <f t="shared" si="4"/>
        <v>0.42905405405405406</v>
      </c>
    </row>
    <row r="301" spans="1:9" ht="15.75" thickBot="1" x14ac:dyDescent="0.3">
      <c r="A301" s="1">
        <v>44831</v>
      </c>
      <c r="B301" t="s">
        <v>115</v>
      </c>
      <c r="C301" s="20"/>
      <c r="D301" s="21" t="s">
        <v>12</v>
      </c>
      <c r="E301" s="3"/>
      <c r="F301" s="25">
        <v>11.53</v>
      </c>
      <c r="G301" s="25">
        <v>8.8699999999999992</v>
      </c>
      <c r="H301" s="25">
        <v>4.8899999999999997</v>
      </c>
      <c r="I301" s="31">
        <f t="shared" si="4"/>
        <v>0.4241110147441457</v>
      </c>
    </row>
    <row r="302" spans="1:9" ht="15.75" thickBot="1" x14ac:dyDescent="0.3">
      <c r="A302" s="1">
        <v>44831</v>
      </c>
      <c r="B302" t="s">
        <v>115</v>
      </c>
      <c r="C302" s="20"/>
      <c r="D302" s="21" t="s">
        <v>3</v>
      </c>
      <c r="E302" s="3"/>
      <c r="F302" s="25">
        <v>10.31</v>
      </c>
      <c r="G302" s="25">
        <v>7.7</v>
      </c>
      <c r="H302" s="25">
        <v>4.1900000000000004</v>
      </c>
      <c r="I302" s="31">
        <f t="shared" si="4"/>
        <v>0.40640155189136762</v>
      </c>
    </row>
    <row r="303" spans="1:9" ht="15.75" thickBot="1" x14ac:dyDescent="0.3">
      <c r="A303" s="1">
        <v>44831</v>
      </c>
      <c r="B303" t="s">
        <v>115</v>
      </c>
      <c r="C303" s="20"/>
      <c r="D303" s="21" t="s">
        <v>10</v>
      </c>
      <c r="E303" s="21" t="s">
        <v>15</v>
      </c>
      <c r="F303" s="25">
        <v>9.59</v>
      </c>
      <c r="G303" s="25">
        <v>7.78</v>
      </c>
      <c r="H303" s="25">
        <v>4.0599999999999996</v>
      </c>
      <c r="I303" s="31">
        <f t="shared" si="4"/>
        <v>0.42335766423357662</v>
      </c>
    </row>
    <row r="304" spans="1:9" ht="15.75" thickBot="1" x14ac:dyDescent="0.3">
      <c r="A304" s="1">
        <v>44831</v>
      </c>
      <c r="B304" t="s">
        <v>115</v>
      </c>
      <c r="C304" s="20"/>
      <c r="D304" s="21" t="s">
        <v>10</v>
      </c>
      <c r="E304" s="21" t="s">
        <v>12</v>
      </c>
      <c r="F304" s="25">
        <v>10.3</v>
      </c>
      <c r="G304" s="25">
        <v>7.67</v>
      </c>
      <c r="H304" s="25">
        <v>4.62</v>
      </c>
      <c r="I304" s="31">
        <f t="shared" si="4"/>
        <v>0.44854368932038835</v>
      </c>
    </row>
    <row r="305" spans="1:9" ht="15.75" thickBot="1" x14ac:dyDescent="0.3">
      <c r="A305" s="1">
        <v>44831</v>
      </c>
      <c r="B305" t="s">
        <v>115</v>
      </c>
      <c r="C305" s="20"/>
      <c r="D305" s="21" t="s">
        <v>10</v>
      </c>
      <c r="E305" s="21" t="s">
        <v>3</v>
      </c>
      <c r="F305" s="25">
        <v>10.68</v>
      </c>
      <c r="G305" s="25">
        <v>8.36</v>
      </c>
      <c r="H305" s="25">
        <v>4.53</v>
      </c>
      <c r="I305" s="31">
        <f t="shared" si="4"/>
        <v>0.42415730337078655</v>
      </c>
    </row>
    <row r="306" spans="1:9" ht="15.75" thickBot="1" x14ac:dyDescent="0.3">
      <c r="A306" s="1">
        <v>44831</v>
      </c>
      <c r="B306" t="s">
        <v>115</v>
      </c>
      <c r="C306" s="20"/>
      <c r="D306" s="21" t="s">
        <v>15</v>
      </c>
      <c r="E306" s="21" t="s">
        <v>12</v>
      </c>
      <c r="F306" s="25">
        <v>9.27</v>
      </c>
      <c r="G306" s="25">
        <v>6.96</v>
      </c>
      <c r="H306" s="25">
        <v>3.88</v>
      </c>
      <c r="I306" s="31">
        <f t="shared" si="4"/>
        <v>0.418554476806904</v>
      </c>
    </row>
    <row r="307" spans="1:9" ht="15.75" thickBot="1" x14ac:dyDescent="0.3">
      <c r="A307" s="1">
        <v>44831</v>
      </c>
      <c r="B307" t="s">
        <v>115</v>
      </c>
      <c r="C307" s="22"/>
      <c r="D307" s="23" t="s">
        <v>12</v>
      </c>
      <c r="E307" s="23" t="s">
        <v>3</v>
      </c>
      <c r="F307" s="26">
        <v>9.94</v>
      </c>
      <c r="G307" s="26">
        <v>7.35</v>
      </c>
      <c r="H307" s="26">
        <v>4.21</v>
      </c>
      <c r="I307" s="31">
        <f t="shared" si="4"/>
        <v>0.42354124748490946</v>
      </c>
    </row>
    <row r="308" spans="1:9" ht="15.75" thickBot="1" x14ac:dyDescent="0.3">
      <c r="A308" s="1">
        <v>44831</v>
      </c>
      <c r="B308" t="s">
        <v>115</v>
      </c>
      <c r="C308" s="20" t="s">
        <v>93</v>
      </c>
      <c r="D308" s="21" t="s">
        <v>10</v>
      </c>
      <c r="E308" s="3"/>
      <c r="F308" s="27">
        <v>14.24</v>
      </c>
      <c r="G308" s="27">
        <v>10.87</v>
      </c>
      <c r="H308" s="27">
        <v>6.32</v>
      </c>
      <c r="I308" s="31">
        <f t="shared" si="4"/>
        <v>0.44382022471910115</v>
      </c>
    </row>
    <row r="309" spans="1:9" ht="15.75" thickBot="1" x14ac:dyDescent="0.3">
      <c r="A309" s="1">
        <v>44831</v>
      </c>
      <c r="B309" t="s">
        <v>115</v>
      </c>
      <c r="C309" s="20"/>
      <c r="D309" s="21" t="s">
        <v>15</v>
      </c>
      <c r="E309" s="3"/>
      <c r="F309" s="27">
        <v>12.83</v>
      </c>
      <c r="G309" s="27">
        <v>9.8699999999999992</v>
      </c>
      <c r="H309" s="27">
        <v>5.58</v>
      </c>
      <c r="I309" s="31">
        <f t="shared" si="4"/>
        <v>0.43491816056118471</v>
      </c>
    </row>
    <row r="310" spans="1:9" ht="15.75" thickBot="1" x14ac:dyDescent="0.3">
      <c r="A310" s="1">
        <v>44831</v>
      </c>
      <c r="B310" t="s">
        <v>115</v>
      </c>
      <c r="C310" s="20"/>
      <c r="D310" s="21" t="s">
        <v>12</v>
      </c>
      <c r="E310" s="3"/>
      <c r="F310" s="27">
        <v>12.1</v>
      </c>
      <c r="G310" s="27">
        <v>9.65</v>
      </c>
      <c r="H310" s="27">
        <v>5.31</v>
      </c>
      <c r="I310" s="31">
        <f t="shared" si="4"/>
        <v>0.43884297520661153</v>
      </c>
    </row>
    <row r="311" spans="1:9" ht="15.75" thickBot="1" x14ac:dyDescent="0.3">
      <c r="A311" s="1">
        <v>44831</v>
      </c>
      <c r="B311" t="s">
        <v>115</v>
      </c>
      <c r="C311" s="20"/>
      <c r="D311" s="21" t="s">
        <v>3</v>
      </c>
      <c r="E311" s="3"/>
      <c r="F311" s="27">
        <v>11.15</v>
      </c>
      <c r="G311" s="27">
        <v>8.92</v>
      </c>
      <c r="H311" s="27">
        <v>4.71</v>
      </c>
      <c r="I311" s="31">
        <f t="shared" si="4"/>
        <v>0.42242152466367711</v>
      </c>
    </row>
    <row r="312" spans="1:9" ht="15.75" thickBot="1" x14ac:dyDescent="0.3">
      <c r="A312" s="1">
        <v>44831</v>
      </c>
      <c r="B312" t="s">
        <v>115</v>
      </c>
      <c r="C312" s="20"/>
      <c r="D312" s="21" t="s">
        <v>10</v>
      </c>
      <c r="E312" s="21" t="s">
        <v>15</v>
      </c>
      <c r="F312" s="27">
        <v>10.08</v>
      </c>
      <c r="G312" s="27">
        <v>8.16</v>
      </c>
      <c r="H312" s="27">
        <v>4.1900000000000004</v>
      </c>
      <c r="I312" s="31">
        <f t="shared" si="4"/>
        <v>0.4156746031746032</v>
      </c>
    </row>
    <row r="313" spans="1:9" ht="15.75" thickBot="1" x14ac:dyDescent="0.3">
      <c r="A313" s="1">
        <v>44831</v>
      </c>
      <c r="B313" t="s">
        <v>115</v>
      </c>
      <c r="C313" s="20"/>
      <c r="D313" s="21" t="s">
        <v>10</v>
      </c>
      <c r="E313" s="21" t="s">
        <v>12</v>
      </c>
      <c r="F313" s="27">
        <v>10.07</v>
      </c>
      <c r="G313" s="27">
        <v>8.3000000000000007</v>
      </c>
      <c r="H313" s="27">
        <v>4.63</v>
      </c>
      <c r="I313" s="31">
        <f t="shared" si="4"/>
        <v>0.45978152929493543</v>
      </c>
    </row>
    <row r="314" spans="1:9" ht="15.75" thickBot="1" x14ac:dyDescent="0.3">
      <c r="A314" s="1">
        <v>44831</v>
      </c>
      <c r="B314" t="s">
        <v>115</v>
      </c>
      <c r="C314" s="20"/>
      <c r="D314" s="21" t="s">
        <v>10</v>
      </c>
      <c r="E314" s="21" t="s">
        <v>3</v>
      </c>
      <c r="F314" s="27">
        <v>10.24</v>
      </c>
      <c r="G314" s="27">
        <v>7.83</v>
      </c>
      <c r="H314" s="27">
        <v>4.47</v>
      </c>
      <c r="I314" s="31">
        <f t="shared" si="4"/>
        <v>0.43652343749999994</v>
      </c>
    </row>
    <row r="315" spans="1:9" ht="15.75" thickBot="1" x14ac:dyDescent="0.3">
      <c r="A315" s="1">
        <v>44831</v>
      </c>
      <c r="B315" t="s">
        <v>115</v>
      </c>
      <c r="C315" s="20"/>
      <c r="D315" s="21" t="s">
        <v>15</v>
      </c>
      <c r="E315" s="21" t="s">
        <v>12</v>
      </c>
      <c r="F315" s="27">
        <v>9.69</v>
      </c>
      <c r="G315" s="27">
        <v>7.44</v>
      </c>
      <c r="H315" s="27">
        <v>4.03</v>
      </c>
      <c r="I315" s="31">
        <f t="shared" si="4"/>
        <v>0.4158926728586172</v>
      </c>
    </row>
    <row r="316" spans="1:9" ht="15.75" thickBot="1" x14ac:dyDescent="0.3">
      <c r="A316" s="1">
        <v>44831</v>
      </c>
      <c r="B316" t="s">
        <v>115</v>
      </c>
      <c r="C316" s="22"/>
      <c r="D316" s="23" t="s">
        <v>12</v>
      </c>
      <c r="E316" s="23" t="s">
        <v>3</v>
      </c>
      <c r="F316" s="28">
        <v>9.69</v>
      </c>
      <c r="G316" s="28">
        <v>7.72</v>
      </c>
      <c r="H316" s="28">
        <v>4.41</v>
      </c>
      <c r="I316" s="31">
        <f t="shared" si="4"/>
        <v>0.45510835913312697</v>
      </c>
    </row>
    <row r="317" spans="1:9" ht="15.75" thickBot="1" x14ac:dyDescent="0.3">
      <c r="A317" s="1">
        <v>44831</v>
      </c>
      <c r="B317" t="s">
        <v>115</v>
      </c>
      <c r="C317" s="20" t="s">
        <v>94</v>
      </c>
      <c r="D317" s="21" t="s">
        <v>10</v>
      </c>
      <c r="E317" s="3"/>
      <c r="F317" s="27">
        <v>13.98</v>
      </c>
      <c r="G317" s="27">
        <v>10.89</v>
      </c>
      <c r="H317" s="27">
        <v>6.01</v>
      </c>
      <c r="I317" s="31">
        <f t="shared" si="4"/>
        <v>0.42989985693848354</v>
      </c>
    </row>
    <row r="318" spans="1:9" ht="15.75" thickBot="1" x14ac:dyDescent="0.3">
      <c r="A318" s="1">
        <v>44831</v>
      </c>
      <c r="B318" t="s">
        <v>115</v>
      </c>
      <c r="C318" s="20"/>
      <c r="D318" s="21" t="s">
        <v>15</v>
      </c>
      <c r="E318" s="3"/>
      <c r="F318" s="27">
        <v>11.54</v>
      </c>
      <c r="G318" s="27">
        <v>9.34</v>
      </c>
      <c r="H318" s="27">
        <v>5.21</v>
      </c>
      <c r="I318" s="31">
        <f t="shared" si="4"/>
        <v>0.45147313691507801</v>
      </c>
    </row>
    <row r="319" spans="1:9" ht="15.75" thickBot="1" x14ac:dyDescent="0.3">
      <c r="A319" s="1">
        <v>44831</v>
      </c>
      <c r="B319" t="s">
        <v>115</v>
      </c>
      <c r="C319" s="20"/>
      <c r="D319" s="21" t="s">
        <v>12</v>
      </c>
      <c r="E319" s="3"/>
      <c r="F319" s="27">
        <v>11.51</v>
      </c>
      <c r="G319" s="27">
        <v>9.0500000000000007</v>
      </c>
      <c r="H319" s="27">
        <v>5</v>
      </c>
      <c r="I319" s="31">
        <f t="shared" si="4"/>
        <v>0.43440486533449174</v>
      </c>
    </row>
    <row r="320" spans="1:9" ht="15.75" thickBot="1" x14ac:dyDescent="0.3">
      <c r="A320" s="1">
        <v>44831</v>
      </c>
      <c r="B320" t="s">
        <v>115</v>
      </c>
      <c r="C320" s="20"/>
      <c r="D320" s="21" t="s">
        <v>3</v>
      </c>
      <c r="E320" s="3"/>
      <c r="F320" s="27">
        <v>11.3</v>
      </c>
      <c r="G320" s="27">
        <v>8.65</v>
      </c>
      <c r="H320" s="27">
        <v>4.76</v>
      </c>
      <c r="I320" s="31">
        <f t="shared" si="4"/>
        <v>0.42123893805309731</v>
      </c>
    </row>
    <row r="321" spans="1:9" ht="15.75" thickBot="1" x14ac:dyDescent="0.3">
      <c r="A321" s="1">
        <v>44831</v>
      </c>
      <c r="B321" t="s">
        <v>115</v>
      </c>
      <c r="C321" s="20"/>
      <c r="D321" s="21" t="s">
        <v>10</v>
      </c>
      <c r="E321" s="21" t="s">
        <v>15</v>
      </c>
      <c r="F321" s="27">
        <v>10.72</v>
      </c>
      <c r="G321" s="27">
        <v>8.25</v>
      </c>
      <c r="H321" s="27">
        <v>4.33</v>
      </c>
      <c r="I321" s="31">
        <f t="shared" si="4"/>
        <v>0.40391791044776115</v>
      </c>
    </row>
    <row r="322" spans="1:9" ht="15.75" thickBot="1" x14ac:dyDescent="0.3">
      <c r="A322" s="1">
        <v>44831</v>
      </c>
      <c r="B322" t="s">
        <v>115</v>
      </c>
      <c r="C322" s="20"/>
      <c r="D322" s="21" t="s">
        <v>10</v>
      </c>
      <c r="E322" s="21" t="s">
        <v>12</v>
      </c>
      <c r="F322" s="27">
        <v>9.2799999999999994</v>
      </c>
      <c r="G322" s="27">
        <v>7.42</v>
      </c>
      <c r="H322" s="27">
        <v>4.2699999999999996</v>
      </c>
      <c r="I322" s="31">
        <f t="shared" si="4"/>
        <v>0.46012931034482757</v>
      </c>
    </row>
    <row r="323" spans="1:9" ht="15.75" thickBot="1" x14ac:dyDescent="0.3">
      <c r="A323" s="1">
        <v>44831</v>
      </c>
      <c r="B323" t="s">
        <v>115</v>
      </c>
      <c r="C323" s="20"/>
      <c r="D323" s="21" t="s">
        <v>10</v>
      </c>
      <c r="E323" s="21" t="s">
        <v>3</v>
      </c>
      <c r="F323" s="27">
        <v>10.24</v>
      </c>
      <c r="G323" s="27">
        <v>7.85</v>
      </c>
      <c r="H323" s="27">
        <v>4.3600000000000003</v>
      </c>
      <c r="I323" s="31">
        <f t="shared" ref="I323:I386" si="5">H323/F323</f>
        <v>0.42578125</v>
      </c>
    </row>
    <row r="324" spans="1:9" ht="15.75" thickBot="1" x14ac:dyDescent="0.3">
      <c r="A324" s="1">
        <v>44831</v>
      </c>
      <c r="B324" t="s">
        <v>115</v>
      </c>
      <c r="C324" s="20"/>
      <c r="D324" s="21" t="s">
        <v>15</v>
      </c>
      <c r="E324" s="21" t="s">
        <v>12</v>
      </c>
      <c r="F324" s="27">
        <v>9.8800000000000008</v>
      </c>
      <c r="G324" s="27">
        <v>7.43</v>
      </c>
      <c r="H324" s="27">
        <v>4</v>
      </c>
      <c r="I324" s="31">
        <f t="shared" si="5"/>
        <v>0.40485829959514169</v>
      </c>
    </row>
    <row r="325" spans="1:9" ht="15.75" thickBot="1" x14ac:dyDescent="0.3">
      <c r="A325" s="1">
        <v>44831</v>
      </c>
      <c r="B325" t="s">
        <v>115</v>
      </c>
      <c r="C325" s="22"/>
      <c r="D325" s="23" t="s">
        <v>12</v>
      </c>
      <c r="E325" s="23" t="s">
        <v>3</v>
      </c>
      <c r="F325" s="28">
        <v>8.76</v>
      </c>
      <c r="G325" s="28">
        <v>6.98</v>
      </c>
      <c r="H325" s="28">
        <v>3.67</v>
      </c>
      <c r="I325" s="31">
        <f t="shared" si="5"/>
        <v>0.41894977168949771</v>
      </c>
    </row>
    <row r="326" spans="1:9" ht="15.75" thickBot="1" x14ac:dyDescent="0.3">
      <c r="A326" s="1">
        <v>44831</v>
      </c>
      <c r="B326" t="s">
        <v>115</v>
      </c>
      <c r="C326" s="20" t="s">
        <v>95</v>
      </c>
      <c r="D326" s="21" t="s">
        <v>10</v>
      </c>
      <c r="E326" s="3"/>
      <c r="F326" s="27">
        <v>14.83</v>
      </c>
      <c r="G326" s="27">
        <v>11.37</v>
      </c>
      <c r="H326" s="27">
        <v>6.51</v>
      </c>
      <c r="I326" s="31">
        <f t="shared" si="5"/>
        <v>0.4389750505731625</v>
      </c>
    </row>
    <row r="327" spans="1:9" ht="15.75" thickBot="1" x14ac:dyDescent="0.3">
      <c r="A327" s="1">
        <v>44831</v>
      </c>
      <c r="B327" t="s">
        <v>115</v>
      </c>
      <c r="C327" s="20"/>
      <c r="D327" s="21" t="s">
        <v>15</v>
      </c>
      <c r="E327" s="3"/>
      <c r="F327" s="27">
        <v>12.45</v>
      </c>
      <c r="G327" s="27">
        <v>10.029999999999999</v>
      </c>
      <c r="H327" s="27">
        <v>5.53</v>
      </c>
      <c r="I327" s="31">
        <f t="shared" si="5"/>
        <v>0.44417670682730931</v>
      </c>
    </row>
    <row r="328" spans="1:9" ht="15.75" thickBot="1" x14ac:dyDescent="0.3">
      <c r="A328" s="1">
        <v>44831</v>
      </c>
      <c r="B328" t="s">
        <v>115</v>
      </c>
      <c r="C328" s="20"/>
      <c r="D328" s="21" t="s">
        <v>12</v>
      </c>
      <c r="E328" s="3"/>
      <c r="F328" s="27">
        <v>11.69</v>
      </c>
      <c r="G328" s="27">
        <v>9.43</v>
      </c>
      <c r="H328" s="27">
        <v>5.35</v>
      </c>
      <c r="I328" s="31">
        <f t="shared" si="5"/>
        <v>0.45765611633875108</v>
      </c>
    </row>
    <row r="329" spans="1:9" ht="15.75" thickBot="1" x14ac:dyDescent="0.3">
      <c r="A329" s="1">
        <v>44831</v>
      </c>
      <c r="B329" t="s">
        <v>115</v>
      </c>
      <c r="C329" s="20"/>
      <c r="D329" s="21" t="s">
        <v>3</v>
      </c>
      <c r="E329" s="3"/>
      <c r="F329" s="27">
        <v>10.63</v>
      </c>
      <c r="G329" s="27">
        <v>8.2899999999999991</v>
      </c>
      <c r="H329" s="27">
        <v>4.49</v>
      </c>
      <c r="I329" s="31">
        <f t="shared" si="5"/>
        <v>0.42238946378174974</v>
      </c>
    </row>
    <row r="330" spans="1:9" ht="15.75" thickBot="1" x14ac:dyDescent="0.3">
      <c r="A330" s="1">
        <v>44831</v>
      </c>
      <c r="B330" t="s">
        <v>115</v>
      </c>
      <c r="C330" s="20"/>
      <c r="D330" s="21" t="s">
        <v>10</v>
      </c>
      <c r="E330" s="21" t="s">
        <v>15</v>
      </c>
      <c r="F330" s="27">
        <v>11.09</v>
      </c>
      <c r="G330" s="27">
        <v>8.65</v>
      </c>
      <c r="H330" s="27">
        <v>4.68</v>
      </c>
      <c r="I330" s="31">
        <f t="shared" si="5"/>
        <v>0.42200180342651034</v>
      </c>
    </row>
    <row r="331" spans="1:9" ht="15.75" thickBot="1" x14ac:dyDescent="0.3">
      <c r="A331" s="1">
        <v>44831</v>
      </c>
      <c r="B331" t="s">
        <v>115</v>
      </c>
      <c r="C331" s="20"/>
      <c r="D331" s="21" t="s">
        <v>10</v>
      </c>
      <c r="E331" s="21" t="s">
        <v>12</v>
      </c>
      <c r="F331" s="27">
        <v>11.56</v>
      </c>
      <c r="G331" s="27">
        <v>9.07</v>
      </c>
      <c r="H331" s="27">
        <v>5.01</v>
      </c>
      <c r="I331" s="31">
        <f t="shared" si="5"/>
        <v>0.43339100346020759</v>
      </c>
    </row>
    <row r="332" spans="1:9" ht="15.75" thickBot="1" x14ac:dyDescent="0.3">
      <c r="A332" s="1">
        <v>44831</v>
      </c>
      <c r="B332" t="s">
        <v>115</v>
      </c>
      <c r="C332" s="20"/>
      <c r="D332" s="21" t="s">
        <v>10</v>
      </c>
      <c r="E332" s="21" t="s">
        <v>3</v>
      </c>
      <c r="F332" s="27">
        <v>10.11</v>
      </c>
      <c r="G332" s="27">
        <v>7.89</v>
      </c>
      <c r="H332" s="27">
        <v>4.18</v>
      </c>
      <c r="I332" s="31">
        <f t="shared" si="5"/>
        <v>0.41345202769535111</v>
      </c>
    </row>
    <row r="333" spans="1:9" ht="15.75" thickBot="1" x14ac:dyDescent="0.3">
      <c r="A333" s="1">
        <v>44831</v>
      </c>
      <c r="B333" t="s">
        <v>115</v>
      </c>
      <c r="C333" s="20"/>
      <c r="D333" s="21" t="s">
        <v>15</v>
      </c>
      <c r="E333" s="21" t="s">
        <v>12</v>
      </c>
      <c r="F333" s="27">
        <v>8.9600000000000009</v>
      </c>
      <c r="G333" s="27">
        <v>6.68</v>
      </c>
      <c r="H333" s="27">
        <v>3.86</v>
      </c>
      <c r="I333" s="31">
        <f t="shared" si="5"/>
        <v>0.4308035714285714</v>
      </c>
    </row>
    <row r="334" spans="1:9" ht="15.75" thickBot="1" x14ac:dyDescent="0.3">
      <c r="A334" s="1">
        <v>44831</v>
      </c>
      <c r="B334" t="s">
        <v>115</v>
      </c>
      <c r="C334" s="22"/>
      <c r="D334" s="23" t="s">
        <v>12</v>
      </c>
      <c r="E334" s="23" t="s">
        <v>3</v>
      </c>
      <c r="F334" s="28">
        <v>9.17</v>
      </c>
      <c r="G334" s="28">
        <v>7.03</v>
      </c>
      <c r="H334" s="28">
        <v>3.94</v>
      </c>
      <c r="I334" s="31">
        <f t="shared" si="5"/>
        <v>0.42966194111232281</v>
      </c>
    </row>
    <row r="335" spans="1:9" ht="15.75" thickBot="1" x14ac:dyDescent="0.3">
      <c r="A335" s="1">
        <v>44831</v>
      </c>
      <c r="B335" t="s">
        <v>115</v>
      </c>
      <c r="C335" s="20" t="s">
        <v>96</v>
      </c>
      <c r="D335" s="21" t="s">
        <v>10</v>
      </c>
      <c r="E335" s="3"/>
      <c r="F335" s="27">
        <v>13.39</v>
      </c>
      <c r="G335" s="27">
        <v>10.71</v>
      </c>
      <c r="H335" s="27">
        <v>5.8</v>
      </c>
      <c r="I335" s="31">
        <f t="shared" si="5"/>
        <v>0.43315907393577291</v>
      </c>
    </row>
    <row r="336" spans="1:9" ht="15.75" thickBot="1" x14ac:dyDescent="0.3">
      <c r="A336" s="1">
        <v>44831</v>
      </c>
      <c r="B336" t="s">
        <v>115</v>
      </c>
      <c r="C336" s="20"/>
      <c r="D336" s="21" t="s">
        <v>15</v>
      </c>
      <c r="E336" s="3"/>
      <c r="F336" s="27">
        <v>11.96</v>
      </c>
      <c r="G336" s="27">
        <v>9.4</v>
      </c>
      <c r="H336" s="27">
        <v>5.28</v>
      </c>
      <c r="I336" s="31">
        <f t="shared" si="5"/>
        <v>0.4414715719063545</v>
      </c>
    </row>
    <row r="337" spans="1:9" ht="15.75" thickBot="1" x14ac:dyDescent="0.3">
      <c r="A337" s="1">
        <v>44831</v>
      </c>
      <c r="B337" t="s">
        <v>115</v>
      </c>
      <c r="C337" s="20"/>
      <c r="D337" s="21" t="s">
        <v>12</v>
      </c>
      <c r="E337" s="3"/>
      <c r="F337" s="27">
        <v>11.46</v>
      </c>
      <c r="G337" s="27">
        <v>9.09</v>
      </c>
      <c r="H337" s="27">
        <v>4.88</v>
      </c>
      <c r="I337" s="31">
        <f t="shared" si="5"/>
        <v>0.42582897033158812</v>
      </c>
    </row>
    <row r="338" spans="1:9" ht="15.75" thickBot="1" x14ac:dyDescent="0.3">
      <c r="A338" s="1">
        <v>44831</v>
      </c>
      <c r="B338" t="s">
        <v>115</v>
      </c>
      <c r="C338" s="20"/>
      <c r="D338" s="21" t="s">
        <v>3</v>
      </c>
      <c r="E338" s="3"/>
      <c r="F338" s="27">
        <v>11.61</v>
      </c>
      <c r="G338" s="27">
        <v>9.26</v>
      </c>
      <c r="H338" s="27">
        <v>4.87</v>
      </c>
      <c r="I338" s="31">
        <f t="shared" si="5"/>
        <v>0.41946597760551252</v>
      </c>
    </row>
    <row r="339" spans="1:9" ht="15.75" thickBot="1" x14ac:dyDescent="0.3">
      <c r="A339" s="1">
        <v>44831</v>
      </c>
      <c r="B339" t="s">
        <v>115</v>
      </c>
      <c r="C339" s="20"/>
      <c r="D339" s="21" t="s">
        <v>10</v>
      </c>
      <c r="E339" s="21" t="s">
        <v>15</v>
      </c>
      <c r="F339" s="27">
        <v>10.86</v>
      </c>
      <c r="G339" s="27">
        <v>8.33</v>
      </c>
      <c r="H339" s="27">
        <v>4.51</v>
      </c>
      <c r="I339" s="31">
        <f t="shared" si="5"/>
        <v>0.4152854511970534</v>
      </c>
    </row>
    <row r="340" spans="1:9" ht="15.75" thickBot="1" x14ac:dyDescent="0.3">
      <c r="A340" s="1">
        <v>44831</v>
      </c>
      <c r="B340" t="s">
        <v>115</v>
      </c>
      <c r="C340" s="20"/>
      <c r="D340" s="21" t="s">
        <v>10</v>
      </c>
      <c r="E340" s="21" t="s">
        <v>12</v>
      </c>
      <c r="F340" s="27">
        <v>9.94</v>
      </c>
      <c r="G340" s="27">
        <v>7.84</v>
      </c>
      <c r="H340" s="27">
        <v>4.3499999999999996</v>
      </c>
      <c r="I340" s="31">
        <f t="shared" si="5"/>
        <v>0.43762575452716296</v>
      </c>
    </row>
    <row r="341" spans="1:9" ht="15.75" thickBot="1" x14ac:dyDescent="0.3">
      <c r="A341" s="1">
        <v>44831</v>
      </c>
      <c r="B341" t="s">
        <v>115</v>
      </c>
      <c r="C341" s="20"/>
      <c r="D341" s="21" t="s">
        <v>10</v>
      </c>
      <c r="E341" s="21" t="s">
        <v>3</v>
      </c>
      <c r="F341" s="27">
        <v>10.27</v>
      </c>
      <c r="G341" s="27">
        <v>7.87</v>
      </c>
      <c r="H341" s="27">
        <v>4.55</v>
      </c>
      <c r="I341" s="31">
        <f t="shared" si="5"/>
        <v>0.44303797468354428</v>
      </c>
    </row>
    <row r="342" spans="1:9" ht="15.75" thickBot="1" x14ac:dyDescent="0.3">
      <c r="A342" s="1">
        <v>44831</v>
      </c>
      <c r="B342" t="s">
        <v>115</v>
      </c>
      <c r="C342" s="20"/>
      <c r="D342" s="21" t="s">
        <v>15</v>
      </c>
      <c r="E342" s="21" t="s">
        <v>12</v>
      </c>
      <c r="F342" s="27">
        <v>9.5399999999999991</v>
      </c>
      <c r="G342" s="27">
        <v>7.16</v>
      </c>
      <c r="H342" s="27">
        <v>4.12</v>
      </c>
      <c r="I342" s="31">
        <f t="shared" si="5"/>
        <v>0.43186582809224322</v>
      </c>
    </row>
    <row r="343" spans="1:9" ht="15.75" thickBot="1" x14ac:dyDescent="0.3">
      <c r="A343" s="1">
        <v>44831</v>
      </c>
      <c r="B343" t="s">
        <v>115</v>
      </c>
      <c r="C343" s="22"/>
      <c r="D343" s="23" t="s">
        <v>12</v>
      </c>
      <c r="E343" s="23" t="s">
        <v>3</v>
      </c>
      <c r="F343" s="28">
        <v>8.86</v>
      </c>
      <c r="G343" s="28">
        <v>6.62</v>
      </c>
      <c r="H343" s="28">
        <v>3.59</v>
      </c>
      <c r="I343" s="31">
        <f t="shared" si="5"/>
        <v>0.40519187358916481</v>
      </c>
    </row>
    <row r="344" spans="1:9" ht="15.75" thickBot="1" x14ac:dyDescent="0.3">
      <c r="A344" s="1">
        <v>44831</v>
      </c>
      <c r="B344" t="s">
        <v>115</v>
      </c>
      <c r="C344" s="20" t="s">
        <v>97</v>
      </c>
      <c r="D344" s="21" t="s">
        <v>10</v>
      </c>
      <c r="E344" s="3"/>
      <c r="F344" s="29">
        <v>12.94</v>
      </c>
      <c r="G344" s="29">
        <v>10.08</v>
      </c>
      <c r="H344" s="29">
        <v>5.54</v>
      </c>
      <c r="I344" s="31">
        <f t="shared" si="5"/>
        <v>0.42812982998454407</v>
      </c>
    </row>
    <row r="345" spans="1:9" ht="15.75" thickBot="1" x14ac:dyDescent="0.3">
      <c r="A345" s="1">
        <v>44831</v>
      </c>
      <c r="B345" t="s">
        <v>115</v>
      </c>
      <c r="C345" s="20"/>
      <c r="D345" s="21" t="s">
        <v>15</v>
      </c>
      <c r="E345" s="3"/>
      <c r="F345" s="29">
        <v>11.89</v>
      </c>
      <c r="G345" s="29">
        <v>9.39</v>
      </c>
      <c r="H345" s="29">
        <v>5.0999999999999996</v>
      </c>
      <c r="I345" s="31">
        <f t="shared" si="5"/>
        <v>0.42893187552565176</v>
      </c>
    </row>
    <row r="346" spans="1:9" ht="15.75" thickBot="1" x14ac:dyDescent="0.3">
      <c r="A346" s="1">
        <v>44831</v>
      </c>
      <c r="B346" t="s">
        <v>115</v>
      </c>
      <c r="C346" s="20"/>
      <c r="D346" s="21" t="s">
        <v>12</v>
      </c>
      <c r="E346" s="3"/>
      <c r="F346" s="29">
        <v>11.93</v>
      </c>
      <c r="G346" s="29">
        <v>9.64</v>
      </c>
      <c r="H346" s="29">
        <v>5.22</v>
      </c>
      <c r="I346" s="31">
        <f t="shared" si="5"/>
        <v>0.43755238893545684</v>
      </c>
    </row>
    <row r="347" spans="1:9" ht="15.75" thickBot="1" x14ac:dyDescent="0.3">
      <c r="A347" s="1">
        <v>44831</v>
      </c>
      <c r="B347" t="s">
        <v>115</v>
      </c>
      <c r="C347" s="20"/>
      <c r="D347" s="21" t="s">
        <v>3</v>
      </c>
      <c r="E347" s="3"/>
      <c r="F347" s="29">
        <v>11.02</v>
      </c>
      <c r="G347" s="29">
        <v>8.93</v>
      </c>
      <c r="H347" s="29">
        <v>4.74</v>
      </c>
      <c r="I347" s="31">
        <f t="shared" si="5"/>
        <v>0.43012704174228678</v>
      </c>
    </row>
    <row r="348" spans="1:9" ht="15.75" thickBot="1" x14ac:dyDescent="0.3">
      <c r="A348" s="1">
        <v>44831</v>
      </c>
      <c r="B348" t="s">
        <v>115</v>
      </c>
      <c r="C348" s="20"/>
      <c r="D348" s="21" t="s">
        <v>10</v>
      </c>
      <c r="E348" s="21" t="s">
        <v>15</v>
      </c>
      <c r="F348" s="29">
        <v>10.45</v>
      </c>
      <c r="G348" s="29">
        <v>8.32</v>
      </c>
      <c r="H348" s="29">
        <v>4.47</v>
      </c>
      <c r="I348" s="31">
        <f t="shared" si="5"/>
        <v>0.42775119617224883</v>
      </c>
    </row>
    <row r="349" spans="1:9" ht="15.75" thickBot="1" x14ac:dyDescent="0.3">
      <c r="A349" s="1">
        <v>44831</v>
      </c>
      <c r="B349" t="s">
        <v>115</v>
      </c>
      <c r="C349" s="20"/>
      <c r="D349" s="21" t="s">
        <v>10</v>
      </c>
      <c r="E349" s="21" t="s">
        <v>12</v>
      </c>
      <c r="F349" s="29">
        <v>10.32</v>
      </c>
      <c r="G349" s="29">
        <v>7.91</v>
      </c>
      <c r="H349" s="29">
        <v>4.26</v>
      </c>
      <c r="I349" s="31">
        <f t="shared" si="5"/>
        <v>0.41279069767441856</v>
      </c>
    </row>
    <row r="350" spans="1:9" ht="15.75" thickBot="1" x14ac:dyDescent="0.3">
      <c r="A350" s="1">
        <v>44831</v>
      </c>
      <c r="B350" t="s">
        <v>115</v>
      </c>
      <c r="C350" s="20"/>
      <c r="D350" s="21" t="s">
        <v>10</v>
      </c>
      <c r="E350" s="21" t="s">
        <v>3</v>
      </c>
      <c r="F350" s="29">
        <v>10.119999999999999</v>
      </c>
      <c r="G350" s="29">
        <v>7.29</v>
      </c>
      <c r="H350" s="29">
        <v>4.29</v>
      </c>
      <c r="I350" s="31">
        <f t="shared" si="5"/>
        <v>0.42391304347826092</v>
      </c>
    </row>
    <row r="351" spans="1:9" ht="15.75" thickBot="1" x14ac:dyDescent="0.3">
      <c r="A351" s="1">
        <v>44831</v>
      </c>
      <c r="B351" t="s">
        <v>115</v>
      </c>
      <c r="C351" s="20"/>
      <c r="D351" s="21" t="s">
        <v>15</v>
      </c>
      <c r="E351" s="21" t="s">
        <v>12</v>
      </c>
      <c r="F351" s="29">
        <v>9.75</v>
      </c>
      <c r="G351" s="29">
        <v>7.89</v>
      </c>
      <c r="H351" s="29">
        <v>4.5199999999999996</v>
      </c>
      <c r="I351" s="31">
        <f t="shared" si="5"/>
        <v>0.46358974358974353</v>
      </c>
    </row>
    <row r="352" spans="1:9" ht="15.75" thickBot="1" x14ac:dyDescent="0.3">
      <c r="A352" s="1">
        <v>44831</v>
      </c>
      <c r="B352" t="s">
        <v>115</v>
      </c>
      <c r="C352" s="22"/>
      <c r="D352" s="23" t="s">
        <v>12</v>
      </c>
      <c r="E352" s="23" t="s">
        <v>3</v>
      </c>
      <c r="F352" s="30">
        <v>8.98</v>
      </c>
      <c r="G352" s="30">
        <v>6.58</v>
      </c>
      <c r="H352" s="30">
        <v>3.76</v>
      </c>
      <c r="I352" s="31">
        <f t="shared" si="5"/>
        <v>0.4187082405345211</v>
      </c>
    </row>
    <row r="353" spans="1:9" ht="15.75" thickBot="1" x14ac:dyDescent="0.3">
      <c r="A353" s="1">
        <v>44831</v>
      </c>
      <c r="B353" t="s">
        <v>115</v>
      </c>
      <c r="C353" s="20" t="s">
        <v>98</v>
      </c>
      <c r="D353" s="21" t="s">
        <v>10</v>
      </c>
      <c r="E353" s="3"/>
      <c r="F353" s="29">
        <v>12.98</v>
      </c>
      <c r="G353" s="29">
        <v>10.02</v>
      </c>
      <c r="H353" s="29">
        <v>5.44</v>
      </c>
      <c r="I353" s="31">
        <f t="shared" si="5"/>
        <v>0.4191063174114022</v>
      </c>
    </row>
    <row r="354" spans="1:9" ht="15.75" thickBot="1" x14ac:dyDescent="0.3">
      <c r="A354" s="1">
        <v>44831</v>
      </c>
      <c r="B354" t="s">
        <v>115</v>
      </c>
      <c r="C354" s="20"/>
      <c r="D354" s="21" t="s">
        <v>15</v>
      </c>
      <c r="E354" s="3"/>
      <c r="F354" s="29">
        <v>12.69</v>
      </c>
      <c r="G354" s="29">
        <v>9.99</v>
      </c>
      <c r="H354" s="29">
        <v>5.28</v>
      </c>
      <c r="I354" s="31">
        <f t="shared" si="5"/>
        <v>0.41607565011820336</v>
      </c>
    </row>
    <row r="355" spans="1:9" ht="15.75" thickBot="1" x14ac:dyDescent="0.3">
      <c r="A355" s="1">
        <v>44831</v>
      </c>
      <c r="B355" t="s">
        <v>115</v>
      </c>
      <c r="C355" s="20"/>
      <c r="D355" s="21" t="s">
        <v>12</v>
      </c>
      <c r="E355" s="3"/>
      <c r="F355" s="29">
        <v>11.8</v>
      </c>
      <c r="G355" s="29">
        <v>8.91</v>
      </c>
      <c r="H355" s="29">
        <v>5.32</v>
      </c>
      <c r="I355" s="31">
        <f t="shared" si="5"/>
        <v>0.45084745762711864</v>
      </c>
    </row>
    <row r="356" spans="1:9" ht="15.75" thickBot="1" x14ac:dyDescent="0.3">
      <c r="A356" s="1">
        <v>44831</v>
      </c>
      <c r="B356" t="s">
        <v>115</v>
      </c>
      <c r="C356" s="20"/>
      <c r="D356" s="21" t="s">
        <v>3</v>
      </c>
      <c r="E356" s="3"/>
      <c r="F356" s="29">
        <v>11.51</v>
      </c>
      <c r="G356" s="29">
        <v>8.68</v>
      </c>
      <c r="H356" s="29">
        <v>4.49</v>
      </c>
      <c r="I356" s="31">
        <f t="shared" si="5"/>
        <v>0.39009556907037363</v>
      </c>
    </row>
    <row r="357" spans="1:9" ht="15.75" thickBot="1" x14ac:dyDescent="0.3">
      <c r="A357" s="1">
        <v>44831</v>
      </c>
      <c r="B357" t="s">
        <v>115</v>
      </c>
      <c r="C357" s="20"/>
      <c r="D357" s="21" t="s">
        <v>10</v>
      </c>
      <c r="E357" s="21" t="s">
        <v>15</v>
      </c>
      <c r="F357" s="29">
        <v>11.38</v>
      </c>
      <c r="G357" s="29">
        <v>8.58</v>
      </c>
      <c r="H357" s="29">
        <v>4.67</v>
      </c>
      <c r="I357" s="31">
        <f t="shared" si="5"/>
        <v>0.41036906854130051</v>
      </c>
    </row>
    <row r="358" spans="1:9" ht="15.75" thickBot="1" x14ac:dyDescent="0.3">
      <c r="A358" s="1">
        <v>44831</v>
      </c>
      <c r="B358" t="s">
        <v>115</v>
      </c>
      <c r="C358" s="20"/>
      <c r="D358" s="21" t="s">
        <v>10</v>
      </c>
      <c r="E358" s="21" t="s">
        <v>12</v>
      </c>
      <c r="F358" s="29">
        <v>9.9499999999999993</v>
      </c>
      <c r="G358" s="29">
        <v>7.89</v>
      </c>
      <c r="H358" s="29">
        <v>4.41</v>
      </c>
      <c r="I358" s="31">
        <f t="shared" si="5"/>
        <v>0.4432160804020101</v>
      </c>
    </row>
    <row r="359" spans="1:9" ht="15.75" thickBot="1" x14ac:dyDescent="0.3">
      <c r="A359" s="1">
        <v>44831</v>
      </c>
      <c r="B359" t="s">
        <v>115</v>
      </c>
      <c r="C359" s="20"/>
      <c r="D359" s="21" t="s">
        <v>10</v>
      </c>
      <c r="E359" s="21" t="s">
        <v>3</v>
      </c>
      <c r="F359" s="29">
        <v>10.02</v>
      </c>
      <c r="G359" s="29">
        <v>7.71</v>
      </c>
      <c r="H359" s="29">
        <v>4.3499999999999996</v>
      </c>
      <c r="I359" s="31">
        <f t="shared" si="5"/>
        <v>0.43413173652694609</v>
      </c>
    </row>
    <row r="360" spans="1:9" ht="15.75" thickBot="1" x14ac:dyDescent="0.3">
      <c r="A360" s="1">
        <v>44831</v>
      </c>
      <c r="B360" t="s">
        <v>115</v>
      </c>
      <c r="C360" s="20"/>
      <c r="D360" s="21" t="s">
        <v>15</v>
      </c>
      <c r="E360" s="21" t="s">
        <v>12</v>
      </c>
      <c r="F360" s="29">
        <v>9.48</v>
      </c>
      <c r="G360" s="29">
        <v>7.33</v>
      </c>
      <c r="H360" s="29">
        <v>3.82</v>
      </c>
      <c r="I360" s="31">
        <f t="shared" si="5"/>
        <v>0.40295358649789026</v>
      </c>
    </row>
    <row r="361" spans="1:9" ht="15.75" thickBot="1" x14ac:dyDescent="0.3">
      <c r="A361" s="1">
        <v>44831</v>
      </c>
      <c r="B361" t="s">
        <v>115</v>
      </c>
      <c r="C361" s="22"/>
      <c r="D361" s="23" t="s">
        <v>12</v>
      </c>
      <c r="E361" s="23" t="s">
        <v>3</v>
      </c>
      <c r="F361" s="30">
        <v>9.4700000000000006</v>
      </c>
      <c r="G361" s="30">
        <v>7.31</v>
      </c>
      <c r="H361" s="30">
        <v>3.96</v>
      </c>
      <c r="I361" s="31">
        <f t="shared" si="5"/>
        <v>0.41816261879619848</v>
      </c>
    </row>
    <row r="362" spans="1:9" ht="15.75" thickBot="1" x14ac:dyDescent="0.3">
      <c r="A362" s="1">
        <v>44831</v>
      </c>
      <c r="B362" t="s">
        <v>115</v>
      </c>
      <c r="C362" s="20" t="s">
        <v>99</v>
      </c>
      <c r="D362" s="21" t="s">
        <v>10</v>
      </c>
      <c r="E362" s="3"/>
      <c r="F362" s="29">
        <v>12.87</v>
      </c>
      <c r="G362" s="29">
        <v>10.06</v>
      </c>
      <c r="H362" s="29">
        <v>5.42</v>
      </c>
      <c r="I362" s="31">
        <f t="shared" si="5"/>
        <v>0.42113442113442118</v>
      </c>
    </row>
    <row r="363" spans="1:9" ht="15.75" thickBot="1" x14ac:dyDescent="0.3">
      <c r="A363" s="1">
        <v>44831</v>
      </c>
      <c r="B363" t="s">
        <v>115</v>
      </c>
      <c r="C363" s="20"/>
      <c r="D363" s="21" t="s">
        <v>15</v>
      </c>
      <c r="E363" s="3"/>
      <c r="F363" s="29">
        <v>12.03</v>
      </c>
      <c r="G363" s="29">
        <v>9.1199999999999992</v>
      </c>
      <c r="H363" s="29">
        <v>5.21</v>
      </c>
      <c r="I363" s="31">
        <f t="shared" si="5"/>
        <v>0.43308395677472988</v>
      </c>
    </row>
    <row r="364" spans="1:9" ht="15.75" thickBot="1" x14ac:dyDescent="0.3">
      <c r="A364" s="1">
        <v>44831</v>
      </c>
      <c r="B364" t="s">
        <v>115</v>
      </c>
      <c r="C364" s="20"/>
      <c r="D364" s="21" t="s">
        <v>12</v>
      </c>
      <c r="E364" s="3"/>
      <c r="F364" s="29">
        <v>10.88</v>
      </c>
      <c r="G364" s="29">
        <v>8.9</v>
      </c>
      <c r="H364" s="29">
        <v>5.05</v>
      </c>
      <c r="I364" s="31">
        <f t="shared" si="5"/>
        <v>0.46415441176470584</v>
      </c>
    </row>
    <row r="365" spans="1:9" ht="15.75" thickBot="1" x14ac:dyDescent="0.3">
      <c r="A365" s="1">
        <v>44831</v>
      </c>
      <c r="B365" t="s">
        <v>115</v>
      </c>
      <c r="C365" s="20"/>
      <c r="D365" s="21" t="s">
        <v>3</v>
      </c>
      <c r="E365" s="3"/>
      <c r="F365" s="29">
        <v>10.83</v>
      </c>
      <c r="G365" s="29">
        <v>8.44</v>
      </c>
      <c r="H365" s="29">
        <v>4.7</v>
      </c>
      <c r="I365" s="31">
        <f t="shared" si="5"/>
        <v>0.4339796860572484</v>
      </c>
    </row>
    <row r="366" spans="1:9" ht="15.75" thickBot="1" x14ac:dyDescent="0.3">
      <c r="A366" s="1">
        <v>44831</v>
      </c>
      <c r="B366" t="s">
        <v>115</v>
      </c>
      <c r="C366" s="20"/>
      <c r="D366" s="21" t="s">
        <v>10</v>
      </c>
      <c r="E366" s="21" t="s">
        <v>15</v>
      </c>
      <c r="F366" s="29">
        <v>11.31</v>
      </c>
      <c r="G366" s="29">
        <v>8.68</v>
      </c>
      <c r="H366" s="29">
        <v>4.53</v>
      </c>
      <c r="I366" s="31">
        <f t="shared" si="5"/>
        <v>0.40053050397877987</v>
      </c>
    </row>
    <row r="367" spans="1:9" ht="15.75" thickBot="1" x14ac:dyDescent="0.3">
      <c r="A367" s="1">
        <v>44831</v>
      </c>
      <c r="B367" t="s">
        <v>115</v>
      </c>
      <c r="C367" s="20"/>
      <c r="D367" s="21" t="s">
        <v>10</v>
      </c>
      <c r="E367" s="21" t="s">
        <v>12</v>
      </c>
      <c r="F367" s="29">
        <v>10.55</v>
      </c>
      <c r="G367" s="29">
        <v>8.0299999999999994</v>
      </c>
      <c r="H367" s="29">
        <v>4.49</v>
      </c>
      <c r="I367" s="31">
        <f t="shared" si="5"/>
        <v>0.42559241706161138</v>
      </c>
    </row>
    <row r="368" spans="1:9" ht="15.75" thickBot="1" x14ac:dyDescent="0.3">
      <c r="A368" s="1">
        <v>44831</v>
      </c>
      <c r="B368" t="s">
        <v>115</v>
      </c>
      <c r="C368" s="20"/>
      <c r="D368" s="21" t="s">
        <v>10</v>
      </c>
      <c r="E368" s="21" t="s">
        <v>3</v>
      </c>
      <c r="F368" s="29">
        <v>9.92</v>
      </c>
      <c r="G368" s="29">
        <v>7.66</v>
      </c>
      <c r="H368" s="29">
        <v>4.3499999999999996</v>
      </c>
      <c r="I368" s="31">
        <f t="shared" si="5"/>
        <v>0.438508064516129</v>
      </c>
    </row>
    <row r="369" spans="1:9" ht="15.75" thickBot="1" x14ac:dyDescent="0.3">
      <c r="A369" s="1">
        <v>44831</v>
      </c>
      <c r="B369" t="s">
        <v>115</v>
      </c>
      <c r="C369" s="20"/>
      <c r="D369" s="21" t="s">
        <v>15</v>
      </c>
      <c r="E369" s="21" t="s">
        <v>12</v>
      </c>
      <c r="F369" s="29">
        <v>10.050000000000001</v>
      </c>
      <c r="G369" s="29">
        <v>7.43</v>
      </c>
      <c r="H369" s="29">
        <v>3.97</v>
      </c>
      <c r="I369" s="31">
        <f t="shared" si="5"/>
        <v>0.39502487562189054</v>
      </c>
    </row>
    <row r="370" spans="1:9" ht="15.75" thickBot="1" x14ac:dyDescent="0.3">
      <c r="A370" s="1">
        <v>44831</v>
      </c>
      <c r="B370" t="s">
        <v>115</v>
      </c>
      <c r="C370" s="22"/>
      <c r="D370" s="23" t="s">
        <v>12</v>
      </c>
      <c r="E370" s="23" t="s">
        <v>3</v>
      </c>
      <c r="F370" s="30">
        <v>9.2899999999999991</v>
      </c>
      <c r="G370" s="30">
        <v>6.95</v>
      </c>
      <c r="H370" s="30">
        <v>3.86</v>
      </c>
      <c r="I370" s="31">
        <f t="shared" si="5"/>
        <v>0.41550053821313243</v>
      </c>
    </row>
    <row r="371" spans="1:9" ht="15.75" thickBot="1" x14ac:dyDescent="0.3">
      <c r="A371" s="1">
        <v>44831</v>
      </c>
      <c r="B371" t="s">
        <v>115</v>
      </c>
      <c r="C371" s="20" t="s">
        <v>100</v>
      </c>
      <c r="D371" s="21" t="s">
        <v>10</v>
      </c>
      <c r="E371" s="3"/>
      <c r="F371" s="29">
        <v>13.17</v>
      </c>
      <c r="G371" s="29">
        <v>10.14</v>
      </c>
      <c r="H371" s="29">
        <v>5.68</v>
      </c>
      <c r="I371" s="31">
        <f t="shared" si="5"/>
        <v>0.43128321943811693</v>
      </c>
    </row>
    <row r="372" spans="1:9" ht="15.75" thickBot="1" x14ac:dyDescent="0.3">
      <c r="A372" s="1">
        <v>44831</v>
      </c>
      <c r="B372" t="s">
        <v>115</v>
      </c>
      <c r="C372" s="20"/>
      <c r="D372" s="21" t="s">
        <v>15</v>
      </c>
      <c r="E372" s="3"/>
      <c r="F372" s="29">
        <v>11.8</v>
      </c>
      <c r="G372" s="29">
        <v>9.24</v>
      </c>
      <c r="H372" s="29">
        <v>5.29</v>
      </c>
      <c r="I372" s="31">
        <f t="shared" si="5"/>
        <v>0.44830508474576269</v>
      </c>
    </row>
    <row r="373" spans="1:9" ht="15.75" thickBot="1" x14ac:dyDescent="0.3">
      <c r="A373" s="1">
        <v>44831</v>
      </c>
      <c r="B373" t="s">
        <v>115</v>
      </c>
      <c r="C373" s="20"/>
      <c r="D373" s="21" t="s">
        <v>12</v>
      </c>
      <c r="E373" s="3"/>
      <c r="F373" s="29">
        <v>10.88</v>
      </c>
      <c r="G373" s="29">
        <v>8.41</v>
      </c>
      <c r="H373" s="29">
        <v>4.51</v>
      </c>
      <c r="I373" s="31">
        <f t="shared" si="5"/>
        <v>0.41452205882352938</v>
      </c>
    </row>
    <row r="374" spans="1:9" ht="15.75" thickBot="1" x14ac:dyDescent="0.3">
      <c r="A374" s="1">
        <v>44831</v>
      </c>
      <c r="B374" t="s">
        <v>115</v>
      </c>
      <c r="C374" s="20"/>
      <c r="D374" s="21" t="s">
        <v>3</v>
      </c>
      <c r="E374" s="3"/>
      <c r="F374" s="29">
        <v>10.46</v>
      </c>
      <c r="G374" s="29">
        <v>8.1300000000000008</v>
      </c>
      <c r="H374" s="29">
        <v>4.62</v>
      </c>
      <c r="I374" s="31">
        <f t="shared" si="5"/>
        <v>0.44168260038240914</v>
      </c>
    </row>
    <row r="375" spans="1:9" ht="15.75" thickBot="1" x14ac:dyDescent="0.3">
      <c r="A375" s="1">
        <v>44831</v>
      </c>
      <c r="B375" t="s">
        <v>115</v>
      </c>
      <c r="C375" s="20"/>
      <c r="D375" s="21" t="s">
        <v>10</v>
      </c>
      <c r="E375" s="21" t="s">
        <v>15</v>
      </c>
      <c r="F375" s="29">
        <v>10.23</v>
      </c>
      <c r="G375" s="29">
        <v>7.71</v>
      </c>
      <c r="H375" s="29">
        <v>4.3899999999999997</v>
      </c>
      <c r="I375" s="31">
        <f t="shared" si="5"/>
        <v>0.42913000977517102</v>
      </c>
    </row>
    <row r="376" spans="1:9" ht="15.75" thickBot="1" x14ac:dyDescent="0.3">
      <c r="A376" s="1">
        <v>44831</v>
      </c>
      <c r="B376" t="s">
        <v>115</v>
      </c>
      <c r="C376" s="20"/>
      <c r="D376" s="21" t="s">
        <v>10</v>
      </c>
      <c r="E376" s="21" t="s">
        <v>12</v>
      </c>
      <c r="F376" s="29">
        <v>11.18</v>
      </c>
      <c r="G376" s="29">
        <v>9.06</v>
      </c>
      <c r="H376" s="29">
        <v>5.09</v>
      </c>
      <c r="I376" s="31">
        <f t="shared" si="5"/>
        <v>0.45527728085867619</v>
      </c>
    </row>
    <row r="377" spans="1:9" ht="15.75" thickBot="1" x14ac:dyDescent="0.3">
      <c r="A377" s="1">
        <v>44831</v>
      </c>
      <c r="B377" t="s">
        <v>115</v>
      </c>
      <c r="C377" s="20"/>
      <c r="D377" s="21" t="s">
        <v>10</v>
      </c>
      <c r="E377" s="21" t="s">
        <v>3</v>
      </c>
      <c r="F377" s="29">
        <v>9.8000000000000007</v>
      </c>
      <c r="G377" s="29">
        <v>7.95</v>
      </c>
      <c r="H377" s="29">
        <v>4.5999999999999996</v>
      </c>
      <c r="I377" s="31">
        <f t="shared" si="5"/>
        <v>0.46938775510204073</v>
      </c>
    </row>
    <row r="378" spans="1:9" ht="15.75" thickBot="1" x14ac:dyDescent="0.3">
      <c r="A378" s="1">
        <v>44831</v>
      </c>
      <c r="B378" t="s">
        <v>115</v>
      </c>
      <c r="C378" s="20"/>
      <c r="D378" s="21" t="s">
        <v>15</v>
      </c>
      <c r="E378" s="21" t="s">
        <v>12</v>
      </c>
      <c r="F378" s="29">
        <v>9.49</v>
      </c>
      <c r="G378" s="29">
        <v>7.72</v>
      </c>
      <c r="H378" s="29">
        <v>4.21</v>
      </c>
      <c r="I378" s="31">
        <f t="shared" si="5"/>
        <v>0.4436248682824025</v>
      </c>
    </row>
    <row r="379" spans="1:9" ht="15.75" thickBot="1" x14ac:dyDescent="0.3">
      <c r="A379" s="1">
        <v>44831</v>
      </c>
      <c r="B379" t="s">
        <v>115</v>
      </c>
      <c r="C379" s="22"/>
      <c r="D379" s="23" t="s">
        <v>12</v>
      </c>
      <c r="E379" s="23" t="s">
        <v>3</v>
      </c>
      <c r="F379" s="30">
        <v>8.3000000000000007</v>
      </c>
      <c r="G379" s="30">
        <v>6.21</v>
      </c>
      <c r="H379" s="30">
        <v>3.44</v>
      </c>
      <c r="I379" s="31">
        <f t="shared" si="5"/>
        <v>0.41445783132530117</v>
      </c>
    </row>
    <row r="380" spans="1:9" ht="15.75" thickBot="1" x14ac:dyDescent="0.3">
      <c r="A380" s="1">
        <v>44831</v>
      </c>
      <c r="B380" t="s">
        <v>115</v>
      </c>
      <c r="C380" s="20" t="s">
        <v>101</v>
      </c>
      <c r="D380" s="21" t="s">
        <v>10</v>
      </c>
      <c r="E380" s="3"/>
      <c r="F380" s="31">
        <v>12.15</v>
      </c>
      <c r="G380" s="31">
        <v>9.3000000000000007</v>
      </c>
      <c r="H380" s="31">
        <v>5.43</v>
      </c>
      <c r="I380" s="31">
        <f t="shared" si="5"/>
        <v>0.44691358024691352</v>
      </c>
    </row>
    <row r="381" spans="1:9" ht="15.75" thickBot="1" x14ac:dyDescent="0.3">
      <c r="A381" s="1">
        <v>44831</v>
      </c>
      <c r="B381" t="s">
        <v>115</v>
      </c>
      <c r="C381" s="20"/>
      <c r="D381" s="21" t="s">
        <v>15</v>
      </c>
      <c r="E381" s="3"/>
      <c r="F381" s="31">
        <v>10.41</v>
      </c>
      <c r="G381" s="31">
        <v>8.17</v>
      </c>
      <c r="H381" s="31">
        <v>4.43</v>
      </c>
      <c r="I381" s="31">
        <f t="shared" si="5"/>
        <v>0.42555235350624399</v>
      </c>
    </row>
    <row r="382" spans="1:9" ht="15.75" thickBot="1" x14ac:dyDescent="0.3">
      <c r="A382" s="1">
        <v>44831</v>
      </c>
      <c r="B382" t="s">
        <v>115</v>
      </c>
      <c r="C382" s="20"/>
      <c r="D382" s="21" t="s">
        <v>12</v>
      </c>
      <c r="E382" s="3"/>
      <c r="F382" s="31">
        <v>11.23</v>
      </c>
      <c r="G382" s="31">
        <v>8.52</v>
      </c>
      <c r="H382" s="31">
        <v>4.62</v>
      </c>
      <c r="I382" s="31">
        <f t="shared" si="5"/>
        <v>0.41139804096170968</v>
      </c>
    </row>
    <row r="383" spans="1:9" ht="15.75" thickBot="1" x14ac:dyDescent="0.3">
      <c r="A383" s="1">
        <v>44831</v>
      </c>
      <c r="B383" t="s">
        <v>115</v>
      </c>
      <c r="C383" s="20"/>
      <c r="D383" s="21" t="s">
        <v>3</v>
      </c>
      <c r="E383" s="3"/>
      <c r="F383" s="31">
        <v>10.94</v>
      </c>
      <c r="G383" s="31">
        <v>8.81</v>
      </c>
      <c r="H383" s="31">
        <v>4.79</v>
      </c>
      <c r="I383" s="31">
        <f t="shared" si="5"/>
        <v>0.43784277879341865</v>
      </c>
    </row>
    <row r="384" spans="1:9" ht="15.75" thickBot="1" x14ac:dyDescent="0.3">
      <c r="A384" s="1">
        <v>44831</v>
      </c>
      <c r="B384" t="s">
        <v>115</v>
      </c>
      <c r="C384" s="20"/>
      <c r="D384" s="21" t="s">
        <v>10</v>
      </c>
      <c r="E384" s="21" t="s">
        <v>15</v>
      </c>
      <c r="F384" s="31">
        <v>10.96</v>
      </c>
      <c r="G384" s="31">
        <v>8.0299999999999994</v>
      </c>
      <c r="H384" s="31">
        <v>4.3099999999999996</v>
      </c>
      <c r="I384" s="31">
        <f t="shared" si="5"/>
        <v>0.39324817518248167</v>
      </c>
    </row>
    <row r="385" spans="1:9" ht="15.75" thickBot="1" x14ac:dyDescent="0.3">
      <c r="A385" s="1">
        <v>44831</v>
      </c>
      <c r="B385" t="s">
        <v>115</v>
      </c>
      <c r="C385" s="20"/>
      <c r="D385" s="21" t="s">
        <v>10</v>
      </c>
      <c r="E385" s="21" t="s">
        <v>12</v>
      </c>
      <c r="F385" s="31">
        <v>11.12</v>
      </c>
      <c r="G385" s="31">
        <v>8.4</v>
      </c>
      <c r="H385" s="31">
        <v>4.62</v>
      </c>
      <c r="I385" s="31">
        <f t="shared" si="5"/>
        <v>0.4154676258992806</v>
      </c>
    </row>
    <row r="386" spans="1:9" ht="15.75" thickBot="1" x14ac:dyDescent="0.3">
      <c r="A386" s="1">
        <v>44831</v>
      </c>
      <c r="B386" t="s">
        <v>115</v>
      </c>
      <c r="C386" s="20"/>
      <c r="D386" s="21" t="s">
        <v>10</v>
      </c>
      <c r="E386" s="21" t="s">
        <v>3</v>
      </c>
      <c r="F386" s="31">
        <v>8.6300000000000008</v>
      </c>
      <c r="G386" s="31">
        <v>6.65</v>
      </c>
      <c r="H386" s="31">
        <v>3.62</v>
      </c>
      <c r="I386" s="31">
        <f t="shared" si="5"/>
        <v>0.41946697566628038</v>
      </c>
    </row>
    <row r="387" spans="1:9" ht="15.75" thickBot="1" x14ac:dyDescent="0.3">
      <c r="A387" s="1">
        <v>44831</v>
      </c>
      <c r="B387" t="s">
        <v>115</v>
      </c>
      <c r="C387" s="20"/>
      <c r="D387" s="21" t="s">
        <v>15</v>
      </c>
      <c r="E387" s="21" t="s">
        <v>12</v>
      </c>
      <c r="F387" s="31">
        <v>9.69</v>
      </c>
      <c r="G387" s="31">
        <v>7.41</v>
      </c>
      <c r="H387" s="31">
        <v>4.1399999999999997</v>
      </c>
      <c r="I387" s="31">
        <f t="shared" ref="I387:I450" si="6">H387/F387</f>
        <v>0.42724458204334365</v>
      </c>
    </row>
    <row r="388" spans="1:9" ht="15.75" thickBot="1" x14ac:dyDescent="0.3">
      <c r="A388" s="1">
        <v>44831</v>
      </c>
      <c r="B388" t="s">
        <v>115</v>
      </c>
      <c r="C388" s="22"/>
      <c r="D388" s="23" t="s">
        <v>12</v>
      </c>
      <c r="E388" s="23" t="s">
        <v>3</v>
      </c>
      <c r="F388" s="32">
        <v>9.33</v>
      </c>
      <c r="G388" s="32">
        <v>7.36</v>
      </c>
      <c r="H388" s="32">
        <v>4.08</v>
      </c>
      <c r="I388" s="31">
        <f t="shared" si="6"/>
        <v>0.43729903536977494</v>
      </c>
    </row>
    <row r="389" spans="1:9" ht="15.75" thickBot="1" x14ac:dyDescent="0.3">
      <c r="A389" s="1">
        <v>44831</v>
      </c>
      <c r="B389" t="s">
        <v>115</v>
      </c>
      <c r="C389" s="20" t="s">
        <v>102</v>
      </c>
      <c r="D389" s="21" t="s">
        <v>10</v>
      </c>
      <c r="E389" s="3"/>
      <c r="F389" s="31">
        <v>12.31</v>
      </c>
      <c r="G389" s="31">
        <v>9.6300000000000008</v>
      </c>
      <c r="H389" s="31">
        <v>5.22</v>
      </c>
      <c r="I389" s="31">
        <f t="shared" si="6"/>
        <v>0.42404549147034926</v>
      </c>
    </row>
    <row r="390" spans="1:9" ht="15.75" thickBot="1" x14ac:dyDescent="0.3">
      <c r="A390" s="1">
        <v>44831</v>
      </c>
      <c r="B390" t="s">
        <v>115</v>
      </c>
      <c r="C390" s="20"/>
      <c r="D390" s="21" t="s">
        <v>15</v>
      </c>
      <c r="E390" s="3"/>
      <c r="F390" s="31">
        <v>11.26</v>
      </c>
      <c r="G390" s="31">
        <v>8.93</v>
      </c>
      <c r="H390" s="31">
        <v>4.78</v>
      </c>
      <c r="I390" s="31">
        <f t="shared" si="6"/>
        <v>0.42451154529307283</v>
      </c>
    </row>
    <row r="391" spans="1:9" ht="15.75" thickBot="1" x14ac:dyDescent="0.3">
      <c r="A391" s="1">
        <v>44831</v>
      </c>
      <c r="B391" t="s">
        <v>115</v>
      </c>
      <c r="C391" s="20"/>
      <c r="D391" s="21" t="s">
        <v>12</v>
      </c>
      <c r="E391" s="3"/>
      <c r="F391" s="31">
        <v>10.86</v>
      </c>
      <c r="G391" s="31">
        <v>8.57</v>
      </c>
      <c r="H391" s="31">
        <v>4.7</v>
      </c>
      <c r="I391" s="31">
        <f t="shared" si="6"/>
        <v>0.43278084714548809</v>
      </c>
    </row>
    <row r="392" spans="1:9" ht="15.75" thickBot="1" x14ac:dyDescent="0.3">
      <c r="A392" s="1">
        <v>44831</v>
      </c>
      <c r="B392" t="s">
        <v>115</v>
      </c>
      <c r="C392" s="20"/>
      <c r="D392" s="21" t="s">
        <v>3</v>
      </c>
      <c r="E392" s="3"/>
      <c r="F392" s="31">
        <v>10.47</v>
      </c>
      <c r="G392" s="31">
        <v>8.09</v>
      </c>
      <c r="H392" s="31">
        <v>4.59</v>
      </c>
      <c r="I392" s="31">
        <f t="shared" si="6"/>
        <v>0.43839541547277933</v>
      </c>
    </row>
    <row r="393" spans="1:9" ht="15.75" thickBot="1" x14ac:dyDescent="0.3">
      <c r="A393" s="1">
        <v>44831</v>
      </c>
      <c r="B393" t="s">
        <v>115</v>
      </c>
      <c r="C393" s="20"/>
      <c r="D393" s="21" t="s">
        <v>10</v>
      </c>
      <c r="E393" s="21" t="s">
        <v>15</v>
      </c>
      <c r="F393" s="31">
        <v>9.16</v>
      </c>
      <c r="G393" s="31">
        <v>6.71</v>
      </c>
      <c r="H393" s="31">
        <v>3.8</v>
      </c>
      <c r="I393" s="31">
        <f t="shared" si="6"/>
        <v>0.41484716157205237</v>
      </c>
    </row>
    <row r="394" spans="1:9" ht="15.75" thickBot="1" x14ac:dyDescent="0.3">
      <c r="A394" s="1">
        <v>44831</v>
      </c>
      <c r="B394" t="s">
        <v>115</v>
      </c>
      <c r="C394" s="20"/>
      <c r="D394" s="21" t="s">
        <v>10</v>
      </c>
      <c r="E394" s="21" t="s">
        <v>12</v>
      </c>
      <c r="F394" s="31">
        <v>9.49</v>
      </c>
      <c r="G394" s="31">
        <v>6.77</v>
      </c>
      <c r="H394" s="31">
        <v>3.45</v>
      </c>
      <c r="I394" s="31">
        <f t="shared" si="6"/>
        <v>0.36354056902002108</v>
      </c>
    </row>
    <row r="395" spans="1:9" ht="15.75" thickBot="1" x14ac:dyDescent="0.3">
      <c r="A395" s="1">
        <v>44831</v>
      </c>
      <c r="B395" t="s">
        <v>115</v>
      </c>
      <c r="C395" s="20"/>
      <c r="D395" s="21" t="s">
        <v>10</v>
      </c>
      <c r="E395" s="21" t="s">
        <v>3</v>
      </c>
      <c r="F395" s="31">
        <v>9.58</v>
      </c>
      <c r="G395" s="31">
        <v>7.35</v>
      </c>
      <c r="H395" s="31">
        <v>4.12</v>
      </c>
      <c r="I395" s="31">
        <f t="shared" si="6"/>
        <v>0.43006263048016702</v>
      </c>
    </row>
    <row r="396" spans="1:9" ht="15.75" thickBot="1" x14ac:dyDescent="0.3">
      <c r="A396" s="1">
        <v>44831</v>
      </c>
      <c r="B396" t="s">
        <v>115</v>
      </c>
      <c r="C396" s="20"/>
      <c r="D396" s="21" t="s">
        <v>15</v>
      </c>
      <c r="E396" s="21" t="s">
        <v>12</v>
      </c>
      <c r="F396" s="31">
        <v>9.9700000000000006</v>
      </c>
      <c r="G396" s="31">
        <v>7.71</v>
      </c>
      <c r="H396" s="31">
        <v>4.09</v>
      </c>
      <c r="I396" s="31">
        <f t="shared" si="6"/>
        <v>0.41023069207622864</v>
      </c>
    </row>
    <row r="397" spans="1:9" ht="15.75" thickBot="1" x14ac:dyDescent="0.3">
      <c r="A397" s="1">
        <v>44831</v>
      </c>
      <c r="B397" t="s">
        <v>115</v>
      </c>
      <c r="C397" s="22"/>
      <c r="D397" s="23" t="s">
        <v>12</v>
      </c>
      <c r="E397" s="23" t="s">
        <v>3</v>
      </c>
      <c r="F397" s="32">
        <v>9.3000000000000007</v>
      </c>
      <c r="G397" s="32">
        <v>6.89</v>
      </c>
      <c r="H397" s="32">
        <v>3.79</v>
      </c>
      <c r="I397" s="31">
        <f t="shared" si="6"/>
        <v>0.40752688172043006</v>
      </c>
    </row>
    <row r="398" spans="1:9" ht="15.75" thickBot="1" x14ac:dyDescent="0.3">
      <c r="A398" s="1">
        <v>44831</v>
      </c>
      <c r="B398" t="s">
        <v>115</v>
      </c>
      <c r="C398" s="20" t="s">
        <v>103</v>
      </c>
      <c r="D398" s="21" t="s">
        <v>10</v>
      </c>
      <c r="E398" s="3"/>
      <c r="F398" s="31">
        <v>12.13</v>
      </c>
      <c r="G398" s="31">
        <v>9.7799999999999994</v>
      </c>
      <c r="H398" s="31">
        <v>5.36</v>
      </c>
      <c r="I398" s="31">
        <f t="shared" si="6"/>
        <v>0.44187963726298435</v>
      </c>
    </row>
    <row r="399" spans="1:9" ht="15.75" thickBot="1" x14ac:dyDescent="0.3">
      <c r="A399" s="1">
        <v>44831</v>
      </c>
      <c r="B399" t="s">
        <v>115</v>
      </c>
      <c r="C399" s="20"/>
      <c r="D399" s="21" t="s">
        <v>15</v>
      </c>
      <c r="E399" s="3"/>
      <c r="F399" s="31">
        <v>10.83</v>
      </c>
      <c r="G399" s="31">
        <v>8.51</v>
      </c>
      <c r="H399" s="31">
        <v>4.74</v>
      </c>
      <c r="I399" s="31">
        <f t="shared" si="6"/>
        <v>0.43767313019390586</v>
      </c>
    </row>
    <row r="400" spans="1:9" ht="15.75" thickBot="1" x14ac:dyDescent="0.3">
      <c r="A400" s="1">
        <v>44831</v>
      </c>
      <c r="B400" t="s">
        <v>115</v>
      </c>
      <c r="C400" s="20"/>
      <c r="D400" s="21" t="s">
        <v>12</v>
      </c>
      <c r="E400" s="3"/>
      <c r="F400" s="31">
        <v>10.52</v>
      </c>
      <c r="G400" s="31">
        <v>8.14</v>
      </c>
      <c r="H400" s="31">
        <v>4.4800000000000004</v>
      </c>
      <c r="I400" s="31">
        <f t="shared" si="6"/>
        <v>0.42585551330798482</v>
      </c>
    </row>
    <row r="401" spans="1:11" ht="15.75" thickBot="1" x14ac:dyDescent="0.3">
      <c r="A401" s="1">
        <v>44831</v>
      </c>
      <c r="B401" t="s">
        <v>115</v>
      </c>
      <c r="C401" s="20"/>
      <c r="D401" s="21" t="s">
        <v>3</v>
      </c>
      <c r="E401" s="3"/>
      <c r="F401" s="31">
        <v>9.94</v>
      </c>
      <c r="G401" s="31">
        <v>7.84</v>
      </c>
      <c r="H401" s="31">
        <v>4.42</v>
      </c>
      <c r="I401" s="31">
        <f t="shared" si="6"/>
        <v>0.44466800804828976</v>
      </c>
    </row>
    <row r="402" spans="1:11" ht="15.75" thickBot="1" x14ac:dyDescent="0.3">
      <c r="A402" s="1">
        <v>44831</v>
      </c>
      <c r="B402" t="s">
        <v>115</v>
      </c>
      <c r="C402" s="20"/>
      <c r="D402" s="21" t="s">
        <v>10</v>
      </c>
      <c r="E402" s="21" t="s">
        <v>15</v>
      </c>
      <c r="F402" s="31">
        <v>10.88</v>
      </c>
      <c r="G402" s="31">
        <v>8.39</v>
      </c>
      <c r="H402" s="31">
        <v>4.33</v>
      </c>
      <c r="I402" s="31">
        <f t="shared" si="6"/>
        <v>0.39797794117647056</v>
      </c>
    </row>
    <row r="403" spans="1:11" ht="15.75" thickBot="1" x14ac:dyDescent="0.3">
      <c r="A403" s="1">
        <v>44831</v>
      </c>
      <c r="B403" t="s">
        <v>115</v>
      </c>
      <c r="C403" s="20"/>
      <c r="D403" s="21" t="s">
        <v>10</v>
      </c>
      <c r="E403" s="21" t="s">
        <v>12</v>
      </c>
      <c r="F403" s="31">
        <v>10</v>
      </c>
      <c r="G403" s="31">
        <v>8.08</v>
      </c>
      <c r="H403" s="31">
        <v>4.46</v>
      </c>
      <c r="I403" s="31">
        <f t="shared" si="6"/>
        <v>0.44600000000000001</v>
      </c>
    </row>
    <row r="404" spans="1:11" ht="15.75" thickBot="1" x14ac:dyDescent="0.3">
      <c r="A404" s="1">
        <v>44831</v>
      </c>
      <c r="B404" t="s">
        <v>115</v>
      </c>
      <c r="C404" s="20"/>
      <c r="D404" s="21" t="s">
        <v>10</v>
      </c>
      <c r="E404" s="21" t="s">
        <v>3</v>
      </c>
      <c r="F404" s="31">
        <v>8.77</v>
      </c>
      <c r="G404" s="31">
        <v>6.71</v>
      </c>
      <c r="H404" s="31">
        <v>3.49</v>
      </c>
      <c r="I404" s="31">
        <f t="shared" si="6"/>
        <v>0.39794754846066138</v>
      </c>
    </row>
    <row r="405" spans="1:11" ht="15.75" thickBot="1" x14ac:dyDescent="0.3">
      <c r="A405" s="1">
        <v>44831</v>
      </c>
      <c r="B405" t="s">
        <v>115</v>
      </c>
      <c r="C405" s="20"/>
      <c r="D405" s="21" t="s">
        <v>15</v>
      </c>
      <c r="E405" s="21" t="s">
        <v>12</v>
      </c>
      <c r="F405" s="31">
        <v>9.0299999999999994</v>
      </c>
      <c r="G405" s="31">
        <v>7.27</v>
      </c>
      <c r="H405" s="31">
        <v>3.92</v>
      </c>
      <c r="I405" s="31">
        <f t="shared" si="6"/>
        <v>0.434108527131783</v>
      </c>
    </row>
    <row r="406" spans="1:11" ht="15.75" thickBot="1" x14ac:dyDescent="0.3">
      <c r="A406" s="1">
        <v>44831</v>
      </c>
      <c r="B406" t="s">
        <v>115</v>
      </c>
      <c r="C406" s="22"/>
      <c r="D406" s="23" t="s">
        <v>12</v>
      </c>
      <c r="E406" s="23" t="s">
        <v>3</v>
      </c>
      <c r="F406" s="32">
        <v>8.6</v>
      </c>
      <c r="G406" s="32">
        <v>6.59</v>
      </c>
      <c r="H406" s="32">
        <v>3.67</v>
      </c>
      <c r="I406" s="31">
        <f t="shared" si="6"/>
        <v>0.42674418604651165</v>
      </c>
    </row>
    <row r="407" spans="1:11" ht="15.75" thickBot="1" x14ac:dyDescent="0.3">
      <c r="A407" s="1">
        <v>44831</v>
      </c>
      <c r="B407" t="s">
        <v>115</v>
      </c>
      <c r="C407" s="20" t="s">
        <v>84</v>
      </c>
      <c r="D407" s="21" t="s">
        <v>10</v>
      </c>
      <c r="E407" s="3"/>
      <c r="F407">
        <v>15.2</v>
      </c>
      <c r="G407">
        <v>11.7</v>
      </c>
      <c r="H407">
        <v>6.9</v>
      </c>
      <c r="I407" s="31">
        <f t="shared" si="6"/>
        <v>0.45394736842105265</v>
      </c>
    </row>
    <row r="408" spans="1:11" ht="15.75" thickBot="1" x14ac:dyDescent="0.3">
      <c r="A408" s="1">
        <v>44831</v>
      </c>
      <c r="B408" t="s">
        <v>115</v>
      </c>
      <c r="C408" s="20"/>
      <c r="D408" s="21" t="s">
        <v>15</v>
      </c>
      <c r="E408" s="3"/>
      <c r="F408">
        <v>16.100000000000001</v>
      </c>
      <c r="G408">
        <v>13.5</v>
      </c>
      <c r="H408">
        <v>8.5</v>
      </c>
      <c r="I408" s="31">
        <f t="shared" si="6"/>
        <v>0.52795031055900621</v>
      </c>
      <c r="K408" t="s">
        <v>121</v>
      </c>
    </row>
    <row r="409" spans="1:11" ht="15.75" thickBot="1" x14ac:dyDescent="0.3">
      <c r="A409" s="1">
        <v>44831</v>
      </c>
      <c r="B409" t="s">
        <v>115</v>
      </c>
      <c r="C409" s="20"/>
      <c r="D409" s="21" t="s">
        <v>12</v>
      </c>
      <c r="E409" s="3"/>
      <c r="F409">
        <v>11.6</v>
      </c>
      <c r="G409">
        <v>9.1999999999999993</v>
      </c>
      <c r="H409">
        <v>5.5</v>
      </c>
      <c r="I409" s="31">
        <f t="shared" si="6"/>
        <v>0.47413793103448276</v>
      </c>
    </row>
    <row r="410" spans="1:11" ht="15.75" thickBot="1" x14ac:dyDescent="0.3">
      <c r="A410" s="1">
        <v>44831</v>
      </c>
      <c r="B410" t="s">
        <v>115</v>
      </c>
      <c r="C410" s="20"/>
      <c r="D410" s="21" t="s">
        <v>3</v>
      </c>
      <c r="E410" s="3"/>
      <c r="F410">
        <v>9.4</v>
      </c>
      <c r="G410">
        <v>7.7</v>
      </c>
      <c r="H410">
        <v>4.5</v>
      </c>
      <c r="I410" s="31">
        <f t="shared" si="6"/>
        <v>0.47872340425531912</v>
      </c>
    </row>
    <row r="411" spans="1:11" ht="15.75" thickBot="1" x14ac:dyDescent="0.3">
      <c r="A411" s="1">
        <v>44831</v>
      </c>
      <c r="B411" t="s">
        <v>115</v>
      </c>
      <c r="C411" s="20"/>
      <c r="D411" s="21" t="s">
        <v>10</v>
      </c>
      <c r="E411" s="21" t="s">
        <v>15</v>
      </c>
      <c r="F411">
        <v>10.5</v>
      </c>
      <c r="G411">
        <v>8</v>
      </c>
      <c r="H411">
        <v>4.7</v>
      </c>
      <c r="I411" s="31">
        <f t="shared" si="6"/>
        <v>0.44761904761904764</v>
      </c>
    </row>
    <row r="412" spans="1:11" ht="15.75" thickBot="1" x14ac:dyDescent="0.3">
      <c r="A412" s="1">
        <v>44831</v>
      </c>
      <c r="B412" t="s">
        <v>115</v>
      </c>
      <c r="C412" s="20"/>
      <c r="D412" s="21" t="s">
        <v>10</v>
      </c>
      <c r="E412" s="21" t="s">
        <v>12</v>
      </c>
      <c r="F412">
        <v>10.8</v>
      </c>
      <c r="G412">
        <v>8.6999999999999993</v>
      </c>
      <c r="H412">
        <v>4.5999999999999996</v>
      </c>
      <c r="I412" s="31">
        <f t="shared" si="6"/>
        <v>0.42592592592592587</v>
      </c>
    </row>
    <row r="413" spans="1:11" ht="15.75" thickBot="1" x14ac:dyDescent="0.3">
      <c r="A413" s="1">
        <v>44831</v>
      </c>
      <c r="B413" t="s">
        <v>115</v>
      </c>
      <c r="C413" s="20"/>
      <c r="D413" s="21" t="s">
        <v>10</v>
      </c>
      <c r="E413" s="21" t="s">
        <v>3</v>
      </c>
      <c r="F413">
        <v>9.1999999999999993</v>
      </c>
      <c r="G413">
        <v>7.1</v>
      </c>
      <c r="H413">
        <v>4</v>
      </c>
      <c r="I413" s="31">
        <f t="shared" si="6"/>
        <v>0.43478260869565222</v>
      </c>
    </row>
    <row r="414" spans="1:11" ht="15.75" thickBot="1" x14ac:dyDescent="0.3">
      <c r="A414" s="1">
        <v>44831</v>
      </c>
      <c r="B414" t="s">
        <v>115</v>
      </c>
      <c r="C414" s="20"/>
      <c r="D414" s="21" t="s">
        <v>15</v>
      </c>
      <c r="E414" s="21" t="s">
        <v>12</v>
      </c>
      <c r="F414">
        <v>9.6999999999999993</v>
      </c>
      <c r="G414">
        <v>7.5</v>
      </c>
      <c r="H414">
        <v>4</v>
      </c>
      <c r="I414" s="31">
        <f t="shared" si="6"/>
        <v>0.41237113402061859</v>
      </c>
    </row>
    <row r="415" spans="1:11" ht="15.75" thickBot="1" x14ac:dyDescent="0.3">
      <c r="A415" s="1">
        <v>44831</v>
      </c>
      <c r="B415" t="s">
        <v>115</v>
      </c>
      <c r="C415" s="22"/>
      <c r="D415" s="23" t="s">
        <v>12</v>
      </c>
      <c r="E415" s="23" t="s">
        <v>3</v>
      </c>
      <c r="F415">
        <v>9.3000000000000007</v>
      </c>
      <c r="G415">
        <v>7.2</v>
      </c>
      <c r="H415">
        <v>3.8</v>
      </c>
      <c r="I415" s="31">
        <f t="shared" si="6"/>
        <v>0.40860215053763438</v>
      </c>
    </row>
    <row r="416" spans="1:11" ht="15.75" thickBot="1" x14ac:dyDescent="0.3">
      <c r="A416" s="1">
        <v>44831</v>
      </c>
      <c r="B416" t="s">
        <v>115</v>
      </c>
      <c r="C416" s="20" t="s">
        <v>86</v>
      </c>
      <c r="D416" s="21" t="s">
        <v>10</v>
      </c>
      <c r="E416" s="3"/>
      <c r="F416">
        <v>14.3</v>
      </c>
      <c r="G416">
        <v>11.4</v>
      </c>
      <c r="H416">
        <v>7</v>
      </c>
      <c r="I416" s="31">
        <f t="shared" si="6"/>
        <v>0.48951048951048948</v>
      </c>
    </row>
    <row r="417" spans="1:9" ht="15.75" thickBot="1" x14ac:dyDescent="0.3">
      <c r="A417" s="1">
        <v>44831</v>
      </c>
      <c r="B417" t="s">
        <v>115</v>
      </c>
      <c r="C417" s="20"/>
      <c r="D417" s="21" t="s">
        <v>15</v>
      </c>
      <c r="E417" s="3"/>
      <c r="F417">
        <v>12.1</v>
      </c>
      <c r="G417">
        <v>9.3000000000000007</v>
      </c>
      <c r="H417">
        <v>5.0999999999999996</v>
      </c>
      <c r="I417" s="31">
        <f t="shared" si="6"/>
        <v>0.42148760330578511</v>
      </c>
    </row>
    <row r="418" spans="1:9" ht="15.75" thickBot="1" x14ac:dyDescent="0.3">
      <c r="A418" s="1">
        <v>44831</v>
      </c>
      <c r="B418" t="s">
        <v>115</v>
      </c>
      <c r="C418" s="20"/>
      <c r="D418" s="21" t="s">
        <v>12</v>
      </c>
      <c r="E418" s="3"/>
      <c r="F418">
        <v>11.7</v>
      </c>
      <c r="G418">
        <v>9.1999999999999993</v>
      </c>
      <c r="H418">
        <v>5.3</v>
      </c>
      <c r="I418" s="31">
        <f t="shared" si="6"/>
        <v>0.45299145299145299</v>
      </c>
    </row>
    <row r="419" spans="1:9" ht="15.75" thickBot="1" x14ac:dyDescent="0.3">
      <c r="A419" s="1">
        <v>44831</v>
      </c>
      <c r="B419" t="s">
        <v>115</v>
      </c>
      <c r="C419" s="20"/>
      <c r="D419" s="21" t="s">
        <v>3</v>
      </c>
      <c r="E419" s="3"/>
      <c r="F419">
        <v>11.5</v>
      </c>
      <c r="G419">
        <v>9.1999999999999993</v>
      </c>
      <c r="H419">
        <v>5.0999999999999996</v>
      </c>
      <c r="I419" s="31">
        <f t="shared" si="6"/>
        <v>0.44347826086956521</v>
      </c>
    </row>
    <row r="420" spans="1:9" ht="15.75" thickBot="1" x14ac:dyDescent="0.3">
      <c r="A420" s="1">
        <v>44831</v>
      </c>
      <c r="B420" t="s">
        <v>115</v>
      </c>
      <c r="C420" s="20"/>
      <c r="D420" s="21" t="s">
        <v>10</v>
      </c>
      <c r="E420" s="21" t="s">
        <v>15</v>
      </c>
      <c r="F420">
        <v>11.5</v>
      </c>
      <c r="G420">
        <v>8.9</v>
      </c>
      <c r="H420">
        <v>5.2</v>
      </c>
      <c r="I420" s="31">
        <f t="shared" si="6"/>
        <v>0.45217391304347826</v>
      </c>
    </row>
    <row r="421" spans="1:9" ht="15.75" thickBot="1" x14ac:dyDescent="0.3">
      <c r="A421" s="1">
        <v>44831</v>
      </c>
      <c r="B421" t="s">
        <v>115</v>
      </c>
      <c r="C421" s="20"/>
      <c r="D421" s="21" t="s">
        <v>10</v>
      </c>
      <c r="E421" s="21" t="s">
        <v>12</v>
      </c>
      <c r="F421">
        <v>11.1</v>
      </c>
      <c r="G421">
        <v>8.1999999999999993</v>
      </c>
      <c r="H421">
        <v>4.5999999999999996</v>
      </c>
      <c r="I421" s="31">
        <f t="shared" si="6"/>
        <v>0.4144144144144144</v>
      </c>
    </row>
    <row r="422" spans="1:9" ht="15.75" thickBot="1" x14ac:dyDescent="0.3">
      <c r="A422" s="1">
        <v>44831</v>
      </c>
      <c r="B422" t="s">
        <v>115</v>
      </c>
      <c r="C422" s="20"/>
      <c r="D422" s="21" t="s">
        <v>10</v>
      </c>
      <c r="E422" s="21" t="s">
        <v>3</v>
      </c>
      <c r="F422">
        <v>11.3</v>
      </c>
      <c r="G422">
        <v>8.5</v>
      </c>
      <c r="H422">
        <v>4.8</v>
      </c>
      <c r="I422" s="31">
        <f t="shared" si="6"/>
        <v>0.42477876106194684</v>
      </c>
    </row>
    <row r="423" spans="1:9" ht="15.75" thickBot="1" x14ac:dyDescent="0.3">
      <c r="A423" s="1">
        <v>44831</v>
      </c>
      <c r="B423" t="s">
        <v>115</v>
      </c>
      <c r="C423" s="20"/>
      <c r="D423" s="21" t="s">
        <v>15</v>
      </c>
      <c r="E423" s="21" t="s">
        <v>12</v>
      </c>
      <c r="F423">
        <v>9.8000000000000007</v>
      </c>
      <c r="G423">
        <v>7.6</v>
      </c>
      <c r="H423">
        <v>4.2</v>
      </c>
      <c r="I423" s="31">
        <f t="shared" si="6"/>
        <v>0.42857142857142855</v>
      </c>
    </row>
    <row r="424" spans="1:9" ht="15.75" thickBot="1" x14ac:dyDescent="0.3">
      <c r="A424" s="1">
        <v>44831</v>
      </c>
      <c r="B424" t="s">
        <v>115</v>
      </c>
      <c r="C424" s="22"/>
      <c r="D424" s="23" t="s">
        <v>12</v>
      </c>
      <c r="E424" s="23" t="s">
        <v>3</v>
      </c>
      <c r="F424">
        <v>9.6999999999999993</v>
      </c>
      <c r="G424">
        <v>7.5</v>
      </c>
      <c r="H424">
        <v>4.3</v>
      </c>
      <c r="I424" s="31">
        <f t="shared" si="6"/>
        <v>0.44329896907216498</v>
      </c>
    </row>
    <row r="425" spans="1:9" ht="15.75" thickBot="1" x14ac:dyDescent="0.3">
      <c r="A425" s="1">
        <v>44831</v>
      </c>
      <c r="B425" t="s">
        <v>115</v>
      </c>
      <c r="C425" s="20" t="s">
        <v>87</v>
      </c>
      <c r="D425" s="21" t="s">
        <v>10</v>
      </c>
      <c r="E425" s="3"/>
      <c r="F425">
        <v>14.3</v>
      </c>
      <c r="G425">
        <v>10.8</v>
      </c>
      <c r="H425">
        <v>6</v>
      </c>
      <c r="I425" s="31">
        <f t="shared" si="6"/>
        <v>0.41958041958041958</v>
      </c>
    </row>
    <row r="426" spans="1:9" ht="15.75" thickBot="1" x14ac:dyDescent="0.3">
      <c r="A426" s="1">
        <v>44831</v>
      </c>
      <c r="B426" t="s">
        <v>115</v>
      </c>
      <c r="C426" s="20"/>
      <c r="D426" s="21" t="s">
        <v>15</v>
      </c>
      <c r="E426" s="3"/>
      <c r="F426">
        <v>12.1</v>
      </c>
      <c r="G426">
        <v>9.5</v>
      </c>
      <c r="H426">
        <v>5.0999999999999996</v>
      </c>
      <c r="I426" s="31">
        <f t="shared" si="6"/>
        <v>0.42148760330578511</v>
      </c>
    </row>
    <row r="427" spans="1:9" ht="15.75" thickBot="1" x14ac:dyDescent="0.3">
      <c r="A427" s="1">
        <v>44831</v>
      </c>
      <c r="B427" t="s">
        <v>115</v>
      </c>
      <c r="C427" s="20"/>
      <c r="D427" s="21" t="s">
        <v>12</v>
      </c>
      <c r="E427" s="3"/>
      <c r="F427">
        <v>12.2</v>
      </c>
      <c r="G427">
        <v>9.1999999999999993</v>
      </c>
      <c r="H427">
        <v>5.3</v>
      </c>
      <c r="I427" s="31">
        <f t="shared" si="6"/>
        <v>0.43442622950819676</v>
      </c>
    </row>
    <row r="428" spans="1:9" ht="15.75" thickBot="1" x14ac:dyDescent="0.3">
      <c r="A428" s="1">
        <v>44831</v>
      </c>
      <c r="B428" t="s">
        <v>115</v>
      </c>
      <c r="C428" s="20"/>
      <c r="D428" s="21" t="s">
        <v>3</v>
      </c>
      <c r="E428" s="3"/>
      <c r="F428">
        <v>11.3</v>
      </c>
      <c r="G428">
        <v>8.5</v>
      </c>
      <c r="H428">
        <v>4.8</v>
      </c>
      <c r="I428" s="31">
        <f t="shared" si="6"/>
        <v>0.42477876106194684</v>
      </c>
    </row>
    <row r="429" spans="1:9" ht="15.75" thickBot="1" x14ac:dyDescent="0.3">
      <c r="A429" s="1">
        <v>44831</v>
      </c>
      <c r="B429" t="s">
        <v>115</v>
      </c>
      <c r="C429" s="20"/>
      <c r="D429" s="21" t="s">
        <v>10</v>
      </c>
      <c r="E429" s="21" t="s">
        <v>15</v>
      </c>
      <c r="F429">
        <v>11</v>
      </c>
      <c r="G429">
        <v>8.6999999999999993</v>
      </c>
      <c r="H429">
        <v>4.5999999999999996</v>
      </c>
      <c r="I429" s="31">
        <f t="shared" si="6"/>
        <v>0.41818181818181815</v>
      </c>
    </row>
    <row r="430" spans="1:9" ht="15.75" thickBot="1" x14ac:dyDescent="0.3">
      <c r="A430" s="1">
        <v>44831</v>
      </c>
      <c r="B430" t="s">
        <v>115</v>
      </c>
      <c r="C430" s="20"/>
      <c r="D430" s="21" t="s">
        <v>10</v>
      </c>
      <c r="E430" s="21" t="s">
        <v>12</v>
      </c>
      <c r="F430">
        <v>11.7</v>
      </c>
      <c r="G430">
        <v>8.5</v>
      </c>
      <c r="H430">
        <v>4.7</v>
      </c>
      <c r="I430" s="31">
        <f t="shared" si="6"/>
        <v>0.40170940170940173</v>
      </c>
    </row>
    <row r="431" spans="1:9" ht="15.75" thickBot="1" x14ac:dyDescent="0.3">
      <c r="A431" s="1">
        <v>44831</v>
      </c>
      <c r="B431" t="s">
        <v>115</v>
      </c>
      <c r="C431" s="20"/>
      <c r="D431" s="21" t="s">
        <v>10</v>
      </c>
      <c r="E431" s="21" t="s">
        <v>3</v>
      </c>
      <c r="F431">
        <v>10.4</v>
      </c>
      <c r="G431">
        <v>8.4</v>
      </c>
      <c r="H431">
        <v>4.5</v>
      </c>
      <c r="I431" s="31">
        <f t="shared" si="6"/>
        <v>0.43269230769230765</v>
      </c>
    </row>
    <row r="432" spans="1:9" ht="15.75" thickBot="1" x14ac:dyDescent="0.3">
      <c r="A432" s="1">
        <v>44831</v>
      </c>
      <c r="B432" t="s">
        <v>115</v>
      </c>
      <c r="C432" s="20"/>
      <c r="D432" s="21" t="s">
        <v>15</v>
      </c>
      <c r="E432" s="21" t="s">
        <v>12</v>
      </c>
      <c r="F432">
        <v>10</v>
      </c>
      <c r="G432">
        <v>7.8</v>
      </c>
      <c r="H432">
        <v>4.2</v>
      </c>
      <c r="I432" s="31">
        <f t="shared" si="6"/>
        <v>0.42000000000000004</v>
      </c>
    </row>
    <row r="433" spans="1:9" ht="15.75" thickBot="1" x14ac:dyDescent="0.3">
      <c r="A433" s="1">
        <v>44831</v>
      </c>
      <c r="B433" t="s">
        <v>115</v>
      </c>
      <c r="C433" s="22"/>
      <c r="D433" s="23" t="s">
        <v>12</v>
      </c>
      <c r="E433" s="23" t="s">
        <v>3</v>
      </c>
      <c r="F433">
        <v>8.9</v>
      </c>
      <c r="G433">
        <v>7.1</v>
      </c>
      <c r="H433">
        <v>4.3</v>
      </c>
      <c r="I433" s="31">
        <f t="shared" si="6"/>
        <v>0.4831460674157303</v>
      </c>
    </row>
    <row r="434" spans="1:9" ht="15.75" thickBot="1" x14ac:dyDescent="0.3">
      <c r="A434" s="1">
        <v>44831</v>
      </c>
      <c r="B434" t="s">
        <v>115</v>
      </c>
      <c r="C434" s="20" t="s">
        <v>88</v>
      </c>
      <c r="D434" s="21" t="s">
        <v>10</v>
      </c>
      <c r="E434" s="3"/>
      <c r="F434">
        <v>14</v>
      </c>
      <c r="G434">
        <v>10.3</v>
      </c>
      <c r="H434">
        <v>6.4</v>
      </c>
      <c r="I434" s="31">
        <f t="shared" si="6"/>
        <v>0.45714285714285718</v>
      </c>
    </row>
    <row r="435" spans="1:9" ht="15.75" thickBot="1" x14ac:dyDescent="0.3">
      <c r="A435" s="1">
        <v>44831</v>
      </c>
      <c r="B435" t="s">
        <v>115</v>
      </c>
      <c r="C435" s="20"/>
      <c r="D435" s="21" t="s">
        <v>15</v>
      </c>
      <c r="E435" s="3"/>
      <c r="F435">
        <v>13.3</v>
      </c>
      <c r="G435">
        <v>10.199999999999999</v>
      </c>
      <c r="H435">
        <v>5.7</v>
      </c>
      <c r="I435" s="31">
        <f t="shared" si="6"/>
        <v>0.42857142857142855</v>
      </c>
    </row>
    <row r="436" spans="1:9" ht="15.75" thickBot="1" x14ac:dyDescent="0.3">
      <c r="A436" s="1">
        <v>44831</v>
      </c>
      <c r="B436" t="s">
        <v>115</v>
      </c>
      <c r="C436" s="20"/>
      <c r="D436" s="21" t="s">
        <v>12</v>
      </c>
      <c r="E436" s="3"/>
      <c r="F436">
        <v>11.9</v>
      </c>
      <c r="G436">
        <v>9.4</v>
      </c>
      <c r="H436">
        <v>6.1</v>
      </c>
      <c r="I436" s="31">
        <f t="shared" si="6"/>
        <v>0.51260504201680668</v>
      </c>
    </row>
    <row r="437" spans="1:9" ht="15.75" thickBot="1" x14ac:dyDescent="0.3">
      <c r="A437" s="1">
        <v>44831</v>
      </c>
      <c r="B437" t="s">
        <v>115</v>
      </c>
      <c r="C437" s="20"/>
      <c r="D437" s="21" t="s">
        <v>3</v>
      </c>
      <c r="E437" s="3"/>
      <c r="F437">
        <v>11.4</v>
      </c>
      <c r="G437">
        <v>8.9</v>
      </c>
      <c r="H437">
        <v>4.8</v>
      </c>
      <c r="I437" s="31">
        <f t="shared" si="6"/>
        <v>0.42105263157894735</v>
      </c>
    </row>
    <row r="438" spans="1:9" ht="15.75" thickBot="1" x14ac:dyDescent="0.3">
      <c r="A438" s="1">
        <v>44831</v>
      </c>
      <c r="B438" t="s">
        <v>115</v>
      </c>
      <c r="C438" s="20"/>
      <c r="D438" s="21" t="s">
        <v>10</v>
      </c>
      <c r="E438" s="21" t="s">
        <v>15</v>
      </c>
      <c r="F438">
        <v>11.2</v>
      </c>
      <c r="G438">
        <v>8.6</v>
      </c>
      <c r="H438">
        <v>4.7</v>
      </c>
      <c r="I438" s="31">
        <f t="shared" si="6"/>
        <v>0.41964285714285721</v>
      </c>
    </row>
    <row r="439" spans="1:9" ht="15.75" thickBot="1" x14ac:dyDescent="0.3">
      <c r="A439" s="1">
        <v>44831</v>
      </c>
      <c r="B439" t="s">
        <v>115</v>
      </c>
      <c r="C439" s="20"/>
      <c r="D439" s="21" t="s">
        <v>10</v>
      </c>
      <c r="E439" s="21" t="s">
        <v>12</v>
      </c>
      <c r="F439">
        <v>10.7</v>
      </c>
      <c r="G439">
        <v>8.5</v>
      </c>
      <c r="H439">
        <v>4.7</v>
      </c>
      <c r="I439" s="31">
        <f t="shared" si="6"/>
        <v>0.43925233644859818</v>
      </c>
    </row>
    <row r="440" spans="1:9" ht="15.75" thickBot="1" x14ac:dyDescent="0.3">
      <c r="A440" s="1">
        <v>44831</v>
      </c>
      <c r="B440" t="s">
        <v>115</v>
      </c>
      <c r="C440" s="20"/>
      <c r="D440" s="21" t="s">
        <v>10</v>
      </c>
      <c r="E440" s="21" t="s">
        <v>3</v>
      </c>
      <c r="F440">
        <v>10.8</v>
      </c>
      <c r="G440">
        <v>8.4</v>
      </c>
      <c r="H440">
        <v>4.7</v>
      </c>
      <c r="I440" s="31">
        <f t="shared" si="6"/>
        <v>0.43518518518518517</v>
      </c>
    </row>
    <row r="441" spans="1:9" ht="15.75" thickBot="1" x14ac:dyDescent="0.3">
      <c r="A441" s="1">
        <v>44831</v>
      </c>
      <c r="B441" t="s">
        <v>115</v>
      </c>
      <c r="C441" s="20"/>
      <c r="D441" s="21" t="s">
        <v>15</v>
      </c>
      <c r="E441" s="21" t="s">
        <v>12</v>
      </c>
      <c r="F441">
        <v>10.3</v>
      </c>
      <c r="G441">
        <v>7.7</v>
      </c>
      <c r="H441">
        <v>4.3</v>
      </c>
      <c r="I441" s="31">
        <f t="shared" si="6"/>
        <v>0.41747572815533979</v>
      </c>
    </row>
    <row r="442" spans="1:9" ht="15.75" thickBot="1" x14ac:dyDescent="0.3">
      <c r="A442" s="1">
        <v>44831</v>
      </c>
      <c r="B442" t="s">
        <v>115</v>
      </c>
      <c r="C442" s="22"/>
      <c r="D442" s="23" t="s">
        <v>12</v>
      </c>
      <c r="E442" s="23" t="s">
        <v>3</v>
      </c>
      <c r="F442">
        <v>9.8000000000000007</v>
      </c>
      <c r="G442">
        <v>7.6</v>
      </c>
      <c r="H442">
        <v>4.3</v>
      </c>
      <c r="I442" s="31">
        <f t="shared" si="6"/>
        <v>0.43877551020408156</v>
      </c>
    </row>
    <row r="443" spans="1:9" ht="15.75" thickBot="1" x14ac:dyDescent="0.3">
      <c r="A443" s="1">
        <v>44831</v>
      </c>
      <c r="B443" t="s">
        <v>115</v>
      </c>
      <c r="C443" s="20" t="s">
        <v>104</v>
      </c>
      <c r="D443" s="21" t="s">
        <v>10</v>
      </c>
      <c r="E443" s="3"/>
      <c r="F443">
        <v>13.9</v>
      </c>
      <c r="G443">
        <v>10.6</v>
      </c>
      <c r="H443">
        <v>6.1</v>
      </c>
      <c r="I443" s="31">
        <f t="shared" si="6"/>
        <v>0.43884892086330929</v>
      </c>
    </row>
    <row r="444" spans="1:9" ht="15.75" thickBot="1" x14ac:dyDescent="0.3">
      <c r="A444" s="1">
        <v>44831</v>
      </c>
      <c r="B444" t="s">
        <v>115</v>
      </c>
      <c r="C444" s="20"/>
      <c r="D444" s="21" t="s">
        <v>15</v>
      </c>
      <c r="E444" s="3"/>
      <c r="F444">
        <v>14</v>
      </c>
      <c r="G444">
        <v>10.6</v>
      </c>
      <c r="H444">
        <v>6.3</v>
      </c>
      <c r="I444" s="31">
        <f t="shared" si="6"/>
        <v>0.45</v>
      </c>
    </row>
    <row r="445" spans="1:9" ht="15.75" thickBot="1" x14ac:dyDescent="0.3">
      <c r="A445" s="1">
        <v>44831</v>
      </c>
      <c r="B445" t="s">
        <v>115</v>
      </c>
      <c r="C445" s="20"/>
      <c r="D445" s="21" t="s">
        <v>12</v>
      </c>
      <c r="E445" s="3"/>
      <c r="F445">
        <v>11.1</v>
      </c>
      <c r="G445">
        <v>8.8000000000000007</v>
      </c>
      <c r="H445">
        <v>5</v>
      </c>
      <c r="I445" s="31">
        <f t="shared" si="6"/>
        <v>0.45045045045045046</v>
      </c>
    </row>
    <row r="446" spans="1:9" ht="15.75" thickBot="1" x14ac:dyDescent="0.3">
      <c r="A446" s="1">
        <v>44831</v>
      </c>
      <c r="B446" t="s">
        <v>115</v>
      </c>
      <c r="C446" s="20"/>
      <c r="D446" s="21" t="s">
        <v>3</v>
      </c>
      <c r="E446" s="3"/>
      <c r="F446">
        <v>11.5</v>
      </c>
      <c r="G446">
        <v>8.8000000000000007</v>
      </c>
      <c r="H446">
        <v>4.7</v>
      </c>
      <c r="I446" s="31">
        <f t="shared" si="6"/>
        <v>0.40869565217391307</v>
      </c>
    </row>
    <row r="447" spans="1:9" ht="15.75" thickBot="1" x14ac:dyDescent="0.3">
      <c r="A447" s="1">
        <v>44831</v>
      </c>
      <c r="B447" t="s">
        <v>115</v>
      </c>
      <c r="C447" s="20"/>
      <c r="D447" s="21" t="s">
        <v>10</v>
      </c>
      <c r="E447" s="21" t="s">
        <v>15</v>
      </c>
      <c r="F447">
        <v>10</v>
      </c>
      <c r="G447">
        <v>7.9</v>
      </c>
      <c r="H447">
        <v>4.5</v>
      </c>
      <c r="I447" s="31">
        <f t="shared" si="6"/>
        <v>0.45</v>
      </c>
    </row>
    <row r="448" spans="1:9" ht="15.75" thickBot="1" x14ac:dyDescent="0.3">
      <c r="A448" s="1">
        <v>44831</v>
      </c>
      <c r="B448" t="s">
        <v>115</v>
      </c>
      <c r="C448" s="20"/>
      <c r="D448" s="21" t="s">
        <v>10</v>
      </c>
      <c r="E448" s="21" t="s">
        <v>12</v>
      </c>
      <c r="F448">
        <v>11.5</v>
      </c>
      <c r="G448">
        <v>9.1</v>
      </c>
      <c r="H448">
        <v>4.8</v>
      </c>
      <c r="I448" s="31">
        <f t="shared" si="6"/>
        <v>0.41739130434782606</v>
      </c>
    </row>
    <row r="449" spans="1:9" ht="15.75" thickBot="1" x14ac:dyDescent="0.3">
      <c r="A449" s="1">
        <v>44831</v>
      </c>
      <c r="B449" t="s">
        <v>115</v>
      </c>
      <c r="C449" s="20"/>
      <c r="D449" s="21" t="s">
        <v>10</v>
      </c>
      <c r="E449" s="21" t="s">
        <v>3</v>
      </c>
      <c r="F449">
        <v>10.8</v>
      </c>
      <c r="G449">
        <v>8.6</v>
      </c>
      <c r="H449">
        <v>4.9000000000000004</v>
      </c>
      <c r="I449" s="31">
        <f t="shared" si="6"/>
        <v>0.45370370370370372</v>
      </c>
    </row>
    <row r="450" spans="1:9" ht="15.75" thickBot="1" x14ac:dyDescent="0.3">
      <c r="A450" s="1">
        <v>44831</v>
      </c>
      <c r="B450" t="s">
        <v>115</v>
      </c>
      <c r="C450" s="20"/>
      <c r="D450" s="21" t="s">
        <v>15</v>
      </c>
      <c r="E450" s="21" t="s">
        <v>12</v>
      </c>
      <c r="F450">
        <v>9.9</v>
      </c>
      <c r="G450">
        <v>8.1</v>
      </c>
      <c r="H450">
        <v>4.3</v>
      </c>
      <c r="I450" s="31">
        <f t="shared" si="6"/>
        <v>0.43434343434343431</v>
      </c>
    </row>
    <row r="451" spans="1:9" ht="15.75" thickBot="1" x14ac:dyDescent="0.3">
      <c r="A451" s="1">
        <v>44831</v>
      </c>
      <c r="B451" t="s">
        <v>115</v>
      </c>
      <c r="C451" s="22"/>
      <c r="D451" s="23" t="s">
        <v>12</v>
      </c>
      <c r="E451" s="23" t="s">
        <v>3</v>
      </c>
      <c r="F451">
        <v>9.8000000000000007</v>
      </c>
      <c r="G451">
        <v>7.3</v>
      </c>
      <c r="H451">
        <v>3.9</v>
      </c>
      <c r="I451" s="31">
        <f t="shared" ref="I451:I514" si="7">H451/F451</f>
        <v>0.39795918367346933</v>
      </c>
    </row>
    <row r="452" spans="1:9" ht="15.75" thickBot="1" x14ac:dyDescent="0.3">
      <c r="A452" s="1">
        <v>44831</v>
      </c>
      <c r="B452" t="s">
        <v>115</v>
      </c>
      <c r="C452" s="20" t="s">
        <v>105</v>
      </c>
      <c r="D452" s="21" t="s">
        <v>10</v>
      </c>
      <c r="E452" s="3"/>
      <c r="F452">
        <v>13.9</v>
      </c>
      <c r="G452">
        <v>10.5</v>
      </c>
      <c r="H452">
        <v>6</v>
      </c>
      <c r="I452" s="31">
        <f t="shared" si="7"/>
        <v>0.43165467625899279</v>
      </c>
    </row>
    <row r="453" spans="1:9" ht="15.75" thickBot="1" x14ac:dyDescent="0.3">
      <c r="A453" s="1">
        <v>44831</v>
      </c>
      <c r="B453" t="s">
        <v>115</v>
      </c>
      <c r="C453" s="20"/>
      <c r="D453" s="21" t="s">
        <v>15</v>
      </c>
      <c r="E453" s="3"/>
      <c r="F453">
        <v>14</v>
      </c>
      <c r="G453">
        <v>10.7</v>
      </c>
      <c r="H453">
        <v>6.1</v>
      </c>
      <c r="I453" s="31">
        <f t="shared" si="7"/>
        <v>0.43571428571428567</v>
      </c>
    </row>
    <row r="454" spans="1:9" ht="15.75" thickBot="1" x14ac:dyDescent="0.3">
      <c r="A454" s="1">
        <v>44831</v>
      </c>
      <c r="B454" t="s">
        <v>115</v>
      </c>
      <c r="C454" s="20"/>
      <c r="D454" s="21" t="s">
        <v>12</v>
      </c>
      <c r="E454" s="3"/>
      <c r="F454">
        <v>11.2</v>
      </c>
      <c r="G454">
        <v>9.3000000000000007</v>
      </c>
      <c r="H454">
        <v>5</v>
      </c>
      <c r="I454" s="31">
        <f t="shared" si="7"/>
        <v>0.44642857142857145</v>
      </c>
    </row>
    <row r="455" spans="1:9" ht="15.75" thickBot="1" x14ac:dyDescent="0.3">
      <c r="A455" s="1">
        <v>44831</v>
      </c>
      <c r="B455" t="s">
        <v>115</v>
      </c>
      <c r="C455" s="20"/>
      <c r="D455" s="21" t="s">
        <v>3</v>
      </c>
      <c r="E455" s="3"/>
      <c r="F455">
        <v>11.5</v>
      </c>
      <c r="G455">
        <v>8.9</v>
      </c>
      <c r="H455">
        <v>4.9000000000000004</v>
      </c>
      <c r="I455" s="31">
        <f t="shared" si="7"/>
        <v>0.42608695652173917</v>
      </c>
    </row>
    <row r="456" spans="1:9" ht="15.75" thickBot="1" x14ac:dyDescent="0.3">
      <c r="A456" s="1">
        <v>44831</v>
      </c>
      <c r="B456" t="s">
        <v>115</v>
      </c>
      <c r="C456" s="20"/>
      <c r="D456" s="21" t="s">
        <v>10</v>
      </c>
      <c r="E456" s="21" t="s">
        <v>15</v>
      </c>
      <c r="F456">
        <v>11</v>
      </c>
      <c r="G456">
        <v>8.3000000000000007</v>
      </c>
      <c r="H456">
        <v>4.9000000000000004</v>
      </c>
      <c r="I456" s="31">
        <f t="shared" si="7"/>
        <v>0.44545454545454549</v>
      </c>
    </row>
    <row r="457" spans="1:9" ht="15.75" thickBot="1" x14ac:dyDescent="0.3">
      <c r="A457" s="1">
        <v>44831</v>
      </c>
      <c r="B457" t="s">
        <v>115</v>
      </c>
      <c r="C457" s="20"/>
      <c r="D457" s="21" t="s">
        <v>10</v>
      </c>
      <c r="E457" s="21" t="s">
        <v>12</v>
      </c>
      <c r="F457">
        <v>10.6</v>
      </c>
      <c r="G457">
        <v>8</v>
      </c>
      <c r="H457">
        <v>4.5</v>
      </c>
      <c r="I457" s="31">
        <f t="shared" si="7"/>
        <v>0.42452830188679247</v>
      </c>
    </row>
    <row r="458" spans="1:9" ht="15.75" thickBot="1" x14ac:dyDescent="0.3">
      <c r="A458" s="1">
        <v>44831</v>
      </c>
      <c r="B458" t="s">
        <v>115</v>
      </c>
      <c r="C458" s="20"/>
      <c r="D458" s="21" t="s">
        <v>10</v>
      </c>
      <c r="E458" s="21" t="s">
        <v>3</v>
      </c>
      <c r="F458">
        <v>10.3</v>
      </c>
      <c r="G458">
        <v>8.1</v>
      </c>
      <c r="H458">
        <v>4.5999999999999996</v>
      </c>
      <c r="I458" s="31">
        <f t="shared" si="7"/>
        <v>0.44660194174757273</v>
      </c>
    </row>
    <row r="459" spans="1:9" ht="15.75" thickBot="1" x14ac:dyDescent="0.3">
      <c r="A459" s="1">
        <v>44831</v>
      </c>
      <c r="B459" t="s">
        <v>115</v>
      </c>
      <c r="C459" s="20"/>
      <c r="D459" s="21" t="s">
        <v>15</v>
      </c>
      <c r="E459" s="21" t="s">
        <v>12</v>
      </c>
      <c r="F459">
        <v>9.8000000000000007</v>
      </c>
      <c r="G459">
        <v>7.7</v>
      </c>
      <c r="H459">
        <v>4.3</v>
      </c>
      <c r="I459" s="31">
        <f t="shared" si="7"/>
        <v>0.43877551020408156</v>
      </c>
    </row>
    <row r="460" spans="1:9" ht="15.75" thickBot="1" x14ac:dyDescent="0.3">
      <c r="A460" s="1">
        <v>44831</v>
      </c>
      <c r="B460" t="s">
        <v>115</v>
      </c>
      <c r="C460" s="22"/>
      <c r="D460" s="23" t="s">
        <v>12</v>
      </c>
      <c r="E460" s="23" t="s">
        <v>3</v>
      </c>
      <c r="F460">
        <v>9</v>
      </c>
      <c r="G460">
        <v>6.9</v>
      </c>
      <c r="H460">
        <v>3.7</v>
      </c>
      <c r="I460" s="31">
        <f t="shared" si="7"/>
        <v>0.41111111111111115</v>
      </c>
    </row>
    <row r="461" spans="1:9" ht="15.75" thickBot="1" x14ac:dyDescent="0.3">
      <c r="A461" s="1">
        <v>44831</v>
      </c>
      <c r="B461" t="s">
        <v>115</v>
      </c>
      <c r="C461" s="20" t="s">
        <v>106</v>
      </c>
      <c r="D461" s="21" t="s">
        <v>10</v>
      </c>
      <c r="E461" s="3"/>
      <c r="F461">
        <v>14.6</v>
      </c>
      <c r="G461">
        <v>11.2</v>
      </c>
      <c r="H461">
        <v>6.6</v>
      </c>
      <c r="I461" s="31">
        <f t="shared" si="7"/>
        <v>0.45205479452054792</v>
      </c>
    </row>
    <row r="462" spans="1:9" ht="15.75" thickBot="1" x14ac:dyDescent="0.3">
      <c r="A462" s="1">
        <v>44831</v>
      </c>
      <c r="B462" t="s">
        <v>115</v>
      </c>
      <c r="C462" s="20"/>
      <c r="D462" s="21" t="s">
        <v>15</v>
      </c>
      <c r="E462" s="3"/>
      <c r="F462">
        <v>13.1</v>
      </c>
      <c r="G462">
        <v>9.9</v>
      </c>
      <c r="H462">
        <v>5.5</v>
      </c>
      <c r="I462" s="31">
        <f t="shared" si="7"/>
        <v>0.41984732824427484</v>
      </c>
    </row>
    <row r="463" spans="1:9" ht="15.75" thickBot="1" x14ac:dyDescent="0.3">
      <c r="A463" s="1">
        <v>44831</v>
      </c>
      <c r="B463" t="s">
        <v>115</v>
      </c>
      <c r="C463" s="20"/>
      <c r="D463" s="21" t="s">
        <v>12</v>
      </c>
      <c r="E463" s="3"/>
      <c r="F463">
        <v>11.3</v>
      </c>
      <c r="G463">
        <v>9.1</v>
      </c>
      <c r="H463">
        <v>5.2</v>
      </c>
      <c r="I463" s="31">
        <f t="shared" si="7"/>
        <v>0.46017699115044247</v>
      </c>
    </row>
    <row r="464" spans="1:9" ht="15.75" thickBot="1" x14ac:dyDescent="0.3">
      <c r="A464" s="1">
        <v>44831</v>
      </c>
      <c r="B464" t="s">
        <v>115</v>
      </c>
      <c r="C464" s="20"/>
      <c r="D464" s="21" t="s">
        <v>3</v>
      </c>
      <c r="E464" s="3"/>
      <c r="F464">
        <v>11.4</v>
      </c>
      <c r="G464">
        <v>8.8000000000000007</v>
      </c>
      <c r="H464">
        <v>5.5</v>
      </c>
      <c r="I464" s="31">
        <f t="shared" si="7"/>
        <v>0.48245614035087719</v>
      </c>
    </row>
    <row r="465" spans="1:9" ht="15.75" thickBot="1" x14ac:dyDescent="0.3">
      <c r="A465" s="1">
        <v>44831</v>
      </c>
      <c r="B465" t="s">
        <v>115</v>
      </c>
      <c r="C465" s="20"/>
      <c r="D465" s="21" t="s">
        <v>10</v>
      </c>
      <c r="E465" s="21" t="s">
        <v>15</v>
      </c>
      <c r="F465">
        <v>11.5</v>
      </c>
      <c r="G465">
        <v>9.1</v>
      </c>
      <c r="H465">
        <v>5.3</v>
      </c>
      <c r="I465" s="31">
        <f t="shared" si="7"/>
        <v>0.46086956521739131</v>
      </c>
    </row>
    <row r="466" spans="1:9" ht="15.75" thickBot="1" x14ac:dyDescent="0.3">
      <c r="A466" s="1">
        <v>44831</v>
      </c>
      <c r="B466" t="s">
        <v>115</v>
      </c>
      <c r="C466" s="20"/>
      <c r="D466" s="21" t="s">
        <v>10</v>
      </c>
      <c r="E466" s="21" t="s">
        <v>12</v>
      </c>
      <c r="F466">
        <v>10</v>
      </c>
      <c r="G466">
        <v>8</v>
      </c>
      <c r="H466">
        <v>4.5</v>
      </c>
      <c r="I466" s="31">
        <f t="shared" si="7"/>
        <v>0.45</v>
      </c>
    </row>
    <row r="467" spans="1:9" ht="15.75" thickBot="1" x14ac:dyDescent="0.3">
      <c r="A467" s="1">
        <v>44831</v>
      </c>
      <c r="B467" t="s">
        <v>115</v>
      </c>
      <c r="C467" s="20"/>
      <c r="D467" s="21" t="s">
        <v>10</v>
      </c>
      <c r="E467" s="21" t="s">
        <v>3</v>
      </c>
      <c r="F467">
        <v>9.9</v>
      </c>
      <c r="G467">
        <v>7.7</v>
      </c>
      <c r="H467">
        <v>4.2</v>
      </c>
      <c r="I467" s="31">
        <f t="shared" si="7"/>
        <v>0.42424242424242425</v>
      </c>
    </row>
    <row r="468" spans="1:9" ht="15.75" thickBot="1" x14ac:dyDescent="0.3">
      <c r="A468" s="1">
        <v>44831</v>
      </c>
      <c r="B468" t="s">
        <v>115</v>
      </c>
      <c r="C468" s="20"/>
      <c r="D468" s="21" t="s">
        <v>15</v>
      </c>
      <c r="E468" s="21" t="s">
        <v>12</v>
      </c>
      <c r="F468">
        <v>10.199999999999999</v>
      </c>
      <c r="G468">
        <v>8</v>
      </c>
      <c r="H468">
        <v>4.7</v>
      </c>
      <c r="I468" s="31">
        <f t="shared" si="7"/>
        <v>0.46078431372549022</v>
      </c>
    </row>
    <row r="469" spans="1:9" ht="15.75" thickBot="1" x14ac:dyDescent="0.3">
      <c r="A469" s="1">
        <v>44831</v>
      </c>
      <c r="B469" t="s">
        <v>115</v>
      </c>
      <c r="C469" s="22"/>
      <c r="D469" s="23" t="s">
        <v>12</v>
      </c>
      <c r="E469" s="23" t="s">
        <v>3</v>
      </c>
      <c r="F469">
        <v>8.6999999999999993</v>
      </c>
      <c r="G469">
        <v>6.7</v>
      </c>
      <c r="H469">
        <v>3.7</v>
      </c>
      <c r="I469" s="31">
        <f t="shared" si="7"/>
        <v>0.42528735632183912</v>
      </c>
    </row>
    <row r="470" spans="1:9" ht="15.75" thickBot="1" x14ac:dyDescent="0.3">
      <c r="A470" s="1">
        <v>44831</v>
      </c>
      <c r="B470" t="s">
        <v>115</v>
      </c>
      <c r="C470" s="20" t="s">
        <v>107</v>
      </c>
      <c r="D470" s="21" t="s">
        <v>10</v>
      </c>
      <c r="E470" s="3"/>
      <c r="F470">
        <v>12.1</v>
      </c>
      <c r="G470">
        <v>9.6999999999999993</v>
      </c>
      <c r="H470">
        <v>6</v>
      </c>
      <c r="I470" s="31">
        <f t="shared" si="7"/>
        <v>0.49586776859504134</v>
      </c>
    </row>
    <row r="471" spans="1:9" ht="15.75" thickBot="1" x14ac:dyDescent="0.3">
      <c r="A471" s="1">
        <v>44831</v>
      </c>
      <c r="B471" t="s">
        <v>115</v>
      </c>
      <c r="C471" s="20"/>
      <c r="D471" s="21" t="s">
        <v>15</v>
      </c>
      <c r="E471" s="3"/>
      <c r="F471">
        <v>12</v>
      </c>
      <c r="G471">
        <v>9.5</v>
      </c>
      <c r="H471">
        <v>5.4</v>
      </c>
      <c r="I471" s="31">
        <f t="shared" si="7"/>
        <v>0.45</v>
      </c>
    </row>
    <row r="472" spans="1:9" ht="15.75" thickBot="1" x14ac:dyDescent="0.3">
      <c r="A472" s="1">
        <v>44831</v>
      </c>
      <c r="B472" t="s">
        <v>115</v>
      </c>
      <c r="C472" s="20"/>
      <c r="D472" s="21" t="s">
        <v>12</v>
      </c>
      <c r="E472" s="3"/>
      <c r="F472">
        <v>11.6</v>
      </c>
      <c r="G472">
        <v>9.1999999999999993</v>
      </c>
      <c r="H472">
        <v>5</v>
      </c>
      <c r="I472" s="31">
        <f t="shared" si="7"/>
        <v>0.43103448275862072</v>
      </c>
    </row>
    <row r="473" spans="1:9" ht="15.75" thickBot="1" x14ac:dyDescent="0.3">
      <c r="A473" s="1">
        <v>44831</v>
      </c>
      <c r="B473" t="s">
        <v>115</v>
      </c>
      <c r="C473" s="20"/>
      <c r="D473" s="21" t="s">
        <v>3</v>
      </c>
      <c r="E473" s="3"/>
      <c r="F473">
        <v>12</v>
      </c>
      <c r="G473">
        <v>9.6999999999999993</v>
      </c>
      <c r="H473">
        <v>5.4</v>
      </c>
      <c r="I473" s="31">
        <f t="shared" si="7"/>
        <v>0.45</v>
      </c>
    </row>
    <row r="474" spans="1:9" ht="15.75" thickBot="1" x14ac:dyDescent="0.3">
      <c r="A474" s="1">
        <v>44831</v>
      </c>
      <c r="B474" t="s">
        <v>115</v>
      </c>
      <c r="C474" s="20"/>
      <c r="D474" s="21" t="s">
        <v>10</v>
      </c>
      <c r="E474" s="21" t="s">
        <v>15</v>
      </c>
      <c r="F474">
        <v>10.6</v>
      </c>
      <c r="G474">
        <v>8.3000000000000007</v>
      </c>
      <c r="H474">
        <v>4.7</v>
      </c>
      <c r="I474" s="31">
        <f t="shared" si="7"/>
        <v>0.44339622641509435</v>
      </c>
    </row>
    <row r="475" spans="1:9" ht="15.75" thickBot="1" x14ac:dyDescent="0.3">
      <c r="A475" s="1">
        <v>44831</v>
      </c>
      <c r="B475" t="s">
        <v>115</v>
      </c>
      <c r="C475" s="20"/>
      <c r="D475" s="21" t="s">
        <v>10</v>
      </c>
      <c r="E475" s="21" t="s">
        <v>12</v>
      </c>
      <c r="F475">
        <v>10.8</v>
      </c>
      <c r="G475">
        <v>8.5</v>
      </c>
      <c r="H475">
        <v>4.5</v>
      </c>
      <c r="I475" s="31">
        <f t="shared" si="7"/>
        <v>0.41666666666666663</v>
      </c>
    </row>
    <row r="476" spans="1:9" ht="15.75" thickBot="1" x14ac:dyDescent="0.3">
      <c r="A476" s="1">
        <v>44831</v>
      </c>
      <c r="B476" t="s">
        <v>115</v>
      </c>
      <c r="C476" s="20"/>
      <c r="D476" s="21" t="s">
        <v>10</v>
      </c>
      <c r="E476" s="21" t="s">
        <v>3</v>
      </c>
      <c r="F476">
        <v>10.3</v>
      </c>
      <c r="G476">
        <v>8.1999999999999993</v>
      </c>
      <c r="H476">
        <v>4.4000000000000004</v>
      </c>
      <c r="I476" s="31">
        <f t="shared" si="7"/>
        <v>0.42718446601941751</v>
      </c>
    </row>
    <row r="477" spans="1:9" ht="15.75" thickBot="1" x14ac:dyDescent="0.3">
      <c r="A477" s="1">
        <v>44831</v>
      </c>
      <c r="B477" t="s">
        <v>115</v>
      </c>
      <c r="C477" s="20"/>
      <c r="D477" s="21" t="s">
        <v>15</v>
      </c>
      <c r="E477" s="21" t="s">
        <v>12</v>
      </c>
      <c r="F477">
        <v>9.1</v>
      </c>
      <c r="G477">
        <v>7.2</v>
      </c>
      <c r="H477">
        <v>4.2</v>
      </c>
      <c r="I477" s="31">
        <f t="shared" si="7"/>
        <v>0.46153846153846156</v>
      </c>
    </row>
    <row r="478" spans="1:9" ht="15.75" thickBot="1" x14ac:dyDescent="0.3">
      <c r="A478" s="1">
        <v>44831</v>
      </c>
      <c r="B478" t="s">
        <v>115</v>
      </c>
      <c r="C478" s="22"/>
      <c r="D478" s="23" t="s">
        <v>12</v>
      </c>
      <c r="E478" s="23" t="s">
        <v>3</v>
      </c>
      <c r="F478">
        <v>9.5</v>
      </c>
      <c r="G478">
        <v>7.5</v>
      </c>
      <c r="H478">
        <v>4.0999999999999996</v>
      </c>
      <c r="I478" s="31">
        <f t="shared" si="7"/>
        <v>0.43157894736842101</v>
      </c>
    </row>
    <row r="479" spans="1:9" ht="15.75" thickBot="1" x14ac:dyDescent="0.3">
      <c r="A479" s="1">
        <v>44831</v>
      </c>
      <c r="B479" t="s">
        <v>115</v>
      </c>
      <c r="C479" s="20" t="s">
        <v>108</v>
      </c>
      <c r="D479" s="21" t="s">
        <v>10</v>
      </c>
      <c r="E479" s="3"/>
      <c r="F479">
        <v>12.7</v>
      </c>
      <c r="G479">
        <v>9.6999999999999993</v>
      </c>
      <c r="H479">
        <v>5.5</v>
      </c>
      <c r="I479" s="31">
        <f t="shared" si="7"/>
        <v>0.43307086614173229</v>
      </c>
    </row>
    <row r="480" spans="1:9" ht="15.75" thickBot="1" x14ac:dyDescent="0.3">
      <c r="A480" s="1">
        <v>44831</v>
      </c>
      <c r="B480" t="s">
        <v>115</v>
      </c>
      <c r="C480" s="20"/>
      <c r="D480" s="21" t="s">
        <v>15</v>
      </c>
      <c r="E480" s="3"/>
      <c r="F480">
        <v>12.3</v>
      </c>
      <c r="G480">
        <v>9.8000000000000007</v>
      </c>
      <c r="H480">
        <v>5.7</v>
      </c>
      <c r="I480" s="31">
        <f t="shared" si="7"/>
        <v>0.46341463414634143</v>
      </c>
    </row>
    <row r="481" spans="1:9" ht="15.75" thickBot="1" x14ac:dyDescent="0.3">
      <c r="A481" s="1">
        <v>44831</v>
      </c>
      <c r="B481" t="s">
        <v>115</v>
      </c>
      <c r="C481" s="20"/>
      <c r="D481" s="21" t="s">
        <v>12</v>
      </c>
      <c r="E481" s="3"/>
      <c r="F481">
        <v>11.4</v>
      </c>
      <c r="G481">
        <v>8.9</v>
      </c>
      <c r="H481">
        <v>4.8</v>
      </c>
      <c r="I481" s="31">
        <f t="shared" si="7"/>
        <v>0.42105263157894735</v>
      </c>
    </row>
    <row r="482" spans="1:9" ht="15.75" thickBot="1" x14ac:dyDescent="0.3">
      <c r="A482" s="1">
        <v>44831</v>
      </c>
      <c r="B482" t="s">
        <v>115</v>
      </c>
      <c r="C482" s="20"/>
      <c r="D482" s="21" t="s">
        <v>3</v>
      </c>
      <c r="E482" s="3"/>
      <c r="F482">
        <v>11.5</v>
      </c>
      <c r="G482">
        <v>9.1</v>
      </c>
      <c r="H482">
        <v>4.9000000000000004</v>
      </c>
      <c r="I482" s="31">
        <f t="shared" si="7"/>
        <v>0.42608695652173917</v>
      </c>
    </row>
    <row r="483" spans="1:9" ht="15.75" thickBot="1" x14ac:dyDescent="0.3">
      <c r="A483" s="1">
        <v>44831</v>
      </c>
      <c r="B483" t="s">
        <v>115</v>
      </c>
      <c r="C483" s="20"/>
      <c r="D483" s="21" t="s">
        <v>10</v>
      </c>
      <c r="E483" s="21" t="s">
        <v>15</v>
      </c>
      <c r="F483">
        <v>10.5</v>
      </c>
      <c r="G483">
        <v>8.3000000000000007</v>
      </c>
      <c r="H483">
        <v>4.5</v>
      </c>
      <c r="I483" s="31">
        <f t="shared" si="7"/>
        <v>0.42857142857142855</v>
      </c>
    </row>
    <row r="484" spans="1:9" ht="15.75" thickBot="1" x14ac:dyDescent="0.3">
      <c r="A484" s="1">
        <v>44831</v>
      </c>
      <c r="B484" t="s">
        <v>115</v>
      </c>
      <c r="C484" s="20"/>
      <c r="D484" s="21" t="s">
        <v>10</v>
      </c>
      <c r="E484" s="21" t="s">
        <v>12</v>
      </c>
      <c r="F484">
        <v>11.1</v>
      </c>
      <c r="G484">
        <v>8.5</v>
      </c>
      <c r="H484">
        <v>4.5999999999999996</v>
      </c>
      <c r="I484" s="31">
        <f t="shared" si="7"/>
        <v>0.4144144144144144</v>
      </c>
    </row>
    <row r="485" spans="1:9" ht="15.75" thickBot="1" x14ac:dyDescent="0.3">
      <c r="A485" s="1">
        <v>44831</v>
      </c>
      <c r="B485" t="s">
        <v>115</v>
      </c>
      <c r="C485" s="20"/>
      <c r="D485" s="21" t="s">
        <v>10</v>
      </c>
      <c r="E485" s="21" t="s">
        <v>3</v>
      </c>
      <c r="F485">
        <v>11.2</v>
      </c>
      <c r="G485">
        <v>9</v>
      </c>
      <c r="H485">
        <v>4.8</v>
      </c>
      <c r="I485" s="31">
        <f t="shared" si="7"/>
        <v>0.4285714285714286</v>
      </c>
    </row>
    <row r="486" spans="1:9" ht="15.75" thickBot="1" x14ac:dyDescent="0.3">
      <c r="A486" s="1">
        <v>44831</v>
      </c>
      <c r="B486" t="s">
        <v>115</v>
      </c>
      <c r="C486" s="20"/>
      <c r="D486" s="21" t="s">
        <v>15</v>
      </c>
      <c r="E486" s="21" t="s">
        <v>12</v>
      </c>
      <c r="F486">
        <v>10.199999999999999</v>
      </c>
      <c r="G486">
        <v>7.7</v>
      </c>
      <c r="H486">
        <v>4.3</v>
      </c>
      <c r="I486" s="31">
        <f t="shared" si="7"/>
        <v>0.42156862745098039</v>
      </c>
    </row>
    <row r="487" spans="1:9" ht="15.75" thickBot="1" x14ac:dyDescent="0.3">
      <c r="A487" s="1">
        <v>44831</v>
      </c>
      <c r="B487" t="s">
        <v>115</v>
      </c>
      <c r="C487" s="22"/>
      <c r="D487" s="23" t="s">
        <v>12</v>
      </c>
      <c r="E487" s="23" t="s">
        <v>3</v>
      </c>
      <c r="F487">
        <v>9.1</v>
      </c>
      <c r="G487">
        <v>7.2</v>
      </c>
      <c r="H487">
        <v>3.8</v>
      </c>
      <c r="I487" s="31">
        <f t="shared" si="7"/>
        <v>0.4175824175824176</v>
      </c>
    </row>
    <row r="488" spans="1:9" ht="15.75" thickBot="1" x14ac:dyDescent="0.3">
      <c r="A488" s="1">
        <v>44831</v>
      </c>
      <c r="B488" t="s">
        <v>115</v>
      </c>
      <c r="C488" s="20" t="s">
        <v>109</v>
      </c>
      <c r="D488" s="21" t="s">
        <v>10</v>
      </c>
      <c r="E488" s="3"/>
      <c r="F488">
        <v>12.5</v>
      </c>
      <c r="G488">
        <v>9.6</v>
      </c>
      <c r="H488">
        <v>5.6</v>
      </c>
      <c r="I488" s="31">
        <f t="shared" si="7"/>
        <v>0.44799999999999995</v>
      </c>
    </row>
    <row r="489" spans="1:9" ht="15.75" thickBot="1" x14ac:dyDescent="0.3">
      <c r="A489" s="1">
        <v>44831</v>
      </c>
      <c r="B489" t="s">
        <v>115</v>
      </c>
      <c r="C489" s="20"/>
      <c r="D489" s="21" t="s">
        <v>15</v>
      </c>
      <c r="E489" s="3"/>
      <c r="F489">
        <v>12</v>
      </c>
      <c r="G489">
        <v>9.4</v>
      </c>
      <c r="H489">
        <v>5.7</v>
      </c>
      <c r="I489" s="31">
        <f t="shared" si="7"/>
        <v>0.47500000000000003</v>
      </c>
    </row>
    <row r="490" spans="1:9" ht="15.75" thickBot="1" x14ac:dyDescent="0.3">
      <c r="A490" s="1">
        <v>44831</v>
      </c>
      <c r="B490" t="s">
        <v>115</v>
      </c>
      <c r="C490" s="20"/>
      <c r="D490" s="21" t="s">
        <v>12</v>
      </c>
      <c r="E490" s="3"/>
      <c r="F490">
        <v>11.7</v>
      </c>
      <c r="G490">
        <v>9.3000000000000007</v>
      </c>
      <c r="H490">
        <v>4.9000000000000004</v>
      </c>
      <c r="I490" s="31">
        <f t="shared" si="7"/>
        <v>0.41880341880341887</v>
      </c>
    </row>
    <row r="491" spans="1:9" ht="15.75" thickBot="1" x14ac:dyDescent="0.3">
      <c r="A491" s="1">
        <v>44831</v>
      </c>
      <c r="B491" t="s">
        <v>115</v>
      </c>
      <c r="C491" s="20"/>
      <c r="D491" s="21" t="s">
        <v>3</v>
      </c>
      <c r="E491" s="3"/>
      <c r="F491">
        <v>11.4</v>
      </c>
      <c r="G491">
        <v>8.9</v>
      </c>
      <c r="H491">
        <v>4.8</v>
      </c>
      <c r="I491" s="31">
        <f t="shared" si="7"/>
        <v>0.42105263157894735</v>
      </c>
    </row>
    <row r="492" spans="1:9" ht="15.75" thickBot="1" x14ac:dyDescent="0.3">
      <c r="A492" s="1">
        <v>44831</v>
      </c>
      <c r="B492" t="s">
        <v>115</v>
      </c>
      <c r="C492" s="20"/>
      <c r="D492" s="21" t="s">
        <v>10</v>
      </c>
      <c r="E492" s="21" t="s">
        <v>15</v>
      </c>
      <c r="F492">
        <v>11.5</v>
      </c>
      <c r="G492">
        <v>9.1</v>
      </c>
      <c r="H492">
        <v>5.2</v>
      </c>
      <c r="I492" s="31">
        <f t="shared" si="7"/>
        <v>0.45217391304347826</v>
      </c>
    </row>
    <row r="493" spans="1:9" ht="15.75" thickBot="1" x14ac:dyDescent="0.3">
      <c r="A493" s="1">
        <v>44831</v>
      </c>
      <c r="B493" t="s">
        <v>115</v>
      </c>
      <c r="C493" s="20"/>
      <c r="D493" s="21" t="s">
        <v>10</v>
      </c>
      <c r="E493" s="21" t="s">
        <v>12</v>
      </c>
      <c r="F493">
        <v>10.8</v>
      </c>
      <c r="G493">
        <v>8.4</v>
      </c>
      <c r="H493">
        <v>4.5</v>
      </c>
      <c r="I493" s="31">
        <f t="shared" si="7"/>
        <v>0.41666666666666663</v>
      </c>
    </row>
    <row r="494" spans="1:9" ht="15.75" thickBot="1" x14ac:dyDescent="0.3">
      <c r="A494" s="1">
        <v>44831</v>
      </c>
      <c r="B494" t="s">
        <v>115</v>
      </c>
      <c r="C494" s="20"/>
      <c r="D494" s="21" t="s">
        <v>10</v>
      </c>
      <c r="E494" s="21" t="s">
        <v>3</v>
      </c>
      <c r="F494">
        <v>11</v>
      </c>
      <c r="G494">
        <v>8.8000000000000007</v>
      </c>
      <c r="H494">
        <v>4.9000000000000004</v>
      </c>
      <c r="I494" s="31">
        <f t="shared" si="7"/>
        <v>0.44545454545454549</v>
      </c>
    </row>
    <row r="495" spans="1:9" ht="15.75" thickBot="1" x14ac:dyDescent="0.3">
      <c r="A495" s="1">
        <v>44831</v>
      </c>
      <c r="B495" t="s">
        <v>115</v>
      </c>
      <c r="C495" s="20"/>
      <c r="D495" s="21" t="s">
        <v>15</v>
      </c>
      <c r="E495" s="21" t="s">
        <v>12</v>
      </c>
      <c r="F495">
        <v>11.3</v>
      </c>
      <c r="G495">
        <v>8.6</v>
      </c>
      <c r="H495">
        <v>4.8</v>
      </c>
      <c r="I495" s="31">
        <f t="shared" si="7"/>
        <v>0.42477876106194684</v>
      </c>
    </row>
    <row r="496" spans="1:9" ht="15.75" thickBot="1" x14ac:dyDescent="0.3">
      <c r="A496" s="1">
        <v>44831</v>
      </c>
      <c r="B496" t="s">
        <v>115</v>
      </c>
      <c r="C496" s="22"/>
      <c r="D496" s="23" t="s">
        <v>12</v>
      </c>
      <c r="E496" s="23" t="s">
        <v>3</v>
      </c>
      <c r="F496">
        <v>9</v>
      </c>
      <c r="G496">
        <v>7.2</v>
      </c>
      <c r="H496">
        <v>4.2</v>
      </c>
      <c r="I496" s="31">
        <f t="shared" si="7"/>
        <v>0.46666666666666667</v>
      </c>
    </row>
    <row r="497" spans="1:9" ht="15.75" thickBot="1" x14ac:dyDescent="0.3">
      <c r="A497" s="1">
        <v>44831</v>
      </c>
      <c r="B497" t="s">
        <v>115</v>
      </c>
      <c r="C497" s="20" t="s">
        <v>110</v>
      </c>
      <c r="D497" s="21" t="s">
        <v>10</v>
      </c>
      <c r="E497" s="3"/>
      <c r="F497">
        <v>13.3</v>
      </c>
      <c r="G497">
        <v>10.4</v>
      </c>
      <c r="H497">
        <v>5.7</v>
      </c>
      <c r="I497" s="31">
        <f t="shared" si="7"/>
        <v>0.42857142857142855</v>
      </c>
    </row>
    <row r="498" spans="1:9" ht="15.75" thickBot="1" x14ac:dyDescent="0.3">
      <c r="A498" s="1">
        <v>44831</v>
      </c>
      <c r="B498" t="s">
        <v>115</v>
      </c>
      <c r="C498" s="20"/>
      <c r="D498" s="21" t="s">
        <v>15</v>
      </c>
      <c r="E498" s="3"/>
      <c r="F498">
        <v>11.5</v>
      </c>
      <c r="G498">
        <v>8.9</v>
      </c>
      <c r="H498">
        <v>4.9000000000000004</v>
      </c>
      <c r="I498" s="31">
        <f t="shared" si="7"/>
        <v>0.42608695652173917</v>
      </c>
    </row>
    <row r="499" spans="1:9" ht="15.75" thickBot="1" x14ac:dyDescent="0.3">
      <c r="A499" s="1">
        <v>44831</v>
      </c>
      <c r="B499" t="s">
        <v>115</v>
      </c>
      <c r="C499" s="20"/>
      <c r="D499" s="21" t="s">
        <v>12</v>
      </c>
      <c r="E499" s="3"/>
      <c r="F499">
        <v>12.4</v>
      </c>
      <c r="G499">
        <v>9.5</v>
      </c>
      <c r="H499">
        <v>5.2</v>
      </c>
      <c r="I499" s="31">
        <f t="shared" si="7"/>
        <v>0.41935483870967744</v>
      </c>
    </row>
    <row r="500" spans="1:9" ht="15.75" thickBot="1" x14ac:dyDescent="0.3">
      <c r="A500" s="1">
        <v>44831</v>
      </c>
      <c r="B500" t="s">
        <v>115</v>
      </c>
      <c r="C500" s="20"/>
      <c r="D500" s="21" t="s">
        <v>3</v>
      </c>
      <c r="E500" s="3"/>
      <c r="F500">
        <v>10.3</v>
      </c>
      <c r="G500">
        <v>8.1</v>
      </c>
      <c r="H500">
        <v>4.2</v>
      </c>
      <c r="I500" s="31">
        <f t="shared" si="7"/>
        <v>0.40776699029126212</v>
      </c>
    </row>
    <row r="501" spans="1:9" ht="15.75" thickBot="1" x14ac:dyDescent="0.3">
      <c r="A501" s="1">
        <v>44831</v>
      </c>
      <c r="B501" t="s">
        <v>115</v>
      </c>
      <c r="C501" s="20"/>
      <c r="D501" s="21" t="s">
        <v>10</v>
      </c>
      <c r="E501" s="21" t="s">
        <v>15</v>
      </c>
      <c r="F501">
        <v>10.199999999999999</v>
      </c>
      <c r="G501">
        <v>8.1</v>
      </c>
      <c r="H501">
        <v>4.5</v>
      </c>
      <c r="I501" s="31">
        <f t="shared" si="7"/>
        <v>0.44117647058823534</v>
      </c>
    </row>
    <row r="502" spans="1:9" ht="15.75" thickBot="1" x14ac:dyDescent="0.3">
      <c r="A502" s="1">
        <v>44831</v>
      </c>
      <c r="B502" t="s">
        <v>115</v>
      </c>
      <c r="C502" s="20"/>
      <c r="D502" s="21" t="s">
        <v>10</v>
      </c>
      <c r="E502" s="21" t="s">
        <v>12</v>
      </c>
      <c r="F502">
        <v>10.4</v>
      </c>
      <c r="G502">
        <v>8.1</v>
      </c>
      <c r="H502">
        <v>4.4000000000000004</v>
      </c>
      <c r="I502" s="31">
        <f t="shared" si="7"/>
        <v>0.42307692307692307</v>
      </c>
    </row>
    <row r="503" spans="1:9" ht="15.75" thickBot="1" x14ac:dyDescent="0.3">
      <c r="A503" s="1">
        <v>44831</v>
      </c>
      <c r="B503" t="s">
        <v>115</v>
      </c>
      <c r="C503" s="20"/>
      <c r="D503" s="21" t="s">
        <v>10</v>
      </c>
      <c r="E503" s="21" t="s">
        <v>3</v>
      </c>
      <c r="F503">
        <v>11.1</v>
      </c>
      <c r="G503">
        <v>9.1</v>
      </c>
      <c r="H503">
        <v>5.0999999999999996</v>
      </c>
      <c r="I503" s="31">
        <f t="shared" si="7"/>
        <v>0.45945945945945943</v>
      </c>
    </row>
    <row r="504" spans="1:9" ht="15.75" thickBot="1" x14ac:dyDescent="0.3">
      <c r="A504" s="1">
        <v>44831</v>
      </c>
      <c r="B504" t="s">
        <v>115</v>
      </c>
      <c r="C504" s="20"/>
      <c r="D504" s="21" t="s">
        <v>15</v>
      </c>
      <c r="E504" s="21" t="s">
        <v>12</v>
      </c>
      <c r="F504">
        <v>9.6</v>
      </c>
      <c r="G504">
        <v>7.6</v>
      </c>
      <c r="H504">
        <v>4.0999999999999996</v>
      </c>
      <c r="I504" s="31">
        <f t="shared" si="7"/>
        <v>0.42708333333333331</v>
      </c>
    </row>
    <row r="505" spans="1:9" ht="15.75" thickBot="1" x14ac:dyDescent="0.3">
      <c r="A505" s="1">
        <v>44831</v>
      </c>
      <c r="B505" t="s">
        <v>115</v>
      </c>
      <c r="C505" s="22"/>
      <c r="D505" s="23" t="s">
        <v>12</v>
      </c>
      <c r="E505" s="23" t="s">
        <v>3</v>
      </c>
      <c r="F505">
        <v>9.8000000000000007</v>
      </c>
      <c r="G505">
        <v>7.5</v>
      </c>
      <c r="H505">
        <v>4.0999999999999996</v>
      </c>
      <c r="I505" s="31">
        <f t="shared" si="7"/>
        <v>0.41836734693877542</v>
      </c>
    </row>
    <row r="506" spans="1:9" ht="15.75" thickBot="1" x14ac:dyDescent="0.3">
      <c r="A506" s="1">
        <v>44831</v>
      </c>
      <c r="B506" t="s">
        <v>115</v>
      </c>
      <c r="C506" s="20" t="s">
        <v>111</v>
      </c>
      <c r="D506" s="21" t="s">
        <v>10</v>
      </c>
      <c r="E506" s="3"/>
      <c r="F506">
        <v>14.7</v>
      </c>
      <c r="G506">
        <v>11.5</v>
      </c>
      <c r="H506">
        <v>6.9</v>
      </c>
      <c r="I506" s="31">
        <f t="shared" si="7"/>
        <v>0.46938775510204084</v>
      </c>
    </row>
    <row r="507" spans="1:9" ht="15.75" thickBot="1" x14ac:dyDescent="0.3">
      <c r="A507" s="1">
        <v>44831</v>
      </c>
      <c r="B507" t="s">
        <v>115</v>
      </c>
      <c r="C507" s="20"/>
      <c r="D507" s="21" t="s">
        <v>15</v>
      </c>
      <c r="E507" s="3"/>
      <c r="F507">
        <v>11.3</v>
      </c>
      <c r="G507">
        <v>8.8000000000000007</v>
      </c>
      <c r="H507">
        <v>5.0999999999999996</v>
      </c>
      <c r="I507" s="31">
        <f t="shared" si="7"/>
        <v>0.45132743362831851</v>
      </c>
    </row>
    <row r="508" spans="1:9" ht="15.75" thickBot="1" x14ac:dyDescent="0.3">
      <c r="A508" s="1">
        <v>44831</v>
      </c>
      <c r="B508" t="s">
        <v>115</v>
      </c>
      <c r="C508" s="20"/>
      <c r="D508" s="21" t="s">
        <v>12</v>
      </c>
      <c r="E508" s="3"/>
      <c r="F508">
        <v>11.2</v>
      </c>
      <c r="G508">
        <v>8.8000000000000007</v>
      </c>
      <c r="H508">
        <v>4.8</v>
      </c>
      <c r="I508" s="31">
        <f t="shared" si="7"/>
        <v>0.4285714285714286</v>
      </c>
    </row>
    <row r="509" spans="1:9" ht="15.75" thickBot="1" x14ac:dyDescent="0.3">
      <c r="A509" s="1">
        <v>44831</v>
      </c>
      <c r="B509" t="s">
        <v>115</v>
      </c>
      <c r="C509" s="20"/>
      <c r="D509" s="21" t="s">
        <v>3</v>
      </c>
      <c r="E509" s="3"/>
      <c r="F509">
        <v>10.8</v>
      </c>
      <c r="G509">
        <v>8.6999999999999993</v>
      </c>
      <c r="H509">
        <v>5.2</v>
      </c>
      <c r="I509" s="31">
        <f t="shared" si="7"/>
        <v>0.48148148148148145</v>
      </c>
    </row>
    <row r="510" spans="1:9" ht="15.75" thickBot="1" x14ac:dyDescent="0.3">
      <c r="A510" s="1">
        <v>44831</v>
      </c>
      <c r="B510" t="s">
        <v>115</v>
      </c>
      <c r="C510" s="20"/>
      <c r="D510" s="21" t="s">
        <v>10</v>
      </c>
      <c r="E510" s="21" t="s">
        <v>15</v>
      </c>
      <c r="F510">
        <v>10.8</v>
      </c>
      <c r="G510">
        <v>8.3000000000000007</v>
      </c>
      <c r="H510">
        <v>4.7</v>
      </c>
      <c r="I510" s="31">
        <f t="shared" si="7"/>
        <v>0.43518518518518517</v>
      </c>
    </row>
    <row r="511" spans="1:9" ht="15.75" thickBot="1" x14ac:dyDescent="0.3">
      <c r="A511" s="1">
        <v>44831</v>
      </c>
      <c r="B511" t="s">
        <v>115</v>
      </c>
      <c r="C511" s="20"/>
      <c r="D511" s="21" t="s">
        <v>10</v>
      </c>
      <c r="E511" s="21" t="s">
        <v>12</v>
      </c>
      <c r="F511">
        <v>10.6</v>
      </c>
      <c r="G511">
        <v>8.6999999999999993</v>
      </c>
      <c r="H511">
        <v>5</v>
      </c>
      <c r="I511" s="31">
        <f t="shared" si="7"/>
        <v>0.47169811320754718</v>
      </c>
    </row>
    <row r="512" spans="1:9" ht="15.75" thickBot="1" x14ac:dyDescent="0.3">
      <c r="A512" s="1">
        <v>44831</v>
      </c>
      <c r="B512" t="s">
        <v>115</v>
      </c>
      <c r="C512" s="20"/>
      <c r="D512" s="21" t="s">
        <v>10</v>
      </c>
      <c r="E512" s="21" t="s">
        <v>3</v>
      </c>
      <c r="F512">
        <v>10.199999999999999</v>
      </c>
      <c r="G512">
        <v>8.1</v>
      </c>
      <c r="H512">
        <v>4.5999999999999996</v>
      </c>
      <c r="I512" s="31">
        <f t="shared" si="7"/>
        <v>0.45098039215686275</v>
      </c>
    </row>
    <row r="513" spans="1:9" ht="15.75" thickBot="1" x14ac:dyDescent="0.3">
      <c r="A513" s="1">
        <v>44831</v>
      </c>
      <c r="B513" t="s">
        <v>115</v>
      </c>
      <c r="C513" s="20"/>
      <c r="D513" s="21" t="s">
        <v>15</v>
      </c>
      <c r="E513" s="21" t="s">
        <v>12</v>
      </c>
      <c r="F513">
        <v>10.3</v>
      </c>
      <c r="G513">
        <v>7.8</v>
      </c>
      <c r="H513">
        <v>4.0999999999999996</v>
      </c>
      <c r="I513" s="31">
        <f t="shared" si="7"/>
        <v>0.3980582524271844</v>
      </c>
    </row>
    <row r="514" spans="1:9" ht="15.75" thickBot="1" x14ac:dyDescent="0.3">
      <c r="A514" s="1">
        <v>44831</v>
      </c>
      <c r="B514" t="s">
        <v>115</v>
      </c>
      <c r="C514" s="22"/>
      <c r="D514" s="23" t="s">
        <v>12</v>
      </c>
      <c r="E514" s="23" t="s">
        <v>3</v>
      </c>
      <c r="F514">
        <v>9.4</v>
      </c>
      <c r="G514">
        <v>7.3</v>
      </c>
      <c r="H514">
        <v>4.0999999999999996</v>
      </c>
      <c r="I514" s="31">
        <f t="shared" si="7"/>
        <v>0.43617021276595741</v>
      </c>
    </row>
    <row r="515" spans="1:9" ht="15.75" thickBot="1" x14ac:dyDescent="0.3">
      <c r="A515" s="1">
        <v>44831</v>
      </c>
      <c r="B515" t="s">
        <v>115</v>
      </c>
      <c r="C515" s="20" t="s">
        <v>112</v>
      </c>
      <c r="D515" s="21" t="s">
        <v>10</v>
      </c>
      <c r="E515" s="3"/>
      <c r="F515">
        <v>13.7</v>
      </c>
      <c r="G515">
        <v>10.7</v>
      </c>
      <c r="H515">
        <v>6.1</v>
      </c>
      <c r="I515" s="31">
        <f t="shared" ref="I515:I541" si="8">H515/F515</f>
        <v>0.44525547445255476</v>
      </c>
    </row>
    <row r="516" spans="1:9" ht="15.75" thickBot="1" x14ac:dyDescent="0.3">
      <c r="A516" s="1">
        <v>44831</v>
      </c>
      <c r="B516" t="s">
        <v>115</v>
      </c>
      <c r="C516" s="20"/>
      <c r="D516" s="21" t="s">
        <v>15</v>
      </c>
      <c r="E516" s="3"/>
      <c r="F516">
        <v>11.9</v>
      </c>
      <c r="G516">
        <v>9.1999999999999993</v>
      </c>
      <c r="H516">
        <v>5.3</v>
      </c>
      <c r="I516" s="31">
        <f t="shared" si="8"/>
        <v>0.44537815126050417</v>
      </c>
    </row>
    <row r="517" spans="1:9" ht="15.75" thickBot="1" x14ac:dyDescent="0.3">
      <c r="A517" s="1">
        <v>44831</v>
      </c>
      <c r="B517" t="s">
        <v>115</v>
      </c>
      <c r="C517" s="20"/>
      <c r="D517" s="21" t="s">
        <v>12</v>
      </c>
      <c r="E517" s="3"/>
      <c r="F517">
        <v>11.5</v>
      </c>
      <c r="G517">
        <v>9.1</v>
      </c>
      <c r="H517">
        <v>5.6</v>
      </c>
      <c r="I517" s="31">
        <f t="shared" si="8"/>
        <v>0.4869565217391304</v>
      </c>
    </row>
    <row r="518" spans="1:9" ht="15.75" thickBot="1" x14ac:dyDescent="0.3">
      <c r="A518" s="1">
        <v>44831</v>
      </c>
      <c r="B518" t="s">
        <v>115</v>
      </c>
      <c r="C518" s="20"/>
      <c r="D518" s="21" t="s">
        <v>3</v>
      </c>
      <c r="E518" s="3"/>
      <c r="F518">
        <v>11.7</v>
      </c>
      <c r="G518">
        <v>9.1999999999999993</v>
      </c>
      <c r="H518">
        <v>5.2</v>
      </c>
      <c r="I518" s="31">
        <f t="shared" si="8"/>
        <v>0.44444444444444448</v>
      </c>
    </row>
    <row r="519" spans="1:9" ht="15.75" thickBot="1" x14ac:dyDescent="0.3">
      <c r="A519" s="1">
        <v>44831</v>
      </c>
      <c r="B519" t="s">
        <v>115</v>
      </c>
      <c r="C519" s="20"/>
      <c r="D519" s="21" t="s">
        <v>10</v>
      </c>
      <c r="E519" s="21" t="s">
        <v>15</v>
      </c>
      <c r="F519">
        <v>11.6</v>
      </c>
      <c r="G519">
        <v>8.6999999999999993</v>
      </c>
      <c r="H519">
        <v>4.9000000000000004</v>
      </c>
      <c r="I519" s="31">
        <f t="shared" si="8"/>
        <v>0.42241379310344834</v>
      </c>
    </row>
    <row r="520" spans="1:9" ht="15.75" thickBot="1" x14ac:dyDescent="0.3">
      <c r="A520" s="1">
        <v>44831</v>
      </c>
      <c r="B520" t="s">
        <v>115</v>
      </c>
      <c r="C520" s="20"/>
      <c r="D520" s="21" t="s">
        <v>10</v>
      </c>
      <c r="E520" s="21" t="s">
        <v>12</v>
      </c>
      <c r="F520">
        <v>10.6</v>
      </c>
      <c r="G520">
        <v>8.6</v>
      </c>
      <c r="H520">
        <v>5.0999999999999996</v>
      </c>
      <c r="I520" s="31">
        <f t="shared" si="8"/>
        <v>0.48113207547169812</v>
      </c>
    </row>
    <row r="521" spans="1:9" ht="15.75" thickBot="1" x14ac:dyDescent="0.3">
      <c r="A521" s="1">
        <v>44831</v>
      </c>
      <c r="B521" t="s">
        <v>115</v>
      </c>
      <c r="C521" s="20"/>
      <c r="D521" s="21" t="s">
        <v>10</v>
      </c>
      <c r="E521" s="21" t="s">
        <v>3</v>
      </c>
      <c r="F521">
        <v>10.5</v>
      </c>
      <c r="G521">
        <v>8.3000000000000007</v>
      </c>
      <c r="H521">
        <v>4.5</v>
      </c>
      <c r="I521" s="31">
        <f t="shared" si="8"/>
        <v>0.42857142857142855</v>
      </c>
    </row>
    <row r="522" spans="1:9" ht="15.75" thickBot="1" x14ac:dyDescent="0.3">
      <c r="A522" s="1">
        <v>44831</v>
      </c>
      <c r="B522" t="s">
        <v>115</v>
      </c>
      <c r="C522" s="20"/>
      <c r="D522" s="21" t="s">
        <v>15</v>
      </c>
      <c r="E522" s="21" t="s">
        <v>12</v>
      </c>
      <c r="F522">
        <v>9.8000000000000007</v>
      </c>
      <c r="G522">
        <v>7.5</v>
      </c>
      <c r="H522">
        <v>4.2</v>
      </c>
      <c r="I522" s="31">
        <f t="shared" si="8"/>
        <v>0.42857142857142855</v>
      </c>
    </row>
    <row r="523" spans="1:9" ht="15.75" thickBot="1" x14ac:dyDescent="0.3">
      <c r="A523" s="1">
        <v>44831</v>
      </c>
      <c r="B523" t="s">
        <v>115</v>
      </c>
      <c r="C523" s="22"/>
      <c r="D523" s="23" t="s">
        <v>12</v>
      </c>
      <c r="E523" s="23" t="s">
        <v>3</v>
      </c>
      <c r="F523">
        <v>9.5</v>
      </c>
      <c r="G523">
        <v>7.2</v>
      </c>
      <c r="H523">
        <v>4.0999999999999996</v>
      </c>
      <c r="I523" s="31">
        <f t="shared" si="8"/>
        <v>0.43157894736842101</v>
      </c>
    </row>
    <row r="524" spans="1:9" ht="15.75" thickBot="1" x14ac:dyDescent="0.3">
      <c r="A524" s="1">
        <v>44831</v>
      </c>
      <c r="B524" t="s">
        <v>115</v>
      </c>
      <c r="C524" s="20" t="s">
        <v>114</v>
      </c>
      <c r="D524" s="21" t="s">
        <v>10</v>
      </c>
      <c r="E524" s="3"/>
      <c r="F524">
        <v>12.9</v>
      </c>
      <c r="G524">
        <v>9.9</v>
      </c>
      <c r="H524">
        <v>5.6</v>
      </c>
      <c r="I524" s="31">
        <f t="shared" si="8"/>
        <v>0.43410852713178288</v>
      </c>
    </row>
    <row r="525" spans="1:9" ht="15.75" thickBot="1" x14ac:dyDescent="0.3">
      <c r="A525" s="1">
        <v>44831</v>
      </c>
      <c r="B525" t="s">
        <v>115</v>
      </c>
      <c r="C525" s="20"/>
      <c r="D525" s="21" t="s">
        <v>15</v>
      </c>
      <c r="E525" s="3"/>
      <c r="F525">
        <v>13.1</v>
      </c>
      <c r="G525">
        <v>10.1</v>
      </c>
      <c r="H525">
        <v>5.5</v>
      </c>
      <c r="I525" s="31">
        <f t="shared" si="8"/>
        <v>0.41984732824427484</v>
      </c>
    </row>
    <row r="526" spans="1:9" ht="15.75" thickBot="1" x14ac:dyDescent="0.3">
      <c r="A526" s="1">
        <v>44831</v>
      </c>
      <c r="B526" t="s">
        <v>115</v>
      </c>
      <c r="C526" s="20"/>
      <c r="D526" s="21" t="s">
        <v>12</v>
      </c>
      <c r="E526" s="3"/>
      <c r="F526">
        <v>12.1</v>
      </c>
      <c r="G526">
        <v>9.1999999999999993</v>
      </c>
      <c r="H526">
        <v>4.9000000000000004</v>
      </c>
      <c r="I526" s="31">
        <f t="shared" si="8"/>
        <v>0.40495867768595045</v>
      </c>
    </row>
    <row r="527" spans="1:9" ht="15.75" thickBot="1" x14ac:dyDescent="0.3">
      <c r="A527" s="1">
        <v>44831</v>
      </c>
      <c r="B527" t="s">
        <v>115</v>
      </c>
      <c r="C527" s="20"/>
      <c r="D527" s="21" t="s">
        <v>3</v>
      </c>
      <c r="E527" s="3"/>
      <c r="F527">
        <v>11.9</v>
      </c>
      <c r="G527">
        <v>9.6</v>
      </c>
      <c r="H527">
        <v>5.5</v>
      </c>
      <c r="I527" s="31">
        <f t="shared" si="8"/>
        <v>0.4621848739495798</v>
      </c>
    </row>
    <row r="528" spans="1:9" ht="15.75" thickBot="1" x14ac:dyDescent="0.3">
      <c r="A528" s="1">
        <v>44831</v>
      </c>
      <c r="B528" t="s">
        <v>115</v>
      </c>
      <c r="C528" s="20"/>
      <c r="D528" s="21" t="s">
        <v>10</v>
      </c>
      <c r="E528" s="21" t="s">
        <v>15</v>
      </c>
      <c r="F528">
        <v>11.4</v>
      </c>
      <c r="G528">
        <v>8.5</v>
      </c>
      <c r="H528">
        <v>4.5</v>
      </c>
      <c r="I528" s="31">
        <f t="shared" si="8"/>
        <v>0.39473684210526316</v>
      </c>
    </row>
    <row r="529" spans="1:9" ht="15.75" thickBot="1" x14ac:dyDescent="0.3">
      <c r="A529" s="1">
        <v>44831</v>
      </c>
      <c r="B529" t="s">
        <v>115</v>
      </c>
      <c r="C529" s="20"/>
      <c r="D529" s="21" t="s">
        <v>10</v>
      </c>
      <c r="E529" s="21" t="s">
        <v>12</v>
      </c>
      <c r="F529">
        <v>10.3</v>
      </c>
      <c r="G529">
        <v>8.1999999999999993</v>
      </c>
      <c r="H529">
        <v>4.5</v>
      </c>
      <c r="I529" s="31">
        <f t="shared" si="8"/>
        <v>0.43689320388349512</v>
      </c>
    </row>
    <row r="530" spans="1:9" ht="15.75" thickBot="1" x14ac:dyDescent="0.3">
      <c r="A530" s="1">
        <v>44831</v>
      </c>
      <c r="B530" t="s">
        <v>115</v>
      </c>
      <c r="C530" s="20"/>
      <c r="D530" s="21" t="s">
        <v>10</v>
      </c>
      <c r="E530" s="21" t="s">
        <v>3</v>
      </c>
      <c r="F530">
        <v>9.9</v>
      </c>
      <c r="G530">
        <v>8</v>
      </c>
      <c r="H530">
        <v>4.4000000000000004</v>
      </c>
      <c r="I530" s="31">
        <f t="shared" si="8"/>
        <v>0.44444444444444448</v>
      </c>
    </row>
    <row r="531" spans="1:9" ht="15.75" thickBot="1" x14ac:dyDescent="0.3">
      <c r="A531" s="1">
        <v>44831</v>
      </c>
      <c r="B531" t="s">
        <v>115</v>
      </c>
      <c r="C531" s="20"/>
      <c r="D531" s="21" t="s">
        <v>15</v>
      </c>
      <c r="E531" s="21" t="s">
        <v>12</v>
      </c>
      <c r="F531">
        <v>11.2</v>
      </c>
      <c r="G531">
        <v>8.5</v>
      </c>
      <c r="H531">
        <v>4.5</v>
      </c>
      <c r="I531" s="31">
        <f t="shared" si="8"/>
        <v>0.4017857142857143</v>
      </c>
    </row>
    <row r="532" spans="1:9" ht="15.75" thickBot="1" x14ac:dyDescent="0.3">
      <c r="A532" s="1">
        <v>44831</v>
      </c>
      <c r="B532" t="s">
        <v>115</v>
      </c>
      <c r="C532" s="22"/>
      <c r="D532" s="23" t="s">
        <v>12</v>
      </c>
      <c r="E532" s="23" t="s">
        <v>3</v>
      </c>
      <c r="F532">
        <v>9.9</v>
      </c>
      <c r="G532">
        <v>7.4</v>
      </c>
      <c r="H532">
        <v>4</v>
      </c>
      <c r="I532" s="31">
        <f t="shared" si="8"/>
        <v>0.40404040404040403</v>
      </c>
    </row>
    <row r="533" spans="1:9" ht="15.75" thickBot="1" x14ac:dyDescent="0.3">
      <c r="A533" s="1">
        <v>44831</v>
      </c>
      <c r="B533" t="s">
        <v>115</v>
      </c>
      <c r="C533" s="20" t="s">
        <v>113</v>
      </c>
      <c r="D533" s="21" t="s">
        <v>10</v>
      </c>
      <c r="E533" s="3"/>
      <c r="F533">
        <v>12.9</v>
      </c>
      <c r="G533">
        <v>9.9</v>
      </c>
      <c r="H533">
        <v>5.6</v>
      </c>
      <c r="I533" s="31">
        <f t="shared" si="8"/>
        <v>0.43410852713178288</v>
      </c>
    </row>
    <row r="534" spans="1:9" ht="15.75" thickBot="1" x14ac:dyDescent="0.3">
      <c r="A534" s="1">
        <v>44831</v>
      </c>
      <c r="B534" t="s">
        <v>115</v>
      </c>
      <c r="C534" s="20"/>
      <c r="D534" s="21" t="s">
        <v>15</v>
      </c>
      <c r="E534" s="3"/>
      <c r="F534">
        <v>12.3</v>
      </c>
      <c r="G534">
        <v>9.5</v>
      </c>
      <c r="H534">
        <v>5.2</v>
      </c>
      <c r="I534" s="31">
        <f t="shared" si="8"/>
        <v>0.42276422764227639</v>
      </c>
    </row>
    <row r="535" spans="1:9" ht="15.75" thickBot="1" x14ac:dyDescent="0.3">
      <c r="A535" s="1">
        <v>44831</v>
      </c>
      <c r="B535" t="s">
        <v>115</v>
      </c>
      <c r="C535" s="20"/>
      <c r="D535" s="21" t="s">
        <v>12</v>
      </c>
      <c r="E535" s="3"/>
      <c r="F535">
        <v>12.9</v>
      </c>
      <c r="G535">
        <v>9.9</v>
      </c>
      <c r="H535">
        <v>5.9</v>
      </c>
      <c r="I535" s="31">
        <f t="shared" si="8"/>
        <v>0.45736434108527135</v>
      </c>
    </row>
    <row r="536" spans="1:9" ht="15.75" thickBot="1" x14ac:dyDescent="0.3">
      <c r="A536" s="1">
        <v>44831</v>
      </c>
      <c r="B536" t="s">
        <v>115</v>
      </c>
      <c r="C536" s="20"/>
      <c r="D536" s="21" t="s">
        <v>3</v>
      </c>
      <c r="E536" s="3"/>
      <c r="F536">
        <v>11.4</v>
      </c>
      <c r="G536">
        <v>9.1999999999999993</v>
      </c>
      <c r="H536">
        <v>5.0999999999999996</v>
      </c>
      <c r="I536" s="31">
        <f t="shared" si="8"/>
        <v>0.44736842105263153</v>
      </c>
    </row>
    <row r="537" spans="1:9" ht="15.75" thickBot="1" x14ac:dyDescent="0.3">
      <c r="A537" s="1">
        <v>44831</v>
      </c>
      <c r="B537" t="s">
        <v>115</v>
      </c>
      <c r="C537" s="20"/>
      <c r="D537" s="21" t="s">
        <v>10</v>
      </c>
      <c r="E537" s="21" t="s">
        <v>15</v>
      </c>
      <c r="F537">
        <v>10.6</v>
      </c>
      <c r="G537">
        <v>8.4</v>
      </c>
      <c r="H537">
        <v>4.7</v>
      </c>
      <c r="I537" s="31">
        <f t="shared" si="8"/>
        <v>0.44339622641509435</v>
      </c>
    </row>
    <row r="538" spans="1:9" ht="15.75" thickBot="1" x14ac:dyDescent="0.3">
      <c r="A538" s="1">
        <v>44831</v>
      </c>
      <c r="B538" t="s">
        <v>115</v>
      </c>
      <c r="C538" s="20"/>
      <c r="D538" s="21" t="s">
        <v>10</v>
      </c>
      <c r="E538" s="21" t="s">
        <v>12</v>
      </c>
      <c r="F538">
        <v>9.8000000000000007</v>
      </c>
      <c r="G538">
        <v>7.7</v>
      </c>
      <c r="H538">
        <v>4.4000000000000004</v>
      </c>
      <c r="I538" s="31">
        <f t="shared" si="8"/>
        <v>0.44897959183673469</v>
      </c>
    </row>
    <row r="539" spans="1:9" ht="15.75" thickBot="1" x14ac:dyDescent="0.3">
      <c r="A539" s="1">
        <v>44831</v>
      </c>
      <c r="B539" t="s">
        <v>115</v>
      </c>
      <c r="C539" s="20"/>
      <c r="D539" s="21" t="s">
        <v>10</v>
      </c>
      <c r="E539" s="21" t="s">
        <v>3</v>
      </c>
      <c r="F539">
        <v>10.1</v>
      </c>
      <c r="G539">
        <v>7.8</v>
      </c>
      <c r="H539">
        <v>4.4000000000000004</v>
      </c>
      <c r="I539" s="31">
        <f t="shared" si="8"/>
        <v>0.4356435643564357</v>
      </c>
    </row>
    <row r="540" spans="1:9" ht="15.75" thickBot="1" x14ac:dyDescent="0.3">
      <c r="A540" s="1">
        <v>44831</v>
      </c>
      <c r="B540" t="s">
        <v>115</v>
      </c>
      <c r="C540" s="20"/>
      <c r="D540" s="21" t="s">
        <v>15</v>
      </c>
      <c r="E540" s="21" t="s">
        <v>12</v>
      </c>
      <c r="F540">
        <v>10.8</v>
      </c>
      <c r="G540">
        <v>8.1999999999999993</v>
      </c>
      <c r="H540">
        <v>4.5999999999999996</v>
      </c>
      <c r="I540" s="31">
        <f t="shared" si="8"/>
        <v>0.42592592592592587</v>
      </c>
    </row>
    <row r="541" spans="1:9" ht="15.75" thickBot="1" x14ac:dyDescent="0.3">
      <c r="A541" s="1">
        <v>44831</v>
      </c>
      <c r="B541" t="s">
        <v>115</v>
      </c>
      <c r="C541" s="22"/>
      <c r="D541" s="23" t="s">
        <v>12</v>
      </c>
      <c r="E541" s="23" t="s">
        <v>3</v>
      </c>
      <c r="F541">
        <v>8.8000000000000007</v>
      </c>
      <c r="G541">
        <v>6.9</v>
      </c>
      <c r="H541">
        <v>3.9</v>
      </c>
      <c r="I541" s="31">
        <f t="shared" si="8"/>
        <v>0.44318181818181812</v>
      </c>
    </row>
  </sheetData>
  <conditionalFormatting sqref="G1:G1048576">
    <cfRule type="cellIs" dxfId="0" priority="1" operator="lessThan">
      <formula>6.5</formula>
    </cfRule>
  </conditionalFormatting>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80"/>
  <sheetViews>
    <sheetView tabSelected="1" workbookViewId="0">
      <pane ySplit="1" topLeftCell="A2" activePane="bottomLeft" state="frozen"/>
      <selection pane="bottomLeft" activeCell="E2" sqref="E2"/>
    </sheetView>
  </sheetViews>
  <sheetFormatPr defaultRowHeight="15" x14ac:dyDescent="0.25"/>
  <cols>
    <col min="1" max="1" width="9.7109375" bestFit="1" customWidth="1"/>
    <col min="5" max="6" width="11.42578125" customWidth="1"/>
    <col min="13" max="13" width="9.7109375" customWidth="1"/>
    <col min="14" max="14" width="8.7109375" customWidth="1"/>
    <col min="20" max="20" width="9.140625" customWidth="1"/>
  </cols>
  <sheetData>
    <row r="1" spans="1:24" s="34" customFormat="1" ht="60.75" thickBot="1" x14ac:dyDescent="0.3">
      <c r="A1" s="34" t="s">
        <v>137</v>
      </c>
      <c r="B1" s="34" t="s">
        <v>45</v>
      </c>
      <c r="C1" s="34" t="s">
        <v>59</v>
      </c>
      <c r="D1" s="34" t="s">
        <v>135</v>
      </c>
      <c r="E1" s="34" t="s">
        <v>152</v>
      </c>
      <c r="F1" s="34" t="s">
        <v>138</v>
      </c>
      <c r="G1" s="34" t="s">
        <v>139</v>
      </c>
      <c r="I1" t="s">
        <v>140</v>
      </c>
      <c r="J1" t="s">
        <v>141</v>
      </c>
      <c r="K1" t="s">
        <v>142</v>
      </c>
      <c r="L1" t="s">
        <v>150</v>
      </c>
      <c r="M1" t="s">
        <v>148</v>
      </c>
      <c r="N1" t="s">
        <v>149</v>
      </c>
      <c r="O1" s="34" t="s">
        <v>143</v>
      </c>
      <c r="P1" s="34" t="s">
        <v>83</v>
      </c>
      <c r="Q1" t="s">
        <v>144</v>
      </c>
      <c r="R1" t="s">
        <v>145</v>
      </c>
      <c r="S1" t="s">
        <v>146</v>
      </c>
      <c r="T1" s="34" t="s">
        <v>125</v>
      </c>
      <c r="U1" t="s">
        <v>147</v>
      </c>
      <c r="V1" s="34" t="s">
        <v>129</v>
      </c>
      <c r="W1" s="34" t="s">
        <v>127</v>
      </c>
      <c r="X1" s="34" t="s">
        <v>126</v>
      </c>
    </row>
    <row r="2" spans="1:24" ht="15.75" thickBot="1" x14ac:dyDescent="0.3">
      <c r="A2" s="1">
        <v>44830</v>
      </c>
      <c r="B2" t="s">
        <v>85</v>
      </c>
      <c r="C2" t="s">
        <v>60</v>
      </c>
      <c r="D2" t="s">
        <v>15</v>
      </c>
      <c r="E2" s="20" t="s">
        <v>89</v>
      </c>
      <c r="F2" s="21" t="s">
        <v>10</v>
      </c>
      <c r="G2" s="3"/>
      <c r="H2" s="17"/>
      <c r="I2" s="31">
        <v>17.03</v>
      </c>
      <c r="J2" s="31">
        <v>12.99</v>
      </c>
      <c r="K2" s="31">
        <v>7.63</v>
      </c>
      <c r="L2" s="31" t="s">
        <v>151</v>
      </c>
      <c r="M2" s="1">
        <v>44900</v>
      </c>
      <c r="N2">
        <f>M2-A2</f>
        <v>70</v>
      </c>
    </row>
    <row r="3" spans="1:24" ht="15.75" thickBot="1" x14ac:dyDescent="0.3">
      <c r="A3" s="1">
        <v>44830</v>
      </c>
      <c r="B3" t="s">
        <v>85</v>
      </c>
      <c r="C3" t="s">
        <v>60</v>
      </c>
      <c r="D3" t="s">
        <v>15</v>
      </c>
      <c r="E3" s="20" t="s">
        <v>89</v>
      </c>
      <c r="F3" s="21" t="s">
        <v>15</v>
      </c>
      <c r="G3" s="3"/>
      <c r="H3" s="17"/>
      <c r="I3" s="31">
        <v>13.58</v>
      </c>
      <c r="J3" s="31">
        <v>10.14</v>
      </c>
      <c r="K3" s="31">
        <v>5.41</v>
      </c>
      <c r="L3" s="31" t="s">
        <v>151</v>
      </c>
      <c r="M3" s="1">
        <v>44900</v>
      </c>
      <c r="N3">
        <f>M3-A3</f>
        <v>70</v>
      </c>
      <c r="V3" t="str">
        <f t="shared" ref="V3:V4" si="0">IF(S3,I3-S3,"")</f>
        <v/>
      </c>
    </row>
    <row r="4" spans="1:24" ht="15.75" thickBot="1" x14ac:dyDescent="0.3">
      <c r="A4" s="1">
        <v>44830</v>
      </c>
      <c r="B4" t="s">
        <v>85</v>
      </c>
      <c r="C4" t="s">
        <v>60</v>
      </c>
      <c r="D4" t="s">
        <v>15</v>
      </c>
      <c r="E4" s="20" t="s">
        <v>89</v>
      </c>
      <c r="F4" s="21" t="s">
        <v>12</v>
      </c>
      <c r="G4" s="3"/>
      <c r="H4" s="17"/>
      <c r="I4" s="31">
        <v>12.34</v>
      </c>
      <c r="J4" s="31">
        <v>9.11</v>
      </c>
      <c r="K4" s="31">
        <v>5.32</v>
      </c>
      <c r="L4" s="31" t="s">
        <v>151</v>
      </c>
      <c r="M4" s="1">
        <v>44900</v>
      </c>
      <c r="N4">
        <f>M4-A4</f>
        <v>70</v>
      </c>
      <c r="O4" t="s">
        <v>9</v>
      </c>
      <c r="P4" t="s">
        <v>12</v>
      </c>
      <c r="T4">
        <v>8.89</v>
      </c>
      <c r="U4">
        <v>13.83</v>
      </c>
      <c r="V4" t="str">
        <f t="shared" si="0"/>
        <v/>
      </c>
    </row>
    <row r="5" spans="1:24" ht="15.75" thickBot="1" x14ac:dyDescent="0.3">
      <c r="A5" s="1">
        <v>44830</v>
      </c>
      <c r="B5" t="s">
        <v>85</v>
      </c>
      <c r="C5" t="s">
        <v>60</v>
      </c>
      <c r="D5" t="s">
        <v>15</v>
      </c>
      <c r="E5" s="20" t="s">
        <v>89</v>
      </c>
      <c r="F5" s="21" t="s">
        <v>3</v>
      </c>
      <c r="G5" s="3"/>
      <c r="H5" s="17"/>
      <c r="I5" s="31">
        <v>13.12</v>
      </c>
      <c r="J5" s="31">
        <v>9.83</v>
      </c>
      <c r="K5" s="31">
        <v>5.68</v>
      </c>
      <c r="L5" s="31" t="s">
        <v>151</v>
      </c>
      <c r="M5" s="1">
        <v>44900</v>
      </c>
      <c r="N5">
        <f>M5-A5</f>
        <v>70</v>
      </c>
      <c r="O5" t="s">
        <v>13</v>
      </c>
      <c r="P5" t="s">
        <v>3</v>
      </c>
      <c r="Q5">
        <v>20.41</v>
      </c>
      <c r="R5">
        <v>15.99</v>
      </c>
      <c r="S5">
        <v>9.01</v>
      </c>
      <c r="T5">
        <v>4.22</v>
      </c>
      <c r="V5">
        <f>IF(R5,R5-J5,"")</f>
        <v>6.16</v>
      </c>
      <c r="W5">
        <f>T5/V5</f>
        <v>0.68506493506493504</v>
      </c>
    </row>
    <row r="6" spans="1:24" ht="15.75" thickBot="1" x14ac:dyDescent="0.3">
      <c r="A6" s="1">
        <v>44830</v>
      </c>
      <c r="B6" t="s">
        <v>85</v>
      </c>
      <c r="C6" t="s">
        <v>60</v>
      </c>
      <c r="D6" t="s">
        <v>15</v>
      </c>
      <c r="E6" s="20" t="s">
        <v>89</v>
      </c>
      <c r="F6" s="21" t="s">
        <v>10</v>
      </c>
      <c r="G6" s="21" t="s">
        <v>15</v>
      </c>
      <c r="H6" s="17"/>
      <c r="I6" s="31">
        <v>10.91</v>
      </c>
      <c r="J6" s="31">
        <v>7.93</v>
      </c>
      <c r="K6" s="31">
        <v>4.57</v>
      </c>
      <c r="L6" s="31" t="s">
        <v>151</v>
      </c>
      <c r="M6" s="1">
        <v>44900</v>
      </c>
      <c r="N6">
        <f>M6-A6</f>
        <v>70</v>
      </c>
      <c r="O6" t="s">
        <v>13</v>
      </c>
      <c r="P6" t="s">
        <v>29</v>
      </c>
      <c r="Q6">
        <v>18.71</v>
      </c>
      <c r="R6">
        <v>13.95</v>
      </c>
      <c r="S6">
        <v>7.9</v>
      </c>
      <c r="T6">
        <v>8.07</v>
      </c>
      <c r="V6">
        <f t="shared" ref="V6:V69" si="1">IF(R6,R6-J6,"")</f>
        <v>6.02</v>
      </c>
      <c r="W6">
        <f>T6/V6</f>
        <v>1.3405315614617941</v>
      </c>
    </row>
    <row r="7" spans="1:24" ht="15.75" thickBot="1" x14ac:dyDescent="0.3">
      <c r="A7" s="1">
        <v>44830</v>
      </c>
      <c r="B7" t="s">
        <v>85</v>
      </c>
      <c r="C7" t="s">
        <v>60</v>
      </c>
      <c r="D7" t="s">
        <v>15</v>
      </c>
      <c r="E7" s="20" t="s">
        <v>89</v>
      </c>
      <c r="F7" s="21" t="s">
        <v>10</v>
      </c>
      <c r="G7" s="21" t="s">
        <v>12</v>
      </c>
      <c r="H7" s="17"/>
      <c r="I7" s="31">
        <v>9.49</v>
      </c>
      <c r="J7" s="31">
        <v>7.41</v>
      </c>
      <c r="K7" s="31">
        <v>3.92</v>
      </c>
      <c r="L7" s="31" t="s">
        <v>151</v>
      </c>
      <c r="M7" s="1">
        <v>44900</v>
      </c>
      <c r="N7">
        <f>M7-A7</f>
        <v>70</v>
      </c>
      <c r="O7" t="s">
        <v>9</v>
      </c>
      <c r="P7" t="s">
        <v>16</v>
      </c>
      <c r="T7">
        <v>7.43</v>
      </c>
      <c r="U7">
        <v>10.59</v>
      </c>
      <c r="V7" t="str">
        <f t="shared" si="1"/>
        <v/>
      </c>
    </row>
    <row r="8" spans="1:24" ht="15.75" thickBot="1" x14ac:dyDescent="0.3">
      <c r="A8" s="1">
        <v>44830</v>
      </c>
      <c r="B8" t="s">
        <v>85</v>
      </c>
      <c r="C8" t="s">
        <v>60</v>
      </c>
      <c r="D8" t="s">
        <v>15</v>
      </c>
      <c r="E8" s="20" t="s">
        <v>89</v>
      </c>
      <c r="F8" s="21" t="s">
        <v>10</v>
      </c>
      <c r="G8" s="21" t="s">
        <v>3</v>
      </c>
      <c r="H8" s="17"/>
      <c r="I8" s="31">
        <v>8.69</v>
      </c>
      <c r="J8" s="31">
        <v>6.52</v>
      </c>
      <c r="K8" s="31">
        <v>3.58</v>
      </c>
      <c r="L8" s="31" t="s">
        <v>151</v>
      </c>
      <c r="M8" s="1">
        <v>44900</v>
      </c>
      <c r="N8">
        <f>M8-A8</f>
        <v>70</v>
      </c>
      <c r="V8" t="str">
        <f t="shared" si="1"/>
        <v/>
      </c>
      <c r="W8" t="str">
        <f t="shared" ref="W8:W39" si="2">IF(T8,IF(V8,((T8-V8)/V8)*100,""),"")</f>
        <v/>
      </c>
    </row>
    <row r="9" spans="1:24" ht="15.75" thickBot="1" x14ac:dyDescent="0.3">
      <c r="A9" s="1">
        <v>44830</v>
      </c>
      <c r="B9" t="s">
        <v>85</v>
      </c>
      <c r="C9" t="s">
        <v>60</v>
      </c>
      <c r="D9" t="s">
        <v>15</v>
      </c>
      <c r="E9" s="20" t="s">
        <v>89</v>
      </c>
      <c r="F9" s="21" t="s">
        <v>15</v>
      </c>
      <c r="G9" s="21" t="s">
        <v>12</v>
      </c>
      <c r="H9" s="17"/>
      <c r="I9" s="31">
        <v>10.83</v>
      </c>
      <c r="J9" s="31">
        <v>8.2899999999999991</v>
      </c>
      <c r="K9" s="31">
        <v>4.71</v>
      </c>
      <c r="L9" s="31" t="s">
        <v>151</v>
      </c>
      <c r="M9" s="1">
        <v>44900</v>
      </c>
      <c r="N9">
        <f>M9-A9</f>
        <v>70</v>
      </c>
      <c r="O9" t="s">
        <v>9</v>
      </c>
      <c r="P9" t="s">
        <v>39</v>
      </c>
      <c r="T9">
        <v>8.17</v>
      </c>
      <c r="U9">
        <v>12.08</v>
      </c>
      <c r="V9" t="str">
        <f t="shared" si="1"/>
        <v/>
      </c>
    </row>
    <row r="10" spans="1:24" ht="15.75" thickBot="1" x14ac:dyDescent="0.3">
      <c r="A10" s="1">
        <v>44830</v>
      </c>
      <c r="B10" t="s">
        <v>85</v>
      </c>
      <c r="C10" t="s">
        <v>60</v>
      </c>
      <c r="D10" t="s">
        <v>15</v>
      </c>
      <c r="E10" s="20" t="s">
        <v>89</v>
      </c>
      <c r="F10" s="23" t="s">
        <v>12</v>
      </c>
      <c r="G10" s="23" t="s">
        <v>3</v>
      </c>
      <c r="H10" s="17"/>
      <c r="I10" s="31">
        <v>10.06</v>
      </c>
      <c r="J10" s="31">
        <v>7.51</v>
      </c>
      <c r="K10" s="31">
        <v>4.09</v>
      </c>
      <c r="L10" s="31" t="s">
        <v>151</v>
      </c>
      <c r="M10" s="1">
        <v>44900</v>
      </c>
      <c r="N10">
        <f>M10-A10</f>
        <v>70</v>
      </c>
      <c r="O10" t="s">
        <v>13</v>
      </c>
      <c r="P10" t="s">
        <v>46</v>
      </c>
      <c r="Q10">
        <v>18.07</v>
      </c>
      <c r="R10">
        <v>13.81</v>
      </c>
      <c r="S10">
        <v>7.3</v>
      </c>
      <c r="T10">
        <v>7.5</v>
      </c>
      <c r="V10">
        <f t="shared" si="1"/>
        <v>6.3000000000000007</v>
      </c>
      <c r="W10">
        <f>T10/V10</f>
        <v>1.1904761904761902</v>
      </c>
    </row>
    <row r="11" spans="1:24" ht="15.75" thickBot="1" x14ac:dyDescent="0.3">
      <c r="A11" s="1">
        <v>44830</v>
      </c>
      <c r="B11" t="s">
        <v>85</v>
      </c>
      <c r="C11" t="s">
        <v>60</v>
      </c>
      <c r="D11" t="s">
        <v>15</v>
      </c>
      <c r="E11" s="20" t="s">
        <v>89</v>
      </c>
      <c r="F11" s="33"/>
      <c r="G11" s="33"/>
      <c r="H11" s="45"/>
      <c r="I11" s="31">
        <f>AVERAGE(I2:I10)</f>
        <v>11.783333333333333</v>
      </c>
      <c r="J11" s="31">
        <f t="shared" ref="J11:K11" si="3">AVERAGE(J2:J10)</f>
        <v>8.8588888888888899</v>
      </c>
      <c r="K11" s="31">
        <f t="shared" si="3"/>
        <v>4.9899999999999993</v>
      </c>
      <c r="L11" s="31" t="s">
        <v>151</v>
      </c>
      <c r="M11" s="1">
        <v>44900</v>
      </c>
      <c r="N11">
        <f>M11-A11</f>
        <v>70</v>
      </c>
      <c r="O11" t="s">
        <v>13</v>
      </c>
      <c r="P11" t="s">
        <v>11</v>
      </c>
      <c r="Q11">
        <v>13.84</v>
      </c>
      <c r="R11">
        <v>10.08</v>
      </c>
      <c r="S11">
        <v>5.23</v>
      </c>
      <c r="T11">
        <v>4.22</v>
      </c>
      <c r="V11">
        <f>IF(R11,R11-J11,"")</f>
        <v>1.2211111111111101</v>
      </c>
      <c r="W11">
        <f>T11/V11</f>
        <v>3.4558689717925413</v>
      </c>
    </row>
    <row r="12" spans="1:24" s="38" customFormat="1" ht="15.75" thickBot="1" x14ac:dyDescent="0.3">
      <c r="A12" s="1">
        <v>44830</v>
      </c>
      <c r="B12" t="s">
        <v>85</v>
      </c>
      <c r="C12" t="s">
        <v>60</v>
      </c>
      <c r="D12" t="s">
        <v>15</v>
      </c>
      <c r="E12" s="20" t="s">
        <v>89</v>
      </c>
      <c r="F12" s="39"/>
      <c r="G12" s="39"/>
      <c r="H12" s="46"/>
      <c r="I12" s="40">
        <f>AVERAGE(I2,I3,I8)</f>
        <v>13.1</v>
      </c>
      <c r="J12" s="40">
        <f t="shared" ref="J12:K12" si="4">AVERAGE(J2,J3,J8)</f>
        <v>9.8833333333333346</v>
      </c>
      <c r="K12" s="40">
        <f t="shared" si="4"/>
        <v>5.5399999999999991</v>
      </c>
      <c r="L12" s="31" t="s">
        <v>151</v>
      </c>
      <c r="M12" s="1">
        <v>44900</v>
      </c>
      <c r="N12">
        <f>M12-A12</f>
        <v>70</v>
      </c>
      <c r="O12" s="38" t="s">
        <v>13</v>
      </c>
      <c r="P12" s="38" t="s">
        <v>11</v>
      </c>
      <c r="T12" s="38">
        <v>10.09</v>
      </c>
      <c r="U12" s="38">
        <v>14.61</v>
      </c>
      <c r="V12" t="str">
        <f t="shared" si="1"/>
        <v/>
      </c>
      <c r="W12"/>
      <c r="X12" s="38" t="s">
        <v>130</v>
      </c>
    </row>
    <row r="13" spans="1:24" ht="15.75" thickBot="1" x14ac:dyDescent="0.3">
      <c r="A13" s="1">
        <v>44830</v>
      </c>
      <c r="B13" t="s">
        <v>85</v>
      </c>
      <c r="C13" t="s">
        <v>60</v>
      </c>
      <c r="E13" s="35" t="s">
        <v>90</v>
      </c>
      <c r="F13" s="36" t="s">
        <v>10</v>
      </c>
      <c r="G13" s="37"/>
      <c r="H13" s="17"/>
      <c r="I13" s="31">
        <v>17.93</v>
      </c>
      <c r="J13" s="31">
        <v>13.6</v>
      </c>
      <c r="K13" s="31">
        <v>8.17</v>
      </c>
      <c r="L13" s="31"/>
      <c r="M13" s="1"/>
      <c r="V13" t="str">
        <f t="shared" si="1"/>
        <v/>
      </c>
      <c r="W13" t="str">
        <f t="shared" si="2"/>
        <v/>
      </c>
    </row>
    <row r="14" spans="1:24" ht="15.75" thickBot="1" x14ac:dyDescent="0.3">
      <c r="A14" s="1">
        <v>44830</v>
      </c>
      <c r="B14" t="s">
        <v>85</v>
      </c>
      <c r="C14" t="s">
        <v>60</v>
      </c>
      <c r="E14" s="35" t="s">
        <v>90</v>
      </c>
      <c r="F14" s="21" t="s">
        <v>15</v>
      </c>
      <c r="G14" s="3"/>
      <c r="H14" s="17"/>
      <c r="I14" s="31">
        <v>13.65</v>
      </c>
      <c r="J14" s="31">
        <v>10.32</v>
      </c>
      <c r="K14" s="31">
        <v>5.8</v>
      </c>
      <c r="L14" s="31"/>
      <c r="M14" s="1"/>
      <c r="V14" t="str">
        <f t="shared" si="1"/>
        <v/>
      </c>
      <c r="W14" t="str">
        <f t="shared" si="2"/>
        <v/>
      </c>
    </row>
    <row r="15" spans="1:24" ht="15.75" thickBot="1" x14ac:dyDescent="0.3">
      <c r="A15" s="1">
        <v>44830</v>
      </c>
      <c r="B15" t="s">
        <v>85</v>
      </c>
      <c r="C15" t="s">
        <v>60</v>
      </c>
      <c r="E15" s="35" t="s">
        <v>90</v>
      </c>
      <c r="F15" s="21" t="s">
        <v>12</v>
      </c>
      <c r="G15" s="3"/>
      <c r="H15" s="17"/>
      <c r="I15" s="31">
        <v>11.93</v>
      </c>
      <c r="J15" s="31">
        <v>9.4700000000000006</v>
      </c>
      <c r="K15" s="31">
        <v>5.45</v>
      </c>
      <c r="L15" s="31"/>
      <c r="M15" s="1"/>
      <c r="V15" t="str">
        <f t="shared" si="1"/>
        <v/>
      </c>
      <c r="W15" t="str">
        <f t="shared" si="2"/>
        <v/>
      </c>
    </row>
    <row r="16" spans="1:24" ht="15.75" thickBot="1" x14ac:dyDescent="0.3">
      <c r="A16" s="1">
        <v>44830</v>
      </c>
      <c r="B16" t="s">
        <v>85</v>
      </c>
      <c r="C16" t="s">
        <v>60</v>
      </c>
      <c r="E16" s="35" t="s">
        <v>90</v>
      </c>
      <c r="F16" s="21" t="s">
        <v>3</v>
      </c>
      <c r="G16" s="3"/>
      <c r="H16" s="17"/>
      <c r="I16" s="31">
        <v>12.18</v>
      </c>
      <c r="J16" s="31">
        <v>9.41</v>
      </c>
      <c r="K16" s="31">
        <v>4.93</v>
      </c>
      <c r="L16" s="31"/>
      <c r="M16" s="1"/>
      <c r="V16" t="str">
        <f t="shared" si="1"/>
        <v/>
      </c>
      <c r="W16" t="str">
        <f t="shared" si="2"/>
        <v/>
      </c>
    </row>
    <row r="17" spans="1:23" ht="15.75" thickBot="1" x14ac:dyDescent="0.3">
      <c r="A17" s="1">
        <v>44830</v>
      </c>
      <c r="B17" t="s">
        <v>85</v>
      </c>
      <c r="C17" t="s">
        <v>60</v>
      </c>
      <c r="E17" s="35" t="s">
        <v>90</v>
      </c>
      <c r="F17" s="21" t="s">
        <v>10</v>
      </c>
      <c r="G17" s="21" t="s">
        <v>15</v>
      </c>
      <c r="H17" s="45"/>
      <c r="I17" s="31">
        <v>11.04</v>
      </c>
      <c r="J17" s="31">
        <v>8.26</v>
      </c>
      <c r="K17" s="31">
        <v>4.59</v>
      </c>
      <c r="L17" s="31"/>
      <c r="M17" s="1"/>
      <c r="V17" t="str">
        <f t="shared" si="1"/>
        <v/>
      </c>
      <c r="W17" t="str">
        <f t="shared" si="2"/>
        <v/>
      </c>
    </row>
    <row r="18" spans="1:23" ht="15.75" thickBot="1" x14ac:dyDescent="0.3">
      <c r="A18" s="1">
        <v>44830</v>
      </c>
      <c r="B18" t="s">
        <v>85</v>
      </c>
      <c r="C18" t="s">
        <v>60</v>
      </c>
      <c r="E18" s="35" t="s">
        <v>90</v>
      </c>
      <c r="F18" s="21" t="s">
        <v>10</v>
      </c>
      <c r="G18" s="21" t="s">
        <v>12</v>
      </c>
      <c r="H18" s="45"/>
      <c r="I18" s="31">
        <v>9.76</v>
      </c>
      <c r="J18" s="31">
        <v>7.39</v>
      </c>
      <c r="K18" s="31">
        <v>4</v>
      </c>
      <c r="L18" s="31"/>
      <c r="M18" s="1"/>
      <c r="V18" t="str">
        <f t="shared" si="1"/>
        <v/>
      </c>
      <c r="W18" t="str">
        <f t="shared" si="2"/>
        <v/>
      </c>
    </row>
    <row r="19" spans="1:23" ht="15.75" thickBot="1" x14ac:dyDescent="0.3">
      <c r="A19" s="1">
        <v>44830</v>
      </c>
      <c r="B19" t="s">
        <v>85</v>
      </c>
      <c r="C19" t="s">
        <v>60</v>
      </c>
      <c r="E19" s="35" t="s">
        <v>90</v>
      </c>
      <c r="F19" s="21" t="s">
        <v>10</v>
      </c>
      <c r="G19" s="21" t="s">
        <v>3</v>
      </c>
      <c r="H19" s="45"/>
      <c r="I19" s="31">
        <v>9.4499999999999993</v>
      </c>
      <c r="J19" s="31">
        <v>7.02</v>
      </c>
      <c r="K19" s="31">
        <v>3.82</v>
      </c>
      <c r="L19" s="31"/>
      <c r="M19" s="1"/>
      <c r="V19" t="str">
        <f t="shared" si="1"/>
        <v/>
      </c>
      <c r="W19" t="str">
        <f t="shared" si="2"/>
        <v/>
      </c>
    </row>
    <row r="20" spans="1:23" ht="15.75" thickBot="1" x14ac:dyDescent="0.3">
      <c r="A20" s="1">
        <v>44830</v>
      </c>
      <c r="B20" t="s">
        <v>85</v>
      </c>
      <c r="C20" t="s">
        <v>60</v>
      </c>
      <c r="E20" s="35" t="s">
        <v>90</v>
      </c>
      <c r="F20" s="21" t="s">
        <v>15</v>
      </c>
      <c r="G20" s="21" t="s">
        <v>12</v>
      </c>
      <c r="H20" s="45"/>
      <c r="I20" s="31">
        <v>10.07</v>
      </c>
      <c r="J20" s="31">
        <v>7.54</v>
      </c>
      <c r="K20" s="31">
        <v>3.91</v>
      </c>
      <c r="L20" s="31"/>
      <c r="M20" s="1"/>
      <c r="V20" t="str">
        <f t="shared" si="1"/>
        <v/>
      </c>
      <c r="W20" t="str">
        <f t="shared" si="2"/>
        <v/>
      </c>
    </row>
    <row r="21" spans="1:23" ht="15.75" thickBot="1" x14ac:dyDescent="0.3">
      <c r="A21" s="1">
        <v>44830</v>
      </c>
      <c r="B21" t="s">
        <v>85</v>
      </c>
      <c r="C21" t="s">
        <v>60</v>
      </c>
      <c r="E21" s="35" t="s">
        <v>90</v>
      </c>
      <c r="F21" s="23" t="s">
        <v>12</v>
      </c>
      <c r="G21" s="23" t="s">
        <v>3</v>
      </c>
      <c r="H21" s="45"/>
      <c r="I21" s="31">
        <v>9.98</v>
      </c>
      <c r="J21" s="31">
        <v>7.23</v>
      </c>
      <c r="K21" s="31">
        <v>3.87</v>
      </c>
      <c r="L21" s="31"/>
      <c r="M21" s="1"/>
      <c r="V21" t="str">
        <f t="shared" si="1"/>
        <v/>
      </c>
      <c r="W21" t="str">
        <f t="shared" si="2"/>
        <v/>
      </c>
    </row>
    <row r="22" spans="1:23" ht="15.75" thickBot="1" x14ac:dyDescent="0.3">
      <c r="A22" s="1">
        <v>44830</v>
      </c>
      <c r="B22" t="s">
        <v>85</v>
      </c>
      <c r="C22" t="s">
        <v>60</v>
      </c>
      <c r="E22" s="20" t="s">
        <v>91</v>
      </c>
      <c r="F22" s="21" t="s">
        <v>10</v>
      </c>
      <c r="G22" s="3"/>
      <c r="H22" s="17"/>
      <c r="I22" s="31">
        <v>17.5</v>
      </c>
      <c r="J22" s="31">
        <v>12.99</v>
      </c>
      <c r="K22" s="31">
        <v>6.96</v>
      </c>
      <c r="L22" s="31"/>
      <c r="M22" s="1"/>
      <c r="V22" t="str">
        <f t="shared" si="1"/>
        <v/>
      </c>
      <c r="W22" t="str">
        <f t="shared" si="2"/>
        <v/>
      </c>
    </row>
    <row r="23" spans="1:23" ht="15.75" thickBot="1" x14ac:dyDescent="0.3">
      <c r="A23" s="1">
        <v>44830</v>
      </c>
      <c r="B23" t="s">
        <v>85</v>
      </c>
      <c r="C23" t="s">
        <v>60</v>
      </c>
      <c r="E23" s="20" t="s">
        <v>91</v>
      </c>
      <c r="F23" s="21" t="s">
        <v>15</v>
      </c>
      <c r="G23" s="3"/>
      <c r="H23" s="17"/>
      <c r="I23" s="31">
        <v>13.05</v>
      </c>
      <c r="J23" s="31">
        <v>9.85</v>
      </c>
      <c r="K23" s="31">
        <v>5.16</v>
      </c>
      <c r="L23" s="31"/>
      <c r="M23" s="1"/>
      <c r="V23" t="str">
        <f t="shared" si="1"/>
        <v/>
      </c>
      <c r="W23" t="str">
        <f t="shared" si="2"/>
        <v/>
      </c>
    </row>
    <row r="24" spans="1:23" ht="15.75" thickBot="1" x14ac:dyDescent="0.3">
      <c r="A24" s="1">
        <v>44830</v>
      </c>
      <c r="B24" t="s">
        <v>85</v>
      </c>
      <c r="C24" t="s">
        <v>60</v>
      </c>
      <c r="E24" s="20" t="s">
        <v>91</v>
      </c>
      <c r="F24" s="21" t="s">
        <v>12</v>
      </c>
      <c r="G24" s="3"/>
      <c r="H24" s="17"/>
      <c r="I24" s="31">
        <v>12.44</v>
      </c>
      <c r="J24" s="31">
        <v>8.9600000000000009</v>
      </c>
      <c r="K24" s="31">
        <v>5.17</v>
      </c>
      <c r="L24" s="31"/>
      <c r="M24" s="1"/>
      <c r="V24" t="str">
        <f t="shared" si="1"/>
        <v/>
      </c>
      <c r="W24" t="str">
        <f t="shared" si="2"/>
        <v/>
      </c>
    </row>
    <row r="25" spans="1:23" ht="15.75" thickBot="1" x14ac:dyDescent="0.3">
      <c r="A25" s="1">
        <v>44830</v>
      </c>
      <c r="B25" t="s">
        <v>85</v>
      </c>
      <c r="C25" t="s">
        <v>60</v>
      </c>
      <c r="E25" s="20" t="s">
        <v>91</v>
      </c>
      <c r="F25" s="21" t="s">
        <v>3</v>
      </c>
      <c r="G25" s="3"/>
      <c r="H25" s="17"/>
      <c r="I25" s="31">
        <v>11.46</v>
      </c>
      <c r="J25" s="31">
        <v>8.75</v>
      </c>
      <c r="K25" s="31">
        <v>4.84</v>
      </c>
      <c r="L25" s="31"/>
      <c r="M25" s="1"/>
      <c r="V25" t="str">
        <f t="shared" si="1"/>
        <v/>
      </c>
      <c r="W25" t="str">
        <f t="shared" si="2"/>
        <v/>
      </c>
    </row>
    <row r="26" spans="1:23" ht="15.75" thickBot="1" x14ac:dyDescent="0.3">
      <c r="A26" s="1">
        <v>44830</v>
      </c>
      <c r="B26" t="s">
        <v>85</v>
      </c>
      <c r="C26" t="s">
        <v>60</v>
      </c>
      <c r="E26" s="20" t="s">
        <v>91</v>
      </c>
      <c r="F26" s="21" t="s">
        <v>10</v>
      </c>
      <c r="G26" s="21" t="s">
        <v>15</v>
      </c>
      <c r="H26" s="45"/>
      <c r="I26" s="31">
        <v>9.6999999999999993</v>
      </c>
      <c r="J26" s="31">
        <v>7.76</v>
      </c>
      <c r="K26" s="31">
        <v>4.4400000000000004</v>
      </c>
      <c r="L26" s="31"/>
      <c r="M26" s="1"/>
      <c r="V26" t="str">
        <f t="shared" si="1"/>
        <v/>
      </c>
      <c r="W26" t="str">
        <f t="shared" si="2"/>
        <v/>
      </c>
    </row>
    <row r="27" spans="1:23" ht="15.75" thickBot="1" x14ac:dyDescent="0.3">
      <c r="A27" s="1">
        <v>44830</v>
      </c>
      <c r="B27" t="s">
        <v>85</v>
      </c>
      <c r="C27" t="s">
        <v>60</v>
      </c>
      <c r="E27" s="20" t="s">
        <v>91</v>
      </c>
      <c r="F27" s="21" t="s">
        <v>10</v>
      </c>
      <c r="G27" s="21" t="s">
        <v>12</v>
      </c>
      <c r="H27" s="45"/>
      <c r="I27" s="31">
        <v>9.36</v>
      </c>
      <c r="J27" s="31">
        <v>6.84</v>
      </c>
      <c r="K27" s="31">
        <v>3.76</v>
      </c>
      <c r="L27" s="31"/>
      <c r="M27" s="1"/>
      <c r="V27" t="str">
        <f t="shared" si="1"/>
        <v/>
      </c>
      <c r="W27" t="str">
        <f t="shared" si="2"/>
        <v/>
      </c>
    </row>
    <row r="28" spans="1:23" ht="15.75" thickBot="1" x14ac:dyDescent="0.3">
      <c r="A28" s="1">
        <v>44830</v>
      </c>
      <c r="B28" t="s">
        <v>85</v>
      </c>
      <c r="C28" t="s">
        <v>60</v>
      </c>
      <c r="E28" s="20" t="s">
        <v>91</v>
      </c>
      <c r="F28" s="21" t="s">
        <v>10</v>
      </c>
      <c r="G28" s="21" t="s">
        <v>3</v>
      </c>
      <c r="H28" s="45"/>
      <c r="I28" s="31">
        <v>10.67</v>
      </c>
      <c r="J28" s="31">
        <v>8.32</v>
      </c>
      <c r="K28" s="31">
        <v>4.8499999999999996</v>
      </c>
      <c r="L28" s="31"/>
      <c r="M28" s="1"/>
      <c r="V28" t="str">
        <f t="shared" si="1"/>
        <v/>
      </c>
      <c r="W28" t="str">
        <f t="shared" si="2"/>
        <v/>
      </c>
    </row>
    <row r="29" spans="1:23" ht="15.75" thickBot="1" x14ac:dyDescent="0.3">
      <c r="A29" s="1">
        <v>44830</v>
      </c>
      <c r="B29" t="s">
        <v>85</v>
      </c>
      <c r="C29" t="s">
        <v>60</v>
      </c>
      <c r="E29" s="20" t="s">
        <v>91</v>
      </c>
      <c r="F29" s="21" t="s">
        <v>15</v>
      </c>
      <c r="G29" s="21" t="s">
        <v>12</v>
      </c>
      <c r="H29" s="45"/>
      <c r="I29" s="31">
        <v>9.73</v>
      </c>
      <c r="J29" s="31">
        <v>7.83</v>
      </c>
      <c r="K29" s="31">
        <v>4.13</v>
      </c>
      <c r="L29" s="31"/>
      <c r="M29" s="1"/>
      <c r="V29" t="str">
        <f t="shared" si="1"/>
        <v/>
      </c>
      <c r="W29" t="str">
        <f t="shared" si="2"/>
        <v/>
      </c>
    </row>
    <row r="30" spans="1:23" ht="15.75" thickBot="1" x14ac:dyDescent="0.3">
      <c r="A30" s="1">
        <v>44830</v>
      </c>
      <c r="B30" t="s">
        <v>85</v>
      </c>
      <c r="C30" t="s">
        <v>60</v>
      </c>
      <c r="E30" s="20" t="s">
        <v>91</v>
      </c>
      <c r="F30" s="23" t="s">
        <v>12</v>
      </c>
      <c r="G30" s="23" t="s">
        <v>3</v>
      </c>
      <c r="H30" s="45"/>
      <c r="I30" s="31">
        <v>10.48</v>
      </c>
      <c r="J30" s="31">
        <v>7.97</v>
      </c>
      <c r="K30" s="31">
        <v>4.4800000000000004</v>
      </c>
      <c r="L30" s="31"/>
      <c r="M30" s="1"/>
      <c r="V30" t="str">
        <f t="shared" si="1"/>
        <v/>
      </c>
      <c r="W30" t="str">
        <f t="shared" si="2"/>
        <v/>
      </c>
    </row>
    <row r="31" spans="1:23" ht="15.75" thickBot="1" x14ac:dyDescent="0.3">
      <c r="A31" s="1">
        <v>44830</v>
      </c>
      <c r="B31" t="s">
        <v>85</v>
      </c>
      <c r="C31" t="s">
        <v>61</v>
      </c>
      <c r="D31" t="s">
        <v>60</v>
      </c>
      <c r="E31" s="20" t="s">
        <v>92</v>
      </c>
      <c r="F31" s="21" t="s">
        <v>10</v>
      </c>
      <c r="G31" s="3"/>
      <c r="H31" s="17"/>
      <c r="I31" s="31">
        <v>18.21</v>
      </c>
      <c r="J31" s="31">
        <v>14</v>
      </c>
      <c r="K31" s="31">
        <v>8.1</v>
      </c>
      <c r="L31" s="31" t="s">
        <v>151</v>
      </c>
      <c r="M31" s="1">
        <v>44900</v>
      </c>
      <c r="N31">
        <f>M31-A31</f>
        <v>70</v>
      </c>
      <c r="O31" t="s">
        <v>9</v>
      </c>
      <c r="P31" t="s">
        <v>10</v>
      </c>
      <c r="T31">
        <v>10.1</v>
      </c>
      <c r="U31">
        <v>18.13</v>
      </c>
      <c r="V31" t="str">
        <f t="shared" si="1"/>
        <v/>
      </c>
    </row>
    <row r="32" spans="1:23" ht="15.75" thickBot="1" x14ac:dyDescent="0.3">
      <c r="A32" s="1">
        <v>44830</v>
      </c>
      <c r="B32" t="s">
        <v>85</v>
      </c>
      <c r="C32" t="s">
        <v>61</v>
      </c>
      <c r="D32" t="s">
        <v>60</v>
      </c>
      <c r="E32" s="20" t="s">
        <v>92</v>
      </c>
      <c r="F32" s="21" t="s">
        <v>15</v>
      </c>
      <c r="G32" s="3"/>
      <c r="H32" s="17"/>
      <c r="I32" s="31">
        <v>12.71</v>
      </c>
      <c r="J32" s="31">
        <v>9.6300000000000008</v>
      </c>
      <c r="K32" s="31">
        <v>5.56</v>
      </c>
      <c r="L32" s="31" t="s">
        <v>151</v>
      </c>
      <c r="M32" s="1">
        <v>44900</v>
      </c>
      <c r="N32">
        <f>M32-A32</f>
        <v>70</v>
      </c>
      <c r="V32" t="str">
        <f t="shared" si="1"/>
        <v/>
      </c>
      <c r="W32" t="str">
        <f t="shared" si="2"/>
        <v/>
      </c>
    </row>
    <row r="33" spans="1:23" ht="15.75" thickBot="1" x14ac:dyDescent="0.3">
      <c r="A33" s="1">
        <v>44830</v>
      </c>
      <c r="B33" t="s">
        <v>85</v>
      </c>
      <c r="C33" t="s">
        <v>61</v>
      </c>
      <c r="D33" t="s">
        <v>60</v>
      </c>
      <c r="E33" s="20" t="s">
        <v>92</v>
      </c>
      <c r="F33" s="21" t="s">
        <v>12</v>
      </c>
      <c r="G33" s="3"/>
      <c r="H33" s="17"/>
      <c r="I33" s="31">
        <v>12.8</v>
      </c>
      <c r="J33" s="31">
        <v>9.09</v>
      </c>
      <c r="K33" s="31">
        <v>4.92</v>
      </c>
      <c r="L33" s="31" t="s">
        <v>151</v>
      </c>
      <c r="M33" s="1">
        <v>44900</v>
      </c>
      <c r="N33">
        <f>M33-A33</f>
        <v>70</v>
      </c>
      <c r="O33" t="s">
        <v>9</v>
      </c>
      <c r="P33" t="s">
        <v>12</v>
      </c>
      <c r="V33" t="str">
        <f t="shared" si="1"/>
        <v/>
      </c>
      <c r="W33" t="str">
        <f t="shared" si="2"/>
        <v/>
      </c>
    </row>
    <row r="34" spans="1:23" ht="15.75" thickBot="1" x14ac:dyDescent="0.3">
      <c r="A34" s="1">
        <v>44830</v>
      </c>
      <c r="B34" t="s">
        <v>85</v>
      </c>
      <c r="C34" t="s">
        <v>61</v>
      </c>
      <c r="D34" t="s">
        <v>60</v>
      </c>
      <c r="E34" s="20" t="s">
        <v>92</v>
      </c>
      <c r="F34" s="21" t="s">
        <v>3</v>
      </c>
      <c r="G34" s="3"/>
      <c r="H34" s="17"/>
      <c r="I34" s="31">
        <v>11.23</v>
      </c>
      <c r="J34" s="31">
        <v>8.83</v>
      </c>
      <c r="K34" s="31">
        <v>4.91</v>
      </c>
      <c r="L34" s="31" t="s">
        <v>151</v>
      </c>
      <c r="M34" s="1">
        <v>44900</v>
      </c>
      <c r="N34">
        <f>M34-A34</f>
        <v>70</v>
      </c>
      <c r="V34" t="str">
        <f t="shared" si="1"/>
        <v/>
      </c>
      <c r="W34" t="str">
        <f t="shared" si="2"/>
        <v/>
      </c>
    </row>
    <row r="35" spans="1:23" ht="15.75" thickBot="1" x14ac:dyDescent="0.3">
      <c r="A35" s="1">
        <v>44830</v>
      </c>
      <c r="B35" t="s">
        <v>85</v>
      </c>
      <c r="C35" t="s">
        <v>61</v>
      </c>
      <c r="D35" t="s">
        <v>60</v>
      </c>
      <c r="E35" s="20" t="s">
        <v>92</v>
      </c>
      <c r="F35" s="21" t="s">
        <v>10</v>
      </c>
      <c r="G35" s="21" t="s">
        <v>15</v>
      </c>
      <c r="H35" s="45"/>
      <c r="I35" s="31">
        <v>10.59</v>
      </c>
      <c r="J35" s="31">
        <v>8.2100000000000009</v>
      </c>
      <c r="K35" s="31">
        <v>4.42</v>
      </c>
      <c r="L35" s="31" t="s">
        <v>151</v>
      </c>
      <c r="M35" s="1">
        <v>44900</v>
      </c>
      <c r="N35">
        <f>M35-A35</f>
        <v>70</v>
      </c>
      <c r="V35" t="str">
        <f t="shared" si="1"/>
        <v/>
      </c>
      <c r="W35" t="str">
        <f t="shared" si="2"/>
        <v/>
      </c>
    </row>
    <row r="36" spans="1:23" ht="15.75" thickBot="1" x14ac:dyDescent="0.3">
      <c r="A36" s="1">
        <v>44830</v>
      </c>
      <c r="B36" t="s">
        <v>85</v>
      </c>
      <c r="C36" t="s">
        <v>61</v>
      </c>
      <c r="D36" t="s">
        <v>60</v>
      </c>
      <c r="E36" s="20" t="s">
        <v>92</v>
      </c>
      <c r="F36" s="21" t="s">
        <v>10</v>
      </c>
      <c r="G36" s="21" t="s">
        <v>12</v>
      </c>
      <c r="H36" s="45"/>
      <c r="I36" s="31">
        <v>9.94</v>
      </c>
      <c r="J36" s="31">
        <v>7.47</v>
      </c>
      <c r="K36" s="31">
        <v>4.03</v>
      </c>
      <c r="L36" s="31" t="s">
        <v>151</v>
      </c>
      <c r="M36" s="1">
        <v>44900</v>
      </c>
      <c r="N36">
        <f>M36-A36</f>
        <v>70</v>
      </c>
      <c r="V36" t="str">
        <f t="shared" si="1"/>
        <v/>
      </c>
      <c r="W36" t="str">
        <f t="shared" si="2"/>
        <v/>
      </c>
    </row>
    <row r="37" spans="1:23" ht="15.75" thickBot="1" x14ac:dyDescent="0.3">
      <c r="A37" s="1">
        <v>44830</v>
      </c>
      <c r="B37" t="s">
        <v>85</v>
      </c>
      <c r="C37" t="s">
        <v>61</v>
      </c>
      <c r="D37" t="s">
        <v>60</v>
      </c>
      <c r="E37" s="20" t="s">
        <v>92</v>
      </c>
      <c r="F37" s="21" t="s">
        <v>10</v>
      </c>
      <c r="G37" s="21" t="s">
        <v>3</v>
      </c>
      <c r="H37" s="45"/>
      <c r="I37" s="31">
        <v>10.11</v>
      </c>
      <c r="J37" s="31">
        <v>7.63</v>
      </c>
      <c r="K37" s="31">
        <v>4.17</v>
      </c>
      <c r="L37" s="31" t="s">
        <v>151</v>
      </c>
      <c r="M37" s="1">
        <v>44900</v>
      </c>
      <c r="N37">
        <f>M37-A37</f>
        <v>70</v>
      </c>
      <c r="V37" t="str">
        <f t="shared" si="1"/>
        <v/>
      </c>
      <c r="W37" t="str">
        <f t="shared" si="2"/>
        <v/>
      </c>
    </row>
    <row r="38" spans="1:23" ht="15.75" thickBot="1" x14ac:dyDescent="0.3">
      <c r="A38" s="1">
        <v>44830</v>
      </c>
      <c r="B38" t="s">
        <v>85</v>
      </c>
      <c r="C38" t="s">
        <v>61</v>
      </c>
      <c r="D38" t="s">
        <v>60</v>
      </c>
      <c r="E38" s="20" t="s">
        <v>92</v>
      </c>
      <c r="F38" s="21" t="s">
        <v>15</v>
      </c>
      <c r="G38" s="21" t="s">
        <v>12</v>
      </c>
      <c r="H38" s="45"/>
      <c r="I38" s="31">
        <v>9.0299999999999994</v>
      </c>
      <c r="J38" s="31">
        <v>6.72</v>
      </c>
      <c r="K38" s="31">
        <v>3.62</v>
      </c>
      <c r="L38" s="31" t="s">
        <v>151</v>
      </c>
      <c r="M38" s="1">
        <v>44900</v>
      </c>
      <c r="N38">
        <f>M38-A38</f>
        <v>70</v>
      </c>
      <c r="V38" t="str">
        <f t="shared" si="1"/>
        <v/>
      </c>
      <c r="W38" t="str">
        <f t="shared" si="2"/>
        <v/>
      </c>
    </row>
    <row r="39" spans="1:23" ht="15.75" thickBot="1" x14ac:dyDescent="0.3">
      <c r="A39" s="1">
        <v>44830</v>
      </c>
      <c r="B39" t="s">
        <v>85</v>
      </c>
      <c r="C39" t="s">
        <v>61</v>
      </c>
      <c r="D39" t="s">
        <v>60</v>
      </c>
      <c r="E39" s="20" t="s">
        <v>92</v>
      </c>
      <c r="F39" s="23" t="s">
        <v>12</v>
      </c>
      <c r="G39" s="23" t="s">
        <v>3</v>
      </c>
      <c r="H39" s="45"/>
      <c r="I39" s="31">
        <v>10.08</v>
      </c>
      <c r="J39" s="31">
        <v>8.02</v>
      </c>
      <c r="K39" s="31">
        <v>4.42</v>
      </c>
      <c r="L39" s="31" t="s">
        <v>151</v>
      </c>
      <c r="M39" s="1">
        <v>44900</v>
      </c>
      <c r="N39">
        <f>M39-A39</f>
        <v>70</v>
      </c>
      <c r="V39" t="str">
        <f t="shared" si="1"/>
        <v/>
      </c>
      <c r="W39" t="str">
        <f t="shared" si="2"/>
        <v/>
      </c>
    </row>
    <row r="40" spans="1:23" ht="15.75" thickBot="1" x14ac:dyDescent="0.3">
      <c r="A40" s="1">
        <v>44830</v>
      </c>
      <c r="B40" t="s">
        <v>85</v>
      </c>
      <c r="C40" t="s">
        <v>61</v>
      </c>
      <c r="D40" t="s">
        <v>60</v>
      </c>
      <c r="E40" s="20" t="s">
        <v>92</v>
      </c>
      <c r="F40" s="33" t="s">
        <v>128</v>
      </c>
      <c r="G40" s="33"/>
      <c r="H40" s="45"/>
      <c r="I40" s="31">
        <f>AVERAGE(I32,I34,I35,I36,I37,I38,I39)</f>
        <v>10.527142857142858</v>
      </c>
      <c r="J40" s="31">
        <f t="shared" ref="J40:K40" si="5">AVERAGE(J32,J34,J35,J36,J37,J38,J39)</f>
        <v>8.0728571428571438</v>
      </c>
      <c r="K40" s="31">
        <f t="shared" si="5"/>
        <v>4.4471428571428566</v>
      </c>
      <c r="L40" s="31" t="s">
        <v>151</v>
      </c>
      <c r="M40" s="1">
        <v>44900</v>
      </c>
      <c r="N40">
        <f>M40-A40</f>
        <v>70</v>
      </c>
      <c r="O40" t="s">
        <v>9</v>
      </c>
      <c r="P40" t="s">
        <v>11</v>
      </c>
      <c r="T40">
        <v>7.67</v>
      </c>
      <c r="U40">
        <v>13.49</v>
      </c>
      <c r="V40" t="str">
        <f t="shared" si="1"/>
        <v/>
      </c>
    </row>
    <row r="41" spans="1:23" ht="15.75" thickBot="1" x14ac:dyDescent="0.3">
      <c r="A41" s="1">
        <v>44830</v>
      </c>
      <c r="B41" t="s">
        <v>85</v>
      </c>
      <c r="C41" t="s">
        <v>61</v>
      </c>
      <c r="D41" t="s">
        <v>60</v>
      </c>
      <c r="E41" s="20" t="s">
        <v>92</v>
      </c>
      <c r="F41" s="33" t="s">
        <v>128</v>
      </c>
      <c r="G41" s="33"/>
      <c r="H41" s="45"/>
      <c r="I41" s="31">
        <f>AVERAGE(I32,I34,I35,I36,I37,I38,I39)</f>
        <v>10.527142857142858</v>
      </c>
      <c r="J41" s="31">
        <f t="shared" ref="J41:K41" si="6">AVERAGE(J32,J34,J35,J36,J37,J38,J39)</f>
        <v>8.0728571428571438</v>
      </c>
      <c r="K41" s="31">
        <f t="shared" si="6"/>
        <v>4.4471428571428566</v>
      </c>
      <c r="L41" s="31" t="s">
        <v>151</v>
      </c>
      <c r="M41" s="1">
        <v>44900</v>
      </c>
      <c r="N41">
        <f>M41-A41</f>
        <v>70</v>
      </c>
      <c r="O41" t="s">
        <v>9</v>
      </c>
      <c r="P41" t="s">
        <v>11</v>
      </c>
      <c r="Q41">
        <v>17.38</v>
      </c>
      <c r="R41">
        <v>13.67</v>
      </c>
      <c r="S41">
        <v>7.93</v>
      </c>
      <c r="T41">
        <v>8.89</v>
      </c>
      <c r="V41">
        <f t="shared" si="1"/>
        <v>5.5971428571428561</v>
      </c>
      <c r="W41">
        <f>T41/V41</f>
        <v>1.5883103624298116</v>
      </c>
    </row>
    <row r="42" spans="1:23" ht="15.75" thickBot="1" x14ac:dyDescent="0.3">
      <c r="A42" s="1">
        <v>44830</v>
      </c>
      <c r="B42" t="s">
        <v>85</v>
      </c>
      <c r="C42" t="s">
        <v>61</v>
      </c>
      <c r="D42" t="s">
        <v>60</v>
      </c>
      <c r="E42" s="20" t="s">
        <v>92</v>
      </c>
      <c r="F42" s="33" t="s">
        <v>128</v>
      </c>
      <c r="G42" s="33"/>
      <c r="H42" s="45"/>
      <c r="I42" s="31">
        <f>AVERAGE(I32,I34,I35,I36,I37,I38,I39)</f>
        <v>10.527142857142858</v>
      </c>
      <c r="J42" s="31">
        <f t="shared" ref="J42:K42" si="7">AVERAGE(J32,J34,J35,J36,J37,J38,J39)</f>
        <v>8.0728571428571438</v>
      </c>
      <c r="K42" s="31">
        <f t="shared" si="7"/>
        <v>4.4471428571428566</v>
      </c>
      <c r="L42" s="31" t="s">
        <v>151</v>
      </c>
      <c r="M42" s="1">
        <v>44900</v>
      </c>
      <c r="N42">
        <f>M42-A42</f>
        <v>70</v>
      </c>
      <c r="O42" t="s">
        <v>9</v>
      </c>
      <c r="P42" t="s">
        <v>11</v>
      </c>
      <c r="Q42">
        <v>16.75</v>
      </c>
      <c r="R42">
        <v>12.94</v>
      </c>
      <c r="S42">
        <v>7.49</v>
      </c>
      <c r="T42">
        <v>8.8800000000000008</v>
      </c>
      <c r="V42">
        <f t="shared" si="1"/>
        <v>4.8671428571428557</v>
      </c>
      <c r="W42">
        <f t="shared" ref="W42:W43" si="8">T42/V42</f>
        <v>1.8244790137951283</v>
      </c>
    </row>
    <row r="43" spans="1:23" s="38" customFormat="1" ht="15.75" thickBot="1" x14ac:dyDescent="0.3">
      <c r="A43" s="1">
        <v>44830</v>
      </c>
      <c r="B43" t="s">
        <v>85</v>
      </c>
      <c r="C43" t="s">
        <v>61</v>
      </c>
      <c r="D43" t="s">
        <v>60</v>
      </c>
      <c r="E43" s="20" t="s">
        <v>92</v>
      </c>
      <c r="F43" s="39" t="s">
        <v>128</v>
      </c>
      <c r="G43" s="39"/>
      <c r="H43" s="46"/>
      <c r="I43" s="40">
        <f>AVERAGE(I32,I34,I35,I36,I37,I38,I39)</f>
        <v>10.527142857142858</v>
      </c>
      <c r="J43" s="40">
        <f t="shared" ref="J43:K43" si="9">AVERAGE(J32,J34,J35,J36,J37,J38,J39)</f>
        <v>8.0728571428571438</v>
      </c>
      <c r="K43" s="40">
        <f t="shared" si="9"/>
        <v>4.4471428571428566</v>
      </c>
      <c r="L43" s="31" t="s">
        <v>151</v>
      </c>
      <c r="M43" s="1">
        <v>44900</v>
      </c>
      <c r="N43">
        <f>M43-A43</f>
        <v>70</v>
      </c>
      <c r="O43" s="38" t="s">
        <v>9</v>
      </c>
      <c r="P43" s="38" t="s">
        <v>11</v>
      </c>
      <c r="Q43" s="38">
        <v>16.68</v>
      </c>
      <c r="R43" s="38">
        <v>13.2</v>
      </c>
      <c r="S43" s="38">
        <v>7.87</v>
      </c>
      <c r="T43" s="38">
        <v>9.6999999999999993</v>
      </c>
      <c r="V43" s="38">
        <f t="shared" si="1"/>
        <v>5.1271428571428554</v>
      </c>
      <c r="W43">
        <f t="shared" si="8"/>
        <v>1.8918918918918923</v>
      </c>
    </row>
    <row r="44" spans="1:23" ht="15.75" thickBot="1" x14ac:dyDescent="0.3">
      <c r="A44" s="1">
        <v>44830</v>
      </c>
      <c r="B44" t="s">
        <v>85</v>
      </c>
      <c r="C44" t="s">
        <v>61</v>
      </c>
      <c r="E44" s="35" t="s">
        <v>93</v>
      </c>
      <c r="F44" s="36" t="s">
        <v>10</v>
      </c>
      <c r="G44" s="37"/>
      <c r="H44" s="17"/>
      <c r="I44" s="31">
        <v>15.62</v>
      </c>
      <c r="J44" s="31">
        <v>11.4</v>
      </c>
      <c r="K44" s="31">
        <v>6.77</v>
      </c>
      <c r="L44" s="31"/>
      <c r="M44" s="1"/>
      <c r="V44" t="str">
        <f t="shared" si="1"/>
        <v/>
      </c>
      <c r="W44" t="str">
        <f t="shared" ref="W44:W91" si="10">IF(T44,IF(V44,((T44-V44)/V44)*100,""),"")</f>
        <v/>
      </c>
    </row>
    <row r="45" spans="1:23" ht="15.75" thickBot="1" x14ac:dyDescent="0.3">
      <c r="A45" s="1">
        <v>44830</v>
      </c>
      <c r="B45" t="s">
        <v>85</v>
      </c>
      <c r="C45" t="s">
        <v>61</v>
      </c>
      <c r="E45" s="35" t="s">
        <v>93</v>
      </c>
      <c r="F45" s="21" t="s">
        <v>15</v>
      </c>
      <c r="G45" s="3"/>
      <c r="H45" s="17"/>
      <c r="I45" s="31">
        <v>14.08</v>
      </c>
      <c r="J45" s="31">
        <v>10.17</v>
      </c>
      <c r="K45" s="31">
        <v>5.47</v>
      </c>
      <c r="L45" s="31"/>
      <c r="M45" s="1"/>
      <c r="V45" t="str">
        <f t="shared" si="1"/>
        <v/>
      </c>
      <c r="W45" t="str">
        <f t="shared" si="10"/>
        <v/>
      </c>
    </row>
    <row r="46" spans="1:23" ht="15.75" thickBot="1" x14ac:dyDescent="0.3">
      <c r="A46" s="1">
        <v>44830</v>
      </c>
      <c r="B46" t="s">
        <v>85</v>
      </c>
      <c r="C46" t="s">
        <v>61</v>
      </c>
      <c r="E46" s="35" t="s">
        <v>93</v>
      </c>
      <c r="F46" s="21" t="s">
        <v>12</v>
      </c>
      <c r="G46" s="3"/>
      <c r="H46" s="17"/>
      <c r="I46" s="31">
        <v>10.94</v>
      </c>
      <c r="J46" s="31">
        <v>8.5</v>
      </c>
      <c r="K46" s="31">
        <v>4.7300000000000004</v>
      </c>
      <c r="L46" s="31"/>
      <c r="M46" s="1"/>
      <c r="V46" t="str">
        <f t="shared" si="1"/>
        <v/>
      </c>
      <c r="W46" t="str">
        <f t="shared" si="10"/>
        <v/>
      </c>
    </row>
    <row r="47" spans="1:23" ht="15.75" thickBot="1" x14ac:dyDescent="0.3">
      <c r="A47" s="1">
        <v>44830</v>
      </c>
      <c r="B47" t="s">
        <v>85</v>
      </c>
      <c r="C47" t="s">
        <v>61</v>
      </c>
      <c r="E47" s="35" t="s">
        <v>93</v>
      </c>
      <c r="F47" s="21" t="s">
        <v>3</v>
      </c>
      <c r="G47" s="3"/>
      <c r="H47" s="17"/>
      <c r="I47" s="31">
        <v>11.74</v>
      </c>
      <c r="J47" s="31">
        <v>8.92</v>
      </c>
      <c r="K47" s="31">
        <v>4.9800000000000004</v>
      </c>
      <c r="L47" s="31"/>
      <c r="M47" s="1"/>
      <c r="V47" t="str">
        <f t="shared" si="1"/>
        <v/>
      </c>
      <c r="W47" t="str">
        <f t="shared" si="10"/>
        <v/>
      </c>
    </row>
    <row r="48" spans="1:23" ht="15.75" thickBot="1" x14ac:dyDescent="0.3">
      <c r="A48" s="1">
        <v>44830</v>
      </c>
      <c r="B48" t="s">
        <v>85</v>
      </c>
      <c r="C48" t="s">
        <v>61</v>
      </c>
      <c r="E48" s="35" t="s">
        <v>93</v>
      </c>
      <c r="F48" s="21" t="s">
        <v>10</v>
      </c>
      <c r="G48" s="21" t="s">
        <v>15</v>
      </c>
      <c r="H48" s="45"/>
      <c r="I48" s="31">
        <v>10.23</v>
      </c>
      <c r="J48" s="31">
        <v>7.77</v>
      </c>
      <c r="K48" s="31">
        <v>4.3</v>
      </c>
      <c r="L48" s="31"/>
      <c r="M48" s="1"/>
      <c r="V48" t="str">
        <f t="shared" si="1"/>
        <v/>
      </c>
      <c r="W48" t="str">
        <f t="shared" si="10"/>
        <v/>
      </c>
    </row>
    <row r="49" spans="1:23" ht="15.75" thickBot="1" x14ac:dyDescent="0.3">
      <c r="A49" s="1">
        <v>44830</v>
      </c>
      <c r="B49" t="s">
        <v>85</v>
      </c>
      <c r="C49" t="s">
        <v>61</v>
      </c>
      <c r="E49" s="35" t="s">
        <v>93</v>
      </c>
      <c r="F49" s="21" t="s">
        <v>10</v>
      </c>
      <c r="G49" s="21" t="s">
        <v>12</v>
      </c>
      <c r="H49" s="45"/>
      <c r="I49" s="31">
        <v>9.6300000000000008</v>
      </c>
      <c r="J49" s="31">
        <v>7.63</v>
      </c>
      <c r="K49" s="31">
        <v>4.04</v>
      </c>
      <c r="L49" s="31"/>
      <c r="M49" s="1"/>
      <c r="V49" t="str">
        <f t="shared" si="1"/>
        <v/>
      </c>
      <c r="W49" t="str">
        <f t="shared" si="10"/>
        <v/>
      </c>
    </row>
    <row r="50" spans="1:23" ht="15.75" thickBot="1" x14ac:dyDescent="0.3">
      <c r="A50" s="1">
        <v>44830</v>
      </c>
      <c r="B50" t="s">
        <v>85</v>
      </c>
      <c r="C50" t="s">
        <v>61</v>
      </c>
      <c r="E50" s="35" t="s">
        <v>93</v>
      </c>
      <c r="F50" s="21" t="s">
        <v>10</v>
      </c>
      <c r="G50" s="21" t="s">
        <v>3</v>
      </c>
      <c r="H50" s="45"/>
      <c r="I50" s="31">
        <v>10.95</v>
      </c>
      <c r="J50" s="31">
        <v>8.08</v>
      </c>
      <c r="K50" s="31">
        <v>4.67</v>
      </c>
      <c r="L50" s="31"/>
      <c r="M50" s="1"/>
      <c r="V50" t="str">
        <f t="shared" si="1"/>
        <v/>
      </c>
      <c r="W50" t="str">
        <f t="shared" si="10"/>
        <v/>
      </c>
    </row>
    <row r="51" spans="1:23" ht="15.75" thickBot="1" x14ac:dyDescent="0.3">
      <c r="A51" s="1">
        <v>44830</v>
      </c>
      <c r="B51" t="s">
        <v>85</v>
      </c>
      <c r="C51" t="s">
        <v>61</v>
      </c>
      <c r="E51" s="35" t="s">
        <v>93</v>
      </c>
      <c r="F51" s="21" t="s">
        <v>15</v>
      </c>
      <c r="G51" s="21" t="s">
        <v>12</v>
      </c>
      <c r="H51" s="45"/>
      <c r="I51" s="31">
        <v>9.61</v>
      </c>
      <c r="J51" s="31">
        <v>7.31</v>
      </c>
      <c r="K51" s="31">
        <v>3.84</v>
      </c>
      <c r="L51" s="31"/>
      <c r="M51" s="1"/>
      <c r="V51" t="str">
        <f t="shared" si="1"/>
        <v/>
      </c>
      <c r="W51" t="str">
        <f t="shared" si="10"/>
        <v/>
      </c>
    </row>
    <row r="52" spans="1:23" ht="15.75" thickBot="1" x14ac:dyDescent="0.3">
      <c r="A52" s="1">
        <v>44830</v>
      </c>
      <c r="B52" t="s">
        <v>85</v>
      </c>
      <c r="C52" t="s">
        <v>61</v>
      </c>
      <c r="E52" s="35" t="s">
        <v>93</v>
      </c>
      <c r="F52" s="23" t="s">
        <v>12</v>
      </c>
      <c r="G52" s="23" t="s">
        <v>3</v>
      </c>
      <c r="H52" s="45"/>
      <c r="I52" s="31">
        <v>9.11</v>
      </c>
      <c r="J52" s="31">
        <v>7.05</v>
      </c>
      <c r="K52" s="31">
        <v>3.85</v>
      </c>
      <c r="L52" s="31"/>
      <c r="M52" s="1"/>
      <c r="V52" t="str">
        <f t="shared" si="1"/>
        <v/>
      </c>
      <c r="W52" t="str">
        <f t="shared" si="10"/>
        <v/>
      </c>
    </row>
    <row r="53" spans="1:23" ht="15.75" thickBot="1" x14ac:dyDescent="0.3">
      <c r="A53" s="1">
        <v>44830</v>
      </c>
      <c r="B53" t="s">
        <v>85</v>
      </c>
      <c r="C53" t="s">
        <v>61</v>
      </c>
      <c r="E53" s="20" t="s">
        <v>94</v>
      </c>
      <c r="F53" s="21" t="s">
        <v>10</v>
      </c>
      <c r="G53" s="3"/>
      <c r="H53" s="17"/>
      <c r="I53" s="31">
        <v>14.45</v>
      </c>
      <c r="J53" s="31">
        <v>10.31</v>
      </c>
      <c r="K53" s="31">
        <v>5.72</v>
      </c>
      <c r="L53" s="31"/>
      <c r="M53" s="1"/>
      <c r="V53" t="str">
        <f t="shared" si="1"/>
        <v/>
      </c>
      <c r="W53" t="str">
        <f t="shared" si="10"/>
        <v/>
      </c>
    </row>
    <row r="54" spans="1:23" ht="15.75" thickBot="1" x14ac:dyDescent="0.3">
      <c r="A54" s="1">
        <v>44830</v>
      </c>
      <c r="B54" t="s">
        <v>85</v>
      </c>
      <c r="C54" t="s">
        <v>61</v>
      </c>
      <c r="E54" s="20" t="s">
        <v>94</v>
      </c>
      <c r="F54" s="21" t="s">
        <v>15</v>
      </c>
      <c r="G54" s="3"/>
      <c r="H54" s="17"/>
      <c r="I54" s="31">
        <v>14.6</v>
      </c>
      <c r="J54" s="31">
        <v>10.79</v>
      </c>
      <c r="K54" s="31">
        <v>6.44</v>
      </c>
      <c r="L54" s="31"/>
      <c r="M54" s="1"/>
      <c r="V54" t="str">
        <f t="shared" si="1"/>
        <v/>
      </c>
      <c r="W54" t="str">
        <f t="shared" si="10"/>
        <v/>
      </c>
    </row>
    <row r="55" spans="1:23" ht="15.75" thickBot="1" x14ac:dyDescent="0.3">
      <c r="A55" s="1">
        <v>44830</v>
      </c>
      <c r="B55" t="s">
        <v>85</v>
      </c>
      <c r="C55" t="s">
        <v>61</v>
      </c>
      <c r="E55" s="20" t="s">
        <v>94</v>
      </c>
      <c r="F55" s="21" t="s">
        <v>12</v>
      </c>
      <c r="G55" s="3"/>
      <c r="H55" s="17"/>
      <c r="I55" s="31">
        <v>12.39</v>
      </c>
      <c r="J55" s="31">
        <v>9.3000000000000007</v>
      </c>
      <c r="K55" s="31">
        <v>4.91</v>
      </c>
      <c r="L55" s="31"/>
      <c r="M55" s="1"/>
      <c r="V55" t="str">
        <f t="shared" si="1"/>
        <v/>
      </c>
      <c r="W55" t="str">
        <f t="shared" si="10"/>
        <v/>
      </c>
    </row>
    <row r="56" spans="1:23" ht="15.75" thickBot="1" x14ac:dyDescent="0.3">
      <c r="A56" s="1">
        <v>44830</v>
      </c>
      <c r="B56" t="s">
        <v>85</v>
      </c>
      <c r="C56" t="s">
        <v>61</v>
      </c>
      <c r="E56" s="20" t="s">
        <v>94</v>
      </c>
      <c r="F56" s="21" t="s">
        <v>3</v>
      </c>
      <c r="G56" s="3"/>
      <c r="H56" s="17"/>
      <c r="I56" s="31">
        <v>11.2</v>
      </c>
      <c r="J56" s="31">
        <v>8.93</v>
      </c>
      <c r="K56" s="31">
        <v>4.9000000000000004</v>
      </c>
      <c r="L56" s="31"/>
      <c r="M56" s="1"/>
      <c r="V56" t="str">
        <f t="shared" si="1"/>
        <v/>
      </c>
      <c r="W56" t="str">
        <f t="shared" si="10"/>
        <v/>
      </c>
    </row>
    <row r="57" spans="1:23" ht="15.75" thickBot="1" x14ac:dyDescent="0.3">
      <c r="A57" s="1">
        <v>44830</v>
      </c>
      <c r="B57" t="s">
        <v>85</v>
      </c>
      <c r="C57" t="s">
        <v>61</v>
      </c>
      <c r="E57" s="20" t="s">
        <v>94</v>
      </c>
      <c r="F57" s="21" t="s">
        <v>10</v>
      </c>
      <c r="G57" s="21" t="s">
        <v>15</v>
      </c>
      <c r="H57" s="45"/>
      <c r="I57" s="31">
        <v>10.74</v>
      </c>
      <c r="J57" s="31">
        <v>8.14</v>
      </c>
      <c r="K57" s="31">
        <v>4.4000000000000004</v>
      </c>
      <c r="L57" s="31"/>
      <c r="M57" s="1"/>
      <c r="V57" t="str">
        <f t="shared" si="1"/>
        <v/>
      </c>
      <c r="W57" t="str">
        <f t="shared" si="10"/>
        <v/>
      </c>
    </row>
    <row r="58" spans="1:23" ht="15.75" thickBot="1" x14ac:dyDescent="0.3">
      <c r="A58" s="1">
        <v>44830</v>
      </c>
      <c r="B58" t="s">
        <v>85</v>
      </c>
      <c r="C58" t="s">
        <v>61</v>
      </c>
      <c r="E58" s="20" t="s">
        <v>94</v>
      </c>
      <c r="F58" s="21" t="s">
        <v>10</v>
      </c>
      <c r="G58" s="21" t="s">
        <v>12</v>
      </c>
      <c r="H58" s="45"/>
      <c r="I58" s="31">
        <v>10.16</v>
      </c>
      <c r="J58" s="31">
        <v>7.76</v>
      </c>
      <c r="K58" s="31">
        <v>4.4400000000000004</v>
      </c>
      <c r="L58" s="31"/>
      <c r="M58" s="1"/>
      <c r="V58" t="str">
        <f t="shared" si="1"/>
        <v/>
      </c>
      <c r="W58" t="str">
        <f t="shared" si="10"/>
        <v/>
      </c>
    </row>
    <row r="59" spans="1:23" ht="15.75" thickBot="1" x14ac:dyDescent="0.3">
      <c r="A59" s="1">
        <v>44830</v>
      </c>
      <c r="B59" t="s">
        <v>85</v>
      </c>
      <c r="C59" t="s">
        <v>61</v>
      </c>
      <c r="E59" s="20" t="s">
        <v>94</v>
      </c>
      <c r="F59" s="21" t="s">
        <v>10</v>
      </c>
      <c r="G59" s="21" t="s">
        <v>3</v>
      </c>
      <c r="H59" s="45"/>
      <c r="I59" s="31">
        <v>10.36</v>
      </c>
      <c r="J59" s="31">
        <v>7.72</v>
      </c>
      <c r="K59" s="31">
        <v>4.32</v>
      </c>
      <c r="L59" s="31"/>
      <c r="M59" s="1"/>
      <c r="V59" t="str">
        <f t="shared" si="1"/>
        <v/>
      </c>
      <c r="W59" t="str">
        <f t="shared" si="10"/>
        <v/>
      </c>
    </row>
    <row r="60" spans="1:23" ht="15.75" thickBot="1" x14ac:dyDescent="0.3">
      <c r="A60" s="1">
        <v>44830</v>
      </c>
      <c r="B60" t="s">
        <v>85</v>
      </c>
      <c r="C60" t="s">
        <v>61</v>
      </c>
      <c r="E60" s="20" t="s">
        <v>94</v>
      </c>
      <c r="F60" s="21" t="s">
        <v>15</v>
      </c>
      <c r="G60" s="21" t="s">
        <v>12</v>
      </c>
      <c r="H60" s="45"/>
      <c r="I60" s="31">
        <v>8.36</v>
      </c>
      <c r="J60" s="31">
        <v>6.7</v>
      </c>
      <c r="K60" s="31">
        <v>3.46</v>
      </c>
      <c r="L60" s="31"/>
      <c r="M60" s="1"/>
      <c r="V60" t="str">
        <f t="shared" si="1"/>
        <v/>
      </c>
      <c r="W60" t="str">
        <f t="shared" si="10"/>
        <v/>
      </c>
    </row>
    <row r="61" spans="1:23" ht="15.75" thickBot="1" x14ac:dyDescent="0.3">
      <c r="A61" s="1">
        <v>44830</v>
      </c>
      <c r="B61" t="s">
        <v>85</v>
      </c>
      <c r="C61" t="s">
        <v>61</v>
      </c>
      <c r="E61" s="20" t="s">
        <v>94</v>
      </c>
      <c r="F61" s="23" t="s">
        <v>12</v>
      </c>
      <c r="G61" s="23" t="s">
        <v>3</v>
      </c>
      <c r="H61" s="45"/>
      <c r="I61" s="31">
        <v>9.4499999999999993</v>
      </c>
      <c r="J61" s="31">
        <v>7.57</v>
      </c>
      <c r="K61" s="31">
        <v>4.4400000000000004</v>
      </c>
      <c r="L61" s="31"/>
      <c r="M61" s="1"/>
      <c r="V61" t="str">
        <f t="shared" si="1"/>
        <v/>
      </c>
      <c r="W61" t="str">
        <f t="shared" si="10"/>
        <v/>
      </c>
    </row>
    <row r="62" spans="1:23" ht="15.75" thickBot="1" x14ac:dyDescent="0.3">
      <c r="A62" s="1">
        <v>44830</v>
      </c>
      <c r="B62" t="s">
        <v>85</v>
      </c>
      <c r="C62" t="s">
        <v>60</v>
      </c>
      <c r="E62" s="20" t="s">
        <v>95</v>
      </c>
      <c r="F62" s="21" t="s">
        <v>10</v>
      </c>
      <c r="G62" s="3"/>
      <c r="H62" s="17"/>
      <c r="I62" s="31">
        <v>15.44</v>
      </c>
      <c r="J62" s="31">
        <v>11.12</v>
      </c>
      <c r="K62" s="31">
        <v>6.4</v>
      </c>
      <c r="L62" s="31"/>
      <c r="M62" s="1"/>
      <c r="V62" t="str">
        <f t="shared" si="1"/>
        <v/>
      </c>
      <c r="W62" t="str">
        <f t="shared" si="10"/>
        <v/>
      </c>
    </row>
    <row r="63" spans="1:23" ht="15.75" thickBot="1" x14ac:dyDescent="0.3">
      <c r="A63" s="1">
        <v>44830</v>
      </c>
      <c r="B63" t="s">
        <v>85</v>
      </c>
      <c r="C63" t="s">
        <v>60</v>
      </c>
      <c r="E63" s="20" t="s">
        <v>95</v>
      </c>
      <c r="F63" s="21" t="s">
        <v>15</v>
      </c>
      <c r="G63" s="3"/>
      <c r="H63" s="17"/>
      <c r="I63" s="31">
        <v>12.63</v>
      </c>
      <c r="J63" s="31">
        <v>9.8000000000000007</v>
      </c>
      <c r="K63" s="31">
        <v>5.85</v>
      </c>
      <c r="L63" s="31"/>
      <c r="M63" s="1"/>
      <c r="V63" t="str">
        <f t="shared" si="1"/>
        <v/>
      </c>
      <c r="W63" t="str">
        <f t="shared" si="10"/>
        <v/>
      </c>
    </row>
    <row r="64" spans="1:23" ht="15.75" thickBot="1" x14ac:dyDescent="0.3">
      <c r="A64" s="1">
        <v>44830</v>
      </c>
      <c r="B64" t="s">
        <v>85</v>
      </c>
      <c r="C64" t="s">
        <v>60</v>
      </c>
      <c r="E64" s="20" t="s">
        <v>95</v>
      </c>
      <c r="F64" s="21" t="s">
        <v>12</v>
      </c>
      <c r="G64" s="3"/>
      <c r="H64" s="17"/>
      <c r="I64" s="31">
        <v>11.96</v>
      </c>
      <c r="J64" s="31">
        <v>8.84</v>
      </c>
      <c r="K64" s="31">
        <v>4.78</v>
      </c>
      <c r="L64" s="31"/>
      <c r="M64" s="1"/>
      <c r="V64" t="str">
        <f t="shared" si="1"/>
        <v/>
      </c>
      <c r="W64" t="str">
        <f t="shared" si="10"/>
        <v/>
      </c>
    </row>
    <row r="65" spans="1:23" ht="15.75" thickBot="1" x14ac:dyDescent="0.3">
      <c r="A65" s="1">
        <v>44830</v>
      </c>
      <c r="B65" t="s">
        <v>85</v>
      </c>
      <c r="C65" t="s">
        <v>60</v>
      </c>
      <c r="E65" s="20" t="s">
        <v>95</v>
      </c>
      <c r="F65" s="21" t="s">
        <v>3</v>
      </c>
      <c r="G65" s="3"/>
      <c r="H65" s="17"/>
      <c r="I65" s="31">
        <v>11.39</v>
      </c>
      <c r="J65" s="31">
        <v>8.8800000000000008</v>
      </c>
      <c r="K65" s="31">
        <v>5.12</v>
      </c>
      <c r="L65" s="31"/>
      <c r="M65" s="1"/>
      <c r="V65" t="str">
        <f t="shared" si="1"/>
        <v/>
      </c>
      <c r="W65" t="str">
        <f t="shared" si="10"/>
        <v/>
      </c>
    </row>
    <row r="66" spans="1:23" ht="15.75" thickBot="1" x14ac:dyDescent="0.3">
      <c r="A66" s="1">
        <v>44830</v>
      </c>
      <c r="B66" t="s">
        <v>85</v>
      </c>
      <c r="C66" t="s">
        <v>60</v>
      </c>
      <c r="E66" s="20" t="s">
        <v>95</v>
      </c>
      <c r="F66" s="21" t="s">
        <v>10</v>
      </c>
      <c r="G66" s="21" t="s">
        <v>15</v>
      </c>
      <c r="H66" s="45"/>
      <c r="I66" s="31">
        <v>11.03</v>
      </c>
      <c r="J66" s="31">
        <v>8.32</v>
      </c>
      <c r="K66" s="31">
        <v>4.76</v>
      </c>
      <c r="L66" s="31"/>
      <c r="M66" s="1"/>
      <c r="V66" t="str">
        <f t="shared" si="1"/>
        <v/>
      </c>
      <c r="W66" t="str">
        <f t="shared" si="10"/>
        <v/>
      </c>
    </row>
    <row r="67" spans="1:23" ht="15.75" thickBot="1" x14ac:dyDescent="0.3">
      <c r="A67" s="1">
        <v>44830</v>
      </c>
      <c r="B67" t="s">
        <v>85</v>
      </c>
      <c r="C67" t="s">
        <v>60</v>
      </c>
      <c r="E67" s="20" t="s">
        <v>95</v>
      </c>
      <c r="F67" s="21" t="s">
        <v>10</v>
      </c>
      <c r="G67" s="21" t="s">
        <v>12</v>
      </c>
      <c r="H67" s="45"/>
      <c r="I67" s="31">
        <v>9.94</v>
      </c>
      <c r="J67" s="31">
        <v>7.37</v>
      </c>
      <c r="K67" s="31">
        <v>3.71</v>
      </c>
      <c r="L67" s="31"/>
      <c r="M67" s="1"/>
      <c r="V67" t="str">
        <f t="shared" si="1"/>
        <v/>
      </c>
      <c r="W67" t="str">
        <f t="shared" si="10"/>
        <v/>
      </c>
    </row>
    <row r="68" spans="1:23" ht="15.75" thickBot="1" x14ac:dyDescent="0.3">
      <c r="A68" s="1">
        <v>44830</v>
      </c>
      <c r="B68" t="s">
        <v>85</v>
      </c>
      <c r="C68" t="s">
        <v>60</v>
      </c>
      <c r="E68" s="20" t="s">
        <v>95</v>
      </c>
      <c r="F68" s="21" t="s">
        <v>10</v>
      </c>
      <c r="G68" s="21" t="s">
        <v>3</v>
      </c>
      <c r="H68" s="45"/>
      <c r="I68" s="31">
        <v>9.67</v>
      </c>
      <c r="J68" s="31">
        <v>7.28</v>
      </c>
      <c r="K68" s="31">
        <v>4.21</v>
      </c>
      <c r="L68" s="31"/>
      <c r="M68" s="1"/>
      <c r="V68" t="str">
        <f t="shared" si="1"/>
        <v/>
      </c>
      <c r="W68" t="str">
        <f t="shared" si="10"/>
        <v/>
      </c>
    </row>
    <row r="69" spans="1:23" ht="15.75" thickBot="1" x14ac:dyDescent="0.3">
      <c r="A69" s="1">
        <v>44830</v>
      </c>
      <c r="B69" t="s">
        <v>85</v>
      </c>
      <c r="C69" t="s">
        <v>60</v>
      </c>
      <c r="E69" s="20" t="s">
        <v>95</v>
      </c>
      <c r="F69" s="21" t="s">
        <v>15</v>
      </c>
      <c r="G69" s="21" t="s">
        <v>12</v>
      </c>
      <c r="H69" s="45"/>
      <c r="I69" s="31">
        <v>9.81</v>
      </c>
      <c r="J69" s="31">
        <v>7.53</v>
      </c>
      <c r="K69" s="31">
        <v>4.1500000000000004</v>
      </c>
      <c r="L69" s="31"/>
      <c r="M69" s="1"/>
      <c r="V69" t="str">
        <f t="shared" si="1"/>
        <v/>
      </c>
      <c r="W69" t="str">
        <f t="shared" si="10"/>
        <v/>
      </c>
    </row>
    <row r="70" spans="1:23" ht="15.75" thickBot="1" x14ac:dyDescent="0.3">
      <c r="A70" s="1">
        <v>44830</v>
      </c>
      <c r="B70" t="s">
        <v>85</v>
      </c>
      <c r="C70" t="s">
        <v>60</v>
      </c>
      <c r="E70" s="20" t="s">
        <v>95</v>
      </c>
      <c r="F70" s="23" t="s">
        <v>12</v>
      </c>
      <c r="G70" s="23" t="s">
        <v>3</v>
      </c>
      <c r="H70" s="45"/>
      <c r="I70" s="31">
        <v>9.1</v>
      </c>
      <c r="J70" s="31">
        <v>6.98</v>
      </c>
      <c r="K70" s="31">
        <v>3.84</v>
      </c>
      <c r="L70" s="31"/>
      <c r="M70" s="1"/>
      <c r="V70" t="str">
        <f t="shared" ref="V70:V92" si="11">IF(R70,R70-J70,"")</f>
        <v/>
      </c>
      <c r="W70" t="str">
        <f t="shared" si="10"/>
        <v/>
      </c>
    </row>
    <row r="71" spans="1:23" ht="15.75" thickBot="1" x14ac:dyDescent="0.3">
      <c r="A71" s="1">
        <v>44830</v>
      </c>
      <c r="B71" t="s">
        <v>85</v>
      </c>
      <c r="C71" t="s">
        <v>60</v>
      </c>
      <c r="D71" t="s">
        <v>69</v>
      </c>
      <c r="E71" s="20" t="s">
        <v>96</v>
      </c>
      <c r="F71" s="21" t="s">
        <v>10</v>
      </c>
      <c r="G71" s="3"/>
      <c r="H71" s="17"/>
      <c r="I71" s="31">
        <v>15.58</v>
      </c>
      <c r="J71" s="31">
        <v>11.62</v>
      </c>
      <c r="K71" s="31">
        <v>6.8</v>
      </c>
      <c r="L71" s="31" t="s">
        <v>151</v>
      </c>
      <c r="M71" s="1">
        <v>44900</v>
      </c>
      <c r="N71">
        <f>M71-A71</f>
        <v>70</v>
      </c>
      <c r="O71" t="s">
        <v>13</v>
      </c>
      <c r="P71" t="s">
        <v>10</v>
      </c>
      <c r="Q71">
        <v>18.98</v>
      </c>
      <c r="R71">
        <v>14.53</v>
      </c>
      <c r="S71">
        <v>8.4499999999999993</v>
      </c>
      <c r="T71">
        <v>6.22</v>
      </c>
      <c r="V71">
        <f>IF(R71,R71-J71,"")</f>
        <v>2.91</v>
      </c>
      <c r="W71">
        <f>T71/V71</f>
        <v>2.1374570446735395</v>
      </c>
    </row>
    <row r="72" spans="1:23" ht="15.75" thickBot="1" x14ac:dyDescent="0.3">
      <c r="A72" s="1">
        <v>44830</v>
      </c>
      <c r="B72" t="s">
        <v>85</v>
      </c>
      <c r="C72" t="s">
        <v>60</v>
      </c>
      <c r="D72" t="s">
        <v>69</v>
      </c>
      <c r="E72" s="20" t="s">
        <v>96</v>
      </c>
      <c r="F72" s="21" t="s">
        <v>15</v>
      </c>
      <c r="G72" s="3"/>
      <c r="H72" s="17"/>
      <c r="I72" s="31">
        <v>12.75</v>
      </c>
      <c r="J72" s="31">
        <v>9.77</v>
      </c>
      <c r="K72" s="31">
        <v>5.41</v>
      </c>
      <c r="L72" s="31" t="s">
        <v>151</v>
      </c>
      <c r="M72" s="1">
        <v>44900</v>
      </c>
      <c r="N72">
        <f>M72-A72</f>
        <v>70</v>
      </c>
      <c r="V72" t="str">
        <f t="shared" si="11"/>
        <v/>
      </c>
      <c r="W72" t="str">
        <f t="shared" si="10"/>
        <v/>
      </c>
    </row>
    <row r="73" spans="1:23" ht="15.75" thickBot="1" x14ac:dyDescent="0.3">
      <c r="A73" s="1">
        <v>44830</v>
      </c>
      <c r="B73" t="s">
        <v>85</v>
      </c>
      <c r="C73" t="s">
        <v>60</v>
      </c>
      <c r="D73" t="s">
        <v>69</v>
      </c>
      <c r="E73" s="20" t="s">
        <v>96</v>
      </c>
      <c r="F73" s="21" t="s">
        <v>12</v>
      </c>
      <c r="G73" s="3"/>
      <c r="H73" s="17"/>
      <c r="I73" s="31">
        <v>11.93</v>
      </c>
      <c r="J73" s="31">
        <v>8.69</v>
      </c>
      <c r="K73" s="31">
        <v>4.4400000000000004</v>
      </c>
      <c r="L73" s="31" t="s">
        <v>151</v>
      </c>
      <c r="M73" s="1">
        <v>44900</v>
      </c>
      <c r="N73">
        <f>M73-A73</f>
        <v>70</v>
      </c>
      <c r="V73" t="str">
        <f t="shared" si="11"/>
        <v/>
      </c>
      <c r="W73" t="str">
        <f t="shared" si="10"/>
        <v/>
      </c>
    </row>
    <row r="74" spans="1:23" ht="15.75" thickBot="1" x14ac:dyDescent="0.3">
      <c r="A74" s="1">
        <v>44830</v>
      </c>
      <c r="B74" t="s">
        <v>85</v>
      </c>
      <c r="C74" t="s">
        <v>60</v>
      </c>
      <c r="D74" t="s">
        <v>69</v>
      </c>
      <c r="E74" s="20" t="s">
        <v>96</v>
      </c>
      <c r="F74" s="21" t="s">
        <v>3</v>
      </c>
      <c r="G74" s="3"/>
      <c r="H74" s="17"/>
      <c r="I74" s="31">
        <v>11.59</v>
      </c>
      <c r="J74" s="31">
        <v>8.81</v>
      </c>
      <c r="K74" s="31">
        <v>4.87</v>
      </c>
      <c r="L74" s="31" t="s">
        <v>151</v>
      </c>
      <c r="M74" s="1">
        <v>44900</v>
      </c>
      <c r="N74">
        <f t="shared" ref="N74:N137" si="12">M74-A74</f>
        <v>70</v>
      </c>
      <c r="V74" t="str">
        <f t="shared" si="11"/>
        <v/>
      </c>
      <c r="W74" t="str">
        <f t="shared" si="10"/>
        <v/>
      </c>
    </row>
    <row r="75" spans="1:23" ht="15.75" thickBot="1" x14ac:dyDescent="0.3">
      <c r="A75" s="1">
        <v>44830</v>
      </c>
      <c r="B75" t="s">
        <v>85</v>
      </c>
      <c r="C75" t="s">
        <v>60</v>
      </c>
      <c r="D75" t="s">
        <v>69</v>
      </c>
      <c r="E75" s="20" t="s">
        <v>96</v>
      </c>
      <c r="F75" s="21" t="s">
        <v>10</v>
      </c>
      <c r="G75" s="21" t="s">
        <v>15</v>
      </c>
      <c r="H75" s="45"/>
      <c r="I75" s="31">
        <v>11.47</v>
      </c>
      <c r="J75" s="31">
        <v>8.6</v>
      </c>
      <c r="K75" s="31">
        <v>4.75</v>
      </c>
      <c r="L75" s="31" t="s">
        <v>151</v>
      </c>
      <c r="M75" s="1">
        <v>44900</v>
      </c>
      <c r="N75">
        <f t="shared" si="12"/>
        <v>70</v>
      </c>
      <c r="V75" t="str">
        <f t="shared" si="11"/>
        <v/>
      </c>
      <c r="W75" t="str">
        <f t="shared" si="10"/>
        <v/>
      </c>
    </row>
    <row r="76" spans="1:23" ht="15.75" thickBot="1" x14ac:dyDescent="0.3">
      <c r="A76" s="1">
        <v>44830</v>
      </c>
      <c r="B76" t="s">
        <v>85</v>
      </c>
      <c r="C76" t="s">
        <v>60</v>
      </c>
      <c r="D76" t="s">
        <v>69</v>
      </c>
      <c r="E76" s="20" t="s">
        <v>96</v>
      </c>
      <c r="F76" s="21" t="s">
        <v>10</v>
      </c>
      <c r="G76" s="21" t="s">
        <v>12</v>
      </c>
      <c r="H76" s="45"/>
      <c r="I76" s="31">
        <v>9.5299999999999994</v>
      </c>
      <c r="J76" s="31">
        <v>7.27</v>
      </c>
      <c r="K76" s="31">
        <v>3.99</v>
      </c>
      <c r="L76" s="31" t="s">
        <v>151</v>
      </c>
      <c r="M76" s="1">
        <v>44900</v>
      </c>
      <c r="N76">
        <f t="shared" si="12"/>
        <v>70</v>
      </c>
      <c r="V76" t="str">
        <f t="shared" si="11"/>
        <v/>
      </c>
      <c r="W76" t="str">
        <f t="shared" si="10"/>
        <v/>
      </c>
    </row>
    <row r="77" spans="1:23" ht="15.75" thickBot="1" x14ac:dyDescent="0.3">
      <c r="A77" s="1">
        <v>44830</v>
      </c>
      <c r="B77" t="s">
        <v>85</v>
      </c>
      <c r="C77" t="s">
        <v>60</v>
      </c>
      <c r="D77" t="s">
        <v>69</v>
      </c>
      <c r="E77" s="20" t="s">
        <v>96</v>
      </c>
      <c r="F77" s="21" t="s">
        <v>10</v>
      </c>
      <c r="G77" s="21" t="s">
        <v>3</v>
      </c>
      <c r="H77" s="45"/>
      <c r="I77" s="31">
        <v>10.52</v>
      </c>
      <c r="J77" s="31">
        <v>7.57</v>
      </c>
      <c r="K77" s="31">
        <v>4.59</v>
      </c>
      <c r="L77" s="31" t="s">
        <v>151</v>
      </c>
      <c r="M77" s="1">
        <v>44900</v>
      </c>
      <c r="N77">
        <f t="shared" si="12"/>
        <v>70</v>
      </c>
      <c r="O77" t="s">
        <v>13</v>
      </c>
      <c r="P77" t="s">
        <v>18</v>
      </c>
      <c r="Q77">
        <v>17.47</v>
      </c>
      <c r="R77">
        <v>13.27</v>
      </c>
      <c r="S77">
        <v>7.48</v>
      </c>
      <c r="T77">
        <v>7.78</v>
      </c>
      <c r="V77">
        <f t="shared" si="11"/>
        <v>5.6999999999999993</v>
      </c>
      <c r="W77">
        <f>T77/V77</f>
        <v>1.3649122807017546</v>
      </c>
    </row>
    <row r="78" spans="1:23" ht="15.75" thickBot="1" x14ac:dyDescent="0.3">
      <c r="A78" s="1">
        <v>44830</v>
      </c>
      <c r="B78" t="s">
        <v>85</v>
      </c>
      <c r="C78" t="s">
        <v>60</v>
      </c>
      <c r="D78" t="s">
        <v>69</v>
      </c>
      <c r="E78" s="20" t="s">
        <v>96</v>
      </c>
      <c r="F78" s="21" t="s">
        <v>15</v>
      </c>
      <c r="G78" s="21" t="s">
        <v>12</v>
      </c>
      <c r="H78" s="45"/>
      <c r="I78" s="31">
        <v>9.7200000000000006</v>
      </c>
      <c r="J78" s="31">
        <v>6.77</v>
      </c>
      <c r="K78" s="31">
        <v>4.3</v>
      </c>
      <c r="L78" s="31" t="s">
        <v>151</v>
      </c>
      <c r="M78" s="1">
        <v>44900</v>
      </c>
      <c r="N78">
        <f t="shared" si="12"/>
        <v>70</v>
      </c>
      <c r="V78" t="str">
        <f t="shared" si="11"/>
        <v/>
      </c>
      <c r="W78" t="str">
        <f t="shared" si="10"/>
        <v/>
      </c>
    </row>
    <row r="79" spans="1:23" ht="15.75" thickBot="1" x14ac:dyDescent="0.3">
      <c r="A79" s="1">
        <v>44830</v>
      </c>
      <c r="B79" t="s">
        <v>85</v>
      </c>
      <c r="C79" t="s">
        <v>60</v>
      </c>
      <c r="D79" t="s">
        <v>69</v>
      </c>
      <c r="E79" s="20" t="s">
        <v>96</v>
      </c>
      <c r="F79" s="23" t="s">
        <v>12</v>
      </c>
      <c r="G79" s="23" t="s">
        <v>3</v>
      </c>
      <c r="H79" s="45"/>
      <c r="I79" s="31">
        <v>10.130000000000001</v>
      </c>
      <c r="J79" s="31">
        <v>7.33</v>
      </c>
      <c r="K79" s="31">
        <v>4.2300000000000004</v>
      </c>
      <c r="L79" s="31" t="s">
        <v>151</v>
      </c>
      <c r="M79" s="1">
        <v>44900</v>
      </c>
      <c r="N79">
        <f t="shared" si="12"/>
        <v>70</v>
      </c>
      <c r="V79" t="str">
        <f t="shared" si="11"/>
        <v/>
      </c>
      <c r="W79" t="str">
        <f t="shared" si="10"/>
        <v/>
      </c>
    </row>
    <row r="80" spans="1:23" s="38" customFormat="1" ht="15.75" thickBot="1" x14ac:dyDescent="0.3">
      <c r="A80" s="1">
        <v>44830</v>
      </c>
      <c r="B80" t="s">
        <v>85</v>
      </c>
      <c r="C80" t="s">
        <v>60</v>
      </c>
      <c r="D80" t="s">
        <v>69</v>
      </c>
      <c r="E80" s="20" t="s">
        <v>96</v>
      </c>
      <c r="F80" s="39"/>
      <c r="G80" s="39"/>
      <c r="H80" s="46"/>
      <c r="I80" s="40">
        <f>AVERAGE(I72,I73,I74,I75,I76,I78,I79)</f>
        <v>11.017142857142856</v>
      </c>
      <c r="J80" s="40">
        <f t="shared" ref="J80:K80" si="13">AVERAGE(J72,J73,J74,J75,J76,J78,J79)</f>
        <v>8.1771428571428562</v>
      </c>
      <c r="K80" s="40">
        <f t="shared" si="13"/>
        <v>4.57</v>
      </c>
      <c r="L80" s="31" t="s">
        <v>151</v>
      </c>
      <c r="M80" s="1">
        <v>44900</v>
      </c>
      <c r="N80">
        <f t="shared" si="12"/>
        <v>70</v>
      </c>
      <c r="O80" s="38" t="s">
        <v>13</v>
      </c>
      <c r="P80" s="38" t="s">
        <v>11</v>
      </c>
      <c r="U80" s="38">
        <v>24.07</v>
      </c>
      <c r="V80" s="38" t="str">
        <f t="shared" si="11"/>
        <v/>
      </c>
      <c r="W80" s="38" t="str">
        <f t="shared" si="10"/>
        <v/>
      </c>
    </row>
    <row r="81" spans="1:23" ht="15.75" thickBot="1" x14ac:dyDescent="0.3">
      <c r="A81" s="1">
        <v>44830</v>
      </c>
      <c r="B81" t="s">
        <v>85</v>
      </c>
      <c r="C81" t="s">
        <v>60</v>
      </c>
      <c r="E81" s="35" t="s">
        <v>97</v>
      </c>
      <c r="F81" s="36" t="s">
        <v>10</v>
      </c>
      <c r="G81" s="37"/>
      <c r="H81" s="17"/>
      <c r="I81" s="31">
        <v>14.02</v>
      </c>
      <c r="J81" s="31">
        <v>10.27</v>
      </c>
      <c r="K81" s="31">
        <v>5.4</v>
      </c>
      <c r="L81" s="31"/>
      <c r="M81" s="1"/>
      <c r="V81" t="str">
        <f t="shared" si="11"/>
        <v/>
      </c>
      <c r="W81" t="str">
        <f t="shared" si="10"/>
        <v/>
      </c>
    </row>
    <row r="82" spans="1:23" ht="15.75" thickBot="1" x14ac:dyDescent="0.3">
      <c r="A82" s="1">
        <v>44830</v>
      </c>
      <c r="B82" t="s">
        <v>85</v>
      </c>
      <c r="C82" t="s">
        <v>60</v>
      </c>
      <c r="E82" s="35" t="s">
        <v>97</v>
      </c>
      <c r="F82" s="21" t="s">
        <v>15</v>
      </c>
      <c r="G82" s="3"/>
      <c r="H82" s="17"/>
      <c r="I82" s="31">
        <v>13.93</v>
      </c>
      <c r="J82" s="31">
        <v>10.59</v>
      </c>
      <c r="K82" s="31">
        <v>5.93</v>
      </c>
      <c r="L82" s="31"/>
      <c r="M82" s="1"/>
      <c r="V82" t="str">
        <f t="shared" si="11"/>
        <v/>
      </c>
      <c r="W82" t="str">
        <f t="shared" si="10"/>
        <v/>
      </c>
    </row>
    <row r="83" spans="1:23" ht="15.75" thickBot="1" x14ac:dyDescent="0.3">
      <c r="A83" s="1">
        <v>44830</v>
      </c>
      <c r="B83" t="s">
        <v>85</v>
      </c>
      <c r="C83" t="s">
        <v>60</v>
      </c>
      <c r="E83" s="35" t="s">
        <v>97</v>
      </c>
      <c r="F83" s="21" t="s">
        <v>12</v>
      </c>
      <c r="G83" s="3"/>
      <c r="H83" s="17"/>
      <c r="I83" s="31">
        <v>12.95</v>
      </c>
      <c r="J83" s="31">
        <v>10.01</v>
      </c>
      <c r="K83" s="31">
        <v>5.58</v>
      </c>
      <c r="L83" s="31"/>
      <c r="M83" s="1"/>
      <c r="V83" t="str">
        <f t="shared" si="11"/>
        <v/>
      </c>
      <c r="W83" t="str">
        <f t="shared" si="10"/>
        <v/>
      </c>
    </row>
    <row r="84" spans="1:23" ht="15.75" thickBot="1" x14ac:dyDescent="0.3">
      <c r="A84" s="1">
        <v>44830</v>
      </c>
      <c r="B84" t="s">
        <v>85</v>
      </c>
      <c r="C84" t="s">
        <v>60</v>
      </c>
      <c r="E84" s="35" t="s">
        <v>97</v>
      </c>
      <c r="F84" s="21" t="s">
        <v>3</v>
      </c>
      <c r="G84" s="3"/>
      <c r="H84" s="17"/>
      <c r="I84" s="31">
        <v>10.99</v>
      </c>
      <c r="J84" s="31">
        <v>8.0500000000000007</v>
      </c>
      <c r="K84" s="31">
        <v>4.66</v>
      </c>
      <c r="L84" s="31"/>
      <c r="M84" s="1"/>
      <c r="V84" t="str">
        <f t="shared" si="11"/>
        <v/>
      </c>
      <c r="W84" t="str">
        <f t="shared" si="10"/>
        <v/>
      </c>
    </row>
    <row r="85" spans="1:23" ht="15.75" thickBot="1" x14ac:dyDescent="0.3">
      <c r="A85" s="1">
        <v>44830</v>
      </c>
      <c r="B85" t="s">
        <v>85</v>
      </c>
      <c r="C85" t="s">
        <v>60</v>
      </c>
      <c r="E85" s="35" t="s">
        <v>97</v>
      </c>
      <c r="F85" s="21" t="s">
        <v>10</v>
      </c>
      <c r="G85" s="21" t="s">
        <v>15</v>
      </c>
      <c r="H85" s="45"/>
      <c r="I85" s="31">
        <v>10.73</v>
      </c>
      <c r="J85" s="31">
        <v>8.06</v>
      </c>
      <c r="K85" s="31">
        <v>4.0999999999999996</v>
      </c>
      <c r="L85" s="31"/>
      <c r="M85" s="1"/>
      <c r="V85" t="str">
        <f t="shared" si="11"/>
        <v/>
      </c>
      <c r="W85" t="str">
        <f t="shared" si="10"/>
        <v/>
      </c>
    </row>
    <row r="86" spans="1:23" ht="15.75" thickBot="1" x14ac:dyDescent="0.3">
      <c r="A86" s="1">
        <v>44830</v>
      </c>
      <c r="B86" t="s">
        <v>85</v>
      </c>
      <c r="C86" t="s">
        <v>60</v>
      </c>
      <c r="E86" s="35" t="s">
        <v>97</v>
      </c>
      <c r="F86" s="21" t="s">
        <v>10</v>
      </c>
      <c r="G86" s="21" t="s">
        <v>12</v>
      </c>
      <c r="H86" s="45"/>
      <c r="I86" s="31">
        <v>10.58</v>
      </c>
      <c r="J86" s="31">
        <v>8.0299999999999994</v>
      </c>
      <c r="K86" s="31">
        <v>4.12</v>
      </c>
      <c r="L86" s="31"/>
      <c r="M86" s="1"/>
      <c r="V86" t="str">
        <f t="shared" si="11"/>
        <v/>
      </c>
      <c r="W86" t="str">
        <f t="shared" si="10"/>
        <v/>
      </c>
    </row>
    <row r="87" spans="1:23" ht="15.75" thickBot="1" x14ac:dyDescent="0.3">
      <c r="A87" s="1">
        <v>44830</v>
      </c>
      <c r="B87" t="s">
        <v>85</v>
      </c>
      <c r="C87" t="s">
        <v>60</v>
      </c>
      <c r="E87" s="35" t="s">
        <v>97</v>
      </c>
      <c r="F87" s="21" t="s">
        <v>10</v>
      </c>
      <c r="G87" s="21" t="s">
        <v>3</v>
      </c>
      <c r="H87" s="45"/>
      <c r="I87" s="31">
        <v>11.22</v>
      </c>
      <c r="J87" s="31">
        <v>8.31</v>
      </c>
      <c r="K87" s="31">
        <v>4.5</v>
      </c>
      <c r="L87" s="31"/>
      <c r="M87" s="1"/>
      <c r="V87" t="str">
        <f t="shared" si="11"/>
        <v/>
      </c>
      <c r="W87" t="str">
        <f t="shared" si="10"/>
        <v/>
      </c>
    </row>
    <row r="88" spans="1:23" ht="15.75" thickBot="1" x14ac:dyDescent="0.3">
      <c r="A88" s="1">
        <v>44830</v>
      </c>
      <c r="B88" t="s">
        <v>85</v>
      </c>
      <c r="C88" t="s">
        <v>60</v>
      </c>
      <c r="E88" s="35" t="s">
        <v>97</v>
      </c>
      <c r="F88" s="21" t="s">
        <v>15</v>
      </c>
      <c r="G88" s="21" t="s">
        <v>12</v>
      </c>
      <c r="H88" s="45"/>
      <c r="I88" s="31">
        <v>8.2799999999999994</v>
      </c>
      <c r="J88" s="31">
        <v>6.42</v>
      </c>
      <c r="K88" s="31">
        <v>3.46</v>
      </c>
      <c r="L88" s="31"/>
      <c r="M88" s="1"/>
      <c r="V88" t="str">
        <f t="shared" si="11"/>
        <v/>
      </c>
      <c r="W88" t="str">
        <f t="shared" si="10"/>
        <v/>
      </c>
    </row>
    <row r="89" spans="1:23" ht="15.75" thickBot="1" x14ac:dyDescent="0.3">
      <c r="A89" s="1">
        <v>44830</v>
      </c>
      <c r="B89" t="s">
        <v>85</v>
      </c>
      <c r="C89" t="s">
        <v>60</v>
      </c>
      <c r="E89" s="35" t="s">
        <v>97</v>
      </c>
      <c r="F89" s="23" t="s">
        <v>12</v>
      </c>
      <c r="G89" s="23" t="s">
        <v>3</v>
      </c>
      <c r="H89" s="45"/>
      <c r="I89" s="31">
        <v>9.6199999999999992</v>
      </c>
      <c r="J89" s="31">
        <v>7.28</v>
      </c>
      <c r="K89" s="31">
        <v>4.0199999999999996</v>
      </c>
      <c r="L89" s="31"/>
      <c r="M89" s="1"/>
      <c r="V89" t="str">
        <f t="shared" si="11"/>
        <v/>
      </c>
      <c r="W89" t="str">
        <f t="shared" si="10"/>
        <v/>
      </c>
    </row>
    <row r="90" spans="1:23" ht="15.75" thickBot="1" x14ac:dyDescent="0.3">
      <c r="A90" s="1">
        <v>44830</v>
      </c>
      <c r="B90" t="s">
        <v>85</v>
      </c>
      <c r="C90" t="s">
        <v>61</v>
      </c>
      <c r="D90" t="s">
        <v>15</v>
      </c>
      <c r="E90" s="20" t="s">
        <v>98</v>
      </c>
      <c r="F90" s="21" t="s">
        <v>10</v>
      </c>
      <c r="G90" s="3"/>
      <c r="H90" s="17"/>
      <c r="I90" s="31">
        <v>15.75</v>
      </c>
      <c r="J90" s="31">
        <v>11.65</v>
      </c>
      <c r="K90" s="31">
        <v>6.72</v>
      </c>
      <c r="L90" s="31" t="s">
        <v>151</v>
      </c>
      <c r="M90" s="1">
        <v>44900</v>
      </c>
      <c r="N90">
        <f t="shared" si="12"/>
        <v>70</v>
      </c>
      <c r="O90" t="s">
        <v>13</v>
      </c>
      <c r="P90" t="s">
        <v>10</v>
      </c>
      <c r="Q90">
        <v>21.22</v>
      </c>
      <c r="R90">
        <v>15.92</v>
      </c>
      <c r="S90">
        <v>9.32</v>
      </c>
      <c r="T90">
        <v>11.76</v>
      </c>
      <c r="V90">
        <f t="shared" si="11"/>
        <v>4.2699999999999996</v>
      </c>
      <c r="W90">
        <f>T90/V90</f>
        <v>2.7540983606557381</v>
      </c>
    </row>
    <row r="91" spans="1:23" ht="15.75" thickBot="1" x14ac:dyDescent="0.3">
      <c r="A91" s="1">
        <v>44830</v>
      </c>
      <c r="B91" t="s">
        <v>85</v>
      </c>
      <c r="C91" t="s">
        <v>61</v>
      </c>
      <c r="D91" t="s">
        <v>15</v>
      </c>
      <c r="E91" s="20" t="s">
        <v>98</v>
      </c>
      <c r="F91" s="21" t="s">
        <v>15</v>
      </c>
      <c r="G91" s="3"/>
      <c r="H91" s="17"/>
      <c r="I91" s="31">
        <v>11.79</v>
      </c>
      <c r="J91" s="31">
        <v>9.17</v>
      </c>
      <c r="K91" s="31">
        <v>5.07</v>
      </c>
      <c r="L91" s="31" t="s">
        <v>151</v>
      </c>
      <c r="M91" s="1">
        <v>44900</v>
      </c>
      <c r="N91">
        <f t="shared" si="12"/>
        <v>70</v>
      </c>
      <c r="V91" t="str">
        <f t="shared" si="11"/>
        <v/>
      </c>
      <c r="W91" t="str">
        <f t="shared" si="10"/>
        <v/>
      </c>
    </row>
    <row r="92" spans="1:23" ht="15.75" thickBot="1" x14ac:dyDescent="0.3">
      <c r="A92" s="1">
        <v>44830</v>
      </c>
      <c r="B92" t="s">
        <v>85</v>
      </c>
      <c r="C92" t="s">
        <v>61</v>
      </c>
      <c r="D92" t="s">
        <v>15</v>
      </c>
      <c r="E92" s="20" t="s">
        <v>98</v>
      </c>
      <c r="F92" s="21" t="s">
        <v>12</v>
      </c>
      <c r="G92" s="3"/>
      <c r="H92" s="17"/>
      <c r="I92" s="31">
        <v>13.36</v>
      </c>
      <c r="J92" s="31">
        <v>9.42</v>
      </c>
      <c r="K92" s="31">
        <v>5.3</v>
      </c>
      <c r="L92" s="31" t="s">
        <v>151</v>
      </c>
      <c r="M92" s="1">
        <v>44900</v>
      </c>
      <c r="N92">
        <f t="shared" si="12"/>
        <v>70</v>
      </c>
      <c r="O92" t="s">
        <v>13</v>
      </c>
      <c r="P92" t="s">
        <v>12</v>
      </c>
      <c r="Q92">
        <v>18.45</v>
      </c>
      <c r="R92">
        <v>13.95</v>
      </c>
      <c r="S92">
        <v>7.97</v>
      </c>
      <c r="T92">
        <v>9.8000000000000007</v>
      </c>
      <c r="V92">
        <f t="shared" si="11"/>
        <v>4.5299999999999994</v>
      </c>
      <c r="W92">
        <f>T92/V92</f>
        <v>2.1633554083885214</v>
      </c>
    </row>
    <row r="93" spans="1:23" ht="15.75" thickBot="1" x14ac:dyDescent="0.3">
      <c r="A93" s="1">
        <v>44830</v>
      </c>
      <c r="B93" t="s">
        <v>85</v>
      </c>
      <c r="C93" t="s">
        <v>61</v>
      </c>
      <c r="D93" t="s">
        <v>15</v>
      </c>
      <c r="E93" s="20" t="s">
        <v>98</v>
      </c>
      <c r="F93" s="21" t="s">
        <v>3</v>
      </c>
      <c r="G93" s="3"/>
      <c r="H93" s="17"/>
      <c r="I93" s="31">
        <v>11.23</v>
      </c>
      <c r="J93" s="31">
        <v>8.69</v>
      </c>
      <c r="K93" s="31">
        <v>4.6100000000000003</v>
      </c>
      <c r="L93" s="31" t="s">
        <v>151</v>
      </c>
      <c r="M93" s="1">
        <v>44900</v>
      </c>
      <c r="N93">
        <f t="shared" si="12"/>
        <v>70</v>
      </c>
      <c r="V93" t="str">
        <f t="shared" ref="V93:V99" si="14">IF(R93,R93-J93,"")</f>
        <v/>
      </c>
      <c r="W93" t="str">
        <f t="shared" ref="W93:W98" si="15">IF(T93,IF(V93,((T93-V93)/V93)*100,""),"")</f>
        <v/>
      </c>
    </row>
    <row r="94" spans="1:23" ht="15.75" thickBot="1" x14ac:dyDescent="0.3">
      <c r="A94" s="1">
        <v>44830</v>
      </c>
      <c r="B94" t="s">
        <v>85</v>
      </c>
      <c r="C94" t="s">
        <v>61</v>
      </c>
      <c r="D94" t="s">
        <v>15</v>
      </c>
      <c r="E94" s="20" t="s">
        <v>98</v>
      </c>
      <c r="F94" s="21" t="s">
        <v>10</v>
      </c>
      <c r="G94" s="21" t="s">
        <v>15</v>
      </c>
      <c r="H94" s="45"/>
      <c r="I94" s="31">
        <v>10.93</v>
      </c>
      <c r="J94" s="31">
        <v>8.51</v>
      </c>
      <c r="K94" s="31">
        <v>4.92</v>
      </c>
      <c r="L94" s="31" t="s">
        <v>151</v>
      </c>
      <c r="M94" s="1">
        <v>44900</v>
      </c>
      <c r="N94">
        <f t="shared" si="12"/>
        <v>70</v>
      </c>
      <c r="V94" t="str">
        <f t="shared" si="14"/>
        <v/>
      </c>
      <c r="W94" t="str">
        <f t="shared" si="15"/>
        <v/>
      </c>
    </row>
    <row r="95" spans="1:23" ht="15.75" thickBot="1" x14ac:dyDescent="0.3">
      <c r="A95" s="1">
        <v>44830</v>
      </c>
      <c r="B95" t="s">
        <v>85</v>
      </c>
      <c r="C95" t="s">
        <v>61</v>
      </c>
      <c r="D95" t="s">
        <v>15</v>
      </c>
      <c r="E95" s="20" t="s">
        <v>98</v>
      </c>
      <c r="F95" s="21" t="s">
        <v>10</v>
      </c>
      <c r="G95" s="21" t="s">
        <v>12</v>
      </c>
      <c r="H95" s="45"/>
      <c r="I95" s="31">
        <v>10.96</v>
      </c>
      <c r="J95" s="31">
        <v>8.17</v>
      </c>
      <c r="K95" s="31">
        <v>4.8600000000000003</v>
      </c>
      <c r="L95" s="31" t="s">
        <v>151</v>
      </c>
      <c r="M95" s="1">
        <v>44900</v>
      </c>
      <c r="N95">
        <f t="shared" si="12"/>
        <v>70</v>
      </c>
      <c r="V95" t="str">
        <f t="shared" si="14"/>
        <v/>
      </c>
      <c r="W95" t="str">
        <f t="shared" si="15"/>
        <v/>
      </c>
    </row>
    <row r="96" spans="1:23" ht="15.75" thickBot="1" x14ac:dyDescent="0.3">
      <c r="A96" s="1">
        <v>44830</v>
      </c>
      <c r="B96" t="s">
        <v>85</v>
      </c>
      <c r="C96" t="s">
        <v>61</v>
      </c>
      <c r="D96" t="s">
        <v>15</v>
      </c>
      <c r="E96" s="20" t="s">
        <v>98</v>
      </c>
      <c r="F96" s="21" t="s">
        <v>10</v>
      </c>
      <c r="G96" s="21" t="s">
        <v>3</v>
      </c>
      <c r="H96" s="45"/>
      <c r="I96" s="31">
        <v>10.34</v>
      </c>
      <c r="J96" s="31">
        <v>7.93</v>
      </c>
      <c r="K96" s="31">
        <v>4.53</v>
      </c>
      <c r="L96" s="31" t="s">
        <v>151</v>
      </c>
      <c r="M96" s="1">
        <v>44900</v>
      </c>
      <c r="N96">
        <f t="shared" si="12"/>
        <v>70</v>
      </c>
      <c r="V96" t="str">
        <f t="shared" si="14"/>
        <v/>
      </c>
      <c r="W96" t="str">
        <f t="shared" si="15"/>
        <v/>
      </c>
    </row>
    <row r="97" spans="1:24" ht="15.75" thickBot="1" x14ac:dyDescent="0.3">
      <c r="A97" s="1">
        <v>44830</v>
      </c>
      <c r="B97" t="s">
        <v>85</v>
      </c>
      <c r="C97" t="s">
        <v>61</v>
      </c>
      <c r="D97" t="s">
        <v>15</v>
      </c>
      <c r="E97" s="20" t="s">
        <v>98</v>
      </c>
      <c r="F97" s="21" t="s">
        <v>15</v>
      </c>
      <c r="G97" s="21" t="s">
        <v>12</v>
      </c>
      <c r="H97" s="45"/>
      <c r="I97" s="31">
        <v>8.8800000000000008</v>
      </c>
      <c r="J97" s="31">
        <v>6.94</v>
      </c>
      <c r="K97" s="31">
        <v>3.62</v>
      </c>
      <c r="L97" s="31" t="s">
        <v>151</v>
      </c>
      <c r="M97" s="1">
        <v>44900</v>
      </c>
      <c r="N97">
        <f t="shared" si="12"/>
        <v>70</v>
      </c>
      <c r="V97" t="str">
        <f t="shared" si="14"/>
        <v/>
      </c>
      <c r="W97" t="str">
        <f t="shared" si="15"/>
        <v/>
      </c>
    </row>
    <row r="98" spans="1:24" ht="15.75" thickBot="1" x14ac:dyDescent="0.3">
      <c r="A98" s="1">
        <v>44830</v>
      </c>
      <c r="B98" t="s">
        <v>85</v>
      </c>
      <c r="C98" t="s">
        <v>61</v>
      </c>
      <c r="D98" t="s">
        <v>15</v>
      </c>
      <c r="E98" s="20" t="s">
        <v>98</v>
      </c>
      <c r="F98" s="23" t="s">
        <v>12</v>
      </c>
      <c r="G98" s="23" t="s">
        <v>3</v>
      </c>
      <c r="H98" s="45"/>
      <c r="I98" s="31">
        <v>10.039999999999999</v>
      </c>
      <c r="J98" s="31">
        <v>7.71</v>
      </c>
      <c r="K98" s="31">
        <v>4.2699999999999996</v>
      </c>
      <c r="L98" s="31" t="s">
        <v>151</v>
      </c>
      <c r="M98" s="1">
        <v>44900</v>
      </c>
      <c r="N98">
        <f t="shared" si="12"/>
        <v>70</v>
      </c>
      <c r="V98" t="str">
        <f t="shared" si="14"/>
        <v/>
      </c>
      <c r="W98" t="str">
        <f t="shared" si="15"/>
        <v/>
      </c>
    </row>
    <row r="99" spans="1:24" s="38" customFormat="1" ht="15.75" thickBot="1" x14ac:dyDescent="0.3">
      <c r="A99" s="1">
        <v>44830</v>
      </c>
      <c r="B99" t="s">
        <v>85</v>
      </c>
      <c r="C99" t="s">
        <v>61</v>
      </c>
      <c r="D99" t="s">
        <v>15</v>
      </c>
      <c r="E99" s="20" t="s">
        <v>98</v>
      </c>
      <c r="F99" s="39"/>
      <c r="G99" s="39"/>
      <c r="H99" s="46"/>
      <c r="I99" s="40">
        <f>AVERAGE(I91,I93,I94,I95,I96,I97,I98)</f>
        <v>10.595714285714283</v>
      </c>
      <c r="J99" s="40">
        <f t="shared" ref="J99:K99" si="16">AVERAGE(J91,J93,J94,J95,J96,J97,J98)</f>
        <v>8.16</v>
      </c>
      <c r="K99" s="40">
        <f t="shared" si="16"/>
        <v>4.5542857142857143</v>
      </c>
      <c r="L99" s="31" t="s">
        <v>151</v>
      </c>
      <c r="M99" s="1">
        <v>44900</v>
      </c>
      <c r="N99">
        <f t="shared" si="12"/>
        <v>70</v>
      </c>
      <c r="O99" s="38" t="s">
        <v>9</v>
      </c>
      <c r="P99" s="38" t="s">
        <v>11</v>
      </c>
      <c r="Q99" s="38">
        <v>14.78</v>
      </c>
      <c r="R99" s="38">
        <v>11.29</v>
      </c>
      <c r="S99" s="38">
        <v>6.23</v>
      </c>
      <c r="T99" s="38">
        <v>8.5</v>
      </c>
      <c r="V99">
        <f t="shared" si="14"/>
        <v>3.129999999999999</v>
      </c>
      <c r="W99">
        <f>T99/V99</f>
        <v>2.7156549520766782</v>
      </c>
      <c r="X99" s="38" t="s">
        <v>131</v>
      </c>
    </row>
    <row r="100" spans="1:24" ht="15.75" thickBot="1" x14ac:dyDescent="0.3">
      <c r="A100" s="1">
        <v>44830</v>
      </c>
      <c r="B100" t="s">
        <v>85</v>
      </c>
      <c r="C100" t="s">
        <v>61</v>
      </c>
      <c r="E100" s="35" t="s">
        <v>99</v>
      </c>
      <c r="F100" s="36" t="s">
        <v>10</v>
      </c>
      <c r="G100" s="37"/>
      <c r="H100" s="17"/>
      <c r="I100" s="31">
        <v>13.35</v>
      </c>
      <c r="J100" s="31">
        <v>10.1</v>
      </c>
      <c r="K100" s="31">
        <v>5.6</v>
      </c>
      <c r="L100" s="31"/>
      <c r="M100" s="1"/>
      <c r="V100" t="str">
        <f t="shared" ref="V100:V151" si="17">IF(R100,R100-J100,"")</f>
        <v/>
      </c>
      <c r="W100" t="str">
        <f t="shared" ref="W100:W152" si="18">IF(T100,IF(V100,((T100-V100)/V100)*100,""),"")</f>
        <v/>
      </c>
    </row>
    <row r="101" spans="1:24" ht="15.75" thickBot="1" x14ac:dyDescent="0.3">
      <c r="A101" s="1">
        <v>44830</v>
      </c>
      <c r="B101" t="s">
        <v>85</v>
      </c>
      <c r="C101" t="s">
        <v>61</v>
      </c>
      <c r="E101" s="35" t="s">
        <v>99</v>
      </c>
      <c r="F101" s="21" t="s">
        <v>15</v>
      </c>
      <c r="G101" s="3"/>
      <c r="H101" s="17"/>
      <c r="I101" s="31">
        <v>13.38</v>
      </c>
      <c r="J101" s="31">
        <v>10.199999999999999</v>
      </c>
      <c r="K101" s="31">
        <v>5.46</v>
      </c>
      <c r="L101" s="31"/>
      <c r="M101" s="1"/>
      <c r="V101" t="str">
        <f t="shared" si="17"/>
        <v/>
      </c>
      <c r="W101" t="str">
        <f t="shared" si="18"/>
        <v/>
      </c>
    </row>
    <row r="102" spans="1:24" ht="15.75" thickBot="1" x14ac:dyDescent="0.3">
      <c r="A102" s="1">
        <v>44830</v>
      </c>
      <c r="B102" t="s">
        <v>85</v>
      </c>
      <c r="C102" t="s">
        <v>61</v>
      </c>
      <c r="E102" s="35" t="s">
        <v>99</v>
      </c>
      <c r="F102" s="21" t="s">
        <v>12</v>
      </c>
      <c r="G102" s="3"/>
      <c r="H102" s="17"/>
      <c r="I102" s="31">
        <v>12.4</v>
      </c>
      <c r="J102" s="31">
        <v>9.16</v>
      </c>
      <c r="K102" s="31">
        <v>5.0599999999999996</v>
      </c>
      <c r="L102" s="31"/>
      <c r="M102" s="1"/>
      <c r="V102" t="str">
        <f t="shared" si="17"/>
        <v/>
      </c>
      <c r="W102" t="str">
        <f t="shared" si="18"/>
        <v/>
      </c>
    </row>
    <row r="103" spans="1:24" ht="15.75" thickBot="1" x14ac:dyDescent="0.3">
      <c r="A103" s="1">
        <v>44830</v>
      </c>
      <c r="B103" t="s">
        <v>85</v>
      </c>
      <c r="C103" t="s">
        <v>61</v>
      </c>
      <c r="E103" s="35" t="s">
        <v>99</v>
      </c>
      <c r="F103" s="21" t="s">
        <v>3</v>
      </c>
      <c r="G103" s="3"/>
      <c r="H103" s="17"/>
      <c r="I103" s="31">
        <v>11.04</v>
      </c>
      <c r="J103" s="31">
        <v>8.25</v>
      </c>
      <c r="K103" s="31">
        <v>4.04</v>
      </c>
      <c r="L103" s="31"/>
      <c r="M103" s="1"/>
      <c r="V103" t="str">
        <f t="shared" si="17"/>
        <v/>
      </c>
      <c r="W103" t="str">
        <f t="shared" si="18"/>
        <v/>
      </c>
    </row>
    <row r="104" spans="1:24" ht="15.75" thickBot="1" x14ac:dyDescent="0.3">
      <c r="A104" s="1">
        <v>44830</v>
      </c>
      <c r="B104" t="s">
        <v>85</v>
      </c>
      <c r="C104" t="s">
        <v>61</v>
      </c>
      <c r="E104" s="35" t="s">
        <v>99</v>
      </c>
      <c r="F104" s="21" t="s">
        <v>10</v>
      </c>
      <c r="G104" s="21" t="s">
        <v>15</v>
      </c>
      <c r="H104" s="45"/>
      <c r="I104" s="31">
        <v>11.01</v>
      </c>
      <c r="J104" s="31">
        <v>8.1300000000000008</v>
      </c>
      <c r="K104" s="31">
        <v>4.25</v>
      </c>
      <c r="L104" s="31"/>
      <c r="M104" s="1"/>
      <c r="V104" t="str">
        <f t="shared" si="17"/>
        <v/>
      </c>
      <c r="W104" t="str">
        <f t="shared" si="18"/>
        <v/>
      </c>
    </row>
    <row r="105" spans="1:24" ht="15.75" thickBot="1" x14ac:dyDescent="0.3">
      <c r="A105" s="1">
        <v>44830</v>
      </c>
      <c r="B105" t="s">
        <v>85</v>
      </c>
      <c r="C105" t="s">
        <v>61</v>
      </c>
      <c r="E105" s="35" t="s">
        <v>99</v>
      </c>
      <c r="F105" s="21" t="s">
        <v>10</v>
      </c>
      <c r="G105" s="21" t="s">
        <v>12</v>
      </c>
      <c r="H105" s="45"/>
      <c r="I105" s="31">
        <v>9.11</v>
      </c>
      <c r="J105" s="31">
        <v>6.94</v>
      </c>
      <c r="K105" s="31">
        <v>3.76</v>
      </c>
      <c r="L105" s="31"/>
      <c r="M105" s="1"/>
      <c r="V105" t="str">
        <f t="shared" si="17"/>
        <v/>
      </c>
      <c r="W105" t="str">
        <f t="shared" si="18"/>
        <v/>
      </c>
    </row>
    <row r="106" spans="1:24" ht="15.75" thickBot="1" x14ac:dyDescent="0.3">
      <c r="A106" s="1">
        <v>44830</v>
      </c>
      <c r="B106" t="s">
        <v>85</v>
      </c>
      <c r="C106" t="s">
        <v>61</v>
      </c>
      <c r="E106" s="35" t="s">
        <v>99</v>
      </c>
      <c r="F106" s="21" t="s">
        <v>10</v>
      </c>
      <c r="G106" s="21" t="s">
        <v>3</v>
      </c>
      <c r="H106" s="45"/>
      <c r="I106" s="31">
        <v>10.25</v>
      </c>
      <c r="J106" s="31">
        <v>7.82</v>
      </c>
      <c r="K106" s="31">
        <v>4.55</v>
      </c>
      <c r="L106" s="31"/>
      <c r="M106" s="1"/>
      <c r="V106" t="str">
        <f t="shared" si="17"/>
        <v/>
      </c>
      <c r="W106" t="str">
        <f t="shared" si="18"/>
        <v/>
      </c>
    </row>
    <row r="107" spans="1:24" ht="15.75" thickBot="1" x14ac:dyDescent="0.3">
      <c r="A107" s="1">
        <v>44830</v>
      </c>
      <c r="B107" t="s">
        <v>85</v>
      </c>
      <c r="C107" t="s">
        <v>61</v>
      </c>
      <c r="E107" s="35" t="s">
        <v>99</v>
      </c>
      <c r="F107" s="21" t="s">
        <v>15</v>
      </c>
      <c r="G107" s="21" t="s">
        <v>12</v>
      </c>
      <c r="H107" s="45"/>
      <c r="I107" s="31">
        <v>9.2100000000000009</v>
      </c>
      <c r="J107" s="31">
        <v>7.27</v>
      </c>
      <c r="K107" s="31">
        <v>4.0999999999999996</v>
      </c>
      <c r="L107" s="31"/>
      <c r="M107" s="1"/>
      <c r="V107" t="str">
        <f t="shared" si="17"/>
        <v/>
      </c>
      <c r="W107" t="str">
        <f t="shared" si="18"/>
        <v/>
      </c>
    </row>
    <row r="108" spans="1:24" ht="15.75" thickBot="1" x14ac:dyDescent="0.3">
      <c r="A108" s="1">
        <v>44830</v>
      </c>
      <c r="B108" t="s">
        <v>85</v>
      </c>
      <c r="C108" t="s">
        <v>61</v>
      </c>
      <c r="E108" s="35" t="s">
        <v>99</v>
      </c>
      <c r="F108" s="23" t="s">
        <v>12</v>
      </c>
      <c r="G108" s="23" t="s">
        <v>3</v>
      </c>
      <c r="H108" s="45"/>
      <c r="I108" s="31">
        <v>9.41</v>
      </c>
      <c r="J108" s="31">
        <v>6.53</v>
      </c>
      <c r="K108" s="31">
        <v>3.7</v>
      </c>
      <c r="L108" s="31"/>
      <c r="M108" s="1"/>
      <c r="V108" t="str">
        <f t="shared" si="17"/>
        <v/>
      </c>
      <c r="W108" t="str">
        <f t="shared" si="18"/>
        <v/>
      </c>
    </row>
    <row r="109" spans="1:24" ht="15.75" thickBot="1" x14ac:dyDescent="0.3">
      <c r="A109" s="1">
        <v>44830</v>
      </c>
      <c r="B109" t="s">
        <v>85</v>
      </c>
      <c r="C109" t="s">
        <v>61</v>
      </c>
      <c r="E109" s="20" t="s">
        <v>100</v>
      </c>
      <c r="F109" s="21" t="s">
        <v>10</v>
      </c>
      <c r="G109" s="3"/>
      <c r="H109" s="17"/>
      <c r="I109" s="31">
        <v>13.68</v>
      </c>
      <c r="J109" s="31">
        <v>10.43</v>
      </c>
      <c r="K109" s="31">
        <v>5.57</v>
      </c>
      <c r="L109" s="31"/>
      <c r="M109" s="1"/>
      <c r="V109" t="str">
        <f t="shared" si="17"/>
        <v/>
      </c>
      <c r="W109" t="str">
        <f t="shared" si="18"/>
        <v/>
      </c>
    </row>
    <row r="110" spans="1:24" ht="15.75" thickBot="1" x14ac:dyDescent="0.3">
      <c r="A110" s="1">
        <v>44830</v>
      </c>
      <c r="B110" t="s">
        <v>85</v>
      </c>
      <c r="C110" t="s">
        <v>61</v>
      </c>
      <c r="E110" s="20" t="s">
        <v>100</v>
      </c>
      <c r="F110" s="21" t="s">
        <v>15</v>
      </c>
      <c r="G110" s="3"/>
      <c r="H110" s="17"/>
      <c r="I110" s="31">
        <v>13.15</v>
      </c>
      <c r="J110" s="31">
        <v>9.56</v>
      </c>
      <c r="K110" s="31">
        <v>5.4</v>
      </c>
      <c r="L110" s="31"/>
      <c r="M110" s="1"/>
      <c r="V110" t="str">
        <f t="shared" si="17"/>
        <v/>
      </c>
      <c r="W110" t="str">
        <f t="shared" si="18"/>
        <v/>
      </c>
    </row>
    <row r="111" spans="1:24" ht="15.75" thickBot="1" x14ac:dyDescent="0.3">
      <c r="A111" s="1">
        <v>44830</v>
      </c>
      <c r="B111" t="s">
        <v>85</v>
      </c>
      <c r="C111" t="s">
        <v>61</v>
      </c>
      <c r="E111" s="20" t="s">
        <v>100</v>
      </c>
      <c r="F111" s="21" t="s">
        <v>12</v>
      </c>
      <c r="G111" s="3"/>
      <c r="H111" s="17"/>
      <c r="I111" s="31">
        <v>12.6</v>
      </c>
      <c r="J111" s="31">
        <v>9.8800000000000008</v>
      </c>
      <c r="K111" s="31">
        <v>5.57</v>
      </c>
      <c r="L111" s="31"/>
      <c r="M111" s="1"/>
      <c r="V111" t="str">
        <f t="shared" si="17"/>
        <v/>
      </c>
      <c r="W111" t="str">
        <f t="shared" si="18"/>
        <v/>
      </c>
    </row>
    <row r="112" spans="1:24" ht="15.75" thickBot="1" x14ac:dyDescent="0.3">
      <c r="A112" s="1">
        <v>44830</v>
      </c>
      <c r="B112" t="s">
        <v>85</v>
      </c>
      <c r="C112" t="s">
        <v>61</v>
      </c>
      <c r="E112" s="20" t="s">
        <v>100</v>
      </c>
      <c r="F112" s="21" t="s">
        <v>3</v>
      </c>
      <c r="G112" s="3"/>
      <c r="H112" s="17"/>
      <c r="I112" s="31">
        <v>11.87</v>
      </c>
      <c r="J112" s="31">
        <v>9.0399999999999991</v>
      </c>
      <c r="K112" s="31">
        <v>5.12</v>
      </c>
      <c r="L112" s="31"/>
      <c r="M112" s="1"/>
      <c r="V112" t="str">
        <f t="shared" si="17"/>
        <v/>
      </c>
      <c r="W112" t="str">
        <f t="shared" si="18"/>
        <v/>
      </c>
    </row>
    <row r="113" spans="1:24" ht="15.75" thickBot="1" x14ac:dyDescent="0.3">
      <c r="A113" s="1">
        <v>44830</v>
      </c>
      <c r="B113" t="s">
        <v>85</v>
      </c>
      <c r="C113" t="s">
        <v>61</v>
      </c>
      <c r="E113" s="20" t="s">
        <v>100</v>
      </c>
      <c r="F113" s="21" t="s">
        <v>10</v>
      </c>
      <c r="G113" s="21" t="s">
        <v>15</v>
      </c>
      <c r="H113" s="45"/>
      <c r="I113" s="31">
        <v>11.39</v>
      </c>
      <c r="J113" s="31">
        <v>8.7200000000000006</v>
      </c>
      <c r="K113" s="31">
        <v>4.8600000000000003</v>
      </c>
      <c r="L113" s="31"/>
      <c r="M113" s="1"/>
      <c r="V113" t="str">
        <f t="shared" si="17"/>
        <v/>
      </c>
      <c r="W113" t="str">
        <f t="shared" si="18"/>
        <v/>
      </c>
    </row>
    <row r="114" spans="1:24" ht="15.75" thickBot="1" x14ac:dyDescent="0.3">
      <c r="A114" s="1">
        <v>44830</v>
      </c>
      <c r="B114" t="s">
        <v>85</v>
      </c>
      <c r="C114" t="s">
        <v>61</v>
      </c>
      <c r="E114" s="20" t="s">
        <v>100</v>
      </c>
      <c r="F114" s="21" t="s">
        <v>10</v>
      </c>
      <c r="G114" s="21" t="s">
        <v>12</v>
      </c>
      <c r="H114" s="45"/>
      <c r="I114" s="31">
        <v>11.73</v>
      </c>
      <c r="J114" s="31">
        <v>8.82</v>
      </c>
      <c r="K114" s="31">
        <v>4.68</v>
      </c>
      <c r="L114" s="31"/>
      <c r="M114" s="1"/>
      <c r="V114" t="str">
        <f t="shared" si="17"/>
        <v/>
      </c>
      <c r="W114" t="str">
        <f t="shared" si="18"/>
        <v/>
      </c>
    </row>
    <row r="115" spans="1:24" ht="15.75" thickBot="1" x14ac:dyDescent="0.3">
      <c r="A115" s="1">
        <v>44830</v>
      </c>
      <c r="B115" t="s">
        <v>85</v>
      </c>
      <c r="C115" t="s">
        <v>61</v>
      </c>
      <c r="E115" s="20" t="s">
        <v>100</v>
      </c>
      <c r="F115" s="21" t="s">
        <v>10</v>
      </c>
      <c r="G115" s="21" t="s">
        <v>3</v>
      </c>
      <c r="H115" s="45"/>
      <c r="I115" s="31">
        <v>9.77</v>
      </c>
      <c r="J115" s="31">
        <v>7.52</v>
      </c>
      <c r="K115" s="31">
        <v>4.33</v>
      </c>
      <c r="L115" s="31"/>
      <c r="M115" s="1"/>
      <c r="V115" t="str">
        <f t="shared" si="17"/>
        <v/>
      </c>
      <c r="W115" t="str">
        <f t="shared" si="18"/>
        <v/>
      </c>
    </row>
    <row r="116" spans="1:24" ht="15.75" thickBot="1" x14ac:dyDescent="0.3">
      <c r="A116" s="1">
        <v>44830</v>
      </c>
      <c r="B116" t="s">
        <v>85</v>
      </c>
      <c r="C116" t="s">
        <v>61</v>
      </c>
      <c r="E116" s="20" t="s">
        <v>100</v>
      </c>
      <c r="F116" s="21" t="s">
        <v>15</v>
      </c>
      <c r="G116" s="21" t="s">
        <v>12</v>
      </c>
      <c r="H116" s="45"/>
      <c r="I116" s="31">
        <v>10.93</v>
      </c>
      <c r="J116" s="31">
        <v>8.32</v>
      </c>
      <c r="K116" s="31">
        <v>4.49</v>
      </c>
      <c r="L116" s="31"/>
      <c r="M116" s="1"/>
      <c r="V116" t="str">
        <f t="shared" si="17"/>
        <v/>
      </c>
      <c r="W116" t="str">
        <f t="shared" si="18"/>
        <v/>
      </c>
    </row>
    <row r="117" spans="1:24" ht="15.75" thickBot="1" x14ac:dyDescent="0.3">
      <c r="A117" s="1">
        <v>44830</v>
      </c>
      <c r="B117" t="s">
        <v>85</v>
      </c>
      <c r="C117" t="s">
        <v>61</v>
      </c>
      <c r="E117" s="20" t="s">
        <v>100</v>
      </c>
      <c r="F117" s="23" t="s">
        <v>12</v>
      </c>
      <c r="G117" s="23" t="s">
        <v>3</v>
      </c>
      <c r="H117" s="45"/>
      <c r="I117" s="31">
        <v>10.71</v>
      </c>
      <c r="J117" s="31">
        <v>7.99</v>
      </c>
      <c r="K117" s="31">
        <v>4.42</v>
      </c>
      <c r="L117" s="31"/>
      <c r="M117" s="1"/>
      <c r="V117" t="str">
        <f t="shared" si="17"/>
        <v/>
      </c>
      <c r="W117" t="str">
        <f t="shared" si="18"/>
        <v/>
      </c>
    </row>
    <row r="118" spans="1:24" ht="15.75" thickBot="1" x14ac:dyDescent="0.3">
      <c r="A118" s="1">
        <v>44830</v>
      </c>
      <c r="B118" t="s">
        <v>85</v>
      </c>
      <c r="C118" t="s">
        <v>61</v>
      </c>
      <c r="D118" t="s">
        <v>60</v>
      </c>
      <c r="E118" s="20" t="s">
        <v>101</v>
      </c>
      <c r="F118" s="21" t="s">
        <v>10</v>
      </c>
      <c r="G118" s="3"/>
      <c r="H118" s="17"/>
      <c r="I118" s="31">
        <v>14.34</v>
      </c>
      <c r="J118" s="31">
        <v>10.78</v>
      </c>
      <c r="K118" s="31">
        <v>5.65</v>
      </c>
      <c r="L118" s="31" t="s">
        <v>151</v>
      </c>
      <c r="M118" s="1">
        <v>44900</v>
      </c>
      <c r="N118">
        <f t="shared" si="12"/>
        <v>70</v>
      </c>
      <c r="O118" t="s">
        <v>13</v>
      </c>
      <c r="P118" t="s">
        <v>10</v>
      </c>
      <c r="T118">
        <v>8.4499999999999993</v>
      </c>
      <c r="U118">
        <v>15.79</v>
      </c>
      <c r="V118" t="str">
        <f t="shared" si="17"/>
        <v/>
      </c>
    </row>
    <row r="119" spans="1:24" ht="15.75" thickBot="1" x14ac:dyDescent="0.3">
      <c r="A119" s="1">
        <v>44830</v>
      </c>
      <c r="B119" t="s">
        <v>85</v>
      </c>
      <c r="C119" t="s">
        <v>61</v>
      </c>
      <c r="D119" t="s">
        <v>60</v>
      </c>
      <c r="E119" s="20" t="s">
        <v>101</v>
      </c>
      <c r="F119" s="21" t="s">
        <v>15</v>
      </c>
      <c r="G119" s="3"/>
      <c r="H119" s="17"/>
      <c r="I119" s="31">
        <v>13.25</v>
      </c>
      <c r="J119" s="31">
        <v>9.89</v>
      </c>
      <c r="K119" s="31">
        <v>5.63</v>
      </c>
      <c r="L119" s="31" t="s">
        <v>151</v>
      </c>
      <c r="M119" s="1">
        <v>44900</v>
      </c>
      <c r="N119">
        <f t="shared" si="12"/>
        <v>70</v>
      </c>
      <c r="O119" t="s">
        <v>13</v>
      </c>
      <c r="P119" t="s">
        <v>15</v>
      </c>
      <c r="T119">
        <v>9.7200000000000006</v>
      </c>
      <c r="U119">
        <v>15.55</v>
      </c>
      <c r="V119" t="str">
        <f t="shared" si="17"/>
        <v/>
      </c>
    </row>
    <row r="120" spans="1:24" ht="15.75" thickBot="1" x14ac:dyDescent="0.3">
      <c r="A120" s="1">
        <v>44830</v>
      </c>
      <c r="B120" t="s">
        <v>85</v>
      </c>
      <c r="C120" t="s">
        <v>61</v>
      </c>
      <c r="D120" t="s">
        <v>60</v>
      </c>
      <c r="E120" s="20" t="s">
        <v>101</v>
      </c>
      <c r="F120" s="21" t="s">
        <v>12</v>
      </c>
      <c r="G120" s="3"/>
      <c r="H120" s="17"/>
      <c r="I120" s="31">
        <v>13.53</v>
      </c>
      <c r="J120" s="31">
        <v>9.92</v>
      </c>
      <c r="K120" s="31">
        <v>5.51</v>
      </c>
      <c r="L120" s="31" t="s">
        <v>151</v>
      </c>
      <c r="M120" s="1">
        <v>44900</v>
      </c>
      <c r="N120">
        <f t="shared" si="12"/>
        <v>70</v>
      </c>
      <c r="O120" t="s">
        <v>13</v>
      </c>
      <c r="P120" t="s">
        <v>12</v>
      </c>
      <c r="Q120">
        <v>19.29</v>
      </c>
      <c r="R120">
        <v>14.49</v>
      </c>
      <c r="S120">
        <v>8.19</v>
      </c>
      <c r="T120">
        <v>9.93</v>
      </c>
      <c r="V120">
        <f t="shared" si="17"/>
        <v>4.57</v>
      </c>
      <c r="W120">
        <f>T120/V120</f>
        <v>2.1728665207877458</v>
      </c>
    </row>
    <row r="121" spans="1:24" ht="15.75" thickBot="1" x14ac:dyDescent="0.3">
      <c r="A121" s="1">
        <v>44830</v>
      </c>
      <c r="B121" t="s">
        <v>85</v>
      </c>
      <c r="C121" t="s">
        <v>61</v>
      </c>
      <c r="D121" t="s">
        <v>60</v>
      </c>
      <c r="E121" s="20" t="s">
        <v>101</v>
      </c>
      <c r="F121" s="21" t="s">
        <v>3</v>
      </c>
      <c r="G121" s="3"/>
      <c r="H121" s="17"/>
      <c r="I121" s="31">
        <v>12.8</v>
      </c>
      <c r="J121" s="31">
        <v>9.35</v>
      </c>
      <c r="K121" s="31">
        <v>5.42</v>
      </c>
      <c r="L121" s="31" t="s">
        <v>151</v>
      </c>
      <c r="M121" s="1">
        <v>44900</v>
      </c>
      <c r="N121">
        <f t="shared" si="12"/>
        <v>70</v>
      </c>
      <c r="O121" t="s">
        <v>13</v>
      </c>
      <c r="P121" t="s">
        <v>3</v>
      </c>
      <c r="Q121">
        <v>17.899999999999999</v>
      </c>
      <c r="R121">
        <v>13.45</v>
      </c>
      <c r="S121">
        <v>8.1300000000000008</v>
      </c>
      <c r="T121">
        <v>9.18</v>
      </c>
      <c r="V121">
        <f>IF(R121,R121-J121,"")</f>
        <v>4.0999999999999996</v>
      </c>
      <c r="W121">
        <f>T121/V121</f>
        <v>2.2390243902439027</v>
      </c>
    </row>
    <row r="122" spans="1:24" ht="15.75" thickBot="1" x14ac:dyDescent="0.3">
      <c r="A122" s="1">
        <v>44830</v>
      </c>
      <c r="B122" t="s">
        <v>85</v>
      </c>
      <c r="C122" t="s">
        <v>61</v>
      </c>
      <c r="D122" t="s">
        <v>60</v>
      </c>
      <c r="E122" s="20" t="s">
        <v>101</v>
      </c>
      <c r="F122" s="21" t="s">
        <v>10</v>
      </c>
      <c r="G122" s="21" t="s">
        <v>15</v>
      </c>
      <c r="H122" s="45"/>
      <c r="I122" s="31">
        <v>11.27</v>
      </c>
      <c r="J122" s="31">
        <v>8.42</v>
      </c>
      <c r="K122" s="31">
        <v>4.58</v>
      </c>
      <c r="L122" s="31" t="s">
        <v>151</v>
      </c>
      <c r="M122" s="1">
        <v>44900</v>
      </c>
      <c r="N122">
        <f t="shared" si="12"/>
        <v>70</v>
      </c>
      <c r="V122" t="str">
        <f t="shared" si="17"/>
        <v/>
      </c>
      <c r="W122" t="str">
        <f t="shared" si="18"/>
        <v/>
      </c>
    </row>
    <row r="123" spans="1:24" ht="15.75" thickBot="1" x14ac:dyDescent="0.3">
      <c r="A123" s="1">
        <v>44830</v>
      </c>
      <c r="B123" t="s">
        <v>85</v>
      </c>
      <c r="C123" t="s">
        <v>61</v>
      </c>
      <c r="D123" t="s">
        <v>60</v>
      </c>
      <c r="E123" s="20" t="s">
        <v>101</v>
      </c>
      <c r="F123" s="21" t="s">
        <v>10</v>
      </c>
      <c r="G123" s="21" t="s">
        <v>12</v>
      </c>
      <c r="H123" s="45"/>
      <c r="I123" s="31">
        <v>11.03</v>
      </c>
      <c r="J123" s="31">
        <v>8.31</v>
      </c>
      <c r="K123" s="31">
        <v>4.76</v>
      </c>
      <c r="L123" s="31" t="s">
        <v>151</v>
      </c>
      <c r="M123" s="1">
        <v>44900</v>
      </c>
      <c r="N123">
        <f t="shared" si="12"/>
        <v>70</v>
      </c>
      <c r="O123" t="s">
        <v>13</v>
      </c>
      <c r="P123" t="s">
        <v>32</v>
      </c>
      <c r="Q123">
        <v>14.82</v>
      </c>
      <c r="R123">
        <v>11.39</v>
      </c>
      <c r="S123">
        <v>6.61</v>
      </c>
      <c r="T123">
        <v>8.17</v>
      </c>
      <c r="V123">
        <f t="shared" si="17"/>
        <v>3.08</v>
      </c>
      <c r="W123">
        <f>T123/V123</f>
        <v>2.6525974025974026</v>
      </c>
    </row>
    <row r="124" spans="1:24" ht="15.75" thickBot="1" x14ac:dyDescent="0.3">
      <c r="A124" s="1">
        <v>44830</v>
      </c>
      <c r="B124" t="s">
        <v>85</v>
      </c>
      <c r="C124" t="s">
        <v>61</v>
      </c>
      <c r="D124" t="s">
        <v>60</v>
      </c>
      <c r="E124" s="20" t="s">
        <v>101</v>
      </c>
      <c r="F124" s="21" t="s">
        <v>10</v>
      </c>
      <c r="G124" s="21" t="s">
        <v>3</v>
      </c>
      <c r="H124" s="45"/>
      <c r="I124" s="31">
        <v>10.97</v>
      </c>
      <c r="J124" s="31">
        <v>8.1999999999999993</v>
      </c>
      <c r="K124" s="31">
        <v>4.58</v>
      </c>
      <c r="L124" s="31" t="s">
        <v>151</v>
      </c>
      <c r="M124" s="1">
        <v>44900</v>
      </c>
      <c r="N124">
        <f t="shared" si="12"/>
        <v>70</v>
      </c>
      <c r="O124" t="s">
        <v>13</v>
      </c>
      <c r="P124" t="s">
        <v>31</v>
      </c>
      <c r="T124">
        <v>8.11</v>
      </c>
      <c r="U124">
        <v>16.760000000000002</v>
      </c>
      <c r="V124" t="str">
        <f t="shared" si="17"/>
        <v/>
      </c>
    </row>
    <row r="125" spans="1:24" ht="15.75" thickBot="1" x14ac:dyDescent="0.3">
      <c r="A125" s="1">
        <v>44830</v>
      </c>
      <c r="B125" t="s">
        <v>85</v>
      </c>
      <c r="C125" t="s">
        <v>61</v>
      </c>
      <c r="D125" t="s">
        <v>60</v>
      </c>
      <c r="E125" s="20" t="s">
        <v>101</v>
      </c>
      <c r="F125" s="21" t="s">
        <v>15</v>
      </c>
      <c r="G125" s="21" t="s">
        <v>12</v>
      </c>
      <c r="H125" s="45"/>
      <c r="I125" s="31">
        <v>10.72</v>
      </c>
      <c r="J125" s="31">
        <v>8.19</v>
      </c>
      <c r="K125" s="31">
        <v>4.4000000000000004</v>
      </c>
      <c r="L125" s="31" t="s">
        <v>151</v>
      </c>
      <c r="M125" s="1">
        <v>44900</v>
      </c>
      <c r="N125">
        <f t="shared" si="12"/>
        <v>70</v>
      </c>
      <c r="V125" t="str">
        <f t="shared" si="17"/>
        <v/>
      </c>
      <c r="W125" t="str">
        <f t="shared" si="18"/>
        <v/>
      </c>
    </row>
    <row r="126" spans="1:24" ht="15.75" thickBot="1" x14ac:dyDescent="0.3">
      <c r="A126" s="1">
        <v>44830</v>
      </c>
      <c r="B126" t="s">
        <v>85</v>
      </c>
      <c r="C126" t="s">
        <v>61</v>
      </c>
      <c r="D126" t="s">
        <v>60</v>
      </c>
      <c r="E126" s="20" t="s">
        <v>101</v>
      </c>
      <c r="F126" s="23" t="s">
        <v>12</v>
      </c>
      <c r="G126" s="23" t="s">
        <v>3</v>
      </c>
      <c r="H126" s="45"/>
      <c r="I126" s="31">
        <v>9.8800000000000008</v>
      </c>
      <c r="J126" s="31">
        <v>7.3</v>
      </c>
      <c r="K126" s="31">
        <v>4.28</v>
      </c>
      <c r="L126" s="31" t="s">
        <v>151</v>
      </c>
      <c r="M126" s="1">
        <v>44900</v>
      </c>
      <c r="N126">
        <f t="shared" si="12"/>
        <v>70</v>
      </c>
      <c r="O126" t="s">
        <v>13</v>
      </c>
      <c r="P126" t="s">
        <v>14</v>
      </c>
      <c r="Q126">
        <v>15.44</v>
      </c>
      <c r="R126">
        <v>11.95</v>
      </c>
      <c r="S126">
        <v>6.88</v>
      </c>
      <c r="T126">
        <v>7.44</v>
      </c>
      <c r="V126">
        <f t="shared" si="17"/>
        <v>4.6499999999999995</v>
      </c>
      <c r="W126">
        <f>T126/V126</f>
        <v>1.6000000000000003</v>
      </c>
    </row>
    <row r="127" spans="1:24" s="38" customFormat="1" ht="15.75" thickBot="1" x14ac:dyDescent="0.3">
      <c r="A127" s="1">
        <v>44830</v>
      </c>
      <c r="B127" t="s">
        <v>85</v>
      </c>
      <c r="C127" t="s">
        <v>61</v>
      </c>
      <c r="D127" t="s">
        <v>60</v>
      </c>
      <c r="E127" s="20" t="s">
        <v>101</v>
      </c>
      <c r="F127" s="39"/>
      <c r="G127" s="39"/>
      <c r="H127" s="46"/>
      <c r="I127" s="40">
        <f>AVERAGE(I118:I126)</f>
        <v>11.976666666666667</v>
      </c>
      <c r="J127" s="40">
        <f>AVERAGE(J118:J126)</f>
        <v>8.9288888888888884</v>
      </c>
      <c r="K127" s="40">
        <f>AVERAGE(K118:K126)</f>
        <v>4.9788888888888883</v>
      </c>
      <c r="L127" s="31" t="s">
        <v>151</v>
      </c>
      <c r="M127" s="1">
        <v>44900</v>
      </c>
      <c r="N127">
        <f t="shared" si="12"/>
        <v>70</v>
      </c>
      <c r="O127" s="38" t="s">
        <v>13</v>
      </c>
      <c r="P127" s="38" t="s">
        <v>14</v>
      </c>
      <c r="T127" s="38">
        <v>8.25</v>
      </c>
      <c r="X127" s="38" t="s">
        <v>132</v>
      </c>
    </row>
    <row r="128" spans="1:24" ht="15.75" thickBot="1" x14ac:dyDescent="0.3">
      <c r="A128" s="1">
        <v>44830</v>
      </c>
      <c r="B128" t="s">
        <v>85</v>
      </c>
      <c r="C128" t="s">
        <v>61</v>
      </c>
      <c r="E128" s="35" t="s">
        <v>102</v>
      </c>
      <c r="F128" s="36" t="s">
        <v>10</v>
      </c>
      <c r="G128" s="37"/>
      <c r="H128" s="17"/>
      <c r="I128" s="31">
        <v>14.02</v>
      </c>
      <c r="J128" s="31">
        <v>11.08</v>
      </c>
      <c r="K128" s="31">
        <v>5.98</v>
      </c>
      <c r="L128" s="31"/>
      <c r="M128" s="1"/>
      <c r="V128" t="str">
        <f t="shared" si="17"/>
        <v/>
      </c>
      <c r="W128" t="str">
        <f t="shared" si="18"/>
        <v/>
      </c>
    </row>
    <row r="129" spans="1:23" ht="15.75" thickBot="1" x14ac:dyDescent="0.3">
      <c r="A129" s="1">
        <v>44830</v>
      </c>
      <c r="B129" t="s">
        <v>85</v>
      </c>
      <c r="C129" t="s">
        <v>61</v>
      </c>
      <c r="E129" s="35" t="s">
        <v>102</v>
      </c>
      <c r="F129" s="21" t="s">
        <v>15</v>
      </c>
      <c r="G129" s="3"/>
      <c r="H129" s="17"/>
      <c r="I129" s="31">
        <v>12.93</v>
      </c>
      <c r="J129" s="31">
        <v>9.73</v>
      </c>
      <c r="K129" s="31">
        <v>5.22</v>
      </c>
      <c r="L129" s="31"/>
      <c r="M129" s="1"/>
      <c r="V129" t="str">
        <f t="shared" si="17"/>
        <v/>
      </c>
      <c r="W129" t="str">
        <f t="shared" si="18"/>
        <v/>
      </c>
    </row>
    <row r="130" spans="1:23" ht="15.75" thickBot="1" x14ac:dyDescent="0.3">
      <c r="A130" s="1">
        <v>44830</v>
      </c>
      <c r="B130" t="s">
        <v>85</v>
      </c>
      <c r="C130" t="s">
        <v>61</v>
      </c>
      <c r="E130" s="35" t="s">
        <v>102</v>
      </c>
      <c r="F130" s="21" t="s">
        <v>12</v>
      </c>
      <c r="G130" s="3"/>
      <c r="H130" s="17"/>
      <c r="I130" s="31">
        <v>12.17</v>
      </c>
      <c r="J130" s="31">
        <v>9.0399999999999991</v>
      </c>
      <c r="K130" s="31">
        <v>5.07</v>
      </c>
      <c r="L130" s="31"/>
      <c r="M130" s="1"/>
      <c r="V130" t="str">
        <f t="shared" si="17"/>
        <v/>
      </c>
      <c r="W130" t="str">
        <f t="shared" si="18"/>
        <v/>
      </c>
    </row>
    <row r="131" spans="1:23" ht="15.75" thickBot="1" x14ac:dyDescent="0.3">
      <c r="A131" s="1">
        <v>44830</v>
      </c>
      <c r="B131" t="s">
        <v>85</v>
      </c>
      <c r="C131" t="s">
        <v>61</v>
      </c>
      <c r="E131" s="35" t="s">
        <v>102</v>
      </c>
      <c r="F131" s="21" t="s">
        <v>3</v>
      </c>
      <c r="G131" s="3"/>
      <c r="H131" s="17"/>
      <c r="I131" s="31">
        <v>11.64</v>
      </c>
      <c r="J131" s="31">
        <v>8.6300000000000008</v>
      </c>
      <c r="K131" s="31">
        <v>4.6900000000000004</v>
      </c>
      <c r="L131" s="31"/>
      <c r="M131" s="1"/>
      <c r="V131" t="str">
        <f t="shared" si="17"/>
        <v/>
      </c>
      <c r="W131" t="str">
        <f t="shared" si="18"/>
        <v/>
      </c>
    </row>
    <row r="132" spans="1:23" ht="15.75" thickBot="1" x14ac:dyDescent="0.3">
      <c r="A132" s="1">
        <v>44830</v>
      </c>
      <c r="B132" t="s">
        <v>85</v>
      </c>
      <c r="C132" t="s">
        <v>61</v>
      </c>
      <c r="E132" s="35" t="s">
        <v>102</v>
      </c>
      <c r="F132" s="21" t="s">
        <v>10</v>
      </c>
      <c r="G132" s="21" t="s">
        <v>15</v>
      </c>
      <c r="H132" s="45"/>
      <c r="I132" s="31">
        <v>10.59</v>
      </c>
      <c r="J132" s="31">
        <v>7.83</v>
      </c>
      <c r="K132" s="31">
        <v>4.25</v>
      </c>
      <c r="L132" s="31"/>
      <c r="M132" s="1"/>
      <c r="V132" t="str">
        <f t="shared" si="17"/>
        <v/>
      </c>
      <c r="W132" t="str">
        <f t="shared" si="18"/>
        <v/>
      </c>
    </row>
    <row r="133" spans="1:23" ht="15.75" thickBot="1" x14ac:dyDescent="0.3">
      <c r="A133" s="1">
        <v>44830</v>
      </c>
      <c r="B133" t="s">
        <v>85</v>
      </c>
      <c r="C133" t="s">
        <v>61</v>
      </c>
      <c r="E133" s="35" t="s">
        <v>102</v>
      </c>
      <c r="F133" s="21" t="s">
        <v>10</v>
      </c>
      <c r="G133" s="21" t="s">
        <v>12</v>
      </c>
      <c r="H133" s="45"/>
      <c r="I133" s="31">
        <v>9.7799999999999994</v>
      </c>
      <c r="J133" s="31">
        <v>7.41</v>
      </c>
      <c r="K133" s="31">
        <v>3.94</v>
      </c>
      <c r="L133" s="31"/>
      <c r="M133" s="1"/>
      <c r="V133" t="str">
        <f t="shared" si="17"/>
        <v/>
      </c>
      <c r="W133" t="str">
        <f t="shared" si="18"/>
        <v/>
      </c>
    </row>
    <row r="134" spans="1:23" ht="15.75" thickBot="1" x14ac:dyDescent="0.3">
      <c r="A134" s="1">
        <v>44830</v>
      </c>
      <c r="B134" t="s">
        <v>85</v>
      </c>
      <c r="C134" t="s">
        <v>61</v>
      </c>
      <c r="E134" s="35" t="s">
        <v>102</v>
      </c>
      <c r="F134" s="21" t="s">
        <v>10</v>
      </c>
      <c r="G134" s="21" t="s">
        <v>3</v>
      </c>
      <c r="H134" s="45"/>
      <c r="I134" s="31">
        <v>11.03</v>
      </c>
      <c r="J134" s="31">
        <v>8.17</v>
      </c>
      <c r="K134" s="31">
        <v>4.66</v>
      </c>
      <c r="L134" s="31"/>
      <c r="M134" s="1"/>
      <c r="V134" t="str">
        <f t="shared" si="17"/>
        <v/>
      </c>
      <c r="W134" t="str">
        <f t="shared" si="18"/>
        <v/>
      </c>
    </row>
    <row r="135" spans="1:23" ht="15.75" thickBot="1" x14ac:dyDescent="0.3">
      <c r="A135" s="1">
        <v>44830</v>
      </c>
      <c r="B135" t="s">
        <v>85</v>
      </c>
      <c r="C135" t="s">
        <v>61</v>
      </c>
      <c r="E135" s="35" t="s">
        <v>102</v>
      </c>
      <c r="F135" s="21" t="s">
        <v>15</v>
      </c>
      <c r="G135" s="21" t="s">
        <v>12</v>
      </c>
      <c r="H135" s="45"/>
      <c r="I135" s="31">
        <v>10.42</v>
      </c>
      <c r="J135" s="31">
        <v>7.86</v>
      </c>
      <c r="K135" s="31">
        <v>4.29</v>
      </c>
      <c r="L135" s="31"/>
      <c r="M135" s="1"/>
      <c r="V135" t="str">
        <f t="shared" si="17"/>
        <v/>
      </c>
      <c r="W135" t="str">
        <f t="shared" si="18"/>
        <v/>
      </c>
    </row>
    <row r="136" spans="1:23" ht="15.75" thickBot="1" x14ac:dyDescent="0.3">
      <c r="A136" s="1">
        <v>44830</v>
      </c>
      <c r="B136" t="s">
        <v>85</v>
      </c>
      <c r="C136" t="s">
        <v>61</v>
      </c>
      <c r="E136" s="35" t="s">
        <v>102</v>
      </c>
      <c r="F136" s="23" t="s">
        <v>12</v>
      </c>
      <c r="G136" s="23" t="s">
        <v>3</v>
      </c>
      <c r="H136" s="45"/>
      <c r="I136" s="31">
        <v>8.86</v>
      </c>
      <c r="J136" s="31">
        <v>6.82</v>
      </c>
      <c r="K136" s="31">
        <v>3.61</v>
      </c>
      <c r="L136" s="31"/>
      <c r="M136" s="1"/>
      <c r="V136" t="str">
        <f t="shared" si="17"/>
        <v/>
      </c>
      <c r="W136" t="str">
        <f t="shared" si="18"/>
        <v/>
      </c>
    </row>
    <row r="137" spans="1:23" ht="15.75" thickBot="1" x14ac:dyDescent="0.3">
      <c r="A137" s="1">
        <v>44830</v>
      </c>
      <c r="B137" t="s">
        <v>85</v>
      </c>
      <c r="C137" t="s">
        <v>61</v>
      </c>
      <c r="E137" s="20" t="s">
        <v>103</v>
      </c>
      <c r="F137" s="21" t="s">
        <v>10</v>
      </c>
      <c r="G137" s="3"/>
      <c r="H137" s="17"/>
      <c r="I137" s="31">
        <v>14.66</v>
      </c>
      <c r="J137" s="31">
        <v>11.44</v>
      </c>
      <c r="K137" s="31">
        <v>6.33</v>
      </c>
      <c r="L137" s="31"/>
      <c r="M137" s="1"/>
      <c r="V137" t="str">
        <f t="shared" si="17"/>
        <v/>
      </c>
      <c r="W137" t="str">
        <f t="shared" si="18"/>
        <v/>
      </c>
    </row>
    <row r="138" spans="1:23" ht="15.75" thickBot="1" x14ac:dyDescent="0.3">
      <c r="A138" s="1">
        <v>44830</v>
      </c>
      <c r="B138" t="s">
        <v>85</v>
      </c>
      <c r="C138" t="s">
        <v>61</v>
      </c>
      <c r="E138" s="20" t="s">
        <v>103</v>
      </c>
      <c r="F138" s="21" t="s">
        <v>15</v>
      </c>
      <c r="G138" s="3"/>
      <c r="H138" s="17"/>
      <c r="I138" s="31">
        <v>13.39</v>
      </c>
      <c r="J138" s="31">
        <v>9.41</v>
      </c>
      <c r="K138" s="31">
        <v>4.91</v>
      </c>
      <c r="L138" s="31"/>
      <c r="M138" s="1"/>
      <c r="V138" t="str">
        <f t="shared" si="17"/>
        <v/>
      </c>
      <c r="W138" t="str">
        <f t="shared" si="18"/>
        <v/>
      </c>
    </row>
    <row r="139" spans="1:23" ht="15.75" thickBot="1" x14ac:dyDescent="0.3">
      <c r="A139" s="1">
        <v>44830</v>
      </c>
      <c r="B139" t="s">
        <v>85</v>
      </c>
      <c r="C139" t="s">
        <v>61</v>
      </c>
      <c r="E139" s="20" t="s">
        <v>103</v>
      </c>
      <c r="F139" s="21" t="s">
        <v>12</v>
      </c>
      <c r="G139" s="3"/>
      <c r="H139" s="17"/>
      <c r="I139" s="31">
        <v>11.35</v>
      </c>
      <c r="J139" s="31">
        <v>8.14</v>
      </c>
      <c r="K139" s="31">
        <v>4.75</v>
      </c>
      <c r="L139" s="31"/>
      <c r="M139" s="1"/>
      <c r="V139" t="str">
        <f t="shared" si="17"/>
        <v/>
      </c>
      <c r="W139" t="str">
        <f t="shared" si="18"/>
        <v/>
      </c>
    </row>
    <row r="140" spans="1:23" ht="15.75" thickBot="1" x14ac:dyDescent="0.3">
      <c r="A140" s="1">
        <v>44830</v>
      </c>
      <c r="B140" t="s">
        <v>85</v>
      </c>
      <c r="C140" t="s">
        <v>61</v>
      </c>
      <c r="E140" s="20" t="s">
        <v>103</v>
      </c>
      <c r="F140" s="21" t="s">
        <v>3</v>
      </c>
      <c r="G140" s="3"/>
      <c r="H140" s="17"/>
      <c r="I140" s="31">
        <v>11.41</v>
      </c>
      <c r="J140" s="31">
        <v>8.77</v>
      </c>
      <c r="K140" s="31">
        <v>5.07</v>
      </c>
      <c r="L140" s="31"/>
      <c r="M140" s="1"/>
      <c r="V140" t="str">
        <f t="shared" si="17"/>
        <v/>
      </c>
      <c r="W140" t="str">
        <f t="shared" si="18"/>
        <v/>
      </c>
    </row>
    <row r="141" spans="1:23" ht="15.75" thickBot="1" x14ac:dyDescent="0.3">
      <c r="A141" s="1">
        <v>44830</v>
      </c>
      <c r="B141" t="s">
        <v>85</v>
      </c>
      <c r="C141" t="s">
        <v>61</v>
      </c>
      <c r="E141" s="20" t="s">
        <v>103</v>
      </c>
      <c r="F141" s="21" t="s">
        <v>10</v>
      </c>
      <c r="G141" s="21" t="s">
        <v>15</v>
      </c>
      <c r="H141" s="45"/>
      <c r="I141" s="31">
        <v>10.62</v>
      </c>
      <c r="J141" s="31">
        <v>8.3800000000000008</v>
      </c>
      <c r="K141" s="31">
        <v>4.4400000000000004</v>
      </c>
      <c r="L141" s="31"/>
      <c r="M141" s="1"/>
      <c r="V141" t="str">
        <f t="shared" si="17"/>
        <v/>
      </c>
      <c r="W141" t="str">
        <f t="shared" si="18"/>
        <v/>
      </c>
    </row>
    <row r="142" spans="1:23" ht="15.75" thickBot="1" x14ac:dyDescent="0.3">
      <c r="A142" s="1">
        <v>44830</v>
      </c>
      <c r="B142" t="s">
        <v>85</v>
      </c>
      <c r="C142" t="s">
        <v>61</v>
      </c>
      <c r="E142" s="20" t="s">
        <v>103</v>
      </c>
      <c r="F142" s="21" t="s">
        <v>10</v>
      </c>
      <c r="G142" s="21" t="s">
        <v>12</v>
      </c>
      <c r="H142" s="45"/>
      <c r="I142" s="31">
        <v>10.54</v>
      </c>
      <c r="J142" s="31">
        <v>7.91</v>
      </c>
      <c r="K142" s="31">
        <v>4.3</v>
      </c>
      <c r="L142" s="31"/>
      <c r="M142" s="1"/>
      <c r="V142" t="str">
        <f t="shared" si="17"/>
        <v/>
      </c>
      <c r="W142" t="str">
        <f t="shared" si="18"/>
        <v/>
      </c>
    </row>
    <row r="143" spans="1:23" ht="15.75" thickBot="1" x14ac:dyDescent="0.3">
      <c r="A143" s="1">
        <v>44830</v>
      </c>
      <c r="B143" t="s">
        <v>85</v>
      </c>
      <c r="C143" t="s">
        <v>61</v>
      </c>
      <c r="E143" s="20" t="s">
        <v>103</v>
      </c>
      <c r="F143" s="21" t="s">
        <v>10</v>
      </c>
      <c r="G143" s="21" t="s">
        <v>3</v>
      </c>
      <c r="H143" s="45"/>
      <c r="I143" s="31">
        <v>9.35</v>
      </c>
      <c r="J143" s="31">
        <v>7</v>
      </c>
      <c r="K143" s="31">
        <v>3.92</v>
      </c>
      <c r="L143" s="31"/>
      <c r="M143" s="1"/>
      <c r="V143" t="str">
        <f t="shared" si="17"/>
        <v/>
      </c>
      <c r="W143" t="str">
        <f t="shared" si="18"/>
        <v/>
      </c>
    </row>
    <row r="144" spans="1:23" ht="15.75" thickBot="1" x14ac:dyDescent="0.3">
      <c r="A144" s="1">
        <v>44830</v>
      </c>
      <c r="B144" t="s">
        <v>85</v>
      </c>
      <c r="C144" t="s">
        <v>61</v>
      </c>
      <c r="E144" s="20" t="s">
        <v>103</v>
      </c>
      <c r="F144" s="21" t="s">
        <v>15</v>
      </c>
      <c r="G144" s="21" t="s">
        <v>12</v>
      </c>
      <c r="H144" s="45"/>
      <c r="I144" s="31">
        <v>10.1</v>
      </c>
      <c r="J144" s="31">
        <v>7.84</v>
      </c>
      <c r="K144" s="31">
        <v>4.18</v>
      </c>
      <c r="L144" s="31"/>
      <c r="M144" s="1"/>
      <c r="V144" t="str">
        <f t="shared" si="17"/>
        <v/>
      </c>
      <c r="W144" t="str">
        <f t="shared" si="18"/>
        <v/>
      </c>
    </row>
    <row r="145" spans="1:23" ht="15.75" thickBot="1" x14ac:dyDescent="0.3">
      <c r="A145" s="1">
        <v>44830</v>
      </c>
      <c r="B145" t="s">
        <v>85</v>
      </c>
      <c r="C145" t="s">
        <v>61</v>
      </c>
      <c r="E145" s="20" t="s">
        <v>103</v>
      </c>
      <c r="F145" s="23" t="s">
        <v>12</v>
      </c>
      <c r="G145" s="23" t="s">
        <v>3</v>
      </c>
      <c r="H145" s="45"/>
      <c r="I145" s="31">
        <v>9.66</v>
      </c>
      <c r="J145" s="31">
        <v>7.67</v>
      </c>
      <c r="K145" s="31">
        <v>4.13</v>
      </c>
      <c r="L145" s="31"/>
      <c r="M145" s="1"/>
      <c r="V145" t="str">
        <f t="shared" si="17"/>
        <v/>
      </c>
      <c r="W145" t="str">
        <f t="shared" si="18"/>
        <v/>
      </c>
    </row>
    <row r="146" spans="1:23" ht="15.75" thickBot="1" x14ac:dyDescent="0.3">
      <c r="A146" s="1">
        <v>44830</v>
      </c>
      <c r="B146" t="s">
        <v>85</v>
      </c>
      <c r="C146" t="s">
        <v>60</v>
      </c>
      <c r="D146" t="s">
        <v>60</v>
      </c>
      <c r="E146" s="20" t="s">
        <v>84</v>
      </c>
      <c r="F146" s="21" t="s">
        <v>10</v>
      </c>
      <c r="G146" s="3"/>
      <c r="H146" s="17"/>
      <c r="I146">
        <v>15.1</v>
      </c>
      <c r="J146">
        <v>11.4</v>
      </c>
      <c r="K146">
        <v>6.3</v>
      </c>
      <c r="L146" s="31" t="s">
        <v>151</v>
      </c>
      <c r="M146" s="1">
        <v>44900</v>
      </c>
      <c r="N146">
        <f t="shared" ref="N138:N201" si="19">M146-A146</f>
        <v>70</v>
      </c>
      <c r="V146" t="str">
        <f t="shared" si="17"/>
        <v/>
      </c>
      <c r="W146" t="str">
        <f t="shared" si="18"/>
        <v/>
      </c>
    </row>
    <row r="147" spans="1:23" ht="15.75" thickBot="1" x14ac:dyDescent="0.3">
      <c r="A147" s="1">
        <v>44830</v>
      </c>
      <c r="B147" t="s">
        <v>85</v>
      </c>
      <c r="C147" t="s">
        <v>60</v>
      </c>
      <c r="D147" t="s">
        <v>60</v>
      </c>
      <c r="E147" s="20" t="s">
        <v>84</v>
      </c>
      <c r="F147" s="21" t="s">
        <v>15</v>
      </c>
      <c r="G147" s="3"/>
      <c r="H147" s="17"/>
      <c r="I147">
        <v>13.6</v>
      </c>
      <c r="J147">
        <v>10</v>
      </c>
      <c r="K147">
        <v>5.7</v>
      </c>
      <c r="L147" s="31" t="s">
        <v>151</v>
      </c>
      <c r="M147" s="1">
        <v>44900</v>
      </c>
      <c r="N147">
        <f t="shared" si="19"/>
        <v>70</v>
      </c>
      <c r="V147" t="str">
        <f t="shared" si="17"/>
        <v/>
      </c>
      <c r="W147" t="str">
        <f t="shared" si="18"/>
        <v/>
      </c>
    </row>
    <row r="148" spans="1:23" ht="15.75" thickBot="1" x14ac:dyDescent="0.3">
      <c r="A148" s="1">
        <v>44830</v>
      </c>
      <c r="B148" t="s">
        <v>85</v>
      </c>
      <c r="C148" t="s">
        <v>60</v>
      </c>
      <c r="D148" t="s">
        <v>60</v>
      </c>
      <c r="E148" s="20" t="s">
        <v>84</v>
      </c>
      <c r="F148" s="21" t="s">
        <v>12</v>
      </c>
      <c r="G148" s="3"/>
      <c r="H148" s="17"/>
      <c r="I148">
        <v>12.8</v>
      </c>
      <c r="J148">
        <v>8.8000000000000007</v>
      </c>
      <c r="K148">
        <v>5.7</v>
      </c>
      <c r="L148" s="31" t="s">
        <v>151</v>
      </c>
      <c r="M148" s="1">
        <v>44900</v>
      </c>
      <c r="N148">
        <f t="shared" si="19"/>
        <v>70</v>
      </c>
      <c r="O148" t="s">
        <v>9</v>
      </c>
      <c r="P148" t="s">
        <v>12</v>
      </c>
      <c r="U148">
        <v>13.87</v>
      </c>
      <c r="V148" t="str">
        <f t="shared" si="17"/>
        <v/>
      </c>
      <c r="W148" t="str">
        <f t="shared" si="18"/>
        <v/>
      </c>
    </row>
    <row r="149" spans="1:23" ht="15.75" thickBot="1" x14ac:dyDescent="0.3">
      <c r="A149" s="1">
        <v>44830</v>
      </c>
      <c r="B149" t="s">
        <v>85</v>
      </c>
      <c r="C149" t="s">
        <v>60</v>
      </c>
      <c r="D149" t="s">
        <v>60</v>
      </c>
      <c r="E149" s="20" t="s">
        <v>84</v>
      </c>
      <c r="F149" s="21" t="s">
        <v>3</v>
      </c>
      <c r="G149" s="3"/>
      <c r="H149" s="17"/>
      <c r="I149">
        <v>12</v>
      </c>
      <c r="J149">
        <v>8.8000000000000007</v>
      </c>
      <c r="K149">
        <v>5</v>
      </c>
      <c r="L149" s="31" t="s">
        <v>151</v>
      </c>
      <c r="M149" s="1">
        <v>44900</v>
      </c>
      <c r="N149">
        <f t="shared" si="19"/>
        <v>70</v>
      </c>
      <c r="O149" t="s">
        <v>9</v>
      </c>
      <c r="P149" t="s">
        <v>3</v>
      </c>
      <c r="U149">
        <v>12.28</v>
      </c>
      <c r="V149" t="str">
        <f t="shared" si="17"/>
        <v/>
      </c>
      <c r="W149" t="str">
        <f t="shared" si="18"/>
        <v/>
      </c>
    </row>
    <row r="150" spans="1:23" ht="15.75" thickBot="1" x14ac:dyDescent="0.3">
      <c r="A150" s="1">
        <v>44830</v>
      </c>
      <c r="B150" t="s">
        <v>85</v>
      </c>
      <c r="C150" t="s">
        <v>60</v>
      </c>
      <c r="D150" t="s">
        <v>60</v>
      </c>
      <c r="E150" s="20" t="s">
        <v>84</v>
      </c>
      <c r="F150" s="21" t="s">
        <v>10</v>
      </c>
      <c r="G150" s="21" t="s">
        <v>15</v>
      </c>
      <c r="H150" s="45"/>
      <c r="I150">
        <v>11.7</v>
      </c>
      <c r="J150">
        <v>8.6</v>
      </c>
      <c r="K150">
        <v>5.8</v>
      </c>
      <c r="L150" s="31" t="s">
        <v>151</v>
      </c>
      <c r="M150" s="1">
        <v>44900</v>
      </c>
      <c r="N150">
        <f t="shared" si="19"/>
        <v>70</v>
      </c>
      <c r="V150" t="str">
        <f t="shared" si="17"/>
        <v/>
      </c>
      <c r="W150" t="str">
        <f t="shared" si="18"/>
        <v/>
      </c>
    </row>
    <row r="151" spans="1:23" ht="15.75" thickBot="1" x14ac:dyDescent="0.3">
      <c r="A151" s="1">
        <v>44830</v>
      </c>
      <c r="B151" t="s">
        <v>85</v>
      </c>
      <c r="C151" t="s">
        <v>60</v>
      </c>
      <c r="D151" t="s">
        <v>60</v>
      </c>
      <c r="E151" s="20" t="s">
        <v>84</v>
      </c>
      <c r="F151" s="21" t="s">
        <v>10</v>
      </c>
      <c r="G151" s="21" t="s">
        <v>12</v>
      </c>
      <c r="H151" s="45"/>
      <c r="I151">
        <v>9.9</v>
      </c>
      <c r="J151">
        <v>7.1</v>
      </c>
      <c r="K151">
        <v>4.2</v>
      </c>
      <c r="L151" s="31" t="s">
        <v>151</v>
      </c>
      <c r="M151" s="1">
        <v>44900</v>
      </c>
      <c r="N151">
        <f t="shared" si="19"/>
        <v>70</v>
      </c>
      <c r="V151" t="str">
        <f t="shared" si="17"/>
        <v/>
      </c>
      <c r="W151" t="str">
        <f t="shared" si="18"/>
        <v/>
      </c>
    </row>
    <row r="152" spans="1:23" ht="15.75" thickBot="1" x14ac:dyDescent="0.3">
      <c r="A152" s="1">
        <v>44830</v>
      </c>
      <c r="B152" t="s">
        <v>85</v>
      </c>
      <c r="C152" t="s">
        <v>60</v>
      </c>
      <c r="D152" t="s">
        <v>60</v>
      </c>
      <c r="E152" s="20" t="s">
        <v>84</v>
      </c>
      <c r="F152" s="21" t="s">
        <v>10</v>
      </c>
      <c r="G152" s="21" t="s">
        <v>3</v>
      </c>
      <c r="H152" s="45"/>
      <c r="I152">
        <v>9.8000000000000007</v>
      </c>
      <c r="J152">
        <v>7.3</v>
      </c>
      <c r="K152">
        <v>3.9</v>
      </c>
      <c r="L152" s="31" t="s">
        <v>151</v>
      </c>
      <c r="M152" s="1">
        <v>44900</v>
      </c>
      <c r="N152">
        <f t="shared" si="19"/>
        <v>70</v>
      </c>
      <c r="O152" t="s">
        <v>9</v>
      </c>
      <c r="P152" t="s">
        <v>18</v>
      </c>
      <c r="Q152">
        <v>10.3</v>
      </c>
      <c r="R152">
        <v>7.88</v>
      </c>
      <c r="S152">
        <v>4.26</v>
      </c>
      <c r="V152">
        <f>IF(R152,R152-J152,"")</f>
        <v>0.58000000000000007</v>
      </c>
      <c r="W152" t="str">
        <f t="shared" si="18"/>
        <v/>
      </c>
    </row>
    <row r="153" spans="1:23" ht="15.75" thickBot="1" x14ac:dyDescent="0.3">
      <c r="A153" s="1">
        <v>44830</v>
      </c>
      <c r="B153" t="s">
        <v>85</v>
      </c>
      <c r="C153" t="s">
        <v>60</v>
      </c>
      <c r="D153" t="s">
        <v>60</v>
      </c>
      <c r="E153" s="20" t="s">
        <v>84</v>
      </c>
      <c r="F153" s="21" t="s">
        <v>15</v>
      </c>
      <c r="G153" s="21" t="s">
        <v>12</v>
      </c>
      <c r="H153" s="45"/>
      <c r="I153">
        <v>10.8</v>
      </c>
      <c r="J153">
        <v>8.3000000000000007</v>
      </c>
      <c r="K153">
        <v>4.5</v>
      </c>
      <c r="L153" s="31" t="s">
        <v>151</v>
      </c>
      <c r="M153" s="1">
        <v>44900</v>
      </c>
      <c r="N153">
        <f t="shared" si="19"/>
        <v>70</v>
      </c>
      <c r="V153" t="str">
        <f t="shared" ref="V153:V219" si="20">IF(R153,R153-J153,"")</f>
        <v/>
      </c>
      <c r="W153" t="str">
        <f t="shared" ref="W153:W219" si="21">IF(T153,IF(V153,((T153-V153)/V153)*100,""),"")</f>
        <v/>
      </c>
    </row>
    <row r="154" spans="1:23" ht="15.75" thickBot="1" x14ac:dyDescent="0.3">
      <c r="A154" s="1">
        <v>44830</v>
      </c>
      <c r="B154" t="s">
        <v>85</v>
      </c>
      <c r="C154" t="s">
        <v>60</v>
      </c>
      <c r="D154" t="s">
        <v>60</v>
      </c>
      <c r="E154" s="20" t="s">
        <v>84</v>
      </c>
      <c r="F154" s="23" t="s">
        <v>12</v>
      </c>
      <c r="G154" s="23" t="s">
        <v>3</v>
      </c>
      <c r="H154" s="45"/>
      <c r="I154">
        <v>11.4</v>
      </c>
      <c r="J154">
        <v>7.8</v>
      </c>
      <c r="K154">
        <v>4.4000000000000004</v>
      </c>
      <c r="L154" s="31" t="s">
        <v>151</v>
      </c>
      <c r="M154" s="1">
        <v>44900</v>
      </c>
      <c r="N154">
        <f t="shared" si="19"/>
        <v>70</v>
      </c>
      <c r="O154" t="s">
        <v>13</v>
      </c>
      <c r="P154" t="s">
        <v>46</v>
      </c>
      <c r="Q154">
        <v>14.46</v>
      </c>
      <c r="R154">
        <v>10.99</v>
      </c>
      <c r="S154">
        <v>6.24</v>
      </c>
      <c r="T154">
        <v>7.77</v>
      </c>
      <c r="V154">
        <f t="shared" si="20"/>
        <v>3.1900000000000004</v>
      </c>
      <c r="W154">
        <f>T154/V154</f>
        <v>2.4357366771159872</v>
      </c>
    </row>
    <row r="155" spans="1:23" ht="15.75" thickBot="1" x14ac:dyDescent="0.3">
      <c r="A155" s="1">
        <v>44830</v>
      </c>
      <c r="B155" t="s">
        <v>85</v>
      </c>
      <c r="C155" t="s">
        <v>60</v>
      </c>
      <c r="D155" t="s">
        <v>60</v>
      </c>
      <c r="E155" s="20" t="s">
        <v>84</v>
      </c>
      <c r="F155" s="33"/>
      <c r="G155" s="33"/>
      <c r="H155" s="45"/>
      <c r="I155">
        <f>AVERAGE(I146:I154)</f>
        <v>11.9</v>
      </c>
      <c r="J155">
        <f t="shared" ref="J155:K155" si="22">AVERAGE(J146:J154)</f>
        <v>8.6777777777777771</v>
      </c>
      <c r="K155">
        <f t="shared" si="22"/>
        <v>5.0555555555555554</v>
      </c>
      <c r="L155" s="31" t="s">
        <v>151</v>
      </c>
      <c r="M155" s="1">
        <v>44900</v>
      </c>
      <c r="N155">
        <f t="shared" si="19"/>
        <v>70</v>
      </c>
      <c r="O155" t="s">
        <v>13</v>
      </c>
      <c r="P155" t="s">
        <v>50</v>
      </c>
      <c r="Q155">
        <v>18.350000000000001</v>
      </c>
      <c r="R155">
        <v>14.2</v>
      </c>
      <c r="S155">
        <v>7.98</v>
      </c>
      <c r="T155">
        <v>8.86</v>
      </c>
      <c r="V155">
        <f t="shared" si="20"/>
        <v>5.5222222222222221</v>
      </c>
      <c r="W155">
        <f>T155/V155</f>
        <v>1.6044265593561367</v>
      </c>
    </row>
    <row r="156" spans="1:23" ht="15.75" thickBot="1" x14ac:dyDescent="0.3">
      <c r="A156" s="1">
        <v>44830</v>
      </c>
      <c r="B156" t="s">
        <v>85</v>
      </c>
      <c r="C156" t="s">
        <v>60</v>
      </c>
      <c r="D156" t="s">
        <v>60</v>
      </c>
      <c r="E156" s="20" t="s">
        <v>84</v>
      </c>
      <c r="F156" s="33"/>
      <c r="G156" s="33"/>
      <c r="H156" s="45"/>
      <c r="I156">
        <f>AVERAGE(I146:I154)</f>
        <v>11.9</v>
      </c>
      <c r="J156">
        <f t="shared" ref="J156:K156" si="23">AVERAGE(J146:J154)</f>
        <v>8.6777777777777771</v>
      </c>
      <c r="K156">
        <f t="shared" si="23"/>
        <v>5.0555555555555554</v>
      </c>
      <c r="L156" s="31" t="s">
        <v>151</v>
      </c>
      <c r="M156" s="1">
        <v>44900</v>
      </c>
      <c r="N156">
        <f t="shared" si="19"/>
        <v>70</v>
      </c>
      <c r="O156" t="s">
        <v>9</v>
      </c>
      <c r="P156" t="s">
        <v>11</v>
      </c>
      <c r="U156">
        <v>12.35</v>
      </c>
      <c r="V156" t="str">
        <f t="shared" si="20"/>
        <v/>
      </c>
      <c r="W156" t="str">
        <f t="shared" si="21"/>
        <v/>
      </c>
    </row>
    <row r="157" spans="1:23" ht="15.75" thickBot="1" x14ac:dyDescent="0.3">
      <c r="A157" s="1">
        <v>44830</v>
      </c>
      <c r="B157" t="s">
        <v>85</v>
      </c>
      <c r="C157" t="s">
        <v>60</v>
      </c>
      <c r="D157" t="s">
        <v>60</v>
      </c>
      <c r="E157" s="20" t="s">
        <v>84</v>
      </c>
      <c r="F157" s="33"/>
      <c r="G157" s="33"/>
      <c r="H157" s="45"/>
      <c r="I157">
        <f>AVERAGE(I146:I154)</f>
        <v>11.9</v>
      </c>
      <c r="J157">
        <f t="shared" ref="J157:K157" si="24">AVERAGE(J146:J154)</f>
        <v>8.6777777777777771</v>
      </c>
      <c r="K157">
        <f t="shared" si="24"/>
        <v>5.0555555555555554</v>
      </c>
      <c r="L157" s="31" t="s">
        <v>151</v>
      </c>
      <c r="M157" s="1">
        <v>44900</v>
      </c>
      <c r="N157">
        <f t="shared" si="19"/>
        <v>70</v>
      </c>
      <c r="O157" t="s">
        <v>9</v>
      </c>
      <c r="P157" t="s">
        <v>11</v>
      </c>
      <c r="U157">
        <v>10</v>
      </c>
      <c r="V157" t="str">
        <f t="shared" si="20"/>
        <v/>
      </c>
      <c r="W157" t="str">
        <f t="shared" si="21"/>
        <v/>
      </c>
    </row>
    <row r="158" spans="1:23" ht="15.75" thickBot="1" x14ac:dyDescent="0.3">
      <c r="A158" s="1">
        <v>44830</v>
      </c>
      <c r="B158" t="s">
        <v>85</v>
      </c>
      <c r="C158" t="s">
        <v>60</v>
      </c>
      <c r="E158" s="20" t="s">
        <v>86</v>
      </c>
      <c r="F158" s="21" t="s">
        <v>10</v>
      </c>
      <c r="G158" s="3"/>
      <c r="H158" s="17"/>
      <c r="I158">
        <v>15.7</v>
      </c>
      <c r="J158">
        <v>11.8</v>
      </c>
      <c r="K158">
        <v>7</v>
      </c>
      <c r="L158" s="31"/>
      <c r="M158" s="1"/>
      <c r="V158" t="str">
        <f t="shared" si="20"/>
        <v/>
      </c>
      <c r="W158" t="str">
        <f t="shared" si="21"/>
        <v/>
      </c>
    </row>
    <row r="159" spans="1:23" ht="15.75" thickBot="1" x14ac:dyDescent="0.3">
      <c r="A159" s="1">
        <v>44830</v>
      </c>
      <c r="B159" t="s">
        <v>85</v>
      </c>
      <c r="C159" t="s">
        <v>60</v>
      </c>
      <c r="E159" s="20" t="s">
        <v>86</v>
      </c>
      <c r="F159" s="21" t="s">
        <v>15</v>
      </c>
      <c r="G159" s="3"/>
      <c r="H159" s="17"/>
      <c r="I159">
        <v>12.7</v>
      </c>
      <c r="J159">
        <v>9.9</v>
      </c>
      <c r="K159">
        <v>5.9</v>
      </c>
      <c r="L159" s="31"/>
      <c r="M159" s="1"/>
      <c r="V159" t="str">
        <f t="shared" si="20"/>
        <v/>
      </c>
      <c r="W159" t="str">
        <f t="shared" si="21"/>
        <v/>
      </c>
    </row>
    <row r="160" spans="1:23" ht="15.75" thickBot="1" x14ac:dyDescent="0.3">
      <c r="A160" s="1">
        <v>44830</v>
      </c>
      <c r="B160" t="s">
        <v>85</v>
      </c>
      <c r="C160" t="s">
        <v>60</v>
      </c>
      <c r="E160" s="20" t="s">
        <v>86</v>
      </c>
      <c r="F160" s="21" t="s">
        <v>12</v>
      </c>
      <c r="G160" s="3"/>
      <c r="H160" s="17"/>
      <c r="I160">
        <v>12.3</v>
      </c>
      <c r="J160">
        <v>9.4</v>
      </c>
      <c r="K160">
        <v>5.8</v>
      </c>
      <c r="L160" s="31"/>
      <c r="M160" s="1"/>
      <c r="V160" t="str">
        <f t="shared" si="20"/>
        <v/>
      </c>
      <c r="W160" t="str">
        <f t="shared" si="21"/>
        <v/>
      </c>
    </row>
    <row r="161" spans="1:24" ht="15.75" thickBot="1" x14ac:dyDescent="0.3">
      <c r="A161" s="1">
        <v>44830</v>
      </c>
      <c r="B161" t="s">
        <v>85</v>
      </c>
      <c r="C161" t="s">
        <v>60</v>
      </c>
      <c r="E161" s="20" t="s">
        <v>86</v>
      </c>
      <c r="F161" s="21" t="s">
        <v>3</v>
      </c>
      <c r="G161" s="3"/>
      <c r="H161" s="17"/>
      <c r="I161">
        <v>12.5</v>
      </c>
      <c r="J161">
        <v>9</v>
      </c>
      <c r="K161">
        <v>5.2</v>
      </c>
      <c r="L161" s="31"/>
      <c r="M161" s="1"/>
      <c r="V161" t="str">
        <f t="shared" si="20"/>
        <v/>
      </c>
      <c r="W161" t="str">
        <f t="shared" si="21"/>
        <v/>
      </c>
    </row>
    <row r="162" spans="1:24" ht="15.75" thickBot="1" x14ac:dyDescent="0.3">
      <c r="A162" s="1">
        <v>44830</v>
      </c>
      <c r="B162" t="s">
        <v>85</v>
      </c>
      <c r="C162" t="s">
        <v>60</v>
      </c>
      <c r="E162" s="20" t="s">
        <v>86</v>
      </c>
      <c r="F162" s="21" t="s">
        <v>10</v>
      </c>
      <c r="G162" s="21" t="s">
        <v>15</v>
      </c>
      <c r="H162" s="45"/>
      <c r="I162">
        <v>11.5</v>
      </c>
      <c r="J162">
        <v>8.8000000000000007</v>
      </c>
      <c r="K162">
        <v>4.7</v>
      </c>
      <c r="L162" s="31"/>
      <c r="M162" s="1"/>
      <c r="V162" t="str">
        <f t="shared" si="20"/>
        <v/>
      </c>
      <c r="W162" t="str">
        <f t="shared" si="21"/>
        <v/>
      </c>
    </row>
    <row r="163" spans="1:24" ht="15.75" thickBot="1" x14ac:dyDescent="0.3">
      <c r="A163" s="1">
        <v>44830</v>
      </c>
      <c r="B163" t="s">
        <v>85</v>
      </c>
      <c r="C163" t="s">
        <v>60</v>
      </c>
      <c r="E163" s="20" t="s">
        <v>86</v>
      </c>
      <c r="F163" s="21" t="s">
        <v>10</v>
      </c>
      <c r="G163" s="21" t="s">
        <v>12</v>
      </c>
      <c r="H163" s="45"/>
      <c r="I163">
        <v>9.4</v>
      </c>
      <c r="J163">
        <v>7.3</v>
      </c>
      <c r="K163">
        <v>4.3</v>
      </c>
      <c r="L163" s="31"/>
      <c r="M163" s="1"/>
      <c r="V163" t="str">
        <f t="shared" si="20"/>
        <v/>
      </c>
      <c r="W163" t="str">
        <f t="shared" si="21"/>
        <v/>
      </c>
    </row>
    <row r="164" spans="1:24" ht="15.75" thickBot="1" x14ac:dyDescent="0.3">
      <c r="A164" s="1">
        <v>44830</v>
      </c>
      <c r="B164" t="s">
        <v>85</v>
      </c>
      <c r="C164" t="s">
        <v>60</v>
      </c>
      <c r="E164" s="20" t="s">
        <v>86</v>
      </c>
      <c r="F164" s="21" t="s">
        <v>10</v>
      </c>
      <c r="G164" s="21" t="s">
        <v>3</v>
      </c>
      <c r="H164" s="45"/>
      <c r="I164">
        <v>10.1</v>
      </c>
      <c r="J164">
        <v>7.9</v>
      </c>
      <c r="K164">
        <v>4.5</v>
      </c>
      <c r="L164" s="31"/>
      <c r="M164" s="1"/>
      <c r="V164" t="str">
        <f t="shared" si="20"/>
        <v/>
      </c>
      <c r="W164" t="str">
        <f t="shared" si="21"/>
        <v/>
      </c>
    </row>
    <row r="165" spans="1:24" ht="15.75" thickBot="1" x14ac:dyDescent="0.3">
      <c r="A165" s="1">
        <v>44830</v>
      </c>
      <c r="B165" t="s">
        <v>85</v>
      </c>
      <c r="C165" t="s">
        <v>60</v>
      </c>
      <c r="E165" s="20" t="s">
        <v>86</v>
      </c>
      <c r="F165" s="21" t="s">
        <v>15</v>
      </c>
      <c r="G165" s="21" t="s">
        <v>12</v>
      </c>
      <c r="H165" s="45"/>
      <c r="I165">
        <v>11.2</v>
      </c>
      <c r="J165">
        <v>8.8000000000000007</v>
      </c>
      <c r="K165">
        <v>5.0999999999999996</v>
      </c>
      <c r="L165" s="31"/>
      <c r="M165" s="1"/>
      <c r="V165" t="str">
        <f t="shared" si="20"/>
        <v/>
      </c>
      <c r="W165" t="str">
        <f t="shared" si="21"/>
        <v/>
      </c>
    </row>
    <row r="166" spans="1:24" ht="15.75" thickBot="1" x14ac:dyDescent="0.3">
      <c r="A166" s="1">
        <v>44830</v>
      </c>
      <c r="B166" t="s">
        <v>85</v>
      </c>
      <c r="C166" t="s">
        <v>60</v>
      </c>
      <c r="E166" s="20" t="s">
        <v>86</v>
      </c>
      <c r="F166" s="23" t="s">
        <v>12</v>
      </c>
      <c r="G166" s="23" t="s">
        <v>3</v>
      </c>
      <c r="H166" s="45"/>
      <c r="I166">
        <v>10.6</v>
      </c>
      <c r="J166">
        <v>7.9</v>
      </c>
      <c r="K166">
        <v>4.4000000000000004</v>
      </c>
      <c r="L166" s="31"/>
      <c r="M166" s="1"/>
      <c r="V166" t="str">
        <f t="shared" si="20"/>
        <v/>
      </c>
      <c r="W166" t="str">
        <f t="shared" si="21"/>
        <v/>
      </c>
    </row>
    <row r="167" spans="1:24" ht="15.75" thickBot="1" x14ac:dyDescent="0.3">
      <c r="A167" s="1">
        <v>44830</v>
      </c>
      <c r="B167" t="s">
        <v>85</v>
      </c>
      <c r="C167" t="s">
        <v>60</v>
      </c>
      <c r="E167" s="20" t="s">
        <v>87</v>
      </c>
      <c r="F167" s="21" t="s">
        <v>10</v>
      </c>
      <c r="G167" s="3"/>
      <c r="H167" s="17"/>
      <c r="I167">
        <v>15.4</v>
      </c>
      <c r="J167">
        <v>12</v>
      </c>
      <c r="K167">
        <v>6.8</v>
      </c>
      <c r="L167" s="31"/>
      <c r="M167" s="1"/>
      <c r="V167" t="str">
        <f t="shared" si="20"/>
        <v/>
      </c>
      <c r="W167" t="str">
        <f t="shared" si="21"/>
        <v/>
      </c>
    </row>
    <row r="168" spans="1:24" ht="15.75" thickBot="1" x14ac:dyDescent="0.3">
      <c r="A168" s="1">
        <v>44830</v>
      </c>
      <c r="B168" t="s">
        <v>85</v>
      </c>
      <c r="C168" t="s">
        <v>60</v>
      </c>
      <c r="E168" s="20" t="s">
        <v>87</v>
      </c>
      <c r="F168" s="21" t="s">
        <v>15</v>
      </c>
      <c r="G168" s="3"/>
      <c r="H168" s="17"/>
      <c r="I168">
        <v>13.3</v>
      </c>
      <c r="J168">
        <v>10.1</v>
      </c>
      <c r="K168">
        <v>5.9</v>
      </c>
      <c r="L168" s="31"/>
      <c r="M168" s="1"/>
      <c r="V168" t="str">
        <f t="shared" si="20"/>
        <v/>
      </c>
      <c r="W168" t="str">
        <f t="shared" si="21"/>
        <v/>
      </c>
    </row>
    <row r="169" spans="1:24" ht="15.75" thickBot="1" x14ac:dyDescent="0.3">
      <c r="A169" s="1">
        <v>44830</v>
      </c>
      <c r="B169" t="s">
        <v>85</v>
      </c>
      <c r="C169" t="s">
        <v>60</v>
      </c>
      <c r="E169" s="20" t="s">
        <v>87</v>
      </c>
      <c r="F169" s="21" t="s">
        <v>12</v>
      </c>
      <c r="G169" s="3"/>
      <c r="H169" s="17"/>
      <c r="I169">
        <v>14.3</v>
      </c>
      <c r="J169">
        <v>10.4</v>
      </c>
      <c r="K169">
        <v>6.5</v>
      </c>
      <c r="L169" s="31"/>
      <c r="M169" s="1"/>
      <c r="V169" t="str">
        <f t="shared" si="20"/>
        <v/>
      </c>
      <c r="W169" t="str">
        <f t="shared" si="21"/>
        <v/>
      </c>
    </row>
    <row r="170" spans="1:24" ht="15.75" thickBot="1" x14ac:dyDescent="0.3">
      <c r="A170" s="1">
        <v>44830</v>
      </c>
      <c r="B170" t="s">
        <v>85</v>
      </c>
      <c r="C170" t="s">
        <v>60</v>
      </c>
      <c r="E170" s="20" t="s">
        <v>87</v>
      </c>
      <c r="F170" s="21" t="s">
        <v>3</v>
      </c>
      <c r="G170" s="3"/>
      <c r="H170" s="17"/>
      <c r="I170">
        <v>11.3</v>
      </c>
      <c r="J170">
        <v>8.5</v>
      </c>
      <c r="K170">
        <v>4.8</v>
      </c>
      <c r="L170" s="31"/>
      <c r="M170" s="1"/>
      <c r="V170" t="str">
        <f t="shared" si="20"/>
        <v/>
      </c>
      <c r="W170" t="str">
        <f t="shared" si="21"/>
        <v/>
      </c>
    </row>
    <row r="171" spans="1:24" ht="15.75" thickBot="1" x14ac:dyDescent="0.3">
      <c r="A171" s="1">
        <v>44830</v>
      </c>
      <c r="B171" t="s">
        <v>85</v>
      </c>
      <c r="C171" t="s">
        <v>60</v>
      </c>
      <c r="E171" s="20" t="s">
        <v>87</v>
      </c>
      <c r="F171" s="21" t="s">
        <v>10</v>
      </c>
      <c r="G171" s="21" t="s">
        <v>15</v>
      </c>
      <c r="H171" s="45"/>
      <c r="I171">
        <v>11.7</v>
      </c>
      <c r="J171">
        <v>8.5</v>
      </c>
      <c r="K171">
        <v>4.5</v>
      </c>
      <c r="L171" s="31"/>
      <c r="M171" s="1"/>
      <c r="V171" t="str">
        <f t="shared" si="20"/>
        <v/>
      </c>
      <c r="W171" t="str">
        <f t="shared" si="21"/>
        <v/>
      </c>
    </row>
    <row r="172" spans="1:24" ht="15.75" thickBot="1" x14ac:dyDescent="0.3">
      <c r="A172" s="1">
        <v>44830</v>
      </c>
      <c r="B172" t="s">
        <v>85</v>
      </c>
      <c r="C172" t="s">
        <v>60</v>
      </c>
      <c r="E172" s="20" t="s">
        <v>87</v>
      </c>
      <c r="F172" s="21" t="s">
        <v>10</v>
      </c>
      <c r="G172" s="21" t="s">
        <v>12</v>
      </c>
      <c r="H172" s="45"/>
      <c r="I172">
        <v>10.4</v>
      </c>
      <c r="J172">
        <v>7.9</v>
      </c>
      <c r="K172">
        <v>4.5999999999999996</v>
      </c>
      <c r="L172" s="31"/>
      <c r="M172" s="1"/>
      <c r="V172" t="str">
        <f t="shared" si="20"/>
        <v/>
      </c>
      <c r="W172" t="str">
        <f t="shared" si="21"/>
        <v/>
      </c>
    </row>
    <row r="173" spans="1:24" ht="15.75" thickBot="1" x14ac:dyDescent="0.3">
      <c r="A173" s="1">
        <v>44830</v>
      </c>
      <c r="B173" t="s">
        <v>85</v>
      </c>
      <c r="C173" t="s">
        <v>60</v>
      </c>
      <c r="E173" s="20" t="s">
        <v>87</v>
      </c>
      <c r="F173" s="21" t="s">
        <v>10</v>
      </c>
      <c r="G173" s="21" t="s">
        <v>3</v>
      </c>
      <c r="H173" s="45"/>
      <c r="I173">
        <v>10</v>
      </c>
      <c r="J173">
        <v>7.9</v>
      </c>
      <c r="K173">
        <v>4.5999999999999996</v>
      </c>
      <c r="L173" s="31"/>
      <c r="M173" s="1"/>
      <c r="V173" t="str">
        <f t="shared" si="20"/>
        <v/>
      </c>
      <c r="W173" t="str">
        <f t="shared" si="21"/>
        <v/>
      </c>
    </row>
    <row r="174" spans="1:24" ht="15.75" thickBot="1" x14ac:dyDescent="0.3">
      <c r="A174" s="1">
        <v>44830</v>
      </c>
      <c r="B174" t="s">
        <v>85</v>
      </c>
      <c r="C174" t="s">
        <v>60</v>
      </c>
      <c r="E174" s="20" t="s">
        <v>87</v>
      </c>
      <c r="F174" s="21" t="s">
        <v>15</v>
      </c>
      <c r="G174" s="21" t="s">
        <v>12</v>
      </c>
      <c r="H174" s="45"/>
      <c r="I174">
        <v>10.8</v>
      </c>
      <c r="J174">
        <v>8.4</v>
      </c>
      <c r="K174">
        <v>4.8</v>
      </c>
      <c r="L174" s="31"/>
      <c r="M174" s="1"/>
      <c r="V174" t="str">
        <f t="shared" si="20"/>
        <v/>
      </c>
      <c r="W174" t="str">
        <f t="shared" si="21"/>
        <v/>
      </c>
    </row>
    <row r="175" spans="1:24" ht="15.75" thickBot="1" x14ac:dyDescent="0.3">
      <c r="A175" s="1">
        <v>44830</v>
      </c>
      <c r="B175" t="s">
        <v>85</v>
      </c>
      <c r="C175" t="s">
        <v>60</v>
      </c>
      <c r="E175" s="20" t="s">
        <v>87</v>
      </c>
      <c r="F175" s="23" t="s">
        <v>12</v>
      </c>
      <c r="G175" s="23" t="s">
        <v>3</v>
      </c>
      <c r="H175" s="45"/>
      <c r="I175">
        <v>11.3</v>
      </c>
      <c r="J175">
        <v>8.5</v>
      </c>
      <c r="K175">
        <v>5.0999999999999996</v>
      </c>
      <c r="L175" s="31"/>
      <c r="M175" s="1"/>
      <c r="V175" t="str">
        <f t="shared" si="20"/>
        <v/>
      </c>
      <c r="W175" t="str">
        <f t="shared" si="21"/>
        <v/>
      </c>
    </row>
    <row r="176" spans="1:24" ht="15.75" thickBot="1" x14ac:dyDescent="0.3">
      <c r="A176" s="1">
        <v>44830</v>
      </c>
      <c r="B176" t="s">
        <v>85</v>
      </c>
      <c r="C176" t="s">
        <v>61</v>
      </c>
      <c r="D176" t="s">
        <v>60</v>
      </c>
      <c r="E176" s="20" t="s">
        <v>88</v>
      </c>
      <c r="F176" s="21" t="s">
        <v>10</v>
      </c>
      <c r="G176" s="3"/>
      <c r="H176" s="17"/>
      <c r="I176">
        <v>14.2</v>
      </c>
      <c r="J176">
        <v>10.4</v>
      </c>
      <c r="K176">
        <v>5.9</v>
      </c>
      <c r="L176" s="31" t="s">
        <v>151</v>
      </c>
      <c r="M176" s="1">
        <v>44900</v>
      </c>
      <c r="N176">
        <f t="shared" si="19"/>
        <v>70</v>
      </c>
      <c r="O176" t="s">
        <v>13</v>
      </c>
      <c r="P176" t="s">
        <v>10</v>
      </c>
      <c r="Q176">
        <v>19.66</v>
      </c>
      <c r="R176">
        <v>15.08</v>
      </c>
      <c r="S176">
        <v>8.32</v>
      </c>
      <c r="T176">
        <v>10.72</v>
      </c>
      <c r="V176">
        <f t="shared" si="20"/>
        <v>4.68</v>
      </c>
      <c r="W176">
        <f>T176/V176</f>
        <v>2.2905982905982909</v>
      </c>
      <c r="X176" t="s">
        <v>67</v>
      </c>
    </row>
    <row r="177" spans="1:24" ht="15.75" thickBot="1" x14ac:dyDescent="0.3">
      <c r="A177" s="1">
        <v>44830</v>
      </c>
      <c r="B177" t="s">
        <v>85</v>
      </c>
      <c r="C177" t="s">
        <v>61</v>
      </c>
      <c r="D177" t="s">
        <v>60</v>
      </c>
      <c r="E177" s="20" t="s">
        <v>88</v>
      </c>
      <c r="F177" s="21" t="s">
        <v>15</v>
      </c>
      <c r="G177" s="3"/>
      <c r="H177" s="17"/>
      <c r="I177">
        <v>13.3</v>
      </c>
      <c r="J177">
        <v>9.8000000000000007</v>
      </c>
      <c r="K177">
        <v>5.9</v>
      </c>
      <c r="L177" s="31" t="s">
        <v>151</v>
      </c>
      <c r="M177" s="1">
        <v>44900</v>
      </c>
      <c r="N177">
        <f t="shared" si="19"/>
        <v>70</v>
      </c>
      <c r="O177" t="s">
        <v>13</v>
      </c>
      <c r="P177" t="s">
        <v>15</v>
      </c>
      <c r="Q177">
        <v>17.79</v>
      </c>
      <c r="R177">
        <v>13.53</v>
      </c>
      <c r="S177">
        <v>7.62</v>
      </c>
      <c r="T177">
        <v>9.61</v>
      </c>
      <c r="V177">
        <f t="shared" si="20"/>
        <v>3.7299999999999986</v>
      </c>
      <c r="W177">
        <f t="shared" ref="W177:W179" si="25">T177/V177</f>
        <v>2.5764075067024135</v>
      </c>
      <c r="X177" t="s">
        <v>68</v>
      </c>
    </row>
    <row r="178" spans="1:24" ht="15.75" thickBot="1" x14ac:dyDescent="0.3">
      <c r="A178" s="1">
        <v>44830</v>
      </c>
      <c r="B178" t="s">
        <v>85</v>
      </c>
      <c r="C178" t="s">
        <v>61</v>
      </c>
      <c r="D178" t="s">
        <v>60</v>
      </c>
      <c r="E178" s="20" t="s">
        <v>88</v>
      </c>
      <c r="F178" s="21" t="s">
        <v>12</v>
      </c>
      <c r="G178" s="3"/>
      <c r="H178" s="17"/>
      <c r="I178">
        <v>11.7</v>
      </c>
      <c r="J178">
        <v>9.1</v>
      </c>
      <c r="K178">
        <v>5</v>
      </c>
      <c r="L178" s="31" t="s">
        <v>151</v>
      </c>
      <c r="M178" s="1">
        <v>44900</v>
      </c>
      <c r="N178">
        <f t="shared" si="19"/>
        <v>70</v>
      </c>
      <c r="O178" t="s">
        <v>9</v>
      </c>
      <c r="P178" t="s">
        <v>12</v>
      </c>
      <c r="Q178">
        <v>17.100000000000001</v>
      </c>
      <c r="R178">
        <v>12.66</v>
      </c>
      <c r="S178">
        <v>7.04</v>
      </c>
      <c r="T178">
        <v>8.8699999999999992</v>
      </c>
      <c r="V178">
        <f t="shared" si="20"/>
        <v>3.5600000000000005</v>
      </c>
      <c r="W178">
        <f t="shared" si="25"/>
        <v>2.4915730337078648</v>
      </c>
      <c r="X178" t="s">
        <v>67</v>
      </c>
    </row>
    <row r="179" spans="1:24" ht="15.75" thickBot="1" x14ac:dyDescent="0.3">
      <c r="A179" s="1">
        <v>44830</v>
      </c>
      <c r="B179" t="s">
        <v>85</v>
      </c>
      <c r="C179" t="s">
        <v>61</v>
      </c>
      <c r="D179" t="s">
        <v>60</v>
      </c>
      <c r="E179" s="20" t="s">
        <v>88</v>
      </c>
      <c r="F179" s="21" t="s">
        <v>3</v>
      </c>
      <c r="G179" s="3"/>
      <c r="H179" s="17"/>
      <c r="I179">
        <v>12.3</v>
      </c>
      <c r="J179">
        <v>9</v>
      </c>
      <c r="K179">
        <v>5.0999999999999996</v>
      </c>
      <c r="L179" s="31" t="s">
        <v>151</v>
      </c>
      <c r="M179" s="1">
        <v>44900</v>
      </c>
      <c r="N179">
        <f t="shared" si="19"/>
        <v>70</v>
      </c>
      <c r="O179" t="s">
        <v>9</v>
      </c>
      <c r="P179" t="s">
        <v>3</v>
      </c>
      <c r="Q179">
        <v>17.37</v>
      </c>
      <c r="R179">
        <v>13.13</v>
      </c>
      <c r="S179">
        <v>7.28</v>
      </c>
      <c r="T179">
        <v>8.07</v>
      </c>
      <c r="V179">
        <f t="shared" si="20"/>
        <v>4.1300000000000008</v>
      </c>
      <c r="W179">
        <f t="shared" si="25"/>
        <v>1.9539951573849876</v>
      </c>
      <c r="X179" t="s">
        <v>67</v>
      </c>
    </row>
    <row r="180" spans="1:24" ht="15.75" thickBot="1" x14ac:dyDescent="0.3">
      <c r="A180" s="1">
        <v>44830</v>
      </c>
      <c r="B180" t="s">
        <v>85</v>
      </c>
      <c r="C180" t="s">
        <v>61</v>
      </c>
      <c r="D180" t="s">
        <v>60</v>
      </c>
      <c r="E180" s="20" t="s">
        <v>88</v>
      </c>
      <c r="F180" s="21" t="s">
        <v>10</v>
      </c>
      <c r="G180" s="21" t="s">
        <v>15</v>
      </c>
      <c r="H180" s="45"/>
      <c r="I180">
        <v>10.8</v>
      </c>
      <c r="J180">
        <v>8.1999999999999993</v>
      </c>
      <c r="K180">
        <v>4.5</v>
      </c>
      <c r="L180" s="31" t="s">
        <v>151</v>
      </c>
      <c r="M180" s="1">
        <v>44900</v>
      </c>
      <c r="N180">
        <f t="shared" si="19"/>
        <v>70</v>
      </c>
      <c r="V180" t="str">
        <f t="shared" si="20"/>
        <v/>
      </c>
      <c r="W180" t="str">
        <f t="shared" si="21"/>
        <v/>
      </c>
    </row>
    <row r="181" spans="1:24" ht="15.75" thickBot="1" x14ac:dyDescent="0.3">
      <c r="A181" s="1">
        <v>44830</v>
      </c>
      <c r="B181" t="s">
        <v>85</v>
      </c>
      <c r="C181" t="s">
        <v>61</v>
      </c>
      <c r="D181" t="s">
        <v>60</v>
      </c>
      <c r="E181" s="20" t="s">
        <v>88</v>
      </c>
      <c r="F181" s="21" t="s">
        <v>10</v>
      </c>
      <c r="G181" s="21" t="s">
        <v>12</v>
      </c>
      <c r="H181" s="45"/>
      <c r="I181">
        <v>9.8000000000000007</v>
      </c>
      <c r="J181">
        <v>7.4</v>
      </c>
      <c r="K181">
        <v>4.5999999999999996</v>
      </c>
      <c r="L181" s="31" t="s">
        <v>151</v>
      </c>
      <c r="M181" s="1">
        <v>44900</v>
      </c>
      <c r="N181">
        <f t="shared" si="19"/>
        <v>70</v>
      </c>
      <c r="V181" t="str">
        <f t="shared" si="20"/>
        <v/>
      </c>
      <c r="W181" t="str">
        <f t="shared" si="21"/>
        <v/>
      </c>
    </row>
    <row r="182" spans="1:24" ht="15.75" thickBot="1" x14ac:dyDescent="0.3">
      <c r="A182" s="1">
        <v>44830</v>
      </c>
      <c r="B182" t="s">
        <v>85</v>
      </c>
      <c r="C182" t="s">
        <v>61</v>
      </c>
      <c r="D182" t="s">
        <v>60</v>
      </c>
      <c r="E182" s="20" t="s">
        <v>88</v>
      </c>
      <c r="F182" s="21" t="s">
        <v>10</v>
      </c>
      <c r="G182" s="21" t="s">
        <v>3</v>
      </c>
      <c r="H182" s="45"/>
      <c r="I182">
        <v>9.6999999999999993</v>
      </c>
      <c r="J182">
        <v>7.5</v>
      </c>
      <c r="K182">
        <v>4.4000000000000004</v>
      </c>
      <c r="L182" s="31" t="s">
        <v>151</v>
      </c>
      <c r="M182" s="1">
        <v>44900</v>
      </c>
      <c r="N182">
        <f t="shared" si="19"/>
        <v>70</v>
      </c>
      <c r="O182" t="s">
        <v>13</v>
      </c>
      <c r="P182" t="s">
        <v>18</v>
      </c>
      <c r="Q182">
        <v>16.09</v>
      </c>
      <c r="R182">
        <v>12.73</v>
      </c>
      <c r="S182">
        <v>6.94</v>
      </c>
      <c r="T182">
        <v>7.46</v>
      </c>
      <c r="V182">
        <f t="shared" si="20"/>
        <v>5.23</v>
      </c>
      <c r="W182">
        <f t="shared" ref="W182:W184" si="26">T182/V182</f>
        <v>1.4263862332695985</v>
      </c>
      <c r="X182" t="s">
        <v>67</v>
      </c>
    </row>
    <row r="183" spans="1:24" ht="15.75" thickBot="1" x14ac:dyDescent="0.3">
      <c r="A183" s="1">
        <v>44830</v>
      </c>
      <c r="B183" t="s">
        <v>85</v>
      </c>
      <c r="C183" t="s">
        <v>61</v>
      </c>
      <c r="D183" t="s">
        <v>60</v>
      </c>
      <c r="E183" s="20" t="s">
        <v>88</v>
      </c>
      <c r="F183" s="21" t="s">
        <v>15</v>
      </c>
      <c r="G183" s="21" t="s">
        <v>12</v>
      </c>
      <c r="H183" s="45"/>
      <c r="I183">
        <v>11.1</v>
      </c>
      <c r="J183">
        <v>8.1</v>
      </c>
      <c r="K183">
        <v>5.2</v>
      </c>
      <c r="L183" s="31" t="s">
        <v>151</v>
      </c>
      <c r="M183" s="1">
        <v>44900</v>
      </c>
      <c r="N183">
        <f t="shared" si="19"/>
        <v>70</v>
      </c>
      <c r="O183" t="s">
        <v>13</v>
      </c>
      <c r="P183" t="s">
        <v>19</v>
      </c>
      <c r="Q183">
        <v>16.899999999999999</v>
      </c>
      <c r="R183">
        <v>13.32</v>
      </c>
      <c r="S183">
        <v>8.2200000000000006</v>
      </c>
      <c r="T183">
        <v>8.4600000000000009</v>
      </c>
      <c r="V183">
        <f t="shared" si="20"/>
        <v>5.2200000000000006</v>
      </c>
      <c r="W183">
        <f t="shared" si="26"/>
        <v>1.6206896551724137</v>
      </c>
      <c r="X183" t="s">
        <v>67</v>
      </c>
    </row>
    <row r="184" spans="1:24" ht="15.75" thickBot="1" x14ac:dyDescent="0.3">
      <c r="A184" s="1">
        <v>44830</v>
      </c>
      <c r="B184" t="s">
        <v>85</v>
      </c>
      <c r="C184" t="s">
        <v>61</v>
      </c>
      <c r="D184" t="s">
        <v>60</v>
      </c>
      <c r="E184" s="20" t="s">
        <v>88</v>
      </c>
      <c r="F184" s="23" t="s">
        <v>12</v>
      </c>
      <c r="G184" s="23" t="s">
        <v>3</v>
      </c>
      <c r="H184" s="45"/>
      <c r="I184">
        <v>10</v>
      </c>
      <c r="J184">
        <v>7.7</v>
      </c>
      <c r="K184">
        <v>4.4000000000000004</v>
      </c>
      <c r="L184" s="31" t="s">
        <v>151</v>
      </c>
      <c r="M184" s="1">
        <v>44900</v>
      </c>
      <c r="N184">
        <f t="shared" si="19"/>
        <v>70</v>
      </c>
      <c r="O184" t="s">
        <v>13</v>
      </c>
      <c r="P184" t="s">
        <v>14</v>
      </c>
      <c r="Q184">
        <v>16.53</v>
      </c>
      <c r="R184">
        <v>12.75</v>
      </c>
      <c r="S184">
        <v>7.43</v>
      </c>
      <c r="T184">
        <v>8.4</v>
      </c>
      <c r="V184">
        <f t="shared" si="20"/>
        <v>5.05</v>
      </c>
      <c r="W184">
        <f t="shared" si="26"/>
        <v>1.6633663366336635</v>
      </c>
      <c r="X184" t="s">
        <v>67</v>
      </c>
    </row>
    <row r="185" spans="1:24" ht="15.75" thickBot="1" x14ac:dyDescent="0.3">
      <c r="A185" s="1">
        <v>44830</v>
      </c>
      <c r="B185" t="s">
        <v>85</v>
      </c>
      <c r="C185" t="s">
        <v>61</v>
      </c>
      <c r="E185" s="20" t="s">
        <v>104</v>
      </c>
      <c r="F185" s="21" t="s">
        <v>10</v>
      </c>
      <c r="G185" s="3"/>
      <c r="H185" s="17"/>
      <c r="I185">
        <v>15.2</v>
      </c>
      <c r="J185">
        <v>11.5</v>
      </c>
      <c r="K185">
        <v>7</v>
      </c>
      <c r="L185" s="31"/>
      <c r="M185" s="1"/>
      <c r="V185" t="str">
        <f t="shared" si="20"/>
        <v/>
      </c>
      <c r="W185" t="str">
        <f t="shared" si="21"/>
        <v/>
      </c>
    </row>
    <row r="186" spans="1:24" ht="15.75" thickBot="1" x14ac:dyDescent="0.3">
      <c r="A186" s="1">
        <v>44830</v>
      </c>
      <c r="B186" t="s">
        <v>85</v>
      </c>
      <c r="C186" t="s">
        <v>61</v>
      </c>
      <c r="E186" s="20" t="s">
        <v>104</v>
      </c>
      <c r="F186" s="21" t="s">
        <v>15</v>
      </c>
      <c r="G186" s="3"/>
      <c r="H186" s="17"/>
      <c r="I186">
        <v>13.4</v>
      </c>
      <c r="J186">
        <v>10.4</v>
      </c>
      <c r="K186">
        <v>6</v>
      </c>
      <c r="L186" s="31"/>
      <c r="M186" s="1"/>
      <c r="V186" t="str">
        <f t="shared" si="20"/>
        <v/>
      </c>
      <c r="W186" t="str">
        <f t="shared" si="21"/>
        <v/>
      </c>
    </row>
    <row r="187" spans="1:24" ht="15.75" thickBot="1" x14ac:dyDescent="0.3">
      <c r="A187" s="1">
        <v>44830</v>
      </c>
      <c r="B187" t="s">
        <v>85</v>
      </c>
      <c r="C187" t="s">
        <v>61</v>
      </c>
      <c r="E187" s="20" t="s">
        <v>104</v>
      </c>
      <c r="F187" s="21" t="s">
        <v>12</v>
      </c>
      <c r="G187" s="3"/>
      <c r="H187" s="17"/>
      <c r="I187">
        <v>12.2</v>
      </c>
      <c r="J187">
        <v>8.3000000000000007</v>
      </c>
      <c r="K187">
        <v>5</v>
      </c>
      <c r="L187" s="31"/>
      <c r="M187" s="1"/>
      <c r="V187" t="str">
        <f t="shared" si="20"/>
        <v/>
      </c>
      <c r="W187" t="str">
        <f t="shared" si="21"/>
        <v/>
      </c>
    </row>
    <row r="188" spans="1:24" ht="15.75" thickBot="1" x14ac:dyDescent="0.3">
      <c r="A188" s="1">
        <v>44830</v>
      </c>
      <c r="B188" t="s">
        <v>85</v>
      </c>
      <c r="C188" t="s">
        <v>61</v>
      </c>
      <c r="E188" s="20" t="s">
        <v>104</v>
      </c>
      <c r="F188" s="21" t="s">
        <v>3</v>
      </c>
      <c r="G188" s="3"/>
      <c r="H188" s="17"/>
      <c r="I188">
        <v>11.7</v>
      </c>
      <c r="J188">
        <v>8.6</v>
      </c>
      <c r="K188">
        <v>4.7</v>
      </c>
      <c r="L188" s="31"/>
      <c r="M188" s="1"/>
      <c r="V188" t="str">
        <f t="shared" si="20"/>
        <v/>
      </c>
      <c r="W188" t="str">
        <f t="shared" si="21"/>
        <v/>
      </c>
    </row>
    <row r="189" spans="1:24" ht="15.75" thickBot="1" x14ac:dyDescent="0.3">
      <c r="A189" s="1">
        <v>44830</v>
      </c>
      <c r="B189" t="s">
        <v>85</v>
      </c>
      <c r="C189" t="s">
        <v>61</v>
      </c>
      <c r="E189" s="20" t="s">
        <v>104</v>
      </c>
      <c r="F189" s="21" t="s">
        <v>10</v>
      </c>
      <c r="G189" s="21" t="s">
        <v>15</v>
      </c>
      <c r="H189" s="45"/>
      <c r="I189">
        <v>10.199999999999999</v>
      </c>
      <c r="J189">
        <v>7.5</v>
      </c>
      <c r="K189">
        <v>4.5999999999999996</v>
      </c>
      <c r="L189" s="31"/>
      <c r="M189" s="1"/>
      <c r="V189" t="str">
        <f t="shared" si="20"/>
        <v/>
      </c>
      <c r="W189" t="str">
        <f t="shared" si="21"/>
        <v/>
      </c>
    </row>
    <row r="190" spans="1:24" ht="15.75" thickBot="1" x14ac:dyDescent="0.3">
      <c r="A190" s="1">
        <v>44830</v>
      </c>
      <c r="B190" t="s">
        <v>85</v>
      </c>
      <c r="C190" t="s">
        <v>61</v>
      </c>
      <c r="E190" s="20" t="s">
        <v>104</v>
      </c>
      <c r="F190" s="21" t="s">
        <v>10</v>
      </c>
      <c r="G190" s="21" t="s">
        <v>12</v>
      </c>
      <c r="H190" s="45"/>
      <c r="I190">
        <v>10.3</v>
      </c>
      <c r="J190">
        <v>7.5</v>
      </c>
      <c r="K190">
        <v>4.5</v>
      </c>
      <c r="L190" s="31"/>
      <c r="M190" s="1"/>
      <c r="V190" t="str">
        <f t="shared" si="20"/>
        <v/>
      </c>
      <c r="W190" t="str">
        <f t="shared" si="21"/>
        <v/>
      </c>
    </row>
    <row r="191" spans="1:24" ht="15.75" thickBot="1" x14ac:dyDescent="0.3">
      <c r="A191" s="1">
        <v>44830</v>
      </c>
      <c r="B191" t="s">
        <v>85</v>
      </c>
      <c r="C191" t="s">
        <v>61</v>
      </c>
      <c r="E191" s="20" t="s">
        <v>104</v>
      </c>
      <c r="F191" s="21" t="s">
        <v>10</v>
      </c>
      <c r="G191" s="21" t="s">
        <v>3</v>
      </c>
      <c r="H191" s="45"/>
      <c r="I191">
        <v>9.8000000000000007</v>
      </c>
      <c r="J191">
        <v>6.9</v>
      </c>
      <c r="K191">
        <v>4</v>
      </c>
      <c r="L191" s="31"/>
      <c r="M191" s="1"/>
      <c r="V191" t="str">
        <f t="shared" si="20"/>
        <v/>
      </c>
      <c r="W191" t="str">
        <f t="shared" si="21"/>
        <v/>
      </c>
    </row>
    <row r="192" spans="1:24" ht="15.75" thickBot="1" x14ac:dyDescent="0.3">
      <c r="A192" s="1">
        <v>44830</v>
      </c>
      <c r="B192" t="s">
        <v>85</v>
      </c>
      <c r="C192" t="s">
        <v>61</v>
      </c>
      <c r="E192" s="20" t="s">
        <v>104</v>
      </c>
      <c r="F192" s="21" t="s">
        <v>15</v>
      </c>
      <c r="G192" s="21" t="s">
        <v>12</v>
      </c>
      <c r="H192" s="45"/>
      <c r="I192">
        <v>11.4</v>
      </c>
      <c r="J192">
        <v>8.3000000000000007</v>
      </c>
      <c r="K192">
        <v>4.8</v>
      </c>
      <c r="L192" s="31"/>
      <c r="M192" s="1"/>
      <c r="V192" t="str">
        <f t="shared" si="20"/>
        <v/>
      </c>
      <c r="W192" t="str">
        <f t="shared" si="21"/>
        <v/>
      </c>
    </row>
    <row r="193" spans="1:23" ht="15.75" thickBot="1" x14ac:dyDescent="0.3">
      <c r="A193" s="1">
        <v>44830</v>
      </c>
      <c r="B193" t="s">
        <v>85</v>
      </c>
      <c r="C193" t="s">
        <v>61</v>
      </c>
      <c r="E193" s="20" t="s">
        <v>104</v>
      </c>
      <c r="F193" s="23" t="s">
        <v>12</v>
      </c>
      <c r="G193" s="23" t="s">
        <v>3</v>
      </c>
      <c r="H193" s="45"/>
      <c r="I193">
        <v>10.5</v>
      </c>
      <c r="J193">
        <v>8</v>
      </c>
      <c r="K193">
        <v>4.5</v>
      </c>
      <c r="L193" s="31"/>
      <c r="M193" s="1"/>
      <c r="V193" t="str">
        <f t="shared" si="20"/>
        <v/>
      </c>
      <c r="W193" t="str">
        <f t="shared" si="21"/>
        <v/>
      </c>
    </row>
    <row r="194" spans="1:23" ht="15.75" thickBot="1" x14ac:dyDescent="0.3">
      <c r="A194" s="1">
        <v>44830</v>
      </c>
      <c r="B194" t="s">
        <v>85</v>
      </c>
      <c r="C194" t="s">
        <v>61</v>
      </c>
      <c r="E194" s="20" t="s">
        <v>105</v>
      </c>
      <c r="F194" s="21" t="s">
        <v>10</v>
      </c>
      <c r="G194" s="3"/>
      <c r="H194" s="17"/>
      <c r="I194">
        <v>13.9</v>
      </c>
      <c r="J194">
        <v>10</v>
      </c>
      <c r="K194">
        <v>6</v>
      </c>
      <c r="L194" s="31"/>
      <c r="M194" s="1"/>
      <c r="V194" t="str">
        <f t="shared" si="20"/>
        <v/>
      </c>
      <c r="W194" t="str">
        <f t="shared" si="21"/>
        <v/>
      </c>
    </row>
    <row r="195" spans="1:23" ht="15.75" thickBot="1" x14ac:dyDescent="0.3">
      <c r="A195" s="1">
        <v>44830</v>
      </c>
      <c r="B195" t="s">
        <v>85</v>
      </c>
      <c r="C195" t="s">
        <v>61</v>
      </c>
      <c r="E195" s="20" t="s">
        <v>105</v>
      </c>
      <c r="F195" s="21" t="s">
        <v>15</v>
      </c>
      <c r="G195" s="3"/>
      <c r="H195" s="17"/>
      <c r="I195">
        <v>13</v>
      </c>
      <c r="J195">
        <v>9.9</v>
      </c>
      <c r="K195">
        <v>5.4</v>
      </c>
      <c r="L195" s="31"/>
      <c r="M195" s="1"/>
      <c r="V195" t="str">
        <f t="shared" si="20"/>
        <v/>
      </c>
      <c r="W195" t="str">
        <f t="shared" si="21"/>
        <v/>
      </c>
    </row>
    <row r="196" spans="1:23" ht="15.75" thickBot="1" x14ac:dyDescent="0.3">
      <c r="A196" s="1">
        <v>44830</v>
      </c>
      <c r="B196" t="s">
        <v>85</v>
      </c>
      <c r="C196" t="s">
        <v>61</v>
      </c>
      <c r="E196" s="20" t="s">
        <v>105</v>
      </c>
      <c r="F196" s="21" t="s">
        <v>12</v>
      </c>
      <c r="G196" s="3"/>
      <c r="H196" s="17"/>
      <c r="I196">
        <v>12.1</v>
      </c>
      <c r="J196">
        <v>8.5</v>
      </c>
      <c r="K196">
        <v>5.2</v>
      </c>
      <c r="L196" s="31"/>
      <c r="M196" s="1"/>
      <c r="V196" t="str">
        <f t="shared" si="20"/>
        <v/>
      </c>
      <c r="W196" t="str">
        <f t="shared" si="21"/>
        <v/>
      </c>
    </row>
    <row r="197" spans="1:23" ht="15.75" thickBot="1" x14ac:dyDescent="0.3">
      <c r="A197" s="1">
        <v>44830</v>
      </c>
      <c r="B197" t="s">
        <v>85</v>
      </c>
      <c r="C197" t="s">
        <v>61</v>
      </c>
      <c r="E197" s="20" t="s">
        <v>105</v>
      </c>
      <c r="F197" s="21" t="s">
        <v>3</v>
      </c>
      <c r="G197" s="3"/>
      <c r="H197" s="17"/>
      <c r="I197">
        <v>11.6</v>
      </c>
      <c r="J197">
        <v>8.4</v>
      </c>
      <c r="K197">
        <v>4.8</v>
      </c>
      <c r="L197" s="31"/>
      <c r="M197" s="1"/>
      <c r="V197" t="str">
        <f t="shared" si="20"/>
        <v/>
      </c>
      <c r="W197" t="str">
        <f t="shared" si="21"/>
        <v/>
      </c>
    </row>
    <row r="198" spans="1:23" ht="15.75" thickBot="1" x14ac:dyDescent="0.3">
      <c r="A198" s="1">
        <v>44830</v>
      </c>
      <c r="B198" t="s">
        <v>85</v>
      </c>
      <c r="C198" t="s">
        <v>61</v>
      </c>
      <c r="E198" s="20" t="s">
        <v>105</v>
      </c>
      <c r="F198" s="21" t="s">
        <v>10</v>
      </c>
      <c r="G198" s="21" t="s">
        <v>15</v>
      </c>
      <c r="H198" s="45"/>
      <c r="I198">
        <v>11.4</v>
      </c>
      <c r="J198">
        <v>7.9</v>
      </c>
      <c r="K198">
        <v>4.9000000000000004</v>
      </c>
      <c r="L198" s="31"/>
      <c r="M198" s="1"/>
      <c r="V198" t="str">
        <f t="shared" si="20"/>
        <v/>
      </c>
      <c r="W198" t="str">
        <f t="shared" si="21"/>
        <v/>
      </c>
    </row>
    <row r="199" spans="1:23" ht="15.75" thickBot="1" x14ac:dyDescent="0.3">
      <c r="A199" s="1">
        <v>44830</v>
      </c>
      <c r="B199" t="s">
        <v>85</v>
      </c>
      <c r="C199" t="s">
        <v>61</v>
      </c>
      <c r="E199" s="20" t="s">
        <v>105</v>
      </c>
      <c r="F199" s="21" t="s">
        <v>10</v>
      </c>
      <c r="G199" s="21" t="s">
        <v>12</v>
      </c>
      <c r="H199" s="45"/>
      <c r="I199">
        <v>9</v>
      </c>
      <c r="J199">
        <v>7.2</v>
      </c>
      <c r="K199">
        <v>3.8</v>
      </c>
      <c r="L199" s="31"/>
      <c r="M199" s="1"/>
      <c r="V199" t="str">
        <f t="shared" si="20"/>
        <v/>
      </c>
      <c r="W199" t="str">
        <f t="shared" si="21"/>
        <v/>
      </c>
    </row>
    <row r="200" spans="1:23" ht="15.75" thickBot="1" x14ac:dyDescent="0.3">
      <c r="A200" s="1">
        <v>44830</v>
      </c>
      <c r="B200" t="s">
        <v>85</v>
      </c>
      <c r="C200" t="s">
        <v>61</v>
      </c>
      <c r="E200" s="20" t="s">
        <v>105</v>
      </c>
      <c r="F200" s="21" t="s">
        <v>10</v>
      </c>
      <c r="G200" s="21" t="s">
        <v>3</v>
      </c>
      <c r="H200" s="45"/>
      <c r="I200">
        <v>9.5</v>
      </c>
      <c r="J200">
        <v>7.2</v>
      </c>
      <c r="K200">
        <v>4</v>
      </c>
      <c r="L200" s="31"/>
      <c r="M200" s="1"/>
      <c r="V200" t="str">
        <f t="shared" si="20"/>
        <v/>
      </c>
      <c r="W200" t="str">
        <f t="shared" si="21"/>
        <v/>
      </c>
    </row>
    <row r="201" spans="1:23" ht="15.75" thickBot="1" x14ac:dyDescent="0.3">
      <c r="A201" s="1">
        <v>44830</v>
      </c>
      <c r="B201" t="s">
        <v>85</v>
      </c>
      <c r="C201" t="s">
        <v>61</v>
      </c>
      <c r="E201" s="20" t="s">
        <v>105</v>
      </c>
      <c r="F201" s="21" t="s">
        <v>15</v>
      </c>
      <c r="G201" s="21" t="s">
        <v>12</v>
      </c>
      <c r="H201" s="45"/>
      <c r="I201">
        <v>10.9</v>
      </c>
      <c r="J201">
        <v>8.4</v>
      </c>
      <c r="K201">
        <v>5.4</v>
      </c>
      <c r="L201" s="31"/>
      <c r="M201" s="1"/>
      <c r="V201" t="str">
        <f t="shared" si="20"/>
        <v/>
      </c>
      <c r="W201" t="str">
        <f t="shared" si="21"/>
        <v/>
      </c>
    </row>
    <row r="202" spans="1:23" ht="15.75" thickBot="1" x14ac:dyDescent="0.3">
      <c r="A202" s="1">
        <v>44830</v>
      </c>
      <c r="B202" t="s">
        <v>85</v>
      </c>
      <c r="C202" t="s">
        <v>61</v>
      </c>
      <c r="E202" s="20" t="s">
        <v>105</v>
      </c>
      <c r="F202" s="23" t="s">
        <v>12</v>
      </c>
      <c r="G202" s="23" t="s">
        <v>3</v>
      </c>
      <c r="H202" s="45"/>
      <c r="I202">
        <v>11.3</v>
      </c>
      <c r="J202">
        <v>8.1999999999999993</v>
      </c>
      <c r="K202">
        <v>4.8</v>
      </c>
      <c r="L202" s="31"/>
      <c r="M202" s="1"/>
      <c r="V202" t="str">
        <f t="shared" si="20"/>
        <v/>
      </c>
      <c r="W202" t="str">
        <f t="shared" si="21"/>
        <v/>
      </c>
    </row>
    <row r="203" spans="1:23" ht="15.75" thickBot="1" x14ac:dyDescent="0.3">
      <c r="A203" s="1">
        <v>44830</v>
      </c>
      <c r="B203" t="s">
        <v>85</v>
      </c>
      <c r="C203" t="s">
        <v>60</v>
      </c>
      <c r="D203" t="s">
        <v>60</v>
      </c>
      <c r="E203" s="20" t="s">
        <v>106</v>
      </c>
      <c r="F203" s="21" t="s">
        <v>10</v>
      </c>
      <c r="G203" s="3"/>
      <c r="H203" s="17"/>
      <c r="I203">
        <v>12.6</v>
      </c>
      <c r="J203">
        <v>10</v>
      </c>
      <c r="K203">
        <v>5.6</v>
      </c>
      <c r="L203" s="31" t="s">
        <v>151</v>
      </c>
      <c r="M203" s="1">
        <v>44900</v>
      </c>
      <c r="N203">
        <f t="shared" ref="N202:N265" si="27">M203-A203</f>
        <v>70</v>
      </c>
      <c r="O203" t="s">
        <v>13</v>
      </c>
      <c r="P203" t="s">
        <v>10</v>
      </c>
      <c r="Q203">
        <v>21.79</v>
      </c>
      <c r="R203">
        <v>17.04</v>
      </c>
      <c r="S203">
        <v>9.7899999999999991</v>
      </c>
      <c r="T203">
        <v>10.24</v>
      </c>
      <c r="V203">
        <f t="shared" si="20"/>
        <v>7.0399999999999991</v>
      </c>
      <c r="W203">
        <f t="shared" ref="W203:W204" si="28">T203/V203</f>
        <v>1.4545454545454548</v>
      </c>
    </row>
    <row r="204" spans="1:23" ht="15.75" thickBot="1" x14ac:dyDescent="0.3">
      <c r="A204" s="1">
        <v>44830</v>
      </c>
      <c r="B204" t="s">
        <v>85</v>
      </c>
      <c r="C204" t="s">
        <v>60</v>
      </c>
      <c r="D204" t="s">
        <v>60</v>
      </c>
      <c r="E204" s="20" t="s">
        <v>106</v>
      </c>
      <c r="F204" s="21" t="s">
        <v>15</v>
      </c>
      <c r="G204" s="3"/>
      <c r="H204" s="17"/>
      <c r="I204">
        <v>13.2</v>
      </c>
      <c r="J204">
        <v>10</v>
      </c>
      <c r="K204">
        <v>6.1</v>
      </c>
      <c r="L204" s="31" t="s">
        <v>151</v>
      </c>
      <c r="M204" s="1">
        <v>44900</v>
      </c>
      <c r="N204">
        <f t="shared" si="27"/>
        <v>70</v>
      </c>
      <c r="O204" t="s">
        <v>13</v>
      </c>
      <c r="P204" t="s">
        <v>15</v>
      </c>
      <c r="Q204">
        <v>20.2</v>
      </c>
      <c r="R204">
        <v>15.67</v>
      </c>
      <c r="S204">
        <v>9.39</v>
      </c>
      <c r="T204">
        <v>10.08</v>
      </c>
      <c r="V204">
        <f t="shared" si="20"/>
        <v>5.67</v>
      </c>
      <c r="W204">
        <f t="shared" si="28"/>
        <v>1.7777777777777779</v>
      </c>
    </row>
    <row r="205" spans="1:23" ht="15.75" thickBot="1" x14ac:dyDescent="0.3">
      <c r="A205" s="1">
        <v>44830</v>
      </c>
      <c r="B205" t="s">
        <v>85</v>
      </c>
      <c r="C205" t="s">
        <v>60</v>
      </c>
      <c r="D205" t="s">
        <v>60</v>
      </c>
      <c r="E205" s="20" t="s">
        <v>106</v>
      </c>
      <c r="F205" s="21" t="s">
        <v>12</v>
      </c>
      <c r="G205" s="3"/>
      <c r="H205" s="17"/>
      <c r="I205">
        <v>10.9</v>
      </c>
      <c r="J205">
        <v>8</v>
      </c>
      <c r="K205">
        <v>4.5</v>
      </c>
      <c r="L205" s="31" t="s">
        <v>151</v>
      </c>
      <c r="M205" s="1">
        <v>44900</v>
      </c>
      <c r="N205">
        <f t="shared" si="27"/>
        <v>70</v>
      </c>
      <c r="V205" t="str">
        <f t="shared" si="20"/>
        <v/>
      </c>
      <c r="W205" t="str">
        <f t="shared" si="21"/>
        <v/>
      </c>
    </row>
    <row r="206" spans="1:23" ht="15.75" thickBot="1" x14ac:dyDescent="0.3">
      <c r="A206" s="1">
        <v>44830</v>
      </c>
      <c r="B206" t="s">
        <v>85</v>
      </c>
      <c r="C206" t="s">
        <v>60</v>
      </c>
      <c r="D206" t="s">
        <v>60</v>
      </c>
      <c r="E206" s="20" t="s">
        <v>106</v>
      </c>
      <c r="F206" s="21" t="s">
        <v>3</v>
      </c>
      <c r="G206" s="3"/>
      <c r="H206" s="17"/>
      <c r="I206">
        <v>11.6</v>
      </c>
      <c r="J206">
        <v>9</v>
      </c>
      <c r="K206">
        <v>5.0999999999999996</v>
      </c>
      <c r="L206" s="31" t="s">
        <v>151</v>
      </c>
      <c r="M206" s="1">
        <v>44900</v>
      </c>
      <c r="N206">
        <f t="shared" si="27"/>
        <v>70</v>
      </c>
      <c r="V206" t="str">
        <f t="shared" si="20"/>
        <v/>
      </c>
      <c r="W206" t="str">
        <f t="shared" si="21"/>
        <v/>
      </c>
    </row>
    <row r="207" spans="1:23" ht="15.75" thickBot="1" x14ac:dyDescent="0.3">
      <c r="A207" s="1">
        <v>44830</v>
      </c>
      <c r="B207" t="s">
        <v>85</v>
      </c>
      <c r="C207" t="s">
        <v>60</v>
      </c>
      <c r="D207" t="s">
        <v>60</v>
      </c>
      <c r="E207" s="20" t="s">
        <v>106</v>
      </c>
      <c r="F207" s="21" t="s">
        <v>10</v>
      </c>
      <c r="G207" s="21" t="s">
        <v>15</v>
      </c>
      <c r="H207" s="45"/>
      <c r="I207">
        <v>12.2</v>
      </c>
      <c r="J207">
        <v>9.1</v>
      </c>
      <c r="K207">
        <v>5.5</v>
      </c>
      <c r="L207" s="31" t="s">
        <v>151</v>
      </c>
      <c r="M207" s="1">
        <v>44900</v>
      </c>
      <c r="N207">
        <f t="shared" si="27"/>
        <v>70</v>
      </c>
      <c r="V207" t="str">
        <f t="shared" si="20"/>
        <v/>
      </c>
      <c r="W207" t="str">
        <f t="shared" si="21"/>
        <v/>
      </c>
    </row>
    <row r="208" spans="1:23" ht="15.75" thickBot="1" x14ac:dyDescent="0.3">
      <c r="A208" s="1">
        <v>44830</v>
      </c>
      <c r="B208" t="s">
        <v>85</v>
      </c>
      <c r="C208" t="s">
        <v>60</v>
      </c>
      <c r="D208" t="s">
        <v>60</v>
      </c>
      <c r="E208" s="20" t="s">
        <v>106</v>
      </c>
      <c r="F208" s="21" t="s">
        <v>10</v>
      </c>
      <c r="G208" s="21" t="s">
        <v>12</v>
      </c>
      <c r="H208" s="45"/>
      <c r="I208">
        <v>10.199999999999999</v>
      </c>
      <c r="J208">
        <v>7.5</v>
      </c>
      <c r="K208">
        <v>4.2</v>
      </c>
      <c r="L208" s="31" t="s">
        <v>151</v>
      </c>
      <c r="M208" s="1">
        <v>44900</v>
      </c>
      <c r="N208">
        <f t="shared" si="27"/>
        <v>70</v>
      </c>
      <c r="V208" t="str">
        <f t="shared" si="20"/>
        <v/>
      </c>
      <c r="W208" t="str">
        <f t="shared" si="21"/>
        <v/>
      </c>
    </row>
    <row r="209" spans="1:23" ht="15.75" thickBot="1" x14ac:dyDescent="0.3">
      <c r="A209" s="1">
        <v>44830</v>
      </c>
      <c r="B209" t="s">
        <v>85</v>
      </c>
      <c r="C209" t="s">
        <v>60</v>
      </c>
      <c r="D209" t="s">
        <v>60</v>
      </c>
      <c r="E209" s="20" t="s">
        <v>106</v>
      </c>
      <c r="F209" s="21" t="s">
        <v>10</v>
      </c>
      <c r="G209" s="21" t="s">
        <v>3</v>
      </c>
      <c r="H209" s="45"/>
      <c r="I209">
        <v>11.8</v>
      </c>
      <c r="J209">
        <v>9.1999999999999993</v>
      </c>
      <c r="K209">
        <v>5.5</v>
      </c>
      <c r="L209" s="31" t="s">
        <v>151</v>
      </c>
      <c r="M209" s="1">
        <v>44900</v>
      </c>
      <c r="N209">
        <f t="shared" si="27"/>
        <v>70</v>
      </c>
      <c r="O209" t="s">
        <v>13</v>
      </c>
      <c r="P209" t="s">
        <v>18</v>
      </c>
      <c r="Q209">
        <v>22</v>
      </c>
      <c r="R209">
        <v>16.55</v>
      </c>
      <c r="S209">
        <v>9.5</v>
      </c>
      <c r="T209">
        <v>9.0299999999999994</v>
      </c>
      <c r="V209">
        <f t="shared" si="20"/>
        <v>7.3500000000000014</v>
      </c>
      <c r="W209">
        <f t="shared" ref="W209:W214" si="29">T209/V209</f>
        <v>1.2285714285714282</v>
      </c>
    </row>
    <row r="210" spans="1:23" ht="15.75" thickBot="1" x14ac:dyDescent="0.3">
      <c r="A210" s="1">
        <v>44830</v>
      </c>
      <c r="B210" t="s">
        <v>85</v>
      </c>
      <c r="C210" t="s">
        <v>60</v>
      </c>
      <c r="D210" t="s">
        <v>60</v>
      </c>
      <c r="E210" s="20" t="s">
        <v>106</v>
      </c>
      <c r="F210" s="21" t="s">
        <v>15</v>
      </c>
      <c r="G210" s="21" t="s">
        <v>12</v>
      </c>
      <c r="H210" s="45"/>
      <c r="I210">
        <v>10.9</v>
      </c>
      <c r="J210">
        <v>8.4</v>
      </c>
      <c r="K210">
        <v>5.3</v>
      </c>
      <c r="L210" s="31" t="s">
        <v>151</v>
      </c>
      <c r="M210" s="1">
        <v>44900</v>
      </c>
      <c r="N210">
        <f t="shared" si="27"/>
        <v>70</v>
      </c>
      <c r="V210" t="str">
        <f t="shared" ref="V210:V214" si="30">IF(R210,R210-J210,"")</f>
        <v/>
      </c>
      <c r="W210" t="str">
        <f t="shared" ref="W210" si="31">IF(T210,IF(V210,((T210-V210)/V210)*100,""),"")</f>
        <v/>
      </c>
    </row>
    <row r="211" spans="1:23" ht="15.75" thickBot="1" x14ac:dyDescent="0.3">
      <c r="A211" s="1">
        <v>44830</v>
      </c>
      <c r="B211" t="s">
        <v>85</v>
      </c>
      <c r="C211" t="s">
        <v>60</v>
      </c>
      <c r="D211" t="s">
        <v>60</v>
      </c>
      <c r="E211" s="20" t="s">
        <v>106</v>
      </c>
      <c r="F211" s="23" t="s">
        <v>12</v>
      </c>
      <c r="G211" s="23" t="s">
        <v>3</v>
      </c>
      <c r="H211" s="45"/>
      <c r="I211">
        <v>11.1</v>
      </c>
      <c r="J211">
        <v>8.3000000000000007</v>
      </c>
      <c r="K211">
        <v>4.8</v>
      </c>
      <c r="L211" s="31" t="s">
        <v>151</v>
      </c>
      <c r="M211" s="1">
        <v>44900</v>
      </c>
      <c r="N211">
        <f t="shared" si="27"/>
        <v>70</v>
      </c>
      <c r="O211" t="s">
        <v>13</v>
      </c>
      <c r="P211" t="s">
        <v>14</v>
      </c>
      <c r="Q211">
        <v>19.54</v>
      </c>
      <c r="R211">
        <v>15.03</v>
      </c>
      <c r="S211">
        <v>8.07</v>
      </c>
      <c r="T211">
        <v>8.5399999999999991</v>
      </c>
      <c r="V211">
        <f>IF(R211,R211-J211,"")</f>
        <v>6.7299999999999986</v>
      </c>
      <c r="W211">
        <f t="shared" si="29"/>
        <v>1.2689450222882617</v>
      </c>
    </row>
    <row r="212" spans="1:23" ht="15.75" thickBot="1" x14ac:dyDescent="0.3">
      <c r="A212" s="1">
        <v>44830</v>
      </c>
      <c r="B212" t="s">
        <v>85</v>
      </c>
      <c r="C212" t="s">
        <v>60</v>
      </c>
      <c r="D212" t="s">
        <v>60</v>
      </c>
      <c r="E212" s="20" t="s">
        <v>106</v>
      </c>
      <c r="F212" s="33"/>
      <c r="G212" s="33"/>
      <c r="H212" s="45"/>
      <c r="I212">
        <f>AVERAGE(I203:I211)</f>
        <v>11.611111111111111</v>
      </c>
      <c r="J212">
        <f t="shared" ref="J212:K212" si="32">AVERAGE(J203:J211)</f>
        <v>8.8333333333333339</v>
      </c>
      <c r="K212">
        <f t="shared" si="32"/>
        <v>5.1777777777777771</v>
      </c>
      <c r="L212" s="31" t="s">
        <v>151</v>
      </c>
      <c r="M212" s="1">
        <v>44900</v>
      </c>
      <c r="N212">
        <f t="shared" si="27"/>
        <v>70</v>
      </c>
      <c r="O212" t="s">
        <v>13</v>
      </c>
      <c r="P212" t="s">
        <v>50</v>
      </c>
      <c r="Q212">
        <v>18.350000000000001</v>
      </c>
      <c r="R212">
        <v>13.44</v>
      </c>
      <c r="S212">
        <v>7.58</v>
      </c>
      <c r="T212">
        <v>7.43</v>
      </c>
      <c r="V212">
        <f t="shared" si="30"/>
        <v>4.6066666666666656</v>
      </c>
      <c r="W212">
        <f t="shared" si="29"/>
        <v>1.6128798842257601</v>
      </c>
    </row>
    <row r="213" spans="1:23" ht="15.75" thickBot="1" x14ac:dyDescent="0.3">
      <c r="A213" s="1">
        <v>44830</v>
      </c>
      <c r="B213" t="s">
        <v>85</v>
      </c>
      <c r="C213" t="s">
        <v>60</v>
      </c>
      <c r="D213" t="s">
        <v>60</v>
      </c>
      <c r="E213" s="20" t="s">
        <v>106</v>
      </c>
      <c r="F213" s="33"/>
      <c r="G213" s="33"/>
      <c r="H213" s="45"/>
      <c r="I213">
        <f>AVERAGE(I203:I211)</f>
        <v>11.611111111111111</v>
      </c>
      <c r="J213">
        <f t="shared" ref="J213:K213" si="33">AVERAGE(J203:J211)</f>
        <v>8.8333333333333339</v>
      </c>
      <c r="K213">
        <f t="shared" si="33"/>
        <v>5.1777777777777771</v>
      </c>
      <c r="L213" s="31" t="s">
        <v>151</v>
      </c>
      <c r="M213" s="1">
        <v>44900</v>
      </c>
      <c r="N213">
        <f t="shared" si="27"/>
        <v>70</v>
      </c>
      <c r="O213" t="s">
        <v>13</v>
      </c>
      <c r="P213" t="s">
        <v>11</v>
      </c>
      <c r="Q213">
        <v>15.8</v>
      </c>
      <c r="R213">
        <v>12.22</v>
      </c>
      <c r="S213">
        <v>6.65</v>
      </c>
      <c r="T213">
        <v>8.43</v>
      </c>
      <c r="V213">
        <f t="shared" si="30"/>
        <v>3.3866666666666667</v>
      </c>
      <c r="W213">
        <f t="shared" si="29"/>
        <v>2.4891732283464565</v>
      </c>
    </row>
    <row r="214" spans="1:23" ht="15.75" thickBot="1" x14ac:dyDescent="0.3">
      <c r="A214" s="1">
        <v>44830</v>
      </c>
      <c r="B214" t="s">
        <v>85</v>
      </c>
      <c r="C214" t="s">
        <v>60</v>
      </c>
      <c r="D214" t="s">
        <v>60</v>
      </c>
      <c r="E214" s="20" t="s">
        <v>106</v>
      </c>
      <c r="F214" s="33"/>
      <c r="G214" s="33"/>
      <c r="H214" s="45"/>
      <c r="I214">
        <f>AVERAGE(I203:I211)</f>
        <v>11.611111111111111</v>
      </c>
      <c r="J214">
        <f t="shared" ref="J214:K214" si="34">AVERAGE(J203:J211)</f>
        <v>8.8333333333333339</v>
      </c>
      <c r="K214">
        <f t="shared" si="34"/>
        <v>5.1777777777777771</v>
      </c>
      <c r="L214" s="31" t="s">
        <v>151</v>
      </c>
      <c r="M214" s="1">
        <v>44900</v>
      </c>
      <c r="N214">
        <f t="shared" si="27"/>
        <v>70</v>
      </c>
      <c r="O214" t="s">
        <v>13</v>
      </c>
      <c r="P214" t="s">
        <v>11</v>
      </c>
      <c r="Q214">
        <v>19</v>
      </c>
      <c r="R214">
        <v>14.34</v>
      </c>
      <c r="S214">
        <v>8.0399999999999991</v>
      </c>
      <c r="T214">
        <v>9.09</v>
      </c>
      <c r="V214">
        <f t="shared" si="30"/>
        <v>5.5066666666666659</v>
      </c>
      <c r="W214">
        <f t="shared" si="29"/>
        <v>1.6507263922518163</v>
      </c>
    </row>
    <row r="215" spans="1:23" ht="15.75" thickBot="1" x14ac:dyDescent="0.3">
      <c r="A215" s="1">
        <v>44830</v>
      </c>
      <c r="B215" t="s">
        <v>85</v>
      </c>
      <c r="C215" t="s">
        <v>60</v>
      </c>
      <c r="E215" s="20" t="s">
        <v>107</v>
      </c>
      <c r="F215" s="21" t="s">
        <v>10</v>
      </c>
      <c r="G215" s="3"/>
      <c r="H215" s="17"/>
      <c r="I215">
        <v>13.5</v>
      </c>
      <c r="J215">
        <v>10.9</v>
      </c>
      <c r="K215">
        <v>6.7</v>
      </c>
      <c r="L215" s="31"/>
      <c r="M215" s="1"/>
      <c r="V215" t="str">
        <f t="shared" si="20"/>
        <v/>
      </c>
      <c r="W215" t="str">
        <f t="shared" si="21"/>
        <v/>
      </c>
    </row>
    <row r="216" spans="1:23" ht="15.75" thickBot="1" x14ac:dyDescent="0.3">
      <c r="A216" s="1">
        <v>44830</v>
      </c>
      <c r="B216" t="s">
        <v>85</v>
      </c>
      <c r="C216" t="s">
        <v>60</v>
      </c>
      <c r="E216" s="20" t="s">
        <v>107</v>
      </c>
      <c r="F216" s="21" t="s">
        <v>15</v>
      </c>
      <c r="G216" s="3"/>
      <c r="H216" s="17"/>
      <c r="I216">
        <v>13.3</v>
      </c>
      <c r="J216">
        <v>9.6999999999999993</v>
      </c>
      <c r="K216">
        <v>5.6</v>
      </c>
      <c r="L216" s="31"/>
      <c r="M216" s="1"/>
      <c r="V216" t="str">
        <f t="shared" si="20"/>
        <v/>
      </c>
      <c r="W216" t="str">
        <f t="shared" si="21"/>
        <v/>
      </c>
    </row>
    <row r="217" spans="1:23" ht="15.75" thickBot="1" x14ac:dyDescent="0.3">
      <c r="A217" s="1">
        <v>44830</v>
      </c>
      <c r="B217" t="s">
        <v>85</v>
      </c>
      <c r="C217" t="s">
        <v>60</v>
      </c>
      <c r="E217" s="20" t="s">
        <v>107</v>
      </c>
      <c r="F217" s="21" t="s">
        <v>12</v>
      </c>
      <c r="G217" s="3"/>
      <c r="H217" s="17"/>
      <c r="I217">
        <v>11.5</v>
      </c>
      <c r="J217">
        <v>9.1999999999999993</v>
      </c>
      <c r="K217">
        <v>5.7</v>
      </c>
      <c r="L217" s="31"/>
      <c r="M217" s="1"/>
      <c r="V217" t="str">
        <f t="shared" si="20"/>
        <v/>
      </c>
      <c r="W217" t="str">
        <f t="shared" si="21"/>
        <v/>
      </c>
    </row>
    <row r="218" spans="1:23" ht="15.75" thickBot="1" x14ac:dyDescent="0.3">
      <c r="A218" s="1">
        <v>44830</v>
      </c>
      <c r="B218" t="s">
        <v>85</v>
      </c>
      <c r="C218" t="s">
        <v>60</v>
      </c>
      <c r="E218" s="20" t="s">
        <v>107</v>
      </c>
      <c r="F218" s="21" t="s">
        <v>3</v>
      </c>
      <c r="G218" s="3"/>
      <c r="H218" s="17"/>
      <c r="I218">
        <v>11.7</v>
      </c>
      <c r="J218">
        <v>8.9</v>
      </c>
      <c r="K218">
        <v>5.0999999999999996</v>
      </c>
      <c r="L218" s="31"/>
      <c r="M218" s="1"/>
      <c r="V218" t="str">
        <f t="shared" si="20"/>
        <v/>
      </c>
      <c r="W218" t="str">
        <f t="shared" si="21"/>
        <v/>
      </c>
    </row>
    <row r="219" spans="1:23" ht="15.75" thickBot="1" x14ac:dyDescent="0.3">
      <c r="A219" s="1">
        <v>44830</v>
      </c>
      <c r="B219" t="s">
        <v>85</v>
      </c>
      <c r="C219" t="s">
        <v>60</v>
      </c>
      <c r="E219" s="20" t="s">
        <v>107</v>
      </c>
      <c r="F219" s="21" t="s">
        <v>10</v>
      </c>
      <c r="G219" s="21" t="s">
        <v>15</v>
      </c>
      <c r="H219" s="45"/>
      <c r="I219">
        <v>10.5</v>
      </c>
      <c r="J219">
        <v>8.1</v>
      </c>
      <c r="K219">
        <v>4.5999999999999996</v>
      </c>
      <c r="L219" s="31"/>
      <c r="M219" s="1"/>
      <c r="V219" t="str">
        <f t="shared" si="20"/>
        <v/>
      </c>
      <c r="W219" t="str">
        <f t="shared" si="21"/>
        <v/>
      </c>
    </row>
    <row r="220" spans="1:23" ht="15.75" thickBot="1" x14ac:dyDescent="0.3">
      <c r="A220" s="1">
        <v>44830</v>
      </c>
      <c r="B220" t="s">
        <v>85</v>
      </c>
      <c r="C220" t="s">
        <v>60</v>
      </c>
      <c r="E220" s="20" t="s">
        <v>107</v>
      </c>
      <c r="F220" s="21" t="s">
        <v>10</v>
      </c>
      <c r="G220" s="21" t="s">
        <v>12</v>
      </c>
      <c r="H220" s="45"/>
      <c r="I220">
        <v>9.9</v>
      </c>
      <c r="J220">
        <v>7.5</v>
      </c>
      <c r="K220">
        <v>4.3</v>
      </c>
      <c r="L220" s="31"/>
      <c r="M220" s="1"/>
      <c r="V220" t="str">
        <f t="shared" ref="V220:V225" si="35">IF(R220,R220-J220,"")</f>
        <v/>
      </c>
      <c r="W220" t="str">
        <f t="shared" ref="W220:W225" si="36">IF(T220,IF(V220,((T220-V220)/V220)*100,""),"")</f>
        <v/>
      </c>
    </row>
    <row r="221" spans="1:23" ht="15.75" thickBot="1" x14ac:dyDescent="0.3">
      <c r="A221" s="1">
        <v>44830</v>
      </c>
      <c r="B221" t="s">
        <v>85</v>
      </c>
      <c r="C221" t="s">
        <v>60</v>
      </c>
      <c r="E221" s="20" t="s">
        <v>107</v>
      </c>
      <c r="F221" s="21" t="s">
        <v>10</v>
      </c>
      <c r="G221" s="21" t="s">
        <v>3</v>
      </c>
      <c r="H221" s="45"/>
      <c r="I221">
        <v>10.7</v>
      </c>
      <c r="J221">
        <v>8.1</v>
      </c>
      <c r="K221">
        <v>5.2</v>
      </c>
      <c r="L221" s="31"/>
      <c r="M221" s="1"/>
      <c r="V221" t="str">
        <f t="shared" si="35"/>
        <v/>
      </c>
      <c r="W221" t="str">
        <f t="shared" si="36"/>
        <v/>
      </c>
    </row>
    <row r="222" spans="1:23" ht="15.75" thickBot="1" x14ac:dyDescent="0.3">
      <c r="A222" s="1">
        <v>44830</v>
      </c>
      <c r="B222" t="s">
        <v>85</v>
      </c>
      <c r="C222" t="s">
        <v>60</v>
      </c>
      <c r="E222" s="20" t="s">
        <v>107</v>
      </c>
      <c r="F222" s="21" t="s">
        <v>15</v>
      </c>
      <c r="G222" s="21" t="s">
        <v>12</v>
      </c>
      <c r="H222" s="45"/>
      <c r="I222">
        <v>11.1</v>
      </c>
      <c r="J222">
        <v>8.4</v>
      </c>
      <c r="K222">
        <v>4.9000000000000004</v>
      </c>
      <c r="L222" s="31"/>
      <c r="M222" s="1"/>
      <c r="V222" t="str">
        <f t="shared" si="35"/>
        <v/>
      </c>
      <c r="W222" t="str">
        <f t="shared" si="36"/>
        <v/>
      </c>
    </row>
    <row r="223" spans="1:23" ht="15.75" thickBot="1" x14ac:dyDescent="0.3">
      <c r="A223" s="1">
        <v>44830</v>
      </c>
      <c r="B223" t="s">
        <v>85</v>
      </c>
      <c r="C223" t="s">
        <v>60</v>
      </c>
      <c r="E223" s="20" t="s">
        <v>107</v>
      </c>
      <c r="F223" s="23" t="s">
        <v>12</v>
      </c>
      <c r="G223" s="23" t="s">
        <v>3</v>
      </c>
      <c r="H223" s="45"/>
      <c r="I223">
        <v>10.8</v>
      </c>
      <c r="J223">
        <v>8.5</v>
      </c>
      <c r="K223">
        <v>4.9000000000000004</v>
      </c>
      <c r="L223" s="31"/>
      <c r="M223" s="1"/>
      <c r="V223" t="str">
        <f t="shared" si="35"/>
        <v/>
      </c>
      <c r="W223" t="str">
        <f t="shared" si="36"/>
        <v/>
      </c>
    </row>
    <row r="224" spans="1:23" ht="15.75" thickBot="1" x14ac:dyDescent="0.3">
      <c r="A224" s="1">
        <v>44830</v>
      </c>
      <c r="B224" t="s">
        <v>85</v>
      </c>
      <c r="C224" t="s">
        <v>60</v>
      </c>
      <c r="E224" s="20" t="s">
        <v>108</v>
      </c>
      <c r="F224" s="21" t="s">
        <v>10</v>
      </c>
      <c r="G224" s="3"/>
      <c r="H224" s="17"/>
      <c r="I224">
        <v>13.8</v>
      </c>
      <c r="J224">
        <v>10.5</v>
      </c>
      <c r="K224">
        <v>6.1</v>
      </c>
      <c r="L224" s="31"/>
      <c r="M224" s="1"/>
      <c r="V224" t="str">
        <f t="shared" si="35"/>
        <v/>
      </c>
      <c r="W224" t="str">
        <f t="shared" si="36"/>
        <v/>
      </c>
    </row>
    <row r="225" spans="1:23" ht="15.75" thickBot="1" x14ac:dyDescent="0.3">
      <c r="A225" s="1">
        <v>44830</v>
      </c>
      <c r="B225" t="s">
        <v>85</v>
      </c>
      <c r="C225" t="s">
        <v>60</v>
      </c>
      <c r="E225" s="20" t="s">
        <v>108</v>
      </c>
      <c r="F225" s="21" t="s">
        <v>15</v>
      </c>
      <c r="G225" s="3"/>
      <c r="H225" s="17"/>
      <c r="I225">
        <v>11.5</v>
      </c>
      <c r="J225">
        <v>8.6</v>
      </c>
      <c r="K225">
        <v>4.5</v>
      </c>
      <c r="L225" s="31"/>
      <c r="M225" s="1"/>
      <c r="V225" t="str">
        <f t="shared" si="35"/>
        <v/>
      </c>
      <c r="W225" t="str">
        <f t="shared" si="36"/>
        <v/>
      </c>
    </row>
    <row r="226" spans="1:23" ht="15.75" thickBot="1" x14ac:dyDescent="0.3">
      <c r="A226" s="1">
        <v>44830</v>
      </c>
      <c r="B226" t="s">
        <v>85</v>
      </c>
      <c r="C226" t="s">
        <v>60</v>
      </c>
      <c r="E226" s="20" t="s">
        <v>108</v>
      </c>
      <c r="F226" s="21" t="s">
        <v>12</v>
      </c>
      <c r="G226" s="3"/>
      <c r="H226" s="17"/>
      <c r="I226">
        <v>12.1</v>
      </c>
      <c r="J226">
        <v>9</v>
      </c>
      <c r="K226">
        <v>5.3</v>
      </c>
      <c r="L226" s="31"/>
      <c r="M226" s="1"/>
    </row>
    <row r="227" spans="1:23" ht="15.75" thickBot="1" x14ac:dyDescent="0.3">
      <c r="A227" s="1">
        <v>44830</v>
      </c>
      <c r="B227" t="s">
        <v>85</v>
      </c>
      <c r="C227" t="s">
        <v>60</v>
      </c>
      <c r="E227" s="20" t="s">
        <v>108</v>
      </c>
      <c r="F227" s="21" t="s">
        <v>3</v>
      </c>
      <c r="G227" s="3"/>
      <c r="H227" s="17"/>
      <c r="I227">
        <v>12.2</v>
      </c>
      <c r="J227">
        <v>8.8000000000000007</v>
      </c>
      <c r="K227">
        <v>4.8</v>
      </c>
      <c r="L227" s="31"/>
      <c r="M227" s="1"/>
    </row>
    <row r="228" spans="1:23" ht="15.75" thickBot="1" x14ac:dyDescent="0.3">
      <c r="A228" s="1">
        <v>44830</v>
      </c>
      <c r="B228" t="s">
        <v>85</v>
      </c>
      <c r="C228" t="s">
        <v>60</v>
      </c>
      <c r="E228" s="20" t="s">
        <v>108</v>
      </c>
      <c r="F228" s="21" t="s">
        <v>10</v>
      </c>
      <c r="G228" s="21" t="s">
        <v>15</v>
      </c>
      <c r="H228" s="45"/>
      <c r="I228">
        <v>11.9</v>
      </c>
      <c r="J228">
        <v>8.8000000000000007</v>
      </c>
      <c r="K228">
        <v>5.3</v>
      </c>
      <c r="L228" s="31"/>
      <c r="M228" s="1"/>
    </row>
    <row r="229" spans="1:23" ht="15.75" thickBot="1" x14ac:dyDescent="0.3">
      <c r="A229" s="1">
        <v>44830</v>
      </c>
      <c r="B229" t="s">
        <v>85</v>
      </c>
      <c r="C229" t="s">
        <v>60</v>
      </c>
      <c r="E229" s="20" t="s">
        <v>108</v>
      </c>
      <c r="F229" s="21" t="s">
        <v>10</v>
      </c>
      <c r="G229" s="21" t="s">
        <v>12</v>
      </c>
      <c r="H229" s="45"/>
      <c r="I229">
        <v>9.1999999999999993</v>
      </c>
      <c r="J229">
        <v>7.1</v>
      </c>
      <c r="K229">
        <v>4</v>
      </c>
      <c r="L229" s="31"/>
      <c r="M229" s="1"/>
    </row>
    <row r="230" spans="1:23" ht="15.75" thickBot="1" x14ac:dyDescent="0.3">
      <c r="A230" s="1">
        <v>44830</v>
      </c>
      <c r="B230" t="s">
        <v>85</v>
      </c>
      <c r="C230" t="s">
        <v>60</v>
      </c>
      <c r="E230" s="20" t="s">
        <v>108</v>
      </c>
      <c r="F230" s="21" t="s">
        <v>10</v>
      </c>
      <c r="G230" s="21" t="s">
        <v>3</v>
      </c>
      <c r="H230" s="45"/>
      <c r="I230">
        <v>9.8000000000000007</v>
      </c>
      <c r="J230">
        <v>7.7</v>
      </c>
      <c r="K230">
        <v>4.2</v>
      </c>
      <c r="L230" s="31"/>
      <c r="M230" s="1"/>
    </row>
    <row r="231" spans="1:23" ht="15.75" thickBot="1" x14ac:dyDescent="0.3">
      <c r="A231" s="1">
        <v>44830</v>
      </c>
      <c r="B231" t="s">
        <v>85</v>
      </c>
      <c r="C231" t="s">
        <v>60</v>
      </c>
      <c r="E231" s="20" t="s">
        <v>108</v>
      </c>
      <c r="F231" s="21" t="s">
        <v>15</v>
      </c>
      <c r="G231" s="21" t="s">
        <v>12</v>
      </c>
      <c r="H231" s="45"/>
      <c r="I231">
        <v>10.9</v>
      </c>
      <c r="J231">
        <v>8.4</v>
      </c>
      <c r="K231">
        <v>4.5</v>
      </c>
      <c r="L231" s="31"/>
      <c r="M231" s="1"/>
    </row>
    <row r="232" spans="1:23" ht="15.75" thickBot="1" x14ac:dyDescent="0.3">
      <c r="A232" s="1">
        <v>44830</v>
      </c>
      <c r="B232" t="s">
        <v>85</v>
      </c>
      <c r="C232" t="s">
        <v>60</v>
      </c>
      <c r="E232" s="20" t="s">
        <v>108</v>
      </c>
      <c r="F232" s="23" t="s">
        <v>12</v>
      </c>
      <c r="G232" s="23" t="s">
        <v>3</v>
      </c>
      <c r="H232" s="45"/>
      <c r="I232">
        <v>11</v>
      </c>
      <c r="J232">
        <v>8.4</v>
      </c>
      <c r="K232">
        <v>4.5</v>
      </c>
      <c r="L232" s="31"/>
      <c r="M232" s="1"/>
    </row>
    <row r="233" spans="1:23" ht="15.75" thickBot="1" x14ac:dyDescent="0.3">
      <c r="A233" s="1">
        <v>44830</v>
      </c>
      <c r="B233" t="s">
        <v>85</v>
      </c>
      <c r="C233" t="s">
        <v>60</v>
      </c>
      <c r="E233" s="20" t="s">
        <v>109</v>
      </c>
      <c r="F233" s="21" t="s">
        <v>10</v>
      </c>
      <c r="G233" s="3"/>
      <c r="H233" s="17"/>
      <c r="I233">
        <v>15.1</v>
      </c>
      <c r="J233">
        <v>11.2</v>
      </c>
      <c r="K233">
        <v>7.3</v>
      </c>
      <c r="L233" s="31"/>
      <c r="M233" s="1"/>
    </row>
    <row r="234" spans="1:23" ht="15.75" thickBot="1" x14ac:dyDescent="0.3">
      <c r="A234" s="1">
        <v>44830</v>
      </c>
      <c r="B234" t="s">
        <v>85</v>
      </c>
      <c r="C234" t="s">
        <v>60</v>
      </c>
      <c r="E234" s="20" t="s">
        <v>109</v>
      </c>
      <c r="F234" s="21" t="s">
        <v>15</v>
      </c>
      <c r="G234" s="3"/>
      <c r="H234" s="17"/>
      <c r="I234">
        <v>13.2</v>
      </c>
      <c r="J234">
        <v>9.9</v>
      </c>
      <c r="K234">
        <v>6</v>
      </c>
      <c r="L234" s="31"/>
      <c r="M234" s="1"/>
    </row>
    <row r="235" spans="1:23" ht="15.75" thickBot="1" x14ac:dyDescent="0.3">
      <c r="A235" s="1">
        <v>44830</v>
      </c>
      <c r="B235" t="s">
        <v>85</v>
      </c>
      <c r="C235" t="s">
        <v>60</v>
      </c>
      <c r="E235" s="20" t="s">
        <v>109</v>
      </c>
      <c r="F235" s="21" t="s">
        <v>12</v>
      </c>
      <c r="G235" s="3"/>
      <c r="H235" s="17"/>
      <c r="I235">
        <v>12.6</v>
      </c>
      <c r="J235">
        <v>9.6999999999999993</v>
      </c>
      <c r="K235">
        <v>5.8</v>
      </c>
      <c r="L235" s="31"/>
      <c r="M235" s="1"/>
    </row>
    <row r="236" spans="1:23" ht="15.75" thickBot="1" x14ac:dyDescent="0.3">
      <c r="A236" s="1">
        <v>44830</v>
      </c>
      <c r="B236" t="s">
        <v>85</v>
      </c>
      <c r="C236" t="s">
        <v>60</v>
      </c>
      <c r="E236" s="20" t="s">
        <v>109</v>
      </c>
      <c r="F236" s="21" t="s">
        <v>3</v>
      </c>
      <c r="G236" s="3"/>
      <c r="H236" s="17"/>
      <c r="I236">
        <v>12.2</v>
      </c>
      <c r="J236">
        <v>9.1</v>
      </c>
      <c r="K236">
        <v>5.2</v>
      </c>
      <c r="L236" s="31"/>
      <c r="M236" s="1"/>
    </row>
    <row r="237" spans="1:23" ht="15.75" thickBot="1" x14ac:dyDescent="0.3">
      <c r="A237" s="1">
        <v>44830</v>
      </c>
      <c r="B237" t="s">
        <v>85</v>
      </c>
      <c r="C237" t="s">
        <v>60</v>
      </c>
      <c r="E237" s="20" t="s">
        <v>109</v>
      </c>
      <c r="F237" s="21" t="s">
        <v>10</v>
      </c>
      <c r="G237" s="21" t="s">
        <v>15</v>
      </c>
      <c r="H237" s="45"/>
      <c r="I237">
        <v>11.5</v>
      </c>
      <c r="J237">
        <v>8.4</v>
      </c>
      <c r="K237">
        <v>5.0999999999999996</v>
      </c>
      <c r="L237" s="31"/>
      <c r="M237" s="1"/>
    </row>
    <row r="238" spans="1:23" ht="15.75" thickBot="1" x14ac:dyDescent="0.3">
      <c r="A238" s="1">
        <v>44830</v>
      </c>
      <c r="B238" t="s">
        <v>85</v>
      </c>
      <c r="C238" t="s">
        <v>60</v>
      </c>
      <c r="E238" s="20" t="s">
        <v>109</v>
      </c>
      <c r="F238" s="21" t="s">
        <v>10</v>
      </c>
      <c r="G238" s="21" t="s">
        <v>12</v>
      </c>
      <c r="H238" s="45"/>
      <c r="I238">
        <v>9.8000000000000007</v>
      </c>
      <c r="J238">
        <v>7.1</v>
      </c>
      <c r="K238">
        <v>4.4000000000000004</v>
      </c>
      <c r="L238" s="31"/>
      <c r="M238" s="1"/>
    </row>
    <row r="239" spans="1:23" ht="15.75" thickBot="1" x14ac:dyDescent="0.3">
      <c r="A239" s="1">
        <v>44830</v>
      </c>
      <c r="B239" t="s">
        <v>85</v>
      </c>
      <c r="C239" t="s">
        <v>60</v>
      </c>
      <c r="E239" s="20" t="s">
        <v>109</v>
      </c>
      <c r="F239" s="21" t="s">
        <v>10</v>
      </c>
      <c r="G239" s="21" t="s">
        <v>3</v>
      </c>
      <c r="H239" s="45"/>
      <c r="I239">
        <v>10.3</v>
      </c>
      <c r="J239">
        <v>7.7</v>
      </c>
      <c r="K239">
        <v>4.4000000000000004</v>
      </c>
      <c r="L239" s="31"/>
      <c r="M239" s="1"/>
    </row>
    <row r="240" spans="1:23" ht="15.75" thickBot="1" x14ac:dyDescent="0.3">
      <c r="A240" s="1">
        <v>44830</v>
      </c>
      <c r="B240" t="s">
        <v>85</v>
      </c>
      <c r="C240" t="s">
        <v>60</v>
      </c>
      <c r="E240" s="20" t="s">
        <v>109</v>
      </c>
      <c r="F240" s="21" t="s">
        <v>15</v>
      </c>
      <c r="G240" s="21" t="s">
        <v>12</v>
      </c>
      <c r="H240" s="45"/>
      <c r="I240">
        <v>9.5</v>
      </c>
      <c r="J240">
        <v>7.5</v>
      </c>
      <c r="K240">
        <v>4.4000000000000004</v>
      </c>
      <c r="L240" s="31"/>
      <c r="M240" s="1"/>
    </row>
    <row r="241" spans="1:24" ht="15.75" thickBot="1" x14ac:dyDescent="0.3">
      <c r="A241" s="1">
        <v>44830</v>
      </c>
      <c r="B241" t="s">
        <v>85</v>
      </c>
      <c r="C241" t="s">
        <v>60</v>
      </c>
      <c r="E241" s="20" t="s">
        <v>109</v>
      </c>
      <c r="F241" s="23" t="s">
        <v>12</v>
      </c>
      <c r="G241" s="23" t="s">
        <v>3</v>
      </c>
      <c r="H241" s="45"/>
      <c r="I241">
        <v>10.8</v>
      </c>
      <c r="J241">
        <v>8.1</v>
      </c>
      <c r="K241">
        <v>4.5999999999999996</v>
      </c>
      <c r="L241" s="31"/>
      <c r="M241" s="1"/>
    </row>
    <row r="242" spans="1:24" ht="15.75" thickBot="1" x14ac:dyDescent="0.3">
      <c r="A242" s="1">
        <v>44830</v>
      </c>
      <c r="B242" t="s">
        <v>85</v>
      </c>
      <c r="C242" t="s">
        <v>60</v>
      </c>
      <c r="D242" t="s">
        <v>60</v>
      </c>
      <c r="E242" s="20" t="s">
        <v>110</v>
      </c>
      <c r="F242" s="21" t="s">
        <v>10</v>
      </c>
      <c r="G242" s="3"/>
      <c r="H242" s="17"/>
      <c r="I242">
        <v>14.5</v>
      </c>
      <c r="J242">
        <v>10.199999999999999</v>
      </c>
      <c r="K242">
        <v>6</v>
      </c>
      <c r="L242" s="31" t="s">
        <v>151</v>
      </c>
      <c r="M242" s="1">
        <v>44900</v>
      </c>
      <c r="N242">
        <f t="shared" si="27"/>
        <v>70</v>
      </c>
      <c r="O242" t="s">
        <v>9</v>
      </c>
      <c r="P242" t="s">
        <v>10</v>
      </c>
      <c r="Q242">
        <v>22</v>
      </c>
      <c r="R242">
        <v>16.18</v>
      </c>
      <c r="S242">
        <v>9.65</v>
      </c>
      <c r="T242">
        <v>9.8800000000000008</v>
      </c>
      <c r="V242">
        <f t="shared" ref="V242" si="37">IF(R242,R242-J242,"")</f>
        <v>5.98</v>
      </c>
      <c r="W242">
        <f t="shared" ref="W242" si="38">T242/V242</f>
        <v>1.6521739130434783</v>
      </c>
    </row>
    <row r="243" spans="1:24" ht="15.75" thickBot="1" x14ac:dyDescent="0.3">
      <c r="A243" s="1">
        <v>44830</v>
      </c>
      <c r="B243" t="s">
        <v>85</v>
      </c>
      <c r="C243" t="s">
        <v>60</v>
      </c>
      <c r="D243" t="s">
        <v>60</v>
      </c>
      <c r="E243" s="20" t="s">
        <v>110</v>
      </c>
      <c r="F243" s="21" t="s">
        <v>15</v>
      </c>
      <c r="G243" s="3"/>
      <c r="H243" s="17"/>
      <c r="I243">
        <v>11.4</v>
      </c>
      <c r="J243">
        <v>8.6</v>
      </c>
      <c r="K243">
        <v>4.4000000000000004</v>
      </c>
      <c r="L243" s="31" t="s">
        <v>151</v>
      </c>
      <c r="M243" s="1">
        <v>44900</v>
      </c>
      <c r="N243">
        <f t="shared" si="27"/>
        <v>70</v>
      </c>
      <c r="O243" t="s">
        <v>9</v>
      </c>
      <c r="P243" t="s">
        <v>15</v>
      </c>
      <c r="Q243">
        <v>17.47</v>
      </c>
      <c r="R243">
        <v>13.31</v>
      </c>
      <c r="S243">
        <v>7.67</v>
      </c>
      <c r="T243">
        <v>8.5500000000000007</v>
      </c>
      <c r="V243">
        <f t="shared" ref="V243:V255" si="39">IF(R243,R243-J243,"")</f>
        <v>4.7100000000000009</v>
      </c>
      <c r="W243">
        <f t="shared" ref="W243:W252" si="40">T243/V243</f>
        <v>1.8152866242038215</v>
      </c>
    </row>
    <row r="244" spans="1:24" ht="15.75" thickBot="1" x14ac:dyDescent="0.3">
      <c r="A244" s="1">
        <v>44830</v>
      </c>
      <c r="B244" t="s">
        <v>85</v>
      </c>
      <c r="C244" t="s">
        <v>60</v>
      </c>
      <c r="D244" t="s">
        <v>60</v>
      </c>
      <c r="E244" s="20" t="s">
        <v>110</v>
      </c>
      <c r="F244" s="21" t="s">
        <v>12</v>
      </c>
      <c r="G244" s="3"/>
      <c r="H244" s="17"/>
      <c r="I244">
        <v>11.9</v>
      </c>
      <c r="J244">
        <v>8.9</v>
      </c>
      <c r="K244">
        <v>5</v>
      </c>
      <c r="L244" s="31" t="s">
        <v>151</v>
      </c>
      <c r="M244" s="1">
        <v>44900</v>
      </c>
      <c r="N244">
        <f t="shared" si="27"/>
        <v>70</v>
      </c>
      <c r="O244" t="s">
        <v>13</v>
      </c>
      <c r="P244" t="s">
        <v>12</v>
      </c>
      <c r="T244">
        <v>8.82</v>
      </c>
      <c r="U244">
        <v>15.44</v>
      </c>
    </row>
    <row r="245" spans="1:24" ht="15.75" thickBot="1" x14ac:dyDescent="0.3">
      <c r="A245" s="1">
        <v>44830</v>
      </c>
      <c r="B245" t="s">
        <v>85</v>
      </c>
      <c r="C245" t="s">
        <v>60</v>
      </c>
      <c r="D245" t="s">
        <v>60</v>
      </c>
      <c r="E245" s="20" t="s">
        <v>110</v>
      </c>
      <c r="F245" s="21" t="s">
        <v>3</v>
      </c>
      <c r="G245" s="3"/>
      <c r="H245" s="17"/>
      <c r="I245">
        <v>11.7</v>
      </c>
      <c r="J245">
        <v>9</v>
      </c>
      <c r="K245">
        <v>5.3</v>
      </c>
      <c r="L245" s="31" t="s">
        <v>151</v>
      </c>
      <c r="M245" s="1">
        <v>44900</v>
      </c>
      <c r="N245">
        <f t="shared" si="27"/>
        <v>70</v>
      </c>
    </row>
    <row r="246" spans="1:24" ht="15.75" thickBot="1" x14ac:dyDescent="0.3">
      <c r="A246" s="1">
        <v>44830</v>
      </c>
      <c r="B246" t="s">
        <v>85</v>
      </c>
      <c r="C246" t="s">
        <v>60</v>
      </c>
      <c r="D246" t="s">
        <v>60</v>
      </c>
      <c r="E246" s="20" t="s">
        <v>110</v>
      </c>
      <c r="F246" s="21" t="s">
        <v>10</v>
      </c>
      <c r="G246" s="21" t="s">
        <v>15</v>
      </c>
      <c r="H246" s="45"/>
      <c r="I246">
        <v>11.2</v>
      </c>
      <c r="J246">
        <v>8.4</v>
      </c>
      <c r="K246">
        <v>5</v>
      </c>
      <c r="L246" s="31" t="s">
        <v>151</v>
      </c>
      <c r="M246" s="1">
        <v>44900</v>
      </c>
      <c r="N246">
        <f t="shared" si="27"/>
        <v>70</v>
      </c>
    </row>
    <row r="247" spans="1:24" ht="15.75" thickBot="1" x14ac:dyDescent="0.3">
      <c r="A247" s="1">
        <v>44830</v>
      </c>
      <c r="B247" t="s">
        <v>85</v>
      </c>
      <c r="C247" t="s">
        <v>60</v>
      </c>
      <c r="D247" t="s">
        <v>60</v>
      </c>
      <c r="E247" s="20" t="s">
        <v>110</v>
      </c>
      <c r="F247" s="21" t="s">
        <v>10</v>
      </c>
      <c r="G247" s="21" t="s">
        <v>12</v>
      </c>
      <c r="H247" s="45"/>
      <c r="I247">
        <v>10.6</v>
      </c>
      <c r="J247">
        <v>7.7</v>
      </c>
      <c r="K247">
        <v>4.5</v>
      </c>
      <c r="L247" s="31" t="s">
        <v>151</v>
      </c>
      <c r="M247" s="1">
        <v>44900</v>
      </c>
      <c r="N247">
        <f t="shared" si="27"/>
        <v>70</v>
      </c>
    </row>
    <row r="248" spans="1:24" ht="15.75" thickBot="1" x14ac:dyDescent="0.3">
      <c r="A248" s="1">
        <v>44830</v>
      </c>
      <c r="B248" t="s">
        <v>85</v>
      </c>
      <c r="C248" t="s">
        <v>60</v>
      </c>
      <c r="D248" t="s">
        <v>60</v>
      </c>
      <c r="E248" s="20" t="s">
        <v>110</v>
      </c>
      <c r="F248" s="21" t="s">
        <v>10</v>
      </c>
      <c r="G248" s="21" t="s">
        <v>3</v>
      </c>
      <c r="H248" s="45"/>
      <c r="I248">
        <v>9.6</v>
      </c>
      <c r="J248">
        <v>7.3</v>
      </c>
      <c r="K248">
        <v>4.3</v>
      </c>
      <c r="L248" s="31" t="s">
        <v>151</v>
      </c>
      <c r="M248" s="1">
        <v>44900</v>
      </c>
      <c r="N248">
        <f t="shared" si="27"/>
        <v>70</v>
      </c>
      <c r="O248" t="s">
        <v>13</v>
      </c>
      <c r="P248" t="s">
        <v>18</v>
      </c>
      <c r="Q248">
        <v>17.98</v>
      </c>
      <c r="R248">
        <v>13.8</v>
      </c>
      <c r="S248">
        <v>7.94</v>
      </c>
      <c r="T248">
        <v>8.51</v>
      </c>
      <c r="V248">
        <f t="shared" si="39"/>
        <v>6.5000000000000009</v>
      </c>
      <c r="W248">
        <f t="shared" si="40"/>
        <v>1.309230769230769</v>
      </c>
    </row>
    <row r="249" spans="1:24" ht="15.75" thickBot="1" x14ac:dyDescent="0.3">
      <c r="A249" s="1">
        <v>44830</v>
      </c>
      <c r="B249" t="s">
        <v>85</v>
      </c>
      <c r="C249" t="s">
        <v>60</v>
      </c>
      <c r="D249" t="s">
        <v>60</v>
      </c>
      <c r="E249" s="20" t="s">
        <v>110</v>
      </c>
      <c r="F249" s="21" t="s">
        <v>15</v>
      </c>
      <c r="G249" s="21" t="s">
        <v>12</v>
      </c>
      <c r="H249" s="45"/>
      <c r="I249">
        <v>11.4</v>
      </c>
      <c r="J249">
        <v>8.5</v>
      </c>
      <c r="K249">
        <v>4.9000000000000004</v>
      </c>
      <c r="L249" s="31" t="s">
        <v>151</v>
      </c>
      <c r="M249" s="1">
        <v>44900</v>
      </c>
      <c r="N249">
        <f t="shared" si="27"/>
        <v>70</v>
      </c>
      <c r="O249" t="s">
        <v>13</v>
      </c>
      <c r="P249" t="s">
        <v>19</v>
      </c>
      <c r="Q249">
        <v>19.88</v>
      </c>
      <c r="R249">
        <v>15.51</v>
      </c>
      <c r="S249">
        <v>8.14</v>
      </c>
      <c r="T249">
        <v>8.7899999999999991</v>
      </c>
      <c r="V249">
        <f t="shared" si="39"/>
        <v>7.01</v>
      </c>
      <c r="W249">
        <f t="shared" si="40"/>
        <v>1.253922967189729</v>
      </c>
    </row>
    <row r="250" spans="1:24" ht="15.75" thickBot="1" x14ac:dyDescent="0.3">
      <c r="A250" s="1">
        <v>44830</v>
      </c>
      <c r="B250" t="s">
        <v>85</v>
      </c>
      <c r="C250" t="s">
        <v>60</v>
      </c>
      <c r="D250" t="s">
        <v>60</v>
      </c>
      <c r="E250" s="20" t="s">
        <v>110</v>
      </c>
      <c r="F250" s="23" t="s">
        <v>12</v>
      </c>
      <c r="G250" s="23" t="s">
        <v>3</v>
      </c>
      <c r="H250" s="45"/>
      <c r="I250">
        <v>10.7</v>
      </c>
      <c r="J250">
        <v>8</v>
      </c>
      <c r="K250">
        <v>4.8</v>
      </c>
      <c r="L250" s="31" t="s">
        <v>151</v>
      </c>
      <c r="M250" s="1">
        <v>44900</v>
      </c>
      <c r="N250">
        <f t="shared" si="27"/>
        <v>70</v>
      </c>
      <c r="V250" t="str">
        <f t="shared" si="39"/>
        <v/>
      </c>
    </row>
    <row r="251" spans="1:24" ht="15.75" thickBot="1" x14ac:dyDescent="0.3">
      <c r="A251" s="1">
        <v>44830</v>
      </c>
      <c r="B251" t="s">
        <v>85</v>
      </c>
      <c r="C251" t="s">
        <v>60</v>
      </c>
      <c r="D251" t="s">
        <v>60</v>
      </c>
      <c r="E251" s="20" t="s">
        <v>110</v>
      </c>
      <c r="F251" s="33"/>
      <c r="G251" s="33"/>
      <c r="H251" s="45"/>
      <c r="I251">
        <f>AVERAGE(I242:I250)</f>
        <v>11.444444444444445</v>
      </c>
      <c r="J251">
        <f t="shared" ref="J251:K251" si="41">AVERAGE(J242:J250)</f>
        <v>8.5111111111111111</v>
      </c>
      <c r="K251">
        <f t="shared" si="41"/>
        <v>4.9111111111111105</v>
      </c>
      <c r="L251" s="31" t="s">
        <v>151</v>
      </c>
      <c r="M251" s="1">
        <v>44900</v>
      </c>
      <c r="N251">
        <f t="shared" si="27"/>
        <v>70</v>
      </c>
      <c r="O251" t="s">
        <v>13</v>
      </c>
      <c r="P251" t="s">
        <v>12</v>
      </c>
      <c r="Q251">
        <v>18.54</v>
      </c>
      <c r="R251">
        <v>14.22</v>
      </c>
      <c r="S251">
        <v>8.17</v>
      </c>
      <c r="T251">
        <v>7.99</v>
      </c>
      <c r="V251">
        <f t="shared" si="39"/>
        <v>5.7088888888888896</v>
      </c>
      <c r="W251">
        <f t="shared" si="40"/>
        <v>1.3995718178279486</v>
      </c>
      <c r="X251" t="s">
        <v>133</v>
      </c>
    </row>
    <row r="252" spans="1:24" ht="15.75" thickBot="1" x14ac:dyDescent="0.3">
      <c r="A252" s="1">
        <v>44830</v>
      </c>
      <c r="B252" t="s">
        <v>85</v>
      </c>
      <c r="C252" t="s">
        <v>60</v>
      </c>
      <c r="D252" t="s">
        <v>60</v>
      </c>
      <c r="E252" s="20" t="s">
        <v>110</v>
      </c>
      <c r="F252" s="33"/>
      <c r="G252" s="33"/>
      <c r="H252" s="45"/>
      <c r="I252">
        <f>AVERAGE(I242:I250)</f>
        <v>11.444444444444445</v>
      </c>
      <c r="J252">
        <f t="shared" ref="J252:K252" si="42">AVERAGE(J242:J250)</f>
        <v>8.5111111111111111</v>
      </c>
      <c r="K252">
        <f t="shared" si="42"/>
        <v>4.9111111111111105</v>
      </c>
      <c r="L252" s="31" t="s">
        <v>151</v>
      </c>
      <c r="M252" s="1">
        <v>44900</v>
      </c>
      <c r="N252">
        <f t="shared" si="27"/>
        <v>70</v>
      </c>
      <c r="O252" t="s">
        <v>13</v>
      </c>
      <c r="P252" t="s">
        <v>18</v>
      </c>
      <c r="Q252">
        <v>18.25</v>
      </c>
      <c r="R252">
        <v>13.8</v>
      </c>
      <c r="S252">
        <v>7.62</v>
      </c>
      <c r="T252">
        <v>7.23</v>
      </c>
      <c r="V252">
        <f t="shared" si="39"/>
        <v>5.2888888888888896</v>
      </c>
      <c r="W252">
        <f t="shared" si="40"/>
        <v>1.3670168067226889</v>
      </c>
    </row>
    <row r="253" spans="1:24" ht="15.75" thickBot="1" x14ac:dyDescent="0.3">
      <c r="A253" s="1">
        <v>44830</v>
      </c>
      <c r="B253" t="s">
        <v>85</v>
      </c>
      <c r="C253" t="s">
        <v>60</v>
      </c>
      <c r="D253" t="s">
        <v>60</v>
      </c>
      <c r="E253" s="20" t="s">
        <v>110</v>
      </c>
      <c r="F253" s="33"/>
      <c r="G253" s="33"/>
      <c r="H253" s="45"/>
      <c r="I253">
        <f>AVERAGE(I242:I250)</f>
        <v>11.444444444444445</v>
      </c>
      <c r="J253">
        <f t="shared" ref="J253:K253" si="43">AVERAGE(J242:J250)</f>
        <v>8.5111111111111111</v>
      </c>
      <c r="K253">
        <f t="shared" si="43"/>
        <v>4.9111111111111105</v>
      </c>
      <c r="L253" s="31" t="s">
        <v>151</v>
      </c>
      <c r="M253" s="1">
        <v>44900</v>
      </c>
      <c r="N253">
        <f t="shared" si="27"/>
        <v>70</v>
      </c>
      <c r="O253" t="s">
        <v>9</v>
      </c>
      <c r="P253" t="s">
        <v>11</v>
      </c>
      <c r="T253">
        <v>8.66</v>
      </c>
      <c r="U253">
        <v>15.95</v>
      </c>
      <c r="V253" t="str">
        <f t="shared" si="39"/>
        <v/>
      </c>
    </row>
    <row r="254" spans="1:24" ht="15.75" thickBot="1" x14ac:dyDescent="0.3">
      <c r="A254" s="1">
        <v>44830</v>
      </c>
      <c r="B254" t="s">
        <v>85</v>
      </c>
      <c r="C254" t="s">
        <v>60</v>
      </c>
      <c r="D254" t="s">
        <v>60</v>
      </c>
      <c r="E254" s="20" t="s">
        <v>110</v>
      </c>
      <c r="F254" s="33"/>
      <c r="G254" s="33"/>
      <c r="H254" s="45"/>
      <c r="I254">
        <f>AVERAGE(I242:I250)</f>
        <v>11.444444444444445</v>
      </c>
      <c r="J254">
        <f t="shared" ref="J254:K254" si="44">AVERAGE(J242:J250)</f>
        <v>8.5111111111111111</v>
      </c>
      <c r="K254">
        <f t="shared" si="44"/>
        <v>4.9111111111111105</v>
      </c>
      <c r="L254" s="31" t="s">
        <v>151</v>
      </c>
      <c r="M254" s="1">
        <v>44900</v>
      </c>
      <c r="N254">
        <f t="shared" si="27"/>
        <v>70</v>
      </c>
      <c r="O254" t="s">
        <v>13</v>
      </c>
      <c r="T254">
        <v>7.6</v>
      </c>
      <c r="U254">
        <v>12.2</v>
      </c>
      <c r="V254" t="str">
        <f t="shared" si="39"/>
        <v/>
      </c>
    </row>
    <row r="255" spans="1:24" ht="15.75" thickBot="1" x14ac:dyDescent="0.3">
      <c r="A255" s="1">
        <v>44830</v>
      </c>
      <c r="B255" t="s">
        <v>85</v>
      </c>
      <c r="C255" t="s">
        <v>60</v>
      </c>
      <c r="D255" t="s">
        <v>60</v>
      </c>
      <c r="E255" s="20" t="s">
        <v>110</v>
      </c>
      <c r="F255" s="33"/>
      <c r="G255" s="33"/>
      <c r="H255" s="45"/>
      <c r="I255">
        <f>AVERAGE(I242:I250)</f>
        <v>11.444444444444445</v>
      </c>
      <c r="J255">
        <f t="shared" ref="J255:K255" si="45">AVERAGE(J242:J250)</f>
        <v>8.5111111111111111</v>
      </c>
      <c r="K255">
        <f t="shared" si="45"/>
        <v>4.9111111111111105</v>
      </c>
      <c r="L255" s="31" t="s">
        <v>151</v>
      </c>
      <c r="M255" s="1">
        <v>44900</v>
      </c>
      <c r="N255">
        <f t="shared" si="27"/>
        <v>70</v>
      </c>
      <c r="O255" t="s">
        <v>9</v>
      </c>
      <c r="T255">
        <v>8.1999999999999993</v>
      </c>
      <c r="U255">
        <v>15.3</v>
      </c>
      <c r="V255" t="str">
        <f t="shared" si="39"/>
        <v/>
      </c>
    </row>
    <row r="256" spans="1:24" ht="15.75" thickBot="1" x14ac:dyDescent="0.3">
      <c r="A256" s="1">
        <v>44830</v>
      </c>
      <c r="B256" t="s">
        <v>85</v>
      </c>
      <c r="C256" t="s">
        <v>60</v>
      </c>
      <c r="E256" s="20" t="s">
        <v>111</v>
      </c>
      <c r="F256" s="21" t="s">
        <v>10</v>
      </c>
      <c r="G256" s="3"/>
      <c r="H256" s="17"/>
      <c r="I256">
        <v>13.2</v>
      </c>
      <c r="J256">
        <v>10.5</v>
      </c>
      <c r="K256">
        <v>6.1</v>
      </c>
      <c r="L256" s="31"/>
      <c r="M256" s="1"/>
    </row>
    <row r="257" spans="1:13" ht="15.75" thickBot="1" x14ac:dyDescent="0.3">
      <c r="A257" s="1">
        <v>44830</v>
      </c>
      <c r="B257" t="s">
        <v>85</v>
      </c>
      <c r="C257" t="s">
        <v>60</v>
      </c>
      <c r="E257" s="20" t="s">
        <v>111</v>
      </c>
      <c r="F257" s="21" t="s">
        <v>15</v>
      </c>
      <c r="G257" s="3"/>
      <c r="H257" s="17"/>
      <c r="I257">
        <v>12.7</v>
      </c>
      <c r="J257">
        <v>9.3000000000000007</v>
      </c>
      <c r="K257">
        <v>5.5</v>
      </c>
      <c r="L257" s="31"/>
      <c r="M257" s="1"/>
    </row>
    <row r="258" spans="1:13" ht="15.75" thickBot="1" x14ac:dyDescent="0.3">
      <c r="A258" s="1">
        <v>44830</v>
      </c>
      <c r="B258" t="s">
        <v>85</v>
      </c>
      <c r="C258" t="s">
        <v>60</v>
      </c>
      <c r="E258" s="20" t="s">
        <v>111</v>
      </c>
      <c r="F258" s="21" t="s">
        <v>12</v>
      </c>
      <c r="G258" s="3"/>
      <c r="H258" s="17"/>
      <c r="I258">
        <v>12.3</v>
      </c>
      <c r="J258">
        <v>8.9</v>
      </c>
      <c r="K258">
        <v>5.0999999999999996</v>
      </c>
      <c r="L258" s="31"/>
      <c r="M258" s="1"/>
    </row>
    <row r="259" spans="1:13" ht="15.75" thickBot="1" x14ac:dyDescent="0.3">
      <c r="A259" s="1">
        <v>44830</v>
      </c>
      <c r="B259" t="s">
        <v>85</v>
      </c>
      <c r="C259" t="s">
        <v>60</v>
      </c>
      <c r="E259" s="20" t="s">
        <v>111</v>
      </c>
      <c r="F259" s="21" t="s">
        <v>3</v>
      </c>
      <c r="G259" s="3"/>
      <c r="H259" s="17"/>
      <c r="I259">
        <v>13</v>
      </c>
      <c r="J259">
        <v>9.6999999999999993</v>
      </c>
      <c r="K259">
        <v>5.3</v>
      </c>
      <c r="L259" s="31"/>
      <c r="M259" s="1"/>
    </row>
    <row r="260" spans="1:13" ht="15.75" thickBot="1" x14ac:dyDescent="0.3">
      <c r="A260" s="1">
        <v>44830</v>
      </c>
      <c r="B260" t="s">
        <v>85</v>
      </c>
      <c r="C260" t="s">
        <v>60</v>
      </c>
      <c r="E260" s="20" t="s">
        <v>111</v>
      </c>
      <c r="F260" s="21" t="s">
        <v>10</v>
      </c>
      <c r="G260" s="21" t="s">
        <v>15</v>
      </c>
      <c r="H260" s="45"/>
      <c r="I260">
        <v>12</v>
      </c>
      <c r="J260">
        <v>9.1999999999999993</v>
      </c>
      <c r="K260">
        <v>5.2</v>
      </c>
      <c r="L260" s="31"/>
      <c r="M260" s="1"/>
    </row>
    <row r="261" spans="1:13" ht="15.75" thickBot="1" x14ac:dyDescent="0.3">
      <c r="A261" s="1">
        <v>44830</v>
      </c>
      <c r="B261" t="s">
        <v>85</v>
      </c>
      <c r="C261" t="s">
        <v>60</v>
      </c>
      <c r="E261" s="20" t="s">
        <v>111</v>
      </c>
      <c r="F261" s="21" t="s">
        <v>10</v>
      </c>
      <c r="G261" s="21" t="s">
        <v>12</v>
      </c>
      <c r="H261" s="45"/>
      <c r="I261">
        <v>10.4</v>
      </c>
      <c r="J261">
        <v>8.4</v>
      </c>
      <c r="K261">
        <v>4.5</v>
      </c>
      <c r="L261" s="31"/>
      <c r="M261" s="1"/>
    </row>
    <row r="262" spans="1:13" ht="15.75" thickBot="1" x14ac:dyDescent="0.3">
      <c r="A262" s="1">
        <v>44830</v>
      </c>
      <c r="B262" t="s">
        <v>85</v>
      </c>
      <c r="C262" t="s">
        <v>60</v>
      </c>
      <c r="E262" s="20" t="s">
        <v>111</v>
      </c>
      <c r="F262" s="21" t="s">
        <v>10</v>
      </c>
      <c r="G262" s="21" t="s">
        <v>3</v>
      </c>
      <c r="H262" s="45"/>
      <c r="I262">
        <v>9.9</v>
      </c>
      <c r="J262">
        <v>7.4</v>
      </c>
      <c r="K262">
        <v>4.3</v>
      </c>
      <c r="L262" s="31"/>
      <c r="M262" s="1"/>
    </row>
    <row r="263" spans="1:13" ht="15.75" thickBot="1" x14ac:dyDescent="0.3">
      <c r="A263" s="1">
        <v>44830</v>
      </c>
      <c r="B263" t="s">
        <v>85</v>
      </c>
      <c r="C263" t="s">
        <v>60</v>
      </c>
      <c r="E263" s="20" t="s">
        <v>111</v>
      </c>
      <c r="F263" s="21" t="s">
        <v>15</v>
      </c>
      <c r="G263" s="21" t="s">
        <v>12</v>
      </c>
      <c r="H263" s="45"/>
      <c r="I263">
        <v>10.1</v>
      </c>
      <c r="J263">
        <v>7.5</v>
      </c>
      <c r="K263">
        <v>4.3</v>
      </c>
      <c r="L263" s="31"/>
      <c r="M263" s="1"/>
    </row>
    <row r="264" spans="1:13" ht="15.75" thickBot="1" x14ac:dyDescent="0.3">
      <c r="A264" s="1">
        <v>44830</v>
      </c>
      <c r="B264" t="s">
        <v>85</v>
      </c>
      <c r="C264" t="s">
        <v>60</v>
      </c>
      <c r="E264" s="20" t="s">
        <v>111</v>
      </c>
      <c r="F264" s="23" t="s">
        <v>12</v>
      </c>
      <c r="G264" s="23" t="s">
        <v>3</v>
      </c>
      <c r="H264" s="45"/>
      <c r="I264">
        <v>9.8000000000000007</v>
      </c>
      <c r="J264">
        <v>7.2</v>
      </c>
      <c r="K264">
        <v>4.3</v>
      </c>
      <c r="L264" s="31"/>
      <c r="M264" s="1"/>
    </row>
    <row r="265" spans="1:13" ht="15.75" thickBot="1" x14ac:dyDescent="0.3">
      <c r="A265" s="1">
        <v>44830</v>
      </c>
      <c r="B265" t="s">
        <v>85</v>
      </c>
      <c r="C265" t="s">
        <v>61</v>
      </c>
      <c r="E265" s="20" t="s">
        <v>112</v>
      </c>
      <c r="F265" s="21" t="s">
        <v>10</v>
      </c>
      <c r="G265" s="3"/>
      <c r="H265" s="17"/>
      <c r="I265">
        <v>13.9</v>
      </c>
      <c r="J265">
        <v>10.4</v>
      </c>
      <c r="K265">
        <v>5.4</v>
      </c>
      <c r="L265" s="31"/>
      <c r="M265" s="1"/>
    </row>
    <row r="266" spans="1:13" ht="15.75" thickBot="1" x14ac:dyDescent="0.3">
      <c r="A266" s="1">
        <v>44830</v>
      </c>
      <c r="B266" t="s">
        <v>85</v>
      </c>
      <c r="C266" t="s">
        <v>61</v>
      </c>
      <c r="E266" s="20" t="s">
        <v>112</v>
      </c>
      <c r="F266" s="21" t="s">
        <v>15</v>
      </c>
      <c r="G266" s="3"/>
      <c r="H266" s="17"/>
      <c r="I266">
        <v>13</v>
      </c>
      <c r="J266">
        <v>9</v>
      </c>
      <c r="K266">
        <v>5.7</v>
      </c>
      <c r="L266" s="31"/>
      <c r="M266" s="1"/>
    </row>
    <row r="267" spans="1:13" ht="15.75" thickBot="1" x14ac:dyDescent="0.3">
      <c r="A267" s="1">
        <v>44830</v>
      </c>
      <c r="B267" t="s">
        <v>85</v>
      </c>
      <c r="C267" t="s">
        <v>61</v>
      </c>
      <c r="E267" s="20" t="s">
        <v>112</v>
      </c>
      <c r="F267" s="21" t="s">
        <v>12</v>
      </c>
      <c r="G267" s="3"/>
      <c r="H267" s="17"/>
      <c r="I267">
        <v>12.5</v>
      </c>
      <c r="J267">
        <v>9.6999999999999993</v>
      </c>
      <c r="K267">
        <v>5.7</v>
      </c>
      <c r="L267" s="31"/>
      <c r="M267" s="1"/>
    </row>
    <row r="268" spans="1:13" ht="15.75" thickBot="1" x14ac:dyDescent="0.3">
      <c r="A268" s="1">
        <v>44830</v>
      </c>
      <c r="B268" t="s">
        <v>85</v>
      </c>
      <c r="C268" t="s">
        <v>61</v>
      </c>
      <c r="E268" s="20" t="s">
        <v>112</v>
      </c>
      <c r="F268" s="21" t="s">
        <v>3</v>
      </c>
      <c r="G268" s="3"/>
      <c r="H268" s="17"/>
      <c r="I268">
        <v>10.9</v>
      </c>
      <c r="J268">
        <v>8.3000000000000007</v>
      </c>
      <c r="K268">
        <v>4.5</v>
      </c>
      <c r="L268" s="31"/>
      <c r="M268" s="1"/>
    </row>
    <row r="269" spans="1:13" ht="15.75" thickBot="1" x14ac:dyDescent="0.3">
      <c r="A269" s="1">
        <v>44830</v>
      </c>
      <c r="B269" t="s">
        <v>85</v>
      </c>
      <c r="C269" t="s">
        <v>61</v>
      </c>
      <c r="E269" s="20" t="s">
        <v>112</v>
      </c>
      <c r="F269" s="21" t="s">
        <v>10</v>
      </c>
      <c r="G269" s="21" t="s">
        <v>15</v>
      </c>
      <c r="H269" s="45"/>
      <c r="I269">
        <v>11</v>
      </c>
      <c r="J269">
        <v>8</v>
      </c>
      <c r="K269">
        <v>4.5999999999999996</v>
      </c>
      <c r="L269" s="31"/>
      <c r="M269" s="1"/>
    </row>
    <row r="270" spans="1:13" ht="15.75" thickBot="1" x14ac:dyDescent="0.3">
      <c r="A270" s="1">
        <v>44830</v>
      </c>
      <c r="B270" t="s">
        <v>85</v>
      </c>
      <c r="C270" t="s">
        <v>61</v>
      </c>
      <c r="E270" s="20" t="s">
        <v>112</v>
      </c>
      <c r="F270" s="21" t="s">
        <v>10</v>
      </c>
      <c r="G270" s="21" t="s">
        <v>12</v>
      </c>
      <c r="H270" s="45"/>
      <c r="I270">
        <v>9.6999999999999993</v>
      </c>
      <c r="J270">
        <v>7.9</v>
      </c>
      <c r="K270">
        <v>4.2</v>
      </c>
      <c r="L270" s="31"/>
      <c r="M270" s="1"/>
    </row>
    <row r="271" spans="1:13" ht="15.75" thickBot="1" x14ac:dyDescent="0.3">
      <c r="A271" s="1">
        <v>44830</v>
      </c>
      <c r="B271" t="s">
        <v>85</v>
      </c>
      <c r="C271" t="s">
        <v>61</v>
      </c>
      <c r="E271" s="20" t="s">
        <v>112</v>
      </c>
      <c r="F271" s="21" t="s">
        <v>10</v>
      </c>
      <c r="G271" s="21" t="s">
        <v>3</v>
      </c>
      <c r="H271" s="45"/>
      <c r="I271">
        <v>10.5</v>
      </c>
      <c r="J271">
        <v>8.1</v>
      </c>
      <c r="K271">
        <v>4.5</v>
      </c>
      <c r="L271" s="31"/>
      <c r="M271" s="1"/>
    </row>
    <row r="272" spans="1:13" ht="15.75" thickBot="1" x14ac:dyDescent="0.3">
      <c r="A272" s="1">
        <v>44830</v>
      </c>
      <c r="B272" t="s">
        <v>85</v>
      </c>
      <c r="C272" t="s">
        <v>61</v>
      </c>
      <c r="E272" s="20" t="s">
        <v>112</v>
      </c>
      <c r="F272" s="21" t="s">
        <v>15</v>
      </c>
      <c r="G272" s="21" t="s">
        <v>12</v>
      </c>
      <c r="H272" s="45"/>
      <c r="I272">
        <v>10.5</v>
      </c>
      <c r="J272">
        <v>8.1999999999999993</v>
      </c>
      <c r="K272">
        <v>4.9000000000000004</v>
      </c>
      <c r="L272" s="31"/>
      <c r="M272" s="1"/>
    </row>
    <row r="273" spans="1:24" ht="15.75" thickBot="1" x14ac:dyDescent="0.3">
      <c r="A273" s="1">
        <v>44830</v>
      </c>
      <c r="B273" t="s">
        <v>85</v>
      </c>
      <c r="C273" t="s">
        <v>61</v>
      </c>
      <c r="E273" s="20" t="s">
        <v>112</v>
      </c>
      <c r="F273" s="23" t="s">
        <v>12</v>
      </c>
      <c r="G273" s="23" t="s">
        <v>3</v>
      </c>
      <c r="H273" s="45"/>
      <c r="I273">
        <v>10.5</v>
      </c>
      <c r="J273">
        <v>7.8</v>
      </c>
      <c r="K273">
        <v>4.5</v>
      </c>
      <c r="L273" s="31"/>
      <c r="M273" s="1"/>
    </row>
    <row r="274" spans="1:24" ht="15.75" thickBot="1" x14ac:dyDescent="0.3">
      <c r="A274" s="1">
        <v>44830</v>
      </c>
      <c r="B274" t="s">
        <v>85</v>
      </c>
      <c r="C274" t="s">
        <v>61</v>
      </c>
      <c r="E274" s="20" t="s">
        <v>114</v>
      </c>
      <c r="F274" s="21" t="s">
        <v>10</v>
      </c>
      <c r="G274" s="3"/>
      <c r="H274" s="17"/>
      <c r="I274">
        <v>13.7</v>
      </c>
      <c r="J274">
        <v>10.199999999999999</v>
      </c>
      <c r="K274">
        <v>6.1</v>
      </c>
      <c r="L274" s="31"/>
      <c r="M274" s="1"/>
    </row>
    <row r="275" spans="1:24" ht="15.75" thickBot="1" x14ac:dyDescent="0.3">
      <c r="A275" s="1">
        <v>44830</v>
      </c>
      <c r="B275" t="s">
        <v>85</v>
      </c>
      <c r="C275" t="s">
        <v>61</v>
      </c>
      <c r="E275" s="20" t="s">
        <v>114</v>
      </c>
      <c r="F275" s="21" t="s">
        <v>15</v>
      </c>
      <c r="G275" s="3"/>
      <c r="H275" s="17"/>
      <c r="I275">
        <v>12.6</v>
      </c>
      <c r="J275">
        <v>9.6999999999999993</v>
      </c>
      <c r="K275">
        <v>5.6</v>
      </c>
      <c r="L275" s="31"/>
      <c r="M275" s="1"/>
    </row>
    <row r="276" spans="1:24" ht="15.75" thickBot="1" x14ac:dyDescent="0.3">
      <c r="A276" s="1">
        <v>44830</v>
      </c>
      <c r="B276" t="s">
        <v>85</v>
      </c>
      <c r="C276" t="s">
        <v>61</v>
      </c>
      <c r="E276" s="20" t="s">
        <v>114</v>
      </c>
      <c r="F276" s="21" t="s">
        <v>12</v>
      </c>
      <c r="G276" s="3"/>
      <c r="H276" s="17"/>
      <c r="I276">
        <v>12</v>
      </c>
      <c r="J276">
        <v>9</v>
      </c>
      <c r="K276">
        <v>5.6</v>
      </c>
      <c r="L276" s="31"/>
      <c r="M276" s="1"/>
    </row>
    <row r="277" spans="1:24" ht="15.75" thickBot="1" x14ac:dyDescent="0.3">
      <c r="A277" s="1">
        <v>44830</v>
      </c>
      <c r="B277" t="s">
        <v>85</v>
      </c>
      <c r="C277" t="s">
        <v>61</v>
      </c>
      <c r="E277" s="20" t="s">
        <v>114</v>
      </c>
      <c r="F277" s="21" t="s">
        <v>3</v>
      </c>
      <c r="G277" s="3"/>
      <c r="H277" s="17"/>
      <c r="I277">
        <v>10.5</v>
      </c>
      <c r="J277">
        <v>8.5</v>
      </c>
      <c r="K277">
        <v>5</v>
      </c>
      <c r="L277" s="31"/>
      <c r="M277" s="1"/>
    </row>
    <row r="278" spans="1:24" ht="15.75" thickBot="1" x14ac:dyDescent="0.3">
      <c r="A278" s="1">
        <v>44830</v>
      </c>
      <c r="B278" t="s">
        <v>85</v>
      </c>
      <c r="C278" t="s">
        <v>61</v>
      </c>
      <c r="E278" s="20" t="s">
        <v>114</v>
      </c>
      <c r="F278" s="21" t="s">
        <v>10</v>
      </c>
      <c r="G278" s="21" t="s">
        <v>15</v>
      </c>
      <c r="H278" s="45"/>
      <c r="I278">
        <v>10.7</v>
      </c>
      <c r="J278">
        <v>8.3000000000000007</v>
      </c>
      <c r="K278">
        <v>4.0999999999999996</v>
      </c>
      <c r="L278" s="31"/>
      <c r="M278" s="1"/>
    </row>
    <row r="279" spans="1:24" ht="15.75" thickBot="1" x14ac:dyDescent="0.3">
      <c r="A279" s="1">
        <v>44830</v>
      </c>
      <c r="B279" t="s">
        <v>85</v>
      </c>
      <c r="C279" t="s">
        <v>61</v>
      </c>
      <c r="E279" s="20" t="s">
        <v>114</v>
      </c>
      <c r="F279" s="21" t="s">
        <v>10</v>
      </c>
      <c r="G279" s="21" t="s">
        <v>12</v>
      </c>
      <c r="H279" s="45"/>
      <c r="I279">
        <v>9.9</v>
      </c>
      <c r="J279">
        <v>7.5</v>
      </c>
      <c r="K279">
        <v>4.5</v>
      </c>
      <c r="L279" s="31"/>
      <c r="M279" s="1"/>
    </row>
    <row r="280" spans="1:24" ht="15.75" thickBot="1" x14ac:dyDescent="0.3">
      <c r="A280" s="1">
        <v>44830</v>
      </c>
      <c r="B280" t="s">
        <v>85</v>
      </c>
      <c r="C280" t="s">
        <v>61</v>
      </c>
      <c r="E280" s="20" t="s">
        <v>114</v>
      </c>
      <c r="F280" s="21" t="s">
        <v>10</v>
      </c>
      <c r="G280" s="21" t="s">
        <v>3</v>
      </c>
      <c r="H280" s="45"/>
      <c r="I280">
        <v>9.3000000000000007</v>
      </c>
      <c r="J280">
        <v>7.1</v>
      </c>
      <c r="K280">
        <v>4.3</v>
      </c>
      <c r="L280" s="31"/>
      <c r="M280" s="1"/>
    </row>
    <row r="281" spans="1:24" ht="15.75" thickBot="1" x14ac:dyDescent="0.3">
      <c r="A281" s="1">
        <v>44830</v>
      </c>
      <c r="B281" t="s">
        <v>85</v>
      </c>
      <c r="C281" t="s">
        <v>61</v>
      </c>
      <c r="E281" s="20" t="s">
        <v>114</v>
      </c>
      <c r="F281" s="21" t="s">
        <v>15</v>
      </c>
      <c r="G281" s="21" t="s">
        <v>12</v>
      </c>
      <c r="H281" s="45"/>
      <c r="I281">
        <v>11.4</v>
      </c>
      <c r="J281">
        <v>8.6999999999999993</v>
      </c>
      <c r="K281">
        <v>4.2</v>
      </c>
      <c r="L281" s="31"/>
      <c r="M281" s="1"/>
    </row>
    <row r="282" spans="1:24" ht="15.75" thickBot="1" x14ac:dyDescent="0.3">
      <c r="A282" s="1">
        <v>44830</v>
      </c>
      <c r="B282" t="s">
        <v>85</v>
      </c>
      <c r="C282" t="s">
        <v>61</v>
      </c>
      <c r="E282" s="20" t="s">
        <v>114</v>
      </c>
      <c r="F282" s="23" t="s">
        <v>12</v>
      </c>
      <c r="G282" s="23" t="s">
        <v>3</v>
      </c>
      <c r="H282" s="45"/>
      <c r="I282">
        <v>10.6</v>
      </c>
      <c r="J282">
        <v>7.6</v>
      </c>
      <c r="K282">
        <v>4.5</v>
      </c>
      <c r="L282" s="31"/>
      <c r="M282" s="1"/>
    </row>
    <row r="283" spans="1:24" ht="15.75" thickBot="1" x14ac:dyDescent="0.3">
      <c r="A283" s="1">
        <v>44830</v>
      </c>
      <c r="B283" t="s">
        <v>85</v>
      </c>
      <c r="C283" t="s">
        <v>61</v>
      </c>
      <c r="D283" t="s">
        <v>60</v>
      </c>
      <c r="E283" s="20" t="s">
        <v>113</v>
      </c>
      <c r="F283" s="21" t="s">
        <v>10</v>
      </c>
      <c r="G283" s="3"/>
      <c r="H283" s="17"/>
      <c r="I283">
        <v>13.5</v>
      </c>
      <c r="J283">
        <v>10</v>
      </c>
      <c r="K283">
        <v>5.4</v>
      </c>
      <c r="L283" s="31" t="s">
        <v>151</v>
      </c>
      <c r="M283" s="1">
        <v>44900</v>
      </c>
      <c r="N283">
        <f t="shared" ref="N266:N329" si="46">M283-A283</f>
        <v>70</v>
      </c>
      <c r="O283" t="s">
        <v>13</v>
      </c>
      <c r="P283" t="s">
        <v>10</v>
      </c>
      <c r="Q283">
        <v>19.260000000000002</v>
      </c>
      <c r="R283">
        <v>14.3</v>
      </c>
      <c r="S283">
        <v>7.86</v>
      </c>
      <c r="T283" s="42"/>
      <c r="V283">
        <f>IF(R283,R283-J283,"")</f>
        <v>4.3000000000000007</v>
      </c>
      <c r="X283" t="s">
        <v>134</v>
      </c>
    </row>
    <row r="284" spans="1:24" ht="15.75" thickBot="1" x14ac:dyDescent="0.3">
      <c r="A284" s="1">
        <v>44830</v>
      </c>
      <c r="B284" t="s">
        <v>85</v>
      </c>
      <c r="C284" t="s">
        <v>61</v>
      </c>
      <c r="D284" t="s">
        <v>60</v>
      </c>
      <c r="E284" s="20" t="s">
        <v>113</v>
      </c>
      <c r="F284" s="21" t="s">
        <v>15</v>
      </c>
      <c r="G284" s="3"/>
      <c r="H284" s="17"/>
      <c r="I284">
        <v>12.1</v>
      </c>
      <c r="J284">
        <v>9.4</v>
      </c>
      <c r="K284">
        <v>5.4</v>
      </c>
      <c r="L284" s="31" t="s">
        <v>151</v>
      </c>
      <c r="M284" s="1">
        <v>44900</v>
      </c>
      <c r="N284">
        <f t="shared" si="46"/>
        <v>70</v>
      </c>
      <c r="O284" t="s">
        <v>13</v>
      </c>
      <c r="P284" t="s">
        <v>15</v>
      </c>
      <c r="Q284">
        <v>16.95</v>
      </c>
      <c r="R284">
        <v>13.12</v>
      </c>
      <c r="S284">
        <v>7.54</v>
      </c>
      <c r="T284" s="42"/>
      <c r="V284">
        <f t="shared" ref="V284:V291" si="47">IF(R284,R284-J284,"")</f>
        <v>3.7199999999999989</v>
      </c>
      <c r="X284" t="s">
        <v>134</v>
      </c>
    </row>
    <row r="285" spans="1:24" ht="15.75" thickBot="1" x14ac:dyDescent="0.3">
      <c r="A285" s="1">
        <v>44830</v>
      </c>
      <c r="B285" t="s">
        <v>85</v>
      </c>
      <c r="C285" t="s">
        <v>61</v>
      </c>
      <c r="D285" t="s">
        <v>60</v>
      </c>
      <c r="E285" s="20" t="s">
        <v>113</v>
      </c>
      <c r="F285" s="21" t="s">
        <v>12</v>
      </c>
      <c r="G285" s="3"/>
      <c r="H285" s="17"/>
      <c r="I285">
        <v>11.5</v>
      </c>
      <c r="J285">
        <v>9</v>
      </c>
      <c r="K285">
        <v>5</v>
      </c>
      <c r="L285" s="31" t="s">
        <v>151</v>
      </c>
      <c r="M285" s="1">
        <v>44900</v>
      </c>
      <c r="N285">
        <f t="shared" si="46"/>
        <v>70</v>
      </c>
      <c r="O285" t="s">
        <v>13</v>
      </c>
      <c r="P285" t="s">
        <v>12</v>
      </c>
      <c r="Q285">
        <v>17.09</v>
      </c>
      <c r="R285">
        <v>13.41</v>
      </c>
      <c r="S285">
        <v>7.71</v>
      </c>
      <c r="T285" s="42"/>
      <c r="V285">
        <f t="shared" si="47"/>
        <v>4.41</v>
      </c>
      <c r="X285" t="s">
        <v>134</v>
      </c>
    </row>
    <row r="286" spans="1:24" ht="15.75" thickBot="1" x14ac:dyDescent="0.3">
      <c r="A286" s="1">
        <v>44830</v>
      </c>
      <c r="B286" t="s">
        <v>85</v>
      </c>
      <c r="C286" t="s">
        <v>61</v>
      </c>
      <c r="D286" t="s">
        <v>60</v>
      </c>
      <c r="E286" s="20" t="s">
        <v>113</v>
      </c>
      <c r="F286" s="21" t="s">
        <v>3</v>
      </c>
      <c r="G286" s="3"/>
      <c r="H286" s="17"/>
      <c r="I286">
        <v>11.3</v>
      </c>
      <c r="J286">
        <v>8.6</v>
      </c>
      <c r="K286">
        <v>4.5</v>
      </c>
      <c r="L286" s="31" t="s">
        <v>151</v>
      </c>
      <c r="M286" s="1">
        <v>44900</v>
      </c>
      <c r="N286">
        <f t="shared" si="46"/>
        <v>70</v>
      </c>
      <c r="O286" t="s">
        <v>13</v>
      </c>
      <c r="P286" t="s">
        <v>3</v>
      </c>
      <c r="Q286">
        <v>18.22</v>
      </c>
      <c r="R286">
        <v>13.96</v>
      </c>
      <c r="S286">
        <v>7.45</v>
      </c>
      <c r="T286" s="42"/>
      <c r="V286">
        <f t="shared" si="47"/>
        <v>5.3600000000000012</v>
      </c>
      <c r="X286" t="s">
        <v>134</v>
      </c>
    </row>
    <row r="287" spans="1:24" ht="15.75" thickBot="1" x14ac:dyDescent="0.3">
      <c r="A287" s="1">
        <v>44830</v>
      </c>
      <c r="B287" t="s">
        <v>85</v>
      </c>
      <c r="C287" t="s">
        <v>61</v>
      </c>
      <c r="D287" t="s">
        <v>60</v>
      </c>
      <c r="E287" s="20" t="s">
        <v>113</v>
      </c>
      <c r="F287" s="21" t="s">
        <v>10</v>
      </c>
      <c r="G287" s="21" t="s">
        <v>15</v>
      </c>
      <c r="H287" s="45"/>
      <c r="I287">
        <v>10.199999999999999</v>
      </c>
      <c r="J287">
        <v>7.7</v>
      </c>
      <c r="K287">
        <v>4.5</v>
      </c>
      <c r="L287" s="31" t="s">
        <v>151</v>
      </c>
      <c r="M287" s="1">
        <v>44900</v>
      </c>
      <c r="N287">
        <f t="shared" si="46"/>
        <v>70</v>
      </c>
      <c r="O287" t="s">
        <v>9</v>
      </c>
      <c r="P287" t="s">
        <v>29</v>
      </c>
      <c r="Q287">
        <v>17.72</v>
      </c>
      <c r="R287">
        <v>13.3</v>
      </c>
      <c r="S287">
        <v>7.38</v>
      </c>
      <c r="T287" s="42"/>
      <c r="V287">
        <f t="shared" si="47"/>
        <v>5.6000000000000005</v>
      </c>
      <c r="X287" t="s">
        <v>134</v>
      </c>
    </row>
    <row r="288" spans="1:24" ht="15.75" thickBot="1" x14ac:dyDescent="0.3">
      <c r="A288" s="1">
        <v>44830</v>
      </c>
      <c r="B288" t="s">
        <v>85</v>
      </c>
      <c r="C288" t="s">
        <v>61</v>
      </c>
      <c r="D288" t="s">
        <v>60</v>
      </c>
      <c r="E288" s="20" t="s">
        <v>113</v>
      </c>
      <c r="F288" s="21" t="s">
        <v>10</v>
      </c>
      <c r="G288" s="21" t="s">
        <v>12</v>
      </c>
      <c r="H288" s="45"/>
      <c r="I288">
        <v>9.4</v>
      </c>
      <c r="J288">
        <v>7.1</v>
      </c>
      <c r="K288">
        <v>4.2</v>
      </c>
      <c r="L288" s="31" t="s">
        <v>151</v>
      </c>
      <c r="M288" s="1">
        <v>44900</v>
      </c>
      <c r="N288">
        <f t="shared" si="46"/>
        <v>70</v>
      </c>
      <c r="O288" t="s">
        <v>13</v>
      </c>
      <c r="P288" t="s">
        <v>32</v>
      </c>
      <c r="Q288">
        <v>15.11</v>
      </c>
      <c r="R288">
        <v>11.36</v>
      </c>
      <c r="S288">
        <v>6.64</v>
      </c>
      <c r="T288" s="42"/>
      <c r="V288">
        <f t="shared" si="47"/>
        <v>4.26</v>
      </c>
      <c r="X288" t="s">
        <v>134</v>
      </c>
    </row>
    <row r="289" spans="1:24" ht="15.75" thickBot="1" x14ac:dyDescent="0.3">
      <c r="A289" s="1">
        <v>44830</v>
      </c>
      <c r="B289" t="s">
        <v>85</v>
      </c>
      <c r="C289" t="s">
        <v>61</v>
      </c>
      <c r="D289" t="s">
        <v>60</v>
      </c>
      <c r="E289" s="20" t="s">
        <v>113</v>
      </c>
      <c r="F289" s="21" t="s">
        <v>10</v>
      </c>
      <c r="G289" s="21" t="s">
        <v>3</v>
      </c>
      <c r="H289" s="45"/>
      <c r="I289">
        <v>10.1</v>
      </c>
      <c r="J289">
        <v>8.1</v>
      </c>
      <c r="K289">
        <v>4.3</v>
      </c>
      <c r="L289" s="31" t="s">
        <v>151</v>
      </c>
      <c r="M289" s="1">
        <v>44900</v>
      </c>
      <c r="N289">
        <f t="shared" si="46"/>
        <v>70</v>
      </c>
      <c r="O289" t="s">
        <v>13</v>
      </c>
      <c r="P289" t="s">
        <v>18</v>
      </c>
      <c r="Q289">
        <v>16.09</v>
      </c>
      <c r="R289">
        <v>12.39</v>
      </c>
      <c r="S289">
        <v>6.86</v>
      </c>
      <c r="T289" s="42"/>
      <c r="V289">
        <f t="shared" si="47"/>
        <v>4.2900000000000009</v>
      </c>
      <c r="X289" t="s">
        <v>134</v>
      </c>
    </row>
    <row r="290" spans="1:24" ht="15.75" thickBot="1" x14ac:dyDescent="0.3">
      <c r="A290" s="1">
        <v>44830</v>
      </c>
      <c r="B290" t="s">
        <v>85</v>
      </c>
      <c r="C290" t="s">
        <v>61</v>
      </c>
      <c r="D290" t="s">
        <v>60</v>
      </c>
      <c r="E290" s="20" t="s">
        <v>113</v>
      </c>
      <c r="F290" s="21" t="s">
        <v>15</v>
      </c>
      <c r="G290" s="21" t="s">
        <v>12</v>
      </c>
      <c r="H290" s="45"/>
      <c r="I290">
        <v>11</v>
      </c>
      <c r="J290">
        <v>8.5</v>
      </c>
      <c r="K290">
        <v>5</v>
      </c>
      <c r="L290" s="31" t="s">
        <v>151</v>
      </c>
      <c r="M290" s="1">
        <v>44900</v>
      </c>
      <c r="N290">
        <f t="shared" si="46"/>
        <v>70</v>
      </c>
      <c r="O290" t="s">
        <v>9</v>
      </c>
      <c r="P290" t="s">
        <v>39</v>
      </c>
      <c r="Q290">
        <v>16.62</v>
      </c>
      <c r="R290">
        <v>13.05</v>
      </c>
      <c r="S290">
        <v>7.54</v>
      </c>
      <c r="T290" s="42"/>
      <c r="V290">
        <f t="shared" si="47"/>
        <v>4.5500000000000007</v>
      </c>
      <c r="X290" t="s">
        <v>134</v>
      </c>
    </row>
    <row r="291" spans="1:24" ht="15.75" thickBot="1" x14ac:dyDescent="0.3">
      <c r="A291" s="1">
        <v>44830</v>
      </c>
      <c r="B291" t="s">
        <v>85</v>
      </c>
      <c r="C291" t="s">
        <v>61</v>
      </c>
      <c r="D291" t="s">
        <v>60</v>
      </c>
      <c r="E291" s="20" t="s">
        <v>113</v>
      </c>
      <c r="F291" s="23" t="s">
        <v>12</v>
      </c>
      <c r="G291" s="23" t="s">
        <v>3</v>
      </c>
      <c r="H291" s="45"/>
      <c r="I291">
        <v>11.5</v>
      </c>
      <c r="J291">
        <v>8.5</v>
      </c>
      <c r="K291">
        <v>4.5999999999999996</v>
      </c>
      <c r="L291" s="31" t="s">
        <v>151</v>
      </c>
      <c r="M291" s="1">
        <v>44900</v>
      </c>
      <c r="N291">
        <f t="shared" si="46"/>
        <v>70</v>
      </c>
      <c r="O291" t="s">
        <v>9</v>
      </c>
      <c r="P291" t="s">
        <v>14</v>
      </c>
      <c r="Q291">
        <v>17.5</v>
      </c>
      <c r="R291">
        <v>13.05</v>
      </c>
      <c r="S291">
        <v>7</v>
      </c>
      <c r="T291" s="42"/>
      <c r="V291">
        <f t="shared" si="47"/>
        <v>4.5500000000000007</v>
      </c>
      <c r="X291" t="s">
        <v>134</v>
      </c>
    </row>
    <row r="292" spans="1:24" ht="15.75" thickBot="1" x14ac:dyDescent="0.3">
      <c r="A292" s="1">
        <v>44831</v>
      </c>
      <c r="B292" t="s">
        <v>115</v>
      </c>
      <c r="C292" t="s">
        <v>60</v>
      </c>
      <c r="D292" t="s">
        <v>60</v>
      </c>
      <c r="E292" s="20" t="s">
        <v>89</v>
      </c>
      <c r="F292" s="21" t="s">
        <v>10</v>
      </c>
      <c r="G292" s="3"/>
      <c r="H292" s="17"/>
      <c r="I292" s="31">
        <v>13.83</v>
      </c>
      <c r="J292" s="31">
        <v>10.86</v>
      </c>
      <c r="K292" s="31">
        <v>5.92</v>
      </c>
      <c r="L292" s="31" t="s">
        <v>151</v>
      </c>
      <c r="M292" s="1">
        <v>44899</v>
      </c>
      <c r="N292">
        <f t="shared" si="46"/>
        <v>68</v>
      </c>
      <c r="O292" s="3" t="s">
        <v>9</v>
      </c>
      <c r="P292" s="3" t="s">
        <v>10</v>
      </c>
      <c r="Q292" s="5">
        <v>24.1</v>
      </c>
      <c r="R292" s="5">
        <v>19.3</v>
      </c>
      <c r="S292" s="5">
        <v>11.2</v>
      </c>
    </row>
    <row r="293" spans="1:24" ht="15.75" thickBot="1" x14ac:dyDescent="0.3">
      <c r="A293" s="1">
        <v>44831</v>
      </c>
      <c r="B293" t="s">
        <v>115</v>
      </c>
      <c r="C293" t="s">
        <v>60</v>
      </c>
      <c r="D293" t="s">
        <v>60</v>
      </c>
      <c r="E293" s="20" t="s">
        <v>89</v>
      </c>
      <c r="F293" s="21" t="s">
        <v>15</v>
      </c>
      <c r="G293" s="3"/>
      <c r="H293" s="17"/>
      <c r="I293" s="31">
        <v>12.84</v>
      </c>
      <c r="J293" s="31">
        <v>9.74</v>
      </c>
      <c r="K293" s="31">
        <v>5.31</v>
      </c>
      <c r="L293" s="31" t="s">
        <v>151</v>
      </c>
      <c r="M293" s="1">
        <v>44899</v>
      </c>
      <c r="N293">
        <f t="shared" si="46"/>
        <v>68</v>
      </c>
    </row>
    <row r="294" spans="1:24" ht="15.75" thickBot="1" x14ac:dyDescent="0.3">
      <c r="A294" s="1">
        <v>44831</v>
      </c>
      <c r="B294" t="s">
        <v>115</v>
      </c>
      <c r="C294" t="s">
        <v>60</v>
      </c>
      <c r="D294" t="s">
        <v>60</v>
      </c>
      <c r="E294" s="20" t="s">
        <v>89</v>
      </c>
      <c r="F294" s="21" t="s">
        <v>12</v>
      </c>
      <c r="G294" s="3"/>
      <c r="H294" s="17"/>
      <c r="I294" s="31">
        <v>11.78</v>
      </c>
      <c r="J294" s="31">
        <v>9.4499999999999993</v>
      </c>
      <c r="K294" s="31">
        <v>5.25</v>
      </c>
      <c r="L294" s="31" t="s">
        <v>151</v>
      </c>
      <c r="M294" s="1">
        <v>44899</v>
      </c>
      <c r="N294">
        <f t="shared" si="46"/>
        <v>68</v>
      </c>
    </row>
    <row r="295" spans="1:24" ht="15.75" thickBot="1" x14ac:dyDescent="0.3">
      <c r="A295" s="1">
        <v>44831</v>
      </c>
      <c r="B295" t="s">
        <v>115</v>
      </c>
      <c r="C295" t="s">
        <v>60</v>
      </c>
      <c r="D295" t="s">
        <v>60</v>
      </c>
      <c r="E295" s="20" t="s">
        <v>89</v>
      </c>
      <c r="F295" s="21" t="s">
        <v>3</v>
      </c>
      <c r="G295" s="3"/>
      <c r="H295" s="17"/>
      <c r="I295" s="31">
        <v>11.25</v>
      </c>
      <c r="J295" s="31">
        <v>8.1300000000000008</v>
      </c>
      <c r="K295" s="31">
        <v>4.55</v>
      </c>
      <c r="L295" s="31" t="s">
        <v>151</v>
      </c>
      <c r="M295" s="1">
        <v>44899</v>
      </c>
      <c r="N295">
        <f t="shared" si="46"/>
        <v>68</v>
      </c>
    </row>
    <row r="296" spans="1:24" ht="15.75" thickBot="1" x14ac:dyDescent="0.3">
      <c r="A296" s="1">
        <v>44831</v>
      </c>
      <c r="B296" t="s">
        <v>115</v>
      </c>
      <c r="C296" t="s">
        <v>60</v>
      </c>
      <c r="D296" t="s">
        <v>60</v>
      </c>
      <c r="E296" s="20" t="s">
        <v>89</v>
      </c>
      <c r="F296" s="21" t="s">
        <v>10</v>
      </c>
      <c r="G296" s="21" t="s">
        <v>15</v>
      </c>
      <c r="H296" s="45"/>
      <c r="I296" s="31">
        <v>10.27</v>
      </c>
      <c r="J296" s="31">
        <v>8.11</v>
      </c>
      <c r="K296" s="31">
        <v>4.6100000000000003</v>
      </c>
      <c r="L296" s="31" t="s">
        <v>151</v>
      </c>
      <c r="M296" s="1">
        <v>44899</v>
      </c>
      <c r="N296">
        <f t="shared" si="46"/>
        <v>68</v>
      </c>
    </row>
    <row r="297" spans="1:24" ht="15.75" thickBot="1" x14ac:dyDescent="0.3">
      <c r="A297" s="1">
        <v>44831</v>
      </c>
      <c r="B297" t="s">
        <v>115</v>
      </c>
      <c r="C297" t="s">
        <v>60</v>
      </c>
      <c r="D297" t="s">
        <v>60</v>
      </c>
      <c r="E297" s="20" t="s">
        <v>89</v>
      </c>
      <c r="F297" s="21" t="s">
        <v>10</v>
      </c>
      <c r="G297" s="21" t="s">
        <v>12</v>
      </c>
      <c r="H297" s="45"/>
      <c r="I297" s="31">
        <v>9.9499999999999993</v>
      </c>
      <c r="J297" s="31">
        <v>7.61</v>
      </c>
      <c r="K297" s="31">
        <v>4.13</v>
      </c>
      <c r="L297" s="31" t="s">
        <v>151</v>
      </c>
      <c r="M297" s="1">
        <v>44899</v>
      </c>
      <c r="N297">
        <f t="shared" si="46"/>
        <v>68</v>
      </c>
    </row>
    <row r="298" spans="1:24" ht="15.75" thickBot="1" x14ac:dyDescent="0.3">
      <c r="A298" s="1">
        <v>44831</v>
      </c>
      <c r="B298" t="s">
        <v>115</v>
      </c>
      <c r="C298" t="s">
        <v>60</v>
      </c>
      <c r="D298" t="s">
        <v>60</v>
      </c>
      <c r="E298" s="20" t="s">
        <v>89</v>
      </c>
      <c r="F298" s="21" t="s">
        <v>10</v>
      </c>
      <c r="G298" s="21" t="s">
        <v>3</v>
      </c>
      <c r="H298" s="45"/>
      <c r="I298" s="31">
        <v>10.11</v>
      </c>
      <c r="J298" s="31">
        <v>7.9</v>
      </c>
      <c r="K298" s="31">
        <v>4.46</v>
      </c>
      <c r="L298" s="31" t="s">
        <v>151</v>
      </c>
      <c r="M298" s="1">
        <v>44899</v>
      </c>
      <c r="N298">
        <f t="shared" si="46"/>
        <v>68</v>
      </c>
    </row>
    <row r="299" spans="1:24" ht="15.75" thickBot="1" x14ac:dyDescent="0.3">
      <c r="A299" s="1">
        <v>44831</v>
      </c>
      <c r="B299" t="s">
        <v>115</v>
      </c>
      <c r="C299" t="s">
        <v>60</v>
      </c>
      <c r="D299" t="s">
        <v>60</v>
      </c>
      <c r="E299" s="20" t="s">
        <v>89</v>
      </c>
      <c r="F299" s="21" t="s">
        <v>15</v>
      </c>
      <c r="G299" s="21" t="s">
        <v>12</v>
      </c>
      <c r="H299" s="45"/>
      <c r="I299" s="31">
        <v>9.67</v>
      </c>
      <c r="J299" s="31">
        <v>7.51</v>
      </c>
      <c r="K299" s="31">
        <v>4.16</v>
      </c>
      <c r="L299" s="31" t="s">
        <v>151</v>
      </c>
      <c r="M299" s="1">
        <v>44899</v>
      </c>
      <c r="N299">
        <f t="shared" si="46"/>
        <v>68</v>
      </c>
    </row>
    <row r="300" spans="1:24" ht="15.75" thickBot="1" x14ac:dyDescent="0.3">
      <c r="A300" s="1">
        <v>44831</v>
      </c>
      <c r="B300" t="s">
        <v>115</v>
      </c>
      <c r="C300" t="s">
        <v>60</v>
      </c>
      <c r="D300" t="s">
        <v>60</v>
      </c>
      <c r="E300" s="20" t="s">
        <v>89</v>
      </c>
      <c r="F300" s="23" t="s">
        <v>12</v>
      </c>
      <c r="G300" s="23" t="s">
        <v>3</v>
      </c>
      <c r="H300" s="45"/>
      <c r="I300" s="32">
        <v>8.94</v>
      </c>
      <c r="J300" s="32">
        <v>7.11</v>
      </c>
      <c r="K300" s="32">
        <v>3.91</v>
      </c>
      <c r="L300" s="31" t="s">
        <v>151</v>
      </c>
      <c r="M300" s="1">
        <v>44899</v>
      </c>
      <c r="N300">
        <f t="shared" si="46"/>
        <v>68</v>
      </c>
    </row>
    <row r="301" spans="1:24" ht="27" thickBot="1" x14ac:dyDescent="0.3">
      <c r="A301" s="1">
        <v>44831</v>
      </c>
      <c r="B301" t="s">
        <v>115</v>
      </c>
      <c r="C301" t="s">
        <v>60</v>
      </c>
      <c r="D301" t="s">
        <v>60</v>
      </c>
      <c r="E301" s="20" t="s">
        <v>89</v>
      </c>
      <c r="F301" s="33"/>
      <c r="G301" s="33"/>
      <c r="H301" s="45"/>
      <c r="I301" s="41">
        <f>AVERAGE(I293:I300)</f>
        <v>10.60125</v>
      </c>
      <c r="J301" s="41">
        <f t="shared" ref="J301:K301" si="48">AVERAGE(J293:J300)</f>
        <v>8.1950000000000003</v>
      </c>
      <c r="K301" s="41">
        <f t="shared" si="48"/>
        <v>4.5474999999999994</v>
      </c>
      <c r="L301" s="31" t="s">
        <v>151</v>
      </c>
      <c r="M301" s="1">
        <v>44899</v>
      </c>
      <c r="N301">
        <f t="shared" si="46"/>
        <v>68</v>
      </c>
      <c r="O301" s="3" t="s">
        <v>9</v>
      </c>
      <c r="P301" s="3" t="s">
        <v>11</v>
      </c>
      <c r="Q301" s="5">
        <v>21.6</v>
      </c>
      <c r="R301" s="5">
        <v>17.100000000000001</v>
      </c>
      <c r="S301" s="5">
        <v>10</v>
      </c>
    </row>
    <row r="302" spans="1:24" ht="15.75" thickBot="1" x14ac:dyDescent="0.3">
      <c r="A302" s="1">
        <v>44831</v>
      </c>
      <c r="B302" t="s">
        <v>115</v>
      </c>
      <c r="C302" t="s">
        <v>60</v>
      </c>
      <c r="E302" s="20" t="s">
        <v>90</v>
      </c>
      <c r="F302" s="21" t="s">
        <v>10</v>
      </c>
      <c r="G302" s="3"/>
      <c r="H302" s="17"/>
      <c r="I302" s="31">
        <v>13.44</v>
      </c>
      <c r="J302" s="31">
        <v>10.63</v>
      </c>
      <c r="K302" s="31">
        <v>5.68</v>
      </c>
      <c r="L302" s="31"/>
      <c r="M302" s="1"/>
    </row>
    <row r="303" spans="1:24" ht="15.75" thickBot="1" x14ac:dyDescent="0.3">
      <c r="A303" s="1">
        <v>44831</v>
      </c>
      <c r="B303" t="s">
        <v>115</v>
      </c>
      <c r="C303" t="s">
        <v>60</v>
      </c>
      <c r="E303" s="20" t="s">
        <v>90</v>
      </c>
      <c r="F303" s="21" t="s">
        <v>15</v>
      </c>
      <c r="G303" s="3"/>
      <c r="H303" s="17"/>
      <c r="I303" s="31">
        <v>12.54</v>
      </c>
      <c r="J303" s="31">
        <v>9.2899999999999991</v>
      </c>
      <c r="K303" s="31">
        <v>5.01</v>
      </c>
      <c r="L303" s="31"/>
      <c r="M303" s="1"/>
    </row>
    <row r="304" spans="1:24" ht="15.75" thickBot="1" x14ac:dyDescent="0.3">
      <c r="A304" s="1">
        <v>44831</v>
      </c>
      <c r="B304" t="s">
        <v>115</v>
      </c>
      <c r="C304" t="s">
        <v>60</v>
      </c>
      <c r="E304" s="20" t="s">
        <v>90</v>
      </c>
      <c r="F304" s="21" t="s">
        <v>12</v>
      </c>
      <c r="G304" s="3"/>
      <c r="H304" s="17"/>
      <c r="I304" s="31">
        <v>11.81</v>
      </c>
      <c r="J304" s="31">
        <v>9.32</v>
      </c>
      <c r="K304" s="31">
        <v>5.0199999999999996</v>
      </c>
      <c r="L304" s="31"/>
      <c r="M304" s="1"/>
    </row>
    <row r="305" spans="1:13" ht="15.75" thickBot="1" x14ac:dyDescent="0.3">
      <c r="A305" s="1">
        <v>44831</v>
      </c>
      <c r="B305" t="s">
        <v>115</v>
      </c>
      <c r="C305" t="s">
        <v>60</v>
      </c>
      <c r="E305" s="20" t="s">
        <v>90</v>
      </c>
      <c r="F305" s="21" t="s">
        <v>3</v>
      </c>
      <c r="G305" s="3"/>
      <c r="H305" s="17"/>
      <c r="I305" s="31">
        <v>11.11</v>
      </c>
      <c r="J305" s="31">
        <v>8.64</v>
      </c>
      <c r="K305" s="31">
        <v>4.62</v>
      </c>
      <c r="L305" s="31"/>
      <c r="M305" s="1"/>
    </row>
    <row r="306" spans="1:13" ht="15.75" thickBot="1" x14ac:dyDescent="0.3">
      <c r="A306" s="1">
        <v>44831</v>
      </c>
      <c r="B306" t="s">
        <v>115</v>
      </c>
      <c r="C306" t="s">
        <v>60</v>
      </c>
      <c r="E306" s="20" t="s">
        <v>90</v>
      </c>
      <c r="F306" s="21" t="s">
        <v>10</v>
      </c>
      <c r="G306" s="21" t="s">
        <v>15</v>
      </c>
      <c r="H306" s="45"/>
      <c r="I306" s="31">
        <v>10.46</v>
      </c>
      <c r="J306" s="31">
        <v>8.1199999999999992</v>
      </c>
      <c r="K306" s="31">
        <v>4.4400000000000004</v>
      </c>
      <c r="L306" s="31"/>
      <c r="M306" s="1"/>
    </row>
    <row r="307" spans="1:13" ht="15.75" thickBot="1" x14ac:dyDescent="0.3">
      <c r="A307" s="1">
        <v>44831</v>
      </c>
      <c r="B307" t="s">
        <v>115</v>
      </c>
      <c r="C307" t="s">
        <v>60</v>
      </c>
      <c r="E307" s="20" t="s">
        <v>90</v>
      </c>
      <c r="F307" s="21" t="s">
        <v>10</v>
      </c>
      <c r="G307" s="21" t="s">
        <v>12</v>
      </c>
      <c r="H307" s="45"/>
      <c r="I307" s="31">
        <v>9.9</v>
      </c>
      <c r="J307" s="31">
        <v>7.37</v>
      </c>
      <c r="K307" s="31">
        <v>3.93</v>
      </c>
      <c r="L307" s="31"/>
      <c r="M307" s="1"/>
    </row>
    <row r="308" spans="1:13" ht="15.75" thickBot="1" x14ac:dyDescent="0.3">
      <c r="A308" s="1">
        <v>44831</v>
      </c>
      <c r="B308" t="s">
        <v>115</v>
      </c>
      <c r="C308" t="s">
        <v>60</v>
      </c>
      <c r="E308" s="20" t="s">
        <v>90</v>
      </c>
      <c r="F308" s="21" t="s">
        <v>10</v>
      </c>
      <c r="G308" s="21" t="s">
        <v>3</v>
      </c>
      <c r="H308" s="45"/>
      <c r="I308" s="31">
        <v>9.92</v>
      </c>
      <c r="J308" s="31">
        <v>7.56</v>
      </c>
      <c r="K308" s="31">
        <v>4.13</v>
      </c>
      <c r="L308" s="31"/>
      <c r="M308" s="1"/>
    </row>
    <row r="309" spans="1:13" ht="15.75" thickBot="1" x14ac:dyDescent="0.3">
      <c r="A309" s="1">
        <v>44831</v>
      </c>
      <c r="B309" t="s">
        <v>115</v>
      </c>
      <c r="C309" t="s">
        <v>60</v>
      </c>
      <c r="E309" s="20" t="s">
        <v>90</v>
      </c>
      <c r="F309" s="21" t="s">
        <v>15</v>
      </c>
      <c r="G309" s="21" t="s">
        <v>12</v>
      </c>
      <c r="H309" s="45"/>
      <c r="I309" s="31">
        <v>9.81</v>
      </c>
      <c r="J309" s="31">
        <v>7.56</v>
      </c>
      <c r="K309" s="31">
        <v>4.33</v>
      </c>
      <c r="L309" s="31"/>
      <c r="M309" s="1"/>
    </row>
    <row r="310" spans="1:13" ht="15.75" thickBot="1" x14ac:dyDescent="0.3">
      <c r="A310" s="1">
        <v>44831</v>
      </c>
      <c r="B310" t="s">
        <v>115</v>
      </c>
      <c r="C310" t="s">
        <v>60</v>
      </c>
      <c r="E310" s="20" t="s">
        <v>90</v>
      </c>
      <c r="F310" s="23" t="s">
        <v>12</v>
      </c>
      <c r="G310" s="23" t="s">
        <v>3</v>
      </c>
      <c r="H310" s="45"/>
      <c r="I310" s="32">
        <v>8.8699999999999992</v>
      </c>
      <c r="J310" s="32">
        <v>6.71</v>
      </c>
      <c r="K310" s="32">
        <v>3.57</v>
      </c>
      <c r="L310" s="31"/>
      <c r="M310" s="1"/>
    </row>
    <row r="311" spans="1:13" ht="15.75" thickBot="1" x14ac:dyDescent="0.3">
      <c r="A311" s="1">
        <v>44831</v>
      </c>
      <c r="B311" t="s">
        <v>115</v>
      </c>
      <c r="C311" t="s">
        <v>60</v>
      </c>
      <c r="E311" s="20" t="s">
        <v>91</v>
      </c>
      <c r="F311" s="21" t="s">
        <v>10</v>
      </c>
      <c r="G311" s="3"/>
      <c r="H311" s="17"/>
      <c r="I311" s="31">
        <v>14.36</v>
      </c>
      <c r="J311" s="31">
        <v>10.95</v>
      </c>
      <c r="K311" s="31">
        <v>5.86</v>
      </c>
      <c r="L311" s="31"/>
      <c r="M311" s="1"/>
    </row>
    <row r="312" spans="1:13" ht="15.75" thickBot="1" x14ac:dyDescent="0.3">
      <c r="A312" s="1">
        <v>44831</v>
      </c>
      <c r="B312" t="s">
        <v>115</v>
      </c>
      <c r="C312" t="s">
        <v>60</v>
      </c>
      <c r="E312" s="20" t="s">
        <v>91</v>
      </c>
      <c r="F312" s="21" t="s">
        <v>15</v>
      </c>
      <c r="G312" s="3"/>
      <c r="H312" s="17"/>
      <c r="I312" s="31">
        <v>11.99</v>
      </c>
      <c r="J312" s="31">
        <v>9.6</v>
      </c>
      <c r="K312" s="31">
        <v>5.16</v>
      </c>
      <c r="L312" s="31"/>
      <c r="M312" s="1"/>
    </row>
    <row r="313" spans="1:13" ht="15.75" thickBot="1" x14ac:dyDescent="0.3">
      <c r="A313" s="1">
        <v>44831</v>
      </c>
      <c r="B313" t="s">
        <v>115</v>
      </c>
      <c r="C313" t="s">
        <v>60</v>
      </c>
      <c r="E313" s="20" t="s">
        <v>91</v>
      </c>
      <c r="F313" s="21" t="s">
        <v>12</v>
      </c>
      <c r="G313" s="3"/>
      <c r="H313" s="17"/>
      <c r="I313" s="31">
        <v>11.44</v>
      </c>
      <c r="J313" s="31">
        <v>9.17</v>
      </c>
      <c r="K313" s="31">
        <v>5.2</v>
      </c>
      <c r="L313" s="31"/>
      <c r="M313" s="1"/>
    </row>
    <row r="314" spans="1:13" ht="15.75" thickBot="1" x14ac:dyDescent="0.3">
      <c r="A314" s="1">
        <v>44831</v>
      </c>
      <c r="B314" t="s">
        <v>115</v>
      </c>
      <c r="C314" t="s">
        <v>60</v>
      </c>
      <c r="E314" s="20" t="s">
        <v>91</v>
      </c>
      <c r="F314" s="21" t="s">
        <v>3</v>
      </c>
      <c r="G314" s="3"/>
      <c r="H314" s="17"/>
      <c r="I314" s="31">
        <v>11.94</v>
      </c>
      <c r="J314" s="31">
        <v>9.4499999999999993</v>
      </c>
      <c r="K314" s="31">
        <v>4.91</v>
      </c>
      <c r="L314" s="31"/>
      <c r="M314" s="1"/>
    </row>
    <row r="315" spans="1:13" ht="15.75" thickBot="1" x14ac:dyDescent="0.3">
      <c r="A315" s="1">
        <v>44831</v>
      </c>
      <c r="B315" t="s">
        <v>115</v>
      </c>
      <c r="C315" t="s">
        <v>60</v>
      </c>
      <c r="E315" s="20" t="s">
        <v>91</v>
      </c>
      <c r="F315" s="21" t="s">
        <v>10</v>
      </c>
      <c r="G315" s="21" t="s">
        <v>15</v>
      </c>
      <c r="H315" s="45"/>
      <c r="I315" s="31">
        <v>10.58</v>
      </c>
      <c r="J315" s="31">
        <v>8.3000000000000007</v>
      </c>
      <c r="K315" s="31">
        <v>4.6500000000000004</v>
      </c>
      <c r="L315" s="31"/>
      <c r="M315" s="1"/>
    </row>
    <row r="316" spans="1:13" ht="15.75" thickBot="1" x14ac:dyDescent="0.3">
      <c r="A316" s="1">
        <v>44831</v>
      </c>
      <c r="B316" t="s">
        <v>115</v>
      </c>
      <c r="C316" t="s">
        <v>60</v>
      </c>
      <c r="E316" s="20" t="s">
        <v>91</v>
      </c>
      <c r="F316" s="21" t="s">
        <v>10</v>
      </c>
      <c r="G316" s="21" t="s">
        <v>12</v>
      </c>
      <c r="H316" s="45"/>
      <c r="I316" s="31">
        <v>9.84</v>
      </c>
      <c r="J316" s="31">
        <v>7.19</v>
      </c>
      <c r="K316" s="31">
        <v>3.97</v>
      </c>
      <c r="L316" s="31"/>
      <c r="M316" s="1"/>
    </row>
    <row r="317" spans="1:13" ht="15.75" thickBot="1" x14ac:dyDescent="0.3">
      <c r="A317" s="1">
        <v>44831</v>
      </c>
      <c r="B317" t="s">
        <v>115</v>
      </c>
      <c r="C317" t="s">
        <v>60</v>
      </c>
      <c r="E317" s="20" t="s">
        <v>91</v>
      </c>
      <c r="F317" s="21" t="s">
        <v>10</v>
      </c>
      <c r="G317" s="21" t="s">
        <v>3</v>
      </c>
      <c r="H317" s="45"/>
      <c r="I317" s="31">
        <v>10.039999999999999</v>
      </c>
      <c r="J317" s="31">
        <v>7.45</v>
      </c>
      <c r="K317" s="31">
        <v>4.12</v>
      </c>
      <c r="L317" s="31"/>
      <c r="M317" s="1"/>
    </row>
    <row r="318" spans="1:13" ht="15.75" thickBot="1" x14ac:dyDescent="0.3">
      <c r="A318" s="1">
        <v>44831</v>
      </c>
      <c r="B318" t="s">
        <v>115</v>
      </c>
      <c r="C318" t="s">
        <v>60</v>
      </c>
      <c r="E318" s="20" t="s">
        <v>91</v>
      </c>
      <c r="F318" s="21" t="s">
        <v>15</v>
      </c>
      <c r="G318" s="21" t="s">
        <v>12</v>
      </c>
      <c r="H318" s="45"/>
      <c r="I318" s="31">
        <v>9.93</v>
      </c>
      <c r="J318" s="31">
        <v>7.74</v>
      </c>
      <c r="K318" s="31">
        <v>4.2</v>
      </c>
      <c r="L318" s="31"/>
      <c r="M318" s="1"/>
    </row>
    <row r="319" spans="1:13" ht="15.75" thickBot="1" x14ac:dyDescent="0.3">
      <c r="A319" s="1">
        <v>44831</v>
      </c>
      <c r="B319" t="s">
        <v>115</v>
      </c>
      <c r="C319" t="s">
        <v>60</v>
      </c>
      <c r="E319" s="20" t="s">
        <v>91</v>
      </c>
      <c r="F319" s="23" t="s">
        <v>12</v>
      </c>
      <c r="G319" s="23" t="s">
        <v>3</v>
      </c>
      <c r="H319" s="45"/>
      <c r="I319" s="32">
        <v>8.9499999999999993</v>
      </c>
      <c r="J319" s="32">
        <v>6.98</v>
      </c>
      <c r="K319" s="32">
        <v>3.75</v>
      </c>
      <c r="L319" s="31"/>
      <c r="M319" s="1"/>
    </row>
    <row r="320" spans="1:13" ht="15.75" thickBot="1" x14ac:dyDescent="0.3">
      <c r="A320" s="1">
        <v>44831</v>
      </c>
      <c r="B320" t="s">
        <v>115</v>
      </c>
      <c r="C320" t="s">
        <v>61</v>
      </c>
      <c r="E320" s="20" t="s">
        <v>92</v>
      </c>
      <c r="F320" s="21" t="s">
        <v>10</v>
      </c>
      <c r="G320" s="3"/>
      <c r="H320" s="17"/>
      <c r="I320" s="31">
        <v>14.1</v>
      </c>
      <c r="J320" s="31">
        <v>10.74</v>
      </c>
      <c r="K320" s="31">
        <v>6.36</v>
      </c>
      <c r="L320" s="31"/>
      <c r="M320" s="1"/>
    </row>
    <row r="321" spans="1:13" ht="15.75" thickBot="1" x14ac:dyDescent="0.3">
      <c r="A321" s="1">
        <v>44831</v>
      </c>
      <c r="B321" t="s">
        <v>115</v>
      </c>
      <c r="C321" t="s">
        <v>61</v>
      </c>
      <c r="E321" s="20" t="s">
        <v>92</v>
      </c>
      <c r="F321" s="21" t="s">
        <v>15</v>
      </c>
      <c r="G321" s="3"/>
      <c r="H321" s="17"/>
      <c r="I321" s="31">
        <v>11.84</v>
      </c>
      <c r="J321" s="31">
        <v>9.26</v>
      </c>
      <c r="K321" s="31">
        <v>5.08</v>
      </c>
      <c r="L321" s="31"/>
      <c r="M321" s="1"/>
    </row>
    <row r="322" spans="1:13" ht="15.75" thickBot="1" x14ac:dyDescent="0.3">
      <c r="A322" s="1">
        <v>44831</v>
      </c>
      <c r="B322" t="s">
        <v>115</v>
      </c>
      <c r="C322" t="s">
        <v>61</v>
      </c>
      <c r="E322" s="20" t="s">
        <v>92</v>
      </c>
      <c r="F322" s="21" t="s">
        <v>12</v>
      </c>
      <c r="G322" s="3"/>
      <c r="H322" s="17"/>
      <c r="I322" s="31">
        <v>11.53</v>
      </c>
      <c r="J322" s="31">
        <v>8.8699999999999992</v>
      </c>
      <c r="K322" s="31">
        <v>4.8899999999999997</v>
      </c>
      <c r="L322" s="31"/>
      <c r="M322" s="1"/>
    </row>
    <row r="323" spans="1:13" ht="15.75" thickBot="1" x14ac:dyDescent="0.3">
      <c r="A323" s="1">
        <v>44831</v>
      </c>
      <c r="B323" t="s">
        <v>115</v>
      </c>
      <c r="C323" t="s">
        <v>61</v>
      </c>
      <c r="E323" s="20" t="s">
        <v>92</v>
      </c>
      <c r="F323" s="21" t="s">
        <v>3</v>
      </c>
      <c r="G323" s="3"/>
      <c r="H323" s="17"/>
      <c r="I323" s="31">
        <v>10.31</v>
      </c>
      <c r="J323" s="31">
        <v>7.7</v>
      </c>
      <c r="K323" s="31">
        <v>4.1900000000000004</v>
      </c>
      <c r="L323" s="31"/>
      <c r="M323" s="1"/>
    </row>
    <row r="324" spans="1:13" ht="15.75" thickBot="1" x14ac:dyDescent="0.3">
      <c r="A324" s="1">
        <v>44831</v>
      </c>
      <c r="B324" t="s">
        <v>115</v>
      </c>
      <c r="C324" t="s">
        <v>61</v>
      </c>
      <c r="E324" s="20" t="s">
        <v>92</v>
      </c>
      <c r="F324" s="21" t="s">
        <v>10</v>
      </c>
      <c r="G324" s="21" t="s">
        <v>15</v>
      </c>
      <c r="H324" s="45"/>
      <c r="I324" s="31">
        <v>9.59</v>
      </c>
      <c r="J324" s="31">
        <v>7.78</v>
      </c>
      <c r="K324" s="31">
        <v>4.0599999999999996</v>
      </c>
      <c r="L324" s="31"/>
      <c r="M324" s="1"/>
    </row>
    <row r="325" spans="1:13" ht="15.75" thickBot="1" x14ac:dyDescent="0.3">
      <c r="A325" s="1">
        <v>44831</v>
      </c>
      <c r="B325" t="s">
        <v>115</v>
      </c>
      <c r="C325" t="s">
        <v>61</v>
      </c>
      <c r="E325" s="20" t="s">
        <v>92</v>
      </c>
      <c r="F325" s="21" t="s">
        <v>10</v>
      </c>
      <c r="G325" s="21" t="s">
        <v>12</v>
      </c>
      <c r="H325" s="45"/>
      <c r="I325" s="31">
        <v>10.3</v>
      </c>
      <c r="J325" s="31">
        <v>7.67</v>
      </c>
      <c r="K325" s="31">
        <v>4.62</v>
      </c>
      <c r="L325" s="31"/>
      <c r="M325" s="1"/>
    </row>
    <row r="326" spans="1:13" ht="15.75" thickBot="1" x14ac:dyDescent="0.3">
      <c r="A326" s="1">
        <v>44831</v>
      </c>
      <c r="B326" t="s">
        <v>115</v>
      </c>
      <c r="C326" t="s">
        <v>61</v>
      </c>
      <c r="E326" s="20" t="s">
        <v>92</v>
      </c>
      <c r="F326" s="21" t="s">
        <v>10</v>
      </c>
      <c r="G326" s="21" t="s">
        <v>3</v>
      </c>
      <c r="H326" s="45"/>
      <c r="I326" s="31">
        <v>10.68</v>
      </c>
      <c r="J326" s="31">
        <v>8.36</v>
      </c>
      <c r="K326" s="31">
        <v>4.53</v>
      </c>
      <c r="L326" s="31"/>
      <c r="M326" s="1"/>
    </row>
    <row r="327" spans="1:13" ht="15.75" thickBot="1" x14ac:dyDescent="0.3">
      <c r="A327" s="1">
        <v>44831</v>
      </c>
      <c r="B327" t="s">
        <v>115</v>
      </c>
      <c r="C327" t="s">
        <v>61</v>
      </c>
      <c r="E327" s="20" t="s">
        <v>92</v>
      </c>
      <c r="F327" s="21" t="s">
        <v>15</v>
      </c>
      <c r="G327" s="21" t="s">
        <v>12</v>
      </c>
      <c r="H327" s="45"/>
      <c r="I327" s="31">
        <v>9.27</v>
      </c>
      <c r="J327" s="31">
        <v>6.96</v>
      </c>
      <c r="K327" s="31">
        <v>3.88</v>
      </c>
      <c r="L327" s="31"/>
      <c r="M327" s="1"/>
    </row>
    <row r="328" spans="1:13" ht="15.75" thickBot="1" x14ac:dyDescent="0.3">
      <c r="A328" s="1">
        <v>44831</v>
      </c>
      <c r="B328" t="s">
        <v>115</v>
      </c>
      <c r="C328" t="s">
        <v>61</v>
      </c>
      <c r="E328" s="20" t="s">
        <v>92</v>
      </c>
      <c r="F328" s="23" t="s">
        <v>12</v>
      </c>
      <c r="G328" s="23" t="s">
        <v>3</v>
      </c>
      <c r="H328" s="45"/>
      <c r="I328" s="32">
        <v>9.94</v>
      </c>
      <c r="J328" s="32">
        <v>7.35</v>
      </c>
      <c r="K328" s="32">
        <v>4.21</v>
      </c>
      <c r="L328" s="31"/>
      <c r="M328" s="1"/>
    </row>
    <row r="329" spans="1:13" ht="15.75" thickBot="1" x14ac:dyDescent="0.3">
      <c r="A329" s="1">
        <v>44831</v>
      </c>
      <c r="B329" t="s">
        <v>115</v>
      </c>
      <c r="C329" t="s">
        <v>61</v>
      </c>
      <c r="E329" s="20" t="s">
        <v>93</v>
      </c>
      <c r="F329" s="21" t="s">
        <v>10</v>
      </c>
      <c r="G329" s="3"/>
      <c r="H329" s="17"/>
      <c r="I329" s="31">
        <v>14.24</v>
      </c>
      <c r="J329" s="31">
        <v>10.87</v>
      </c>
      <c r="K329" s="31">
        <v>6.32</v>
      </c>
      <c r="L329" s="31"/>
      <c r="M329" s="1"/>
    </row>
    <row r="330" spans="1:13" ht="15.75" thickBot="1" x14ac:dyDescent="0.3">
      <c r="A330" s="1">
        <v>44831</v>
      </c>
      <c r="B330" t="s">
        <v>115</v>
      </c>
      <c r="C330" t="s">
        <v>61</v>
      </c>
      <c r="E330" s="20" t="s">
        <v>93</v>
      </c>
      <c r="F330" s="21" t="s">
        <v>15</v>
      </c>
      <c r="G330" s="3"/>
      <c r="H330" s="17"/>
      <c r="I330" s="31">
        <v>12.83</v>
      </c>
      <c r="J330" s="31">
        <v>9.8699999999999992</v>
      </c>
      <c r="K330" s="31">
        <v>5.58</v>
      </c>
      <c r="L330" s="31"/>
      <c r="M330" s="1"/>
    </row>
    <row r="331" spans="1:13" ht="15.75" thickBot="1" x14ac:dyDescent="0.3">
      <c r="A331" s="1">
        <v>44831</v>
      </c>
      <c r="B331" t="s">
        <v>115</v>
      </c>
      <c r="C331" t="s">
        <v>61</v>
      </c>
      <c r="E331" s="20" t="s">
        <v>93</v>
      </c>
      <c r="F331" s="21" t="s">
        <v>12</v>
      </c>
      <c r="G331" s="3"/>
      <c r="H331" s="17"/>
      <c r="I331" s="31">
        <v>12.1</v>
      </c>
      <c r="J331" s="31">
        <v>9.65</v>
      </c>
      <c r="K331" s="31">
        <v>5.31</v>
      </c>
      <c r="L331" s="31"/>
      <c r="M331" s="1"/>
    </row>
    <row r="332" spans="1:13" ht="15.75" thickBot="1" x14ac:dyDescent="0.3">
      <c r="A332" s="1">
        <v>44831</v>
      </c>
      <c r="B332" t="s">
        <v>115</v>
      </c>
      <c r="C332" t="s">
        <v>61</v>
      </c>
      <c r="E332" s="20" t="s">
        <v>93</v>
      </c>
      <c r="F332" s="21" t="s">
        <v>3</v>
      </c>
      <c r="G332" s="3"/>
      <c r="H332" s="17"/>
      <c r="I332" s="31">
        <v>11.15</v>
      </c>
      <c r="J332" s="31">
        <v>8.92</v>
      </c>
      <c r="K332" s="31">
        <v>4.71</v>
      </c>
      <c r="L332" s="31"/>
      <c r="M332" s="1"/>
    </row>
    <row r="333" spans="1:13" ht="15.75" thickBot="1" x14ac:dyDescent="0.3">
      <c r="A333" s="1">
        <v>44831</v>
      </c>
      <c r="B333" t="s">
        <v>115</v>
      </c>
      <c r="C333" t="s">
        <v>61</v>
      </c>
      <c r="E333" s="20" t="s">
        <v>93</v>
      </c>
      <c r="F333" s="21" t="s">
        <v>10</v>
      </c>
      <c r="G333" s="21" t="s">
        <v>15</v>
      </c>
      <c r="H333" s="45"/>
      <c r="I333" s="31">
        <v>10.08</v>
      </c>
      <c r="J333" s="31">
        <v>8.16</v>
      </c>
      <c r="K333" s="31">
        <v>4.1900000000000004</v>
      </c>
      <c r="L333" s="31"/>
      <c r="M333" s="1"/>
    </row>
    <row r="334" spans="1:13" ht="15.75" thickBot="1" x14ac:dyDescent="0.3">
      <c r="A334" s="1">
        <v>44831</v>
      </c>
      <c r="B334" t="s">
        <v>115</v>
      </c>
      <c r="C334" t="s">
        <v>61</v>
      </c>
      <c r="E334" s="20" t="s">
        <v>93</v>
      </c>
      <c r="F334" s="21" t="s">
        <v>10</v>
      </c>
      <c r="G334" s="21" t="s">
        <v>12</v>
      </c>
      <c r="H334" s="45"/>
      <c r="I334" s="31">
        <v>10.07</v>
      </c>
      <c r="J334" s="31">
        <v>8.3000000000000007</v>
      </c>
      <c r="K334" s="31">
        <v>4.63</v>
      </c>
      <c r="L334" s="31"/>
      <c r="M334" s="1"/>
    </row>
    <row r="335" spans="1:13" ht="15.75" thickBot="1" x14ac:dyDescent="0.3">
      <c r="A335" s="1">
        <v>44831</v>
      </c>
      <c r="B335" t="s">
        <v>115</v>
      </c>
      <c r="C335" t="s">
        <v>61</v>
      </c>
      <c r="E335" s="20" t="s">
        <v>93</v>
      </c>
      <c r="F335" s="21" t="s">
        <v>10</v>
      </c>
      <c r="G335" s="21" t="s">
        <v>3</v>
      </c>
      <c r="H335" s="45"/>
      <c r="I335" s="31">
        <v>10.24</v>
      </c>
      <c r="J335" s="31">
        <v>7.83</v>
      </c>
      <c r="K335" s="31">
        <v>4.47</v>
      </c>
      <c r="L335" s="31"/>
      <c r="M335" s="1"/>
    </row>
    <row r="336" spans="1:13" ht="15.75" thickBot="1" x14ac:dyDescent="0.3">
      <c r="A336" s="1">
        <v>44831</v>
      </c>
      <c r="B336" t="s">
        <v>115</v>
      </c>
      <c r="C336" t="s">
        <v>61</v>
      </c>
      <c r="E336" s="20" t="s">
        <v>93</v>
      </c>
      <c r="F336" s="21" t="s">
        <v>15</v>
      </c>
      <c r="G336" s="21" t="s">
        <v>12</v>
      </c>
      <c r="H336" s="45"/>
      <c r="I336" s="31">
        <v>9.69</v>
      </c>
      <c r="J336" s="31">
        <v>7.44</v>
      </c>
      <c r="K336" s="31">
        <v>4.03</v>
      </c>
      <c r="L336" s="31"/>
      <c r="M336" s="1"/>
    </row>
    <row r="337" spans="1:23" ht="15.75" thickBot="1" x14ac:dyDescent="0.3">
      <c r="A337" s="1">
        <v>44831</v>
      </c>
      <c r="B337" t="s">
        <v>115</v>
      </c>
      <c r="C337" t="s">
        <v>61</v>
      </c>
      <c r="E337" s="20" t="s">
        <v>93</v>
      </c>
      <c r="F337" s="23" t="s">
        <v>12</v>
      </c>
      <c r="G337" s="23" t="s">
        <v>3</v>
      </c>
      <c r="H337" s="45"/>
      <c r="I337" s="32">
        <v>9.69</v>
      </c>
      <c r="J337" s="32">
        <v>7.72</v>
      </c>
      <c r="K337" s="32">
        <v>4.41</v>
      </c>
      <c r="L337" s="31"/>
      <c r="M337" s="1"/>
    </row>
    <row r="338" spans="1:23" ht="15.75" thickBot="1" x14ac:dyDescent="0.3">
      <c r="A338" s="1">
        <v>44831</v>
      </c>
      <c r="B338" t="s">
        <v>115</v>
      </c>
      <c r="C338" t="s">
        <v>61</v>
      </c>
      <c r="D338" t="s">
        <v>60</v>
      </c>
      <c r="E338" s="20" t="s">
        <v>94</v>
      </c>
      <c r="F338" s="21" t="s">
        <v>10</v>
      </c>
      <c r="G338" s="3"/>
      <c r="H338" s="17"/>
      <c r="I338" s="31">
        <v>13.98</v>
      </c>
      <c r="J338" s="31">
        <v>10.89</v>
      </c>
      <c r="K338" s="31">
        <v>6.01</v>
      </c>
      <c r="L338" s="31" t="s">
        <v>151</v>
      </c>
      <c r="M338" s="1">
        <v>44899</v>
      </c>
      <c r="N338">
        <f t="shared" ref="N330:N393" si="49">M338-A338</f>
        <v>68</v>
      </c>
      <c r="O338" s="3" t="s">
        <v>9</v>
      </c>
      <c r="P338" s="3" t="s">
        <v>10</v>
      </c>
      <c r="Q338" s="5">
        <v>26.2</v>
      </c>
      <c r="R338" s="5">
        <v>19.899999999999999</v>
      </c>
      <c r="S338" s="5">
        <v>11.4</v>
      </c>
      <c r="T338" s="3"/>
      <c r="U338" s="3"/>
      <c r="V338">
        <f t="shared" ref="V338" si="50">IF(R338,R338-J338,"")</f>
        <v>9.009999999999998</v>
      </c>
      <c r="W338">
        <f t="shared" ref="W338" si="51">T338/V338</f>
        <v>0</v>
      </c>
    </row>
    <row r="339" spans="1:23" ht="15.75" thickBot="1" x14ac:dyDescent="0.3">
      <c r="A339" s="1">
        <v>44831</v>
      </c>
      <c r="B339" t="s">
        <v>115</v>
      </c>
      <c r="C339" t="s">
        <v>61</v>
      </c>
      <c r="D339" t="s">
        <v>60</v>
      </c>
      <c r="E339" s="20" t="s">
        <v>94</v>
      </c>
      <c r="F339" s="21" t="s">
        <v>15</v>
      </c>
      <c r="G339" s="3"/>
      <c r="H339" s="17"/>
      <c r="I339" s="31">
        <v>11.54</v>
      </c>
      <c r="J339" s="31">
        <v>9.34</v>
      </c>
      <c r="K339" s="31">
        <v>5.21</v>
      </c>
      <c r="L339" s="31" t="s">
        <v>151</v>
      </c>
      <c r="M339" s="1">
        <v>44899</v>
      </c>
      <c r="N339">
        <f t="shared" si="49"/>
        <v>68</v>
      </c>
      <c r="O339" s="3" t="s">
        <v>13</v>
      </c>
      <c r="P339" s="3" t="s">
        <v>15</v>
      </c>
      <c r="Q339" s="3"/>
      <c r="R339" s="3"/>
      <c r="S339" s="3"/>
      <c r="T339" s="3"/>
      <c r="U339" s="5">
        <v>18.3</v>
      </c>
    </row>
    <row r="340" spans="1:23" ht="15.75" thickBot="1" x14ac:dyDescent="0.3">
      <c r="A340" s="1">
        <v>44831</v>
      </c>
      <c r="B340" t="s">
        <v>115</v>
      </c>
      <c r="C340" t="s">
        <v>61</v>
      </c>
      <c r="D340" t="s">
        <v>60</v>
      </c>
      <c r="E340" s="20" t="s">
        <v>94</v>
      </c>
      <c r="F340" s="21" t="s">
        <v>12</v>
      </c>
      <c r="G340" s="3"/>
      <c r="H340" s="17"/>
      <c r="I340" s="31">
        <v>11.51</v>
      </c>
      <c r="J340" s="31">
        <v>9.0500000000000007</v>
      </c>
      <c r="K340" s="31">
        <v>5</v>
      </c>
      <c r="L340" s="31" t="s">
        <v>151</v>
      </c>
      <c r="M340" s="1">
        <v>44899</v>
      </c>
      <c r="N340">
        <f t="shared" si="49"/>
        <v>68</v>
      </c>
    </row>
    <row r="341" spans="1:23" ht="15.75" thickBot="1" x14ac:dyDescent="0.3">
      <c r="A341" s="1">
        <v>44831</v>
      </c>
      <c r="B341" t="s">
        <v>115</v>
      </c>
      <c r="C341" t="s">
        <v>61</v>
      </c>
      <c r="D341" t="s">
        <v>60</v>
      </c>
      <c r="E341" s="20" t="s">
        <v>94</v>
      </c>
      <c r="F341" s="21" t="s">
        <v>3</v>
      </c>
      <c r="G341" s="3"/>
      <c r="H341" s="17"/>
      <c r="I341" s="31">
        <v>11.3</v>
      </c>
      <c r="J341" s="31">
        <v>8.65</v>
      </c>
      <c r="K341" s="31">
        <v>4.76</v>
      </c>
      <c r="L341" s="31" t="s">
        <v>151</v>
      </c>
      <c r="M341" s="1">
        <v>44899</v>
      </c>
      <c r="N341">
        <f t="shared" si="49"/>
        <v>68</v>
      </c>
    </row>
    <row r="342" spans="1:23" ht="15.75" thickBot="1" x14ac:dyDescent="0.3">
      <c r="A342" s="1">
        <v>44831</v>
      </c>
      <c r="B342" t="s">
        <v>115</v>
      </c>
      <c r="C342" t="s">
        <v>61</v>
      </c>
      <c r="D342" t="s">
        <v>60</v>
      </c>
      <c r="E342" s="20" t="s">
        <v>94</v>
      </c>
      <c r="F342" s="21" t="s">
        <v>10</v>
      </c>
      <c r="G342" s="21" t="s">
        <v>15</v>
      </c>
      <c r="H342" s="45"/>
      <c r="I342" s="31">
        <v>10.72</v>
      </c>
      <c r="J342" s="31">
        <v>8.25</v>
      </c>
      <c r="K342" s="31">
        <v>4.33</v>
      </c>
      <c r="L342" s="31" t="s">
        <v>151</v>
      </c>
      <c r="M342" s="1">
        <v>44899</v>
      </c>
      <c r="N342">
        <f t="shared" si="49"/>
        <v>68</v>
      </c>
    </row>
    <row r="343" spans="1:23" ht="15.75" thickBot="1" x14ac:dyDescent="0.3">
      <c r="A343" s="1">
        <v>44831</v>
      </c>
      <c r="B343" t="s">
        <v>115</v>
      </c>
      <c r="C343" t="s">
        <v>61</v>
      </c>
      <c r="D343" t="s">
        <v>60</v>
      </c>
      <c r="E343" s="20" t="s">
        <v>94</v>
      </c>
      <c r="F343" s="21" t="s">
        <v>10</v>
      </c>
      <c r="G343" s="21" t="s">
        <v>12</v>
      </c>
      <c r="H343" s="45"/>
      <c r="I343" s="31">
        <v>9.2799999999999994</v>
      </c>
      <c r="J343" s="31">
        <v>7.42</v>
      </c>
      <c r="K343" s="31">
        <v>4.2699999999999996</v>
      </c>
      <c r="L343" s="31" t="s">
        <v>151</v>
      </c>
      <c r="M343" s="1">
        <v>44899</v>
      </c>
      <c r="N343">
        <f t="shared" si="49"/>
        <v>68</v>
      </c>
    </row>
    <row r="344" spans="1:23" ht="15.75" thickBot="1" x14ac:dyDescent="0.3">
      <c r="A344" s="1">
        <v>44831</v>
      </c>
      <c r="B344" t="s">
        <v>115</v>
      </c>
      <c r="C344" t="s">
        <v>61</v>
      </c>
      <c r="D344" t="s">
        <v>60</v>
      </c>
      <c r="E344" s="20" t="s">
        <v>94</v>
      </c>
      <c r="F344" s="21" t="s">
        <v>10</v>
      </c>
      <c r="G344" s="21" t="s">
        <v>3</v>
      </c>
      <c r="H344" s="45"/>
      <c r="I344" s="31">
        <v>10.24</v>
      </c>
      <c r="J344" s="31">
        <v>7.85</v>
      </c>
      <c r="K344" s="31">
        <v>4.3600000000000003</v>
      </c>
      <c r="L344" s="31" t="s">
        <v>151</v>
      </c>
      <c r="M344" s="1">
        <v>44899</v>
      </c>
      <c r="N344">
        <f t="shared" si="49"/>
        <v>68</v>
      </c>
    </row>
    <row r="345" spans="1:23" ht="15.75" thickBot="1" x14ac:dyDescent="0.3">
      <c r="A345" s="1">
        <v>44831</v>
      </c>
      <c r="B345" t="s">
        <v>115</v>
      </c>
      <c r="C345" t="s">
        <v>61</v>
      </c>
      <c r="D345" t="s">
        <v>60</v>
      </c>
      <c r="E345" s="20" t="s">
        <v>94</v>
      </c>
      <c r="F345" s="21" t="s">
        <v>15</v>
      </c>
      <c r="G345" s="21" t="s">
        <v>12</v>
      </c>
      <c r="H345" s="45"/>
      <c r="I345" s="31">
        <v>9.8800000000000008</v>
      </c>
      <c r="J345" s="31">
        <v>7.43</v>
      </c>
      <c r="K345" s="31">
        <v>4</v>
      </c>
      <c r="L345" s="31" t="s">
        <v>151</v>
      </c>
      <c r="M345" s="1">
        <v>44899</v>
      </c>
      <c r="N345">
        <f t="shared" si="49"/>
        <v>68</v>
      </c>
    </row>
    <row r="346" spans="1:23" ht="15.75" thickBot="1" x14ac:dyDescent="0.3">
      <c r="A346" s="1">
        <v>44831</v>
      </c>
      <c r="B346" t="s">
        <v>115</v>
      </c>
      <c r="C346" t="s">
        <v>61</v>
      </c>
      <c r="D346" t="s">
        <v>60</v>
      </c>
      <c r="E346" s="20" t="s">
        <v>94</v>
      </c>
      <c r="F346" s="23" t="s">
        <v>12</v>
      </c>
      <c r="G346" s="23" t="s">
        <v>3</v>
      </c>
      <c r="H346" s="45"/>
      <c r="I346" s="32">
        <v>8.76</v>
      </c>
      <c r="J346" s="32">
        <v>6.98</v>
      </c>
      <c r="K346" s="32">
        <v>3.67</v>
      </c>
      <c r="L346" s="31" t="s">
        <v>151</v>
      </c>
      <c r="M346" s="1">
        <v>44899</v>
      </c>
      <c r="N346">
        <f t="shared" si="49"/>
        <v>68</v>
      </c>
      <c r="O346" s="3" t="s">
        <v>13</v>
      </c>
      <c r="P346" s="3" t="s">
        <v>14</v>
      </c>
      <c r="Q346" s="5">
        <v>20.9</v>
      </c>
      <c r="R346" s="5">
        <v>16.8</v>
      </c>
      <c r="S346" s="5">
        <v>8.6</v>
      </c>
      <c r="T346" s="3"/>
      <c r="U346" s="3"/>
      <c r="V346">
        <f t="shared" ref="V346:V347" si="52">IF(R346,R346-J346,"")</f>
        <v>9.82</v>
      </c>
      <c r="W346">
        <f t="shared" ref="W346:W347" si="53">T346/V346</f>
        <v>0</v>
      </c>
    </row>
    <row r="347" spans="1:23" ht="27" thickBot="1" x14ac:dyDescent="0.3">
      <c r="A347" s="1">
        <v>44831</v>
      </c>
      <c r="B347" t="s">
        <v>115</v>
      </c>
      <c r="C347" t="s">
        <v>61</v>
      </c>
      <c r="D347" t="s">
        <v>60</v>
      </c>
      <c r="E347" s="20" t="s">
        <v>94</v>
      </c>
      <c r="F347" s="33"/>
      <c r="G347" s="33"/>
      <c r="H347" s="45"/>
      <c r="I347" s="41">
        <f>AVERAGE(I340:I345)</f>
        <v>10.488333333333335</v>
      </c>
      <c r="J347" s="41">
        <f t="shared" ref="J347:K347" si="54">AVERAGE(J340:J345)</f>
        <v>8.1083333333333343</v>
      </c>
      <c r="K347" s="41">
        <f t="shared" si="54"/>
        <v>4.4533333333333331</v>
      </c>
      <c r="L347" s="31" t="s">
        <v>151</v>
      </c>
      <c r="M347" s="1">
        <v>44899</v>
      </c>
      <c r="N347">
        <f t="shared" si="49"/>
        <v>68</v>
      </c>
      <c r="O347" s="3" t="s">
        <v>13</v>
      </c>
      <c r="P347" s="3" t="s">
        <v>11</v>
      </c>
      <c r="Q347" s="5">
        <v>21.4</v>
      </c>
      <c r="R347" s="5">
        <v>16.7</v>
      </c>
      <c r="S347" s="5">
        <v>9.5</v>
      </c>
      <c r="T347" s="17"/>
      <c r="U347" s="17"/>
      <c r="V347">
        <f t="shared" si="52"/>
        <v>8.591666666666665</v>
      </c>
      <c r="W347">
        <f t="shared" si="53"/>
        <v>0</v>
      </c>
    </row>
    <row r="348" spans="1:23" ht="15.75" thickBot="1" x14ac:dyDescent="0.3">
      <c r="A348" s="1">
        <v>44831</v>
      </c>
      <c r="B348" t="s">
        <v>115</v>
      </c>
      <c r="C348" t="s">
        <v>60</v>
      </c>
      <c r="E348" s="20" t="s">
        <v>95</v>
      </c>
      <c r="F348" s="21" t="s">
        <v>10</v>
      </c>
      <c r="G348" s="3"/>
      <c r="H348" s="17"/>
      <c r="I348" s="31">
        <v>14.83</v>
      </c>
      <c r="J348" s="31">
        <v>11.37</v>
      </c>
      <c r="K348" s="31">
        <v>6.51</v>
      </c>
      <c r="L348" s="31"/>
      <c r="M348" s="1"/>
    </row>
    <row r="349" spans="1:23" ht="15.75" thickBot="1" x14ac:dyDescent="0.3">
      <c r="A349" s="1">
        <v>44831</v>
      </c>
      <c r="B349" t="s">
        <v>115</v>
      </c>
      <c r="C349" t="s">
        <v>60</v>
      </c>
      <c r="E349" s="20" t="s">
        <v>95</v>
      </c>
      <c r="F349" s="21" t="s">
        <v>15</v>
      </c>
      <c r="G349" s="3"/>
      <c r="H349" s="17"/>
      <c r="I349" s="31">
        <v>12.45</v>
      </c>
      <c r="J349" s="31">
        <v>10.029999999999999</v>
      </c>
      <c r="K349" s="31">
        <v>5.53</v>
      </c>
      <c r="L349" s="31"/>
      <c r="M349" s="1"/>
    </row>
    <row r="350" spans="1:23" ht="15.75" thickBot="1" x14ac:dyDescent="0.3">
      <c r="A350" s="1">
        <v>44831</v>
      </c>
      <c r="B350" t="s">
        <v>115</v>
      </c>
      <c r="C350" t="s">
        <v>60</v>
      </c>
      <c r="E350" s="20" t="s">
        <v>95</v>
      </c>
      <c r="F350" s="21" t="s">
        <v>12</v>
      </c>
      <c r="G350" s="3"/>
      <c r="H350" s="17"/>
      <c r="I350" s="31">
        <v>11.69</v>
      </c>
      <c r="J350" s="31">
        <v>9.43</v>
      </c>
      <c r="K350" s="31">
        <v>5.35</v>
      </c>
      <c r="L350" s="31"/>
      <c r="M350" s="1"/>
    </row>
    <row r="351" spans="1:23" ht="15.75" thickBot="1" x14ac:dyDescent="0.3">
      <c r="A351" s="1">
        <v>44831</v>
      </c>
      <c r="B351" t="s">
        <v>115</v>
      </c>
      <c r="C351" t="s">
        <v>60</v>
      </c>
      <c r="E351" s="20" t="s">
        <v>95</v>
      </c>
      <c r="F351" s="21" t="s">
        <v>3</v>
      </c>
      <c r="G351" s="3"/>
      <c r="H351" s="17"/>
      <c r="I351" s="31">
        <v>10.63</v>
      </c>
      <c r="J351" s="31">
        <v>8.2899999999999991</v>
      </c>
      <c r="K351" s="31">
        <v>4.49</v>
      </c>
      <c r="L351" s="31"/>
      <c r="M351" s="1"/>
    </row>
    <row r="352" spans="1:23" ht="15.75" thickBot="1" x14ac:dyDescent="0.3">
      <c r="A352" s="1">
        <v>44831</v>
      </c>
      <c r="B352" t="s">
        <v>115</v>
      </c>
      <c r="C352" t="s">
        <v>60</v>
      </c>
      <c r="E352" s="20" t="s">
        <v>95</v>
      </c>
      <c r="F352" s="21" t="s">
        <v>10</v>
      </c>
      <c r="G352" s="21" t="s">
        <v>15</v>
      </c>
      <c r="H352" s="45"/>
      <c r="I352" s="31">
        <v>11.09</v>
      </c>
      <c r="J352" s="31">
        <v>8.65</v>
      </c>
      <c r="K352" s="31">
        <v>4.68</v>
      </c>
      <c r="L352" s="31"/>
      <c r="M352" s="1"/>
    </row>
    <row r="353" spans="1:23" ht="15.75" thickBot="1" x14ac:dyDescent="0.3">
      <c r="A353" s="1">
        <v>44831</v>
      </c>
      <c r="B353" t="s">
        <v>115</v>
      </c>
      <c r="C353" t="s">
        <v>60</v>
      </c>
      <c r="E353" s="20" t="s">
        <v>95</v>
      </c>
      <c r="F353" s="21" t="s">
        <v>10</v>
      </c>
      <c r="G353" s="21" t="s">
        <v>12</v>
      </c>
      <c r="H353" s="45"/>
      <c r="I353" s="31">
        <v>11.56</v>
      </c>
      <c r="J353" s="31">
        <v>9.07</v>
      </c>
      <c r="K353" s="31">
        <v>5.01</v>
      </c>
      <c r="L353" s="31"/>
      <c r="M353" s="1"/>
    </row>
    <row r="354" spans="1:23" ht="15.75" thickBot="1" x14ac:dyDescent="0.3">
      <c r="A354" s="1">
        <v>44831</v>
      </c>
      <c r="B354" t="s">
        <v>115</v>
      </c>
      <c r="C354" t="s">
        <v>60</v>
      </c>
      <c r="E354" s="20" t="s">
        <v>95</v>
      </c>
      <c r="F354" s="21" t="s">
        <v>10</v>
      </c>
      <c r="G354" s="21" t="s">
        <v>3</v>
      </c>
      <c r="H354" s="45"/>
      <c r="I354" s="31">
        <v>10.11</v>
      </c>
      <c r="J354" s="31">
        <v>7.89</v>
      </c>
      <c r="K354" s="31">
        <v>4.18</v>
      </c>
      <c r="L354" s="31"/>
      <c r="M354" s="1"/>
    </row>
    <row r="355" spans="1:23" ht="15.75" thickBot="1" x14ac:dyDescent="0.3">
      <c r="A355" s="1">
        <v>44831</v>
      </c>
      <c r="B355" t="s">
        <v>115</v>
      </c>
      <c r="C355" t="s">
        <v>60</v>
      </c>
      <c r="E355" s="20" t="s">
        <v>95</v>
      </c>
      <c r="F355" s="21" t="s">
        <v>15</v>
      </c>
      <c r="G355" s="21" t="s">
        <v>12</v>
      </c>
      <c r="H355" s="45"/>
      <c r="I355" s="31">
        <v>8.9600000000000009</v>
      </c>
      <c r="J355" s="31">
        <v>6.68</v>
      </c>
      <c r="K355" s="31">
        <v>3.86</v>
      </c>
      <c r="L355" s="31"/>
      <c r="M355" s="1"/>
    </row>
    <row r="356" spans="1:23" ht="15.75" thickBot="1" x14ac:dyDescent="0.3">
      <c r="A356" s="1">
        <v>44831</v>
      </c>
      <c r="B356" t="s">
        <v>115</v>
      </c>
      <c r="C356" t="s">
        <v>60</v>
      </c>
      <c r="E356" s="20" t="s">
        <v>95</v>
      </c>
      <c r="F356" s="23" t="s">
        <v>12</v>
      </c>
      <c r="G356" s="23" t="s">
        <v>3</v>
      </c>
      <c r="H356" s="45"/>
      <c r="I356" s="32">
        <v>9.17</v>
      </c>
      <c r="J356" s="32">
        <v>7.03</v>
      </c>
      <c r="K356" s="32">
        <v>3.94</v>
      </c>
      <c r="L356" s="31"/>
      <c r="M356" s="1"/>
    </row>
    <row r="357" spans="1:23" ht="15.75" thickBot="1" x14ac:dyDescent="0.3">
      <c r="A357" s="1">
        <v>44831</v>
      </c>
      <c r="B357" t="s">
        <v>115</v>
      </c>
      <c r="C357" t="s">
        <v>60</v>
      </c>
      <c r="E357" s="20" t="s">
        <v>96</v>
      </c>
      <c r="F357" s="21" t="s">
        <v>10</v>
      </c>
      <c r="G357" s="3"/>
      <c r="H357" s="17"/>
      <c r="I357" s="31">
        <v>13.39</v>
      </c>
      <c r="J357" s="31">
        <v>10.71</v>
      </c>
      <c r="K357" s="31">
        <v>5.8</v>
      </c>
      <c r="L357" s="31"/>
      <c r="M357" s="1"/>
    </row>
    <row r="358" spans="1:23" ht="15.75" thickBot="1" x14ac:dyDescent="0.3">
      <c r="A358" s="1">
        <v>44831</v>
      </c>
      <c r="B358" t="s">
        <v>115</v>
      </c>
      <c r="C358" t="s">
        <v>60</v>
      </c>
      <c r="E358" s="20" t="s">
        <v>96</v>
      </c>
      <c r="F358" s="21" t="s">
        <v>15</v>
      </c>
      <c r="G358" s="3"/>
      <c r="H358" s="17"/>
      <c r="I358" s="31">
        <v>11.96</v>
      </c>
      <c r="J358" s="31">
        <v>9.4</v>
      </c>
      <c r="K358" s="31">
        <v>5.28</v>
      </c>
      <c r="L358" s="31"/>
      <c r="M358" s="1"/>
    </row>
    <row r="359" spans="1:23" ht="15.75" thickBot="1" x14ac:dyDescent="0.3">
      <c r="A359" s="1">
        <v>44831</v>
      </c>
      <c r="B359" t="s">
        <v>115</v>
      </c>
      <c r="C359" t="s">
        <v>60</v>
      </c>
      <c r="E359" s="20" t="s">
        <v>96</v>
      </c>
      <c r="F359" s="21" t="s">
        <v>12</v>
      </c>
      <c r="G359" s="3"/>
      <c r="H359" s="17"/>
      <c r="I359" s="31">
        <v>11.46</v>
      </c>
      <c r="J359" s="31">
        <v>9.09</v>
      </c>
      <c r="K359" s="31">
        <v>4.88</v>
      </c>
      <c r="L359" s="31"/>
      <c r="M359" s="1"/>
    </row>
    <row r="360" spans="1:23" ht="15.75" thickBot="1" x14ac:dyDescent="0.3">
      <c r="A360" s="1">
        <v>44831</v>
      </c>
      <c r="B360" t="s">
        <v>115</v>
      </c>
      <c r="C360" t="s">
        <v>60</v>
      </c>
      <c r="E360" s="20" t="s">
        <v>96</v>
      </c>
      <c r="F360" s="21" t="s">
        <v>3</v>
      </c>
      <c r="G360" s="3"/>
      <c r="H360" s="17"/>
      <c r="I360" s="31">
        <v>11.61</v>
      </c>
      <c r="J360" s="31">
        <v>9.26</v>
      </c>
      <c r="K360" s="31">
        <v>4.87</v>
      </c>
      <c r="L360" s="31"/>
      <c r="M360" s="1"/>
    </row>
    <row r="361" spans="1:23" ht="15.75" thickBot="1" x14ac:dyDescent="0.3">
      <c r="A361" s="1">
        <v>44831</v>
      </c>
      <c r="B361" t="s">
        <v>115</v>
      </c>
      <c r="C361" t="s">
        <v>60</v>
      </c>
      <c r="E361" s="20" t="s">
        <v>96</v>
      </c>
      <c r="F361" s="21" t="s">
        <v>10</v>
      </c>
      <c r="G361" s="21" t="s">
        <v>15</v>
      </c>
      <c r="H361" s="45"/>
      <c r="I361" s="31">
        <v>10.86</v>
      </c>
      <c r="J361" s="31">
        <v>8.33</v>
      </c>
      <c r="K361" s="31">
        <v>4.51</v>
      </c>
      <c r="L361" s="31"/>
      <c r="M361" s="1"/>
    </row>
    <row r="362" spans="1:23" ht="15.75" thickBot="1" x14ac:dyDescent="0.3">
      <c r="A362" s="1">
        <v>44831</v>
      </c>
      <c r="B362" t="s">
        <v>115</v>
      </c>
      <c r="C362" t="s">
        <v>60</v>
      </c>
      <c r="E362" s="20" t="s">
        <v>96</v>
      </c>
      <c r="F362" s="21" t="s">
        <v>10</v>
      </c>
      <c r="G362" s="21" t="s">
        <v>12</v>
      </c>
      <c r="H362" s="45"/>
      <c r="I362" s="31">
        <v>9.94</v>
      </c>
      <c r="J362" s="31">
        <v>7.84</v>
      </c>
      <c r="K362" s="31">
        <v>4.3499999999999996</v>
      </c>
      <c r="L362" s="31"/>
      <c r="M362" s="1"/>
    </row>
    <row r="363" spans="1:23" ht="15.75" thickBot="1" x14ac:dyDescent="0.3">
      <c r="A363" s="1">
        <v>44831</v>
      </c>
      <c r="B363" t="s">
        <v>115</v>
      </c>
      <c r="C363" t="s">
        <v>60</v>
      </c>
      <c r="E363" s="20" t="s">
        <v>96</v>
      </c>
      <c r="F363" s="21" t="s">
        <v>10</v>
      </c>
      <c r="G363" s="21" t="s">
        <v>3</v>
      </c>
      <c r="H363" s="45"/>
      <c r="I363" s="31">
        <v>10.27</v>
      </c>
      <c r="J363" s="31">
        <v>7.87</v>
      </c>
      <c r="K363" s="31">
        <v>4.55</v>
      </c>
      <c r="L363" s="31"/>
      <c r="M363" s="1"/>
    </row>
    <row r="364" spans="1:23" ht="15.75" thickBot="1" x14ac:dyDescent="0.3">
      <c r="A364" s="1">
        <v>44831</v>
      </c>
      <c r="B364" t="s">
        <v>115</v>
      </c>
      <c r="C364" t="s">
        <v>60</v>
      </c>
      <c r="E364" s="20" t="s">
        <v>96</v>
      </c>
      <c r="F364" s="21" t="s">
        <v>15</v>
      </c>
      <c r="G364" s="21" t="s">
        <v>12</v>
      </c>
      <c r="H364" s="45"/>
      <c r="I364" s="31">
        <v>9.5399999999999991</v>
      </c>
      <c r="J364" s="31">
        <v>7.16</v>
      </c>
      <c r="K364" s="31">
        <v>4.12</v>
      </c>
      <c r="L364" s="31"/>
      <c r="M364" s="1"/>
    </row>
    <row r="365" spans="1:23" ht="15.75" thickBot="1" x14ac:dyDescent="0.3">
      <c r="A365" s="1">
        <v>44831</v>
      </c>
      <c r="B365" t="s">
        <v>115</v>
      </c>
      <c r="C365" t="s">
        <v>60</v>
      </c>
      <c r="E365" s="20" t="s">
        <v>96</v>
      </c>
      <c r="F365" s="23" t="s">
        <v>12</v>
      </c>
      <c r="G365" s="23" t="s">
        <v>3</v>
      </c>
      <c r="H365" s="45"/>
      <c r="I365" s="32">
        <v>8.86</v>
      </c>
      <c r="J365" s="32">
        <v>6.62</v>
      </c>
      <c r="K365" s="32">
        <v>3.59</v>
      </c>
      <c r="L365" s="31"/>
      <c r="M365" s="1"/>
    </row>
    <row r="366" spans="1:23" ht="15.75" thickBot="1" x14ac:dyDescent="0.3">
      <c r="A366" s="1">
        <v>44831</v>
      </c>
      <c r="B366" t="s">
        <v>115</v>
      </c>
      <c r="C366" t="s">
        <v>60</v>
      </c>
      <c r="D366" t="s">
        <v>60</v>
      </c>
      <c r="E366" s="20" t="s">
        <v>97</v>
      </c>
      <c r="F366" s="21" t="s">
        <v>10</v>
      </c>
      <c r="G366" s="3"/>
      <c r="H366" s="17"/>
      <c r="I366" s="31">
        <v>12.94</v>
      </c>
      <c r="J366" s="31">
        <v>10.08</v>
      </c>
      <c r="K366" s="31">
        <v>5.54</v>
      </c>
      <c r="L366" s="31" t="s">
        <v>151</v>
      </c>
      <c r="M366" s="1">
        <v>44899</v>
      </c>
      <c r="N366">
        <f t="shared" si="49"/>
        <v>68</v>
      </c>
      <c r="O366" s="3" t="s">
        <v>13</v>
      </c>
      <c r="P366" s="3" t="s">
        <v>10</v>
      </c>
      <c r="Q366" s="3"/>
      <c r="R366" s="3"/>
      <c r="S366" s="3"/>
      <c r="T366" s="3"/>
      <c r="U366" s="5">
        <v>24.6</v>
      </c>
    </row>
    <row r="367" spans="1:23" ht="15.75" thickBot="1" x14ac:dyDescent="0.3">
      <c r="A367" s="1">
        <v>44831</v>
      </c>
      <c r="B367" t="s">
        <v>115</v>
      </c>
      <c r="C367" t="s">
        <v>60</v>
      </c>
      <c r="D367" t="s">
        <v>60</v>
      </c>
      <c r="E367" s="20" t="s">
        <v>97</v>
      </c>
      <c r="F367" s="21" t="s">
        <v>15</v>
      </c>
      <c r="G367" s="3"/>
      <c r="H367" s="17"/>
      <c r="I367" s="31">
        <v>11.89</v>
      </c>
      <c r="J367" s="31">
        <v>9.39</v>
      </c>
      <c r="K367" s="31">
        <v>5.0999999999999996</v>
      </c>
      <c r="L367" s="31" t="s">
        <v>151</v>
      </c>
      <c r="M367" s="1">
        <v>44899</v>
      </c>
      <c r="N367">
        <f t="shared" si="49"/>
        <v>68</v>
      </c>
      <c r="O367" s="3" t="s">
        <v>9</v>
      </c>
      <c r="P367" s="3" t="s">
        <v>15</v>
      </c>
      <c r="Q367" s="3"/>
      <c r="R367" s="3"/>
      <c r="S367" s="3"/>
      <c r="T367" s="3"/>
      <c r="U367" s="5">
        <v>22.1</v>
      </c>
    </row>
    <row r="368" spans="1:23" ht="15.75" thickBot="1" x14ac:dyDescent="0.3">
      <c r="A368" s="1">
        <v>44831</v>
      </c>
      <c r="B368" t="s">
        <v>115</v>
      </c>
      <c r="C368" t="s">
        <v>60</v>
      </c>
      <c r="D368" t="s">
        <v>60</v>
      </c>
      <c r="E368" s="20" t="s">
        <v>97</v>
      </c>
      <c r="F368" s="21" t="s">
        <v>12</v>
      </c>
      <c r="G368" s="3"/>
      <c r="H368" s="17"/>
      <c r="I368" s="31">
        <v>11.93</v>
      </c>
      <c r="J368" s="31">
        <v>9.64</v>
      </c>
      <c r="K368" s="31">
        <v>5.22</v>
      </c>
      <c r="L368" s="31" t="s">
        <v>151</v>
      </c>
      <c r="M368" s="1">
        <v>44899</v>
      </c>
      <c r="N368">
        <f t="shared" si="49"/>
        <v>68</v>
      </c>
      <c r="O368" s="3" t="s">
        <v>9</v>
      </c>
      <c r="P368" s="3" t="s">
        <v>12</v>
      </c>
      <c r="Q368" s="5">
        <v>21.9</v>
      </c>
      <c r="R368" s="5">
        <v>18</v>
      </c>
      <c r="S368" s="5">
        <v>10.1</v>
      </c>
      <c r="T368" s="3"/>
      <c r="U368" s="3"/>
      <c r="V368">
        <f t="shared" ref="V368" si="55">IF(R368,R368-J368,"")</f>
        <v>8.36</v>
      </c>
      <c r="W368">
        <f t="shared" ref="W368" si="56">T368/V368</f>
        <v>0</v>
      </c>
    </row>
    <row r="369" spans="1:24" ht="15.75" thickBot="1" x14ac:dyDescent="0.3">
      <c r="A369" s="1">
        <v>44831</v>
      </c>
      <c r="B369" t="s">
        <v>115</v>
      </c>
      <c r="C369" t="s">
        <v>60</v>
      </c>
      <c r="D369" t="s">
        <v>60</v>
      </c>
      <c r="E369" s="20" t="s">
        <v>97</v>
      </c>
      <c r="F369" s="21" t="s">
        <v>3</v>
      </c>
      <c r="G369" s="3"/>
      <c r="H369" s="17"/>
      <c r="I369" s="31">
        <v>11.02</v>
      </c>
      <c r="J369" s="31">
        <v>8.93</v>
      </c>
      <c r="K369" s="31">
        <v>4.74</v>
      </c>
      <c r="L369" s="31" t="s">
        <v>151</v>
      </c>
      <c r="M369" s="1">
        <v>44899</v>
      </c>
      <c r="N369">
        <f t="shared" si="49"/>
        <v>68</v>
      </c>
      <c r="V369" t="str">
        <f t="shared" ref="V369:V377" si="57">IF(R369,R369-J369,"")</f>
        <v/>
      </c>
    </row>
    <row r="370" spans="1:24" ht="15.75" thickBot="1" x14ac:dyDescent="0.3">
      <c r="A370" s="1">
        <v>44831</v>
      </c>
      <c r="B370" t="s">
        <v>115</v>
      </c>
      <c r="C370" t="s">
        <v>60</v>
      </c>
      <c r="D370" t="s">
        <v>60</v>
      </c>
      <c r="E370" s="20" t="s">
        <v>97</v>
      </c>
      <c r="F370" s="21" t="s">
        <v>10</v>
      </c>
      <c r="G370" s="21" t="s">
        <v>15</v>
      </c>
      <c r="H370" s="45"/>
      <c r="I370" s="31">
        <v>10.45</v>
      </c>
      <c r="J370" s="31">
        <v>8.32</v>
      </c>
      <c r="K370" s="31">
        <v>4.47</v>
      </c>
      <c r="L370" s="31" t="s">
        <v>151</v>
      </c>
      <c r="M370" s="1">
        <v>44899</v>
      </c>
      <c r="N370">
        <f t="shared" si="49"/>
        <v>68</v>
      </c>
      <c r="O370" s="3" t="s">
        <v>13</v>
      </c>
      <c r="P370" s="3" t="s">
        <v>20</v>
      </c>
      <c r="Q370" s="5">
        <v>22.5</v>
      </c>
      <c r="R370" s="5">
        <v>17.7</v>
      </c>
      <c r="S370" s="5">
        <v>19.600000000000001</v>
      </c>
      <c r="T370" s="3"/>
      <c r="U370" s="3"/>
      <c r="V370">
        <f t="shared" si="57"/>
        <v>9.379999999999999</v>
      </c>
      <c r="W370">
        <f t="shared" ref="W370:W377" si="58">T370/V370</f>
        <v>0</v>
      </c>
    </row>
    <row r="371" spans="1:24" ht="15.75" thickBot="1" x14ac:dyDescent="0.3">
      <c r="A371" s="1">
        <v>44831</v>
      </c>
      <c r="B371" t="s">
        <v>115</v>
      </c>
      <c r="C371" t="s">
        <v>60</v>
      </c>
      <c r="D371" t="s">
        <v>60</v>
      </c>
      <c r="E371" s="20" t="s">
        <v>97</v>
      </c>
      <c r="F371" s="21" t="s">
        <v>10</v>
      </c>
      <c r="G371" s="21" t="s">
        <v>12</v>
      </c>
      <c r="H371" s="45"/>
      <c r="I371" s="31">
        <v>10.32</v>
      </c>
      <c r="J371" s="31">
        <v>7.91</v>
      </c>
      <c r="K371" s="31">
        <v>4.26</v>
      </c>
      <c r="L371" s="31" t="s">
        <v>151</v>
      </c>
      <c r="M371" s="1">
        <v>44899</v>
      </c>
      <c r="N371">
        <f t="shared" si="49"/>
        <v>68</v>
      </c>
      <c r="O371" s="3" t="s">
        <v>9</v>
      </c>
      <c r="P371" s="3" t="s">
        <v>16</v>
      </c>
      <c r="Q371" s="5">
        <v>23.2</v>
      </c>
      <c r="R371" s="5">
        <v>18.399999999999999</v>
      </c>
      <c r="S371" s="5">
        <v>10.5</v>
      </c>
      <c r="V371">
        <f t="shared" si="57"/>
        <v>10.489999999999998</v>
      </c>
      <c r="W371">
        <f t="shared" si="58"/>
        <v>0</v>
      </c>
    </row>
    <row r="372" spans="1:24" ht="15.75" thickBot="1" x14ac:dyDescent="0.3">
      <c r="A372" s="1">
        <v>44831</v>
      </c>
      <c r="B372" t="s">
        <v>115</v>
      </c>
      <c r="C372" t="s">
        <v>60</v>
      </c>
      <c r="D372" t="s">
        <v>60</v>
      </c>
      <c r="E372" s="20" t="s">
        <v>97</v>
      </c>
      <c r="F372" s="21" t="s">
        <v>10</v>
      </c>
      <c r="G372" s="21" t="s">
        <v>3</v>
      </c>
      <c r="H372" s="45"/>
      <c r="I372" s="31">
        <v>10.119999999999999</v>
      </c>
      <c r="J372" s="31">
        <v>7.29</v>
      </c>
      <c r="K372" s="31">
        <v>4.29</v>
      </c>
      <c r="L372" s="31" t="s">
        <v>151</v>
      </c>
      <c r="M372" s="1">
        <v>44899</v>
      </c>
      <c r="N372">
        <f t="shared" si="49"/>
        <v>68</v>
      </c>
      <c r="O372" s="3" t="s">
        <v>13</v>
      </c>
      <c r="P372" s="3" t="s">
        <v>18</v>
      </c>
      <c r="Q372" s="5">
        <v>21.4</v>
      </c>
      <c r="R372" s="5">
        <v>16.7</v>
      </c>
      <c r="S372" s="5">
        <v>8.8000000000000007</v>
      </c>
      <c r="T372" s="3"/>
      <c r="U372" s="3"/>
      <c r="V372">
        <f t="shared" si="57"/>
        <v>9.41</v>
      </c>
      <c r="W372">
        <f t="shared" si="58"/>
        <v>0</v>
      </c>
    </row>
    <row r="373" spans="1:24" ht="15.75" thickBot="1" x14ac:dyDescent="0.3">
      <c r="A373" s="1">
        <v>44831</v>
      </c>
      <c r="B373" t="s">
        <v>115</v>
      </c>
      <c r="C373" t="s">
        <v>60</v>
      </c>
      <c r="D373" t="s">
        <v>60</v>
      </c>
      <c r="E373" s="20" t="s">
        <v>97</v>
      </c>
      <c r="F373" s="21" t="s">
        <v>15</v>
      </c>
      <c r="G373" s="21" t="s">
        <v>12</v>
      </c>
      <c r="H373" s="45"/>
      <c r="I373" s="31">
        <v>9.75</v>
      </c>
      <c r="J373" s="31">
        <v>7.89</v>
      </c>
      <c r="K373" s="31">
        <v>4.5199999999999996</v>
      </c>
      <c r="L373" s="31" t="s">
        <v>151</v>
      </c>
      <c r="M373" s="1">
        <v>44899</v>
      </c>
      <c r="N373">
        <f t="shared" si="49"/>
        <v>68</v>
      </c>
      <c r="O373" s="3" t="s">
        <v>13</v>
      </c>
      <c r="P373" s="3" t="s">
        <v>19</v>
      </c>
      <c r="Q373" s="5">
        <v>20.399999999999999</v>
      </c>
      <c r="R373" s="5">
        <v>15.7</v>
      </c>
      <c r="S373" s="5">
        <v>8.6999999999999993</v>
      </c>
      <c r="T373" s="3"/>
      <c r="U373" s="3"/>
      <c r="V373">
        <f t="shared" si="57"/>
        <v>7.81</v>
      </c>
      <c r="W373">
        <f t="shared" si="58"/>
        <v>0</v>
      </c>
    </row>
    <row r="374" spans="1:24" ht="15.75" thickBot="1" x14ac:dyDescent="0.3">
      <c r="A374" s="1">
        <v>44831</v>
      </c>
      <c r="B374" t="s">
        <v>115</v>
      </c>
      <c r="C374" t="s">
        <v>60</v>
      </c>
      <c r="D374" t="s">
        <v>60</v>
      </c>
      <c r="E374" s="20" t="s">
        <v>97</v>
      </c>
      <c r="F374" s="23" t="s">
        <v>12</v>
      </c>
      <c r="G374" s="23" t="s">
        <v>3</v>
      </c>
      <c r="H374" s="45"/>
      <c r="I374" s="32">
        <v>8.98</v>
      </c>
      <c r="J374" s="32">
        <v>6.58</v>
      </c>
      <c r="K374" s="32">
        <v>3.76</v>
      </c>
      <c r="L374" s="31" t="s">
        <v>151</v>
      </c>
      <c r="M374" s="1">
        <v>44899</v>
      </c>
      <c r="N374">
        <f t="shared" si="49"/>
        <v>68</v>
      </c>
      <c r="O374" s="3" t="s">
        <v>9</v>
      </c>
      <c r="P374" s="3" t="s">
        <v>14</v>
      </c>
      <c r="Q374" s="5">
        <v>20</v>
      </c>
      <c r="R374" s="5">
        <v>15.9</v>
      </c>
      <c r="S374" s="5">
        <v>8.8000000000000007</v>
      </c>
      <c r="V374">
        <f t="shared" si="57"/>
        <v>9.32</v>
      </c>
      <c r="W374">
        <f t="shared" si="58"/>
        <v>0</v>
      </c>
    </row>
    <row r="375" spans="1:24" ht="27" thickBot="1" x14ac:dyDescent="0.3">
      <c r="A375" s="1">
        <v>44831</v>
      </c>
      <c r="B375" t="s">
        <v>115</v>
      </c>
      <c r="C375" t="s">
        <v>60</v>
      </c>
      <c r="D375" t="s">
        <v>60</v>
      </c>
      <c r="E375" s="20" t="s">
        <v>97</v>
      </c>
      <c r="F375" s="33"/>
      <c r="G375" s="33"/>
      <c r="H375" s="45"/>
      <c r="I375" s="41">
        <f>AVERAGE(I366:I374)</f>
        <v>10.822222222222225</v>
      </c>
      <c r="J375" s="41">
        <f t="shared" ref="J375:K375" si="59">AVERAGE(J366:J374)</f>
        <v>8.4477777777777767</v>
      </c>
      <c r="K375" s="41">
        <f t="shared" si="59"/>
        <v>4.655555555555555</v>
      </c>
      <c r="L375" s="31" t="s">
        <v>151</v>
      </c>
      <c r="M375" s="1">
        <v>44899</v>
      </c>
      <c r="N375">
        <f t="shared" si="49"/>
        <v>68</v>
      </c>
      <c r="O375" s="3" t="s">
        <v>13</v>
      </c>
      <c r="P375" s="3" t="s">
        <v>11</v>
      </c>
      <c r="Q375" s="5">
        <v>22.5</v>
      </c>
      <c r="R375" s="5">
        <v>17.5</v>
      </c>
      <c r="S375" s="5">
        <v>9.6</v>
      </c>
      <c r="T375" s="3"/>
      <c r="U375" s="3"/>
      <c r="V375">
        <f t="shared" si="57"/>
        <v>9.0522222222222233</v>
      </c>
      <c r="W375">
        <f t="shared" si="58"/>
        <v>0</v>
      </c>
    </row>
    <row r="376" spans="1:24" ht="15.75" thickBot="1" x14ac:dyDescent="0.3">
      <c r="A376" s="1">
        <v>44831</v>
      </c>
      <c r="B376" t="s">
        <v>115</v>
      </c>
      <c r="C376" t="s">
        <v>60</v>
      </c>
      <c r="D376" t="s">
        <v>60</v>
      </c>
      <c r="E376" s="20" t="s">
        <v>97</v>
      </c>
      <c r="F376" s="33"/>
      <c r="G376" s="33"/>
      <c r="H376" s="45"/>
      <c r="I376" s="41">
        <f>AVERAGE(I366:I374)</f>
        <v>10.822222222222225</v>
      </c>
      <c r="J376" s="41">
        <f t="shared" ref="J376:K376" si="60">AVERAGE(J366:J374)</f>
        <v>8.4477777777777767</v>
      </c>
      <c r="K376" s="41">
        <f t="shared" si="60"/>
        <v>4.655555555555555</v>
      </c>
      <c r="L376" s="31" t="s">
        <v>151</v>
      </c>
      <c r="M376" s="1">
        <v>44899</v>
      </c>
      <c r="N376">
        <f t="shared" si="49"/>
        <v>68</v>
      </c>
      <c r="O376" s="3" t="s">
        <v>9</v>
      </c>
      <c r="P376" s="3" t="s">
        <v>14</v>
      </c>
      <c r="Q376" s="3"/>
      <c r="R376" s="3"/>
      <c r="S376" s="3"/>
      <c r="T376" s="3"/>
      <c r="U376" s="5">
        <v>18.3</v>
      </c>
      <c r="V376" t="str">
        <f t="shared" si="57"/>
        <v/>
      </c>
      <c r="X376" s="4" t="s">
        <v>21</v>
      </c>
    </row>
    <row r="377" spans="1:24" ht="15.75" thickBot="1" x14ac:dyDescent="0.3">
      <c r="A377" s="1">
        <v>44831</v>
      </c>
      <c r="B377" t="s">
        <v>115</v>
      </c>
      <c r="C377" t="s">
        <v>61</v>
      </c>
      <c r="D377" t="s">
        <v>60</v>
      </c>
      <c r="E377" s="20" t="s">
        <v>98</v>
      </c>
      <c r="F377" s="21" t="s">
        <v>10</v>
      </c>
      <c r="G377" s="3"/>
      <c r="H377" s="17"/>
      <c r="I377" s="31">
        <v>12.98</v>
      </c>
      <c r="J377" s="31">
        <v>10.02</v>
      </c>
      <c r="K377" s="31">
        <v>5.44</v>
      </c>
      <c r="L377" s="31" t="s">
        <v>151</v>
      </c>
      <c r="M377" s="1">
        <v>44899</v>
      </c>
      <c r="N377">
        <f t="shared" si="49"/>
        <v>68</v>
      </c>
      <c r="O377" s="3" t="s">
        <v>13</v>
      </c>
      <c r="P377" s="3" t="s">
        <v>10</v>
      </c>
      <c r="Q377" s="5">
        <v>22.5</v>
      </c>
      <c r="R377" s="5">
        <v>17.899999999999999</v>
      </c>
      <c r="S377" s="3"/>
      <c r="T377" s="5">
        <v>8.3000000000000007</v>
      </c>
      <c r="U377" s="3"/>
      <c r="V377">
        <f t="shared" si="57"/>
        <v>7.879999999999999</v>
      </c>
      <c r="W377">
        <f t="shared" si="58"/>
        <v>1.053299492385787</v>
      </c>
      <c r="X377" s="4" t="s">
        <v>24</v>
      </c>
    </row>
    <row r="378" spans="1:24" ht="15.75" thickBot="1" x14ac:dyDescent="0.3">
      <c r="A378" s="1">
        <v>44831</v>
      </c>
      <c r="B378" t="s">
        <v>115</v>
      </c>
      <c r="C378" t="s">
        <v>61</v>
      </c>
      <c r="D378" t="s">
        <v>60</v>
      </c>
      <c r="E378" s="20" t="s">
        <v>98</v>
      </c>
      <c r="F378" s="21" t="s">
        <v>15</v>
      </c>
      <c r="G378" s="3"/>
      <c r="H378" s="17"/>
      <c r="I378" s="31">
        <v>12.69</v>
      </c>
      <c r="J378" s="31">
        <v>9.99</v>
      </c>
      <c r="K378" s="31">
        <v>5.28</v>
      </c>
      <c r="L378" s="31" t="s">
        <v>151</v>
      </c>
      <c r="M378" s="1">
        <v>44899</v>
      </c>
      <c r="N378">
        <f t="shared" si="49"/>
        <v>68</v>
      </c>
      <c r="O378" s="3" t="s">
        <v>13</v>
      </c>
      <c r="P378" s="3" t="s">
        <v>15</v>
      </c>
      <c r="Q378" s="5">
        <v>20.3</v>
      </c>
      <c r="R378" s="5">
        <v>18.600000000000001</v>
      </c>
      <c r="S378" s="5">
        <v>10.1</v>
      </c>
      <c r="V378">
        <f t="shared" ref="V378" si="61">IF(R378,R378-J378,"")</f>
        <v>8.6100000000000012</v>
      </c>
      <c r="W378">
        <f t="shared" ref="W378" si="62">T378/V378</f>
        <v>0</v>
      </c>
    </row>
    <row r="379" spans="1:24" ht="15.75" thickBot="1" x14ac:dyDescent="0.3">
      <c r="A379" s="1">
        <v>44831</v>
      </c>
      <c r="B379" t="s">
        <v>115</v>
      </c>
      <c r="C379" t="s">
        <v>61</v>
      </c>
      <c r="D379" t="s">
        <v>60</v>
      </c>
      <c r="E379" s="20" t="s">
        <v>98</v>
      </c>
      <c r="F379" s="21" t="s">
        <v>12</v>
      </c>
      <c r="G379" s="3"/>
      <c r="H379" s="17"/>
      <c r="I379" s="31">
        <v>11.8</v>
      </c>
      <c r="J379" s="31">
        <v>8.91</v>
      </c>
      <c r="K379" s="31">
        <v>5.32</v>
      </c>
      <c r="L379" s="31" t="s">
        <v>151</v>
      </c>
      <c r="M379" s="1">
        <v>44899</v>
      </c>
      <c r="N379">
        <f t="shared" si="49"/>
        <v>68</v>
      </c>
    </row>
    <row r="380" spans="1:24" ht="15.75" thickBot="1" x14ac:dyDescent="0.3">
      <c r="A380" s="1">
        <v>44831</v>
      </c>
      <c r="B380" t="s">
        <v>115</v>
      </c>
      <c r="C380" t="s">
        <v>61</v>
      </c>
      <c r="D380" t="s">
        <v>60</v>
      </c>
      <c r="E380" s="20" t="s">
        <v>98</v>
      </c>
      <c r="F380" s="21" t="s">
        <v>3</v>
      </c>
      <c r="G380" s="3"/>
      <c r="H380" s="17"/>
      <c r="I380" s="31">
        <v>11.51</v>
      </c>
      <c r="J380" s="31">
        <v>8.68</v>
      </c>
      <c r="K380" s="31">
        <v>4.49</v>
      </c>
      <c r="L380" s="31" t="s">
        <v>151</v>
      </c>
      <c r="M380" s="1">
        <v>44899</v>
      </c>
      <c r="N380">
        <f t="shared" si="49"/>
        <v>68</v>
      </c>
      <c r="O380" s="3" t="s">
        <v>13</v>
      </c>
      <c r="P380" s="3" t="s">
        <v>3</v>
      </c>
      <c r="Q380" s="5">
        <v>24.3</v>
      </c>
      <c r="R380" s="5">
        <v>19</v>
      </c>
      <c r="S380" s="5">
        <v>9.9</v>
      </c>
      <c r="V380">
        <f t="shared" ref="V380" si="63">IF(R380,R380-J380,"")</f>
        <v>10.32</v>
      </c>
      <c r="W380">
        <f t="shared" ref="W380" si="64">T380/V380</f>
        <v>0</v>
      </c>
    </row>
    <row r="381" spans="1:24" ht="15.75" thickBot="1" x14ac:dyDescent="0.3">
      <c r="A381" s="1">
        <v>44831</v>
      </c>
      <c r="B381" t="s">
        <v>115</v>
      </c>
      <c r="C381" t="s">
        <v>61</v>
      </c>
      <c r="D381" t="s">
        <v>60</v>
      </c>
      <c r="E381" s="20" t="s">
        <v>98</v>
      </c>
      <c r="F381" s="21" t="s">
        <v>10</v>
      </c>
      <c r="G381" s="21" t="s">
        <v>15</v>
      </c>
      <c r="H381" s="45"/>
      <c r="I381" s="31">
        <v>11.38</v>
      </c>
      <c r="J381" s="31">
        <v>8.58</v>
      </c>
      <c r="K381" s="31">
        <v>4.67</v>
      </c>
      <c r="L381" s="31" t="s">
        <v>151</v>
      </c>
      <c r="M381" s="1">
        <v>44899</v>
      </c>
      <c r="N381">
        <f t="shared" si="49"/>
        <v>68</v>
      </c>
    </row>
    <row r="382" spans="1:24" ht="15.75" thickBot="1" x14ac:dyDescent="0.3">
      <c r="A382" s="1">
        <v>44831</v>
      </c>
      <c r="B382" t="s">
        <v>115</v>
      </c>
      <c r="C382" t="s">
        <v>61</v>
      </c>
      <c r="D382" t="s">
        <v>60</v>
      </c>
      <c r="E382" s="20" t="s">
        <v>98</v>
      </c>
      <c r="F382" s="21" t="s">
        <v>10</v>
      </c>
      <c r="G382" s="21" t="s">
        <v>12</v>
      </c>
      <c r="H382" s="45"/>
      <c r="I382" s="31">
        <v>9.9499999999999993</v>
      </c>
      <c r="J382" s="31">
        <v>7.89</v>
      </c>
      <c r="K382" s="31">
        <v>4.41</v>
      </c>
      <c r="L382" s="31" t="s">
        <v>151</v>
      </c>
      <c r="M382" s="1">
        <v>44899</v>
      </c>
      <c r="N382">
        <f t="shared" si="49"/>
        <v>68</v>
      </c>
    </row>
    <row r="383" spans="1:24" ht="15.75" thickBot="1" x14ac:dyDescent="0.3">
      <c r="A383" s="1">
        <v>44831</v>
      </c>
      <c r="B383" t="s">
        <v>115</v>
      </c>
      <c r="C383" t="s">
        <v>61</v>
      </c>
      <c r="D383" t="s">
        <v>60</v>
      </c>
      <c r="E383" s="20" t="s">
        <v>98</v>
      </c>
      <c r="F383" s="21" t="s">
        <v>10</v>
      </c>
      <c r="G383" s="21" t="s">
        <v>3</v>
      </c>
      <c r="H383" s="45"/>
      <c r="I383" s="31">
        <v>10.02</v>
      </c>
      <c r="J383" s="31">
        <v>7.71</v>
      </c>
      <c r="K383" s="31">
        <v>4.3499999999999996</v>
      </c>
      <c r="L383" s="31" t="s">
        <v>151</v>
      </c>
      <c r="M383" s="1">
        <v>44899</v>
      </c>
      <c r="N383">
        <f t="shared" si="49"/>
        <v>68</v>
      </c>
    </row>
    <row r="384" spans="1:24" ht="15.75" thickBot="1" x14ac:dyDescent="0.3">
      <c r="A384" s="1">
        <v>44831</v>
      </c>
      <c r="B384" t="s">
        <v>115</v>
      </c>
      <c r="C384" t="s">
        <v>61</v>
      </c>
      <c r="D384" t="s">
        <v>60</v>
      </c>
      <c r="E384" s="20" t="s">
        <v>98</v>
      </c>
      <c r="F384" s="21" t="s">
        <v>15</v>
      </c>
      <c r="G384" s="21" t="s">
        <v>12</v>
      </c>
      <c r="H384" s="45"/>
      <c r="I384" s="31">
        <v>9.48</v>
      </c>
      <c r="J384" s="31">
        <v>7.33</v>
      </c>
      <c r="K384" s="31">
        <v>3.82</v>
      </c>
      <c r="L384" s="31" t="s">
        <v>151</v>
      </c>
      <c r="M384" s="1">
        <v>44899</v>
      </c>
      <c r="N384">
        <f t="shared" si="49"/>
        <v>68</v>
      </c>
      <c r="O384" s="3" t="s">
        <v>13</v>
      </c>
      <c r="P384" s="3" t="s">
        <v>19</v>
      </c>
      <c r="Q384" s="5">
        <v>19.7</v>
      </c>
      <c r="R384" s="5">
        <v>15.8</v>
      </c>
      <c r="S384" s="5">
        <v>8.4</v>
      </c>
      <c r="T384" s="5">
        <v>7.5</v>
      </c>
      <c r="V384">
        <f t="shared" ref="V384" si="65">IF(R384,R384-J384,"")</f>
        <v>8.4700000000000006</v>
      </c>
      <c r="W384">
        <f t="shared" ref="W384" si="66">T384/V384</f>
        <v>0.88547815820543085</v>
      </c>
    </row>
    <row r="385" spans="1:24" ht="15.75" thickBot="1" x14ac:dyDescent="0.3">
      <c r="A385" s="1">
        <v>44831</v>
      </c>
      <c r="B385" t="s">
        <v>115</v>
      </c>
      <c r="C385" t="s">
        <v>61</v>
      </c>
      <c r="D385" t="s">
        <v>60</v>
      </c>
      <c r="E385" s="20" t="s">
        <v>98</v>
      </c>
      <c r="F385" s="23" t="s">
        <v>12</v>
      </c>
      <c r="G385" s="23" t="s">
        <v>3</v>
      </c>
      <c r="H385" s="45"/>
      <c r="I385" s="32">
        <v>9.4700000000000006</v>
      </c>
      <c r="J385" s="32">
        <v>7.31</v>
      </c>
      <c r="K385" s="32">
        <v>3.96</v>
      </c>
      <c r="L385" s="31" t="s">
        <v>151</v>
      </c>
      <c r="M385" s="1">
        <v>44899</v>
      </c>
      <c r="N385">
        <f t="shared" si="49"/>
        <v>68</v>
      </c>
      <c r="O385" s="3" t="s">
        <v>13</v>
      </c>
      <c r="P385" s="3" t="s">
        <v>14</v>
      </c>
      <c r="Q385" s="5">
        <v>18.5</v>
      </c>
      <c r="R385" s="5">
        <v>14.9</v>
      </c>
      <c r="S385" s="5">
        <v>8.1999999999999993</v>
      </c>
      <c r="T385" s="5">
        <v>7.5</v>
      </c>
      <c r="V385">
        <f t="shared" ref="V385:V386" si="67">IF(R385,R385-J385,"")</f>
        <v>7.5900000000000007</v>
      </c>
      <c r="W385">
        <f t="shared" ref="W385:W386" si="68">T385/V385</f>
        <v>0.98814229249011853</v>
      </c>
    </row>
    <row r="386" spans="1:24" ht="27" thickBot="1" x14ac:dyDescent="0.3">
      <c r="A386" s="1">
        <v>44831</v>
      </c>
      <c r="B386" t="s">
        <v>115</v>
      </c>
      <c r="C386" t="s">
        <v>61</v>
      </c>
      <c r="D386" t="s">
        <v>60</v>
      </c>
      <c r="E386" s="20" t="s">
        <v>98</v>
      </c>
      <c r="F386" s="33"/>
      <c r="G386" s="33"/>
      <c r="H386" s="45"/>
      <c r="I386" s="41">
        <f>AVERAGE(I377:I385)</f>
        <v>11.031111111111111</v>
      </c>
      <c r="J386" s="41">
        <f t="shared" ref="J386:K386" si="69">AVERAGE(J377:J385)</f>
        <v>8.4911111111111115</v>
      </c>
      <c r="K386" s="41">
        <f t="shared" si="69"/>
        <v>4.637777777777778</v>
      </c>
      <c r="L386" s="31" t="s">
        <v>151</v>
      </c>
      <c r="M386" s="1">
        <v>44899</v>
      </c>
      <c r="N386">
        <f t="shared" si="49"/>
        <v>68</v>
      </c>
      <c r="O386" s="3" t="s">
        <v>13</v>
      </c>
      <c r="P386" s="3" t="s">
        <v>11</v>
      </c>
      <c r="Q386" s="5">
        <v>31.1</v>
      </c>
      <c r="R386" s="5">
        <v>24</v>
      </c>
      <c r="S386" s="5">
        <v>10.7</v>
      </c>
      <c r="T386" s="5">
        <v>9.9</v>
      </c>
      <c r="U386" s="3"/>
      <c r="V386">
        <f t="shared" si="67"/>
        <v>15.508888888888889</v>
      </c>
      <c r="W386">
        <f t="shared" si="68"/>
        <v>0.63834360223527731</v>
      </c>
      <c r="X386" s="4" t="s">
        <v>23</v>
      </c>
    </row>
    <row r="387" spans="1:24" ht="27" thickBot="1" x14ac:dyDescent="0.3">
      <c r="A387" s="1">
        <v>44831</v>
      </c>
      <c r="B387" t="s">
        <v>115</v>
      </c>
      <c r="C387" t="s">
        <v>61</v>
      </c>
      <c r="D387" t="s">
        <v>60</v>
      </c>
      <c r="E387" s="20" t="s">
        <v>98</v>
      </c>
      <c r="F387" s="33"/>
      <c r="G387" s="33"/>
      <c r="H387" s="45"/>
      <c r="I387" s="41">
        <f>AVERAGE(I377:I385)</f>
        <v>11.031111111111111</v>
      </c>
      <c r="J387" s="41">
        <f t="shared" ref="J387:K387" si="70">AVERAGE(J377:J385)</f>
        <v>8.4911111111111115</v>
      </c>
      <c r="K387" s="41">
        <f t="shared" si="70"/>
        <v>4.637777777777778</v>
      </c>
      <c r="L387" s="31" t="s">
        <v>151</v>
      </c>
      <c r="M387" s="1">
        <v>44899</v>
      </c>
      <c r="N387">
        <f t="shared" si="49"/>
        <v>68</v>
      </c>
      <c r="O387" s="3" t="s">
        <v>9</v>
      </c>
      <c r="P387" s="3" t="s">
        <v>11</v>
      </c>
      <c r="Q387" s="3"/>
      <c r="R387" s="3"/>
      <c r="S387" s="3"/>
      <c r="T387" s="5">
        <v>9</v>
      </c>
      <c r="U387" s="5">
        <v>13.8</v>
      </c>
      <c r="X387" s="43"/>
    </row>
    <row r="388" spans="1:24" ht="15.75" thickBot="1" x14ac:dyDescent="0.3">
      <c r="A388" s="1">
        <v>44831</v>
      </c>
      <c r="B388" t="s">
        <v>115</v>
      </c>
      <c r="C388" t="s">
        <v>61</v>
      </c>
      <c r="E388" s="20" t="s">
        <v>99</v>
      </c>
      <c r="F388" s="21" t="s">
        <v>10</v>
      </c>
      <c r="G388" s="3"/>
      <c r="H388" s="17"/>
      <c r="I388" s="31">
        <v>12.87</v>
      </c>
      <c r="J388" s="31">
        <v>10.06</v>
      </c>
      <c r="K388" s="31">
        <v>5.42</v>
      </c>
      <c r="L388" s="31"/>
      <c r="M388" s="1"/>
    </row>
    <row r="389" spans="1:24" ht="15.75" thickBot="1" x14ac:dyDescent="0.3">
      <c r="A389" s="1">
        <v>44831</v>
      </c>
      <c r="B389" t="s">
        <v>115</v>
      </c>
      <c r="C389" t="s">
        <v>61</v>
      </c>
      <c r="E389" s="20" t="s">
        <v>99</v>
      </c>
      <c r="F389" s="21" t="s">
        <v>15</v>
      </c>
      <c r="G389" s="3"/>
      <c r="H389" s="17"/>
      <c r="I389" s="31">
        <v>12.03</v>
      </c>
      <c r="J389" s="31">
        <v>9.1199999999999992</v>
      </c>
      <c r="K389" s="31">
        <v>5.21</v>
      </c>
      <c r="L389" s="31"/>
      <c r="M389" s="1"/>
    </row>
    <row r="390" spans="1:24" ht="15.75" thickBot="1" x14ac:dyDescent="0.3">
      <c r="A390" s="1">
        <v>44831</v>
      </c>
      <c r="B390" t="s">
        <v>115</v>
      </c>
      <c r="C390" t="s">
        <v>61</v>
      </c>
      <c r="E390" s="20" t="s">
        <v>99</v>
      </c>
      <c r="F390" s="21" t="s">
        <v>12</v>
      </c>
      <c r="G390" s="3"/>
      <c r="H390" s="17"/>
      <c r="I390" s="31">
        <v>10.88</v>
      </c>
      <c r="J390" s="31">
        <v>8.9</v>
      </c>
      <c r="K390" s="31">
        <v>5.05</v>
      </c>
      <c r="L390" s="31"/>
      <c r="M390" s="1"/>
    </row>
    <row r="391" spans="1:24" ht="15.75" thickBot="1" x14ac:dyDescent="0.3">
      <c r="A391" s="1">
        <v>44831</v>
      </c>
      <c r="B391" t="s">
        <v>115</v>
      </c>
      <c r="C391" t="s">
        <v>61</v>
      </c>
      <c r="E391" s="20" t="s">
        <v>99</v>
      </c>
      <c r="F391" s="21" t="s">
        <v>3</v>
      </c>
      <c r="G391" s="3"/>
      <c r="H391" s="17"/>
      <c r="I391" s="31">
        <v>10.83</v>
      </c>
      <c r="J391" s="31">
        <v>8.44</v>
      </c>
      <c r="K391" s="31">
        <v>4.7</v>
      </c>
      <c r="L391" s="31"/>
      <c r="M391" s="1"/>
    </row>
    <row r="392" spans="1:24" ht="15.75" thickBot="1" x14ac:dyDescent="0.3">
      <c r="A392" s="1">
        <v>44831</v>
      </c>
      <c r="B392" t="s">
        <v>115</v>
      </c>
      <c r="C392" t="s">
        <v>61</v>
      </c>
      <c r="E392" s="20" t="s">
        <v>99</v>
      </c>
      <c r="F392" s="21" t="s">
        <v>10</v>
      </c>
      <c r="G392" s="21" t="s">
        <v>15</v>
      </c>
      <c r="H392" s="45"/>
      <c r="I392" s="31">
        <v>11.31</v>
      </c>
      <c r="J392" s="31">
        <v>8.68</v>
      </c>
      <c r="K392" s="31">
        <v>4.53</v>
      </c>
      <c r="L392" s="31"/>
      <c r="M392" s="1"/>
    </row>
    <row r="393" spans="1:24" ht="15.75" thickBot="1" x14ac:dyDescent="0.3">
      <c r="A393" s="1">
        <v>44831</v>
      </c>
      <c r="B393" t="s">
        <v>115</v>
      </c>
      <c r="C393" t="s">
        <v>61</v>
      </c>
      <c r="E393" s="20" t="s">
        <v>99</v>
      </c>
      <c r="F393" s="21" t="s">
        <v>10</v>
      </c>
      <c r="G393" s="21" t="s">
        <v>12</v>
      </c>
      <c r="H393" s="45"/>
      <c r="I393" s="31">
        <v>10.55</v>
      </c>
      <c r="J393" s="31">
        <v>8.0299999999999994</v>
      </c>
      <c r="K393" s="31">
        <v>4.49</v>
      </c>
      <c r="L393" s="31"/>
      <c r="M393" s="1"/>
    </row>
    <row r="394" spans="1:24" ht="15.75" thickBot="1" x14ac:dyDescent="0.3">
      <c r="A394" s="1">
        <v>44831</v>
      </c>
      <c r="B394" t="s">
        <v>115</v>
      </c>
      <c r="C394" t="s">
        <v>61</v>
      </c>
      <c r="E394" s="20" t="s">
        <v>99</v>
      </c>
      <c r="F394" s="21" t="s">
        <v>10</v>
      </c>
      <c r="G394" s="21" t="s">
        <v>3</v>
      </c>
      <c r="H394" s="45"/>
      <c r="I394" s="31">
        <v>9.92</v>
      </c>
      <c r="J394" s="31">
        <v>7.66</v>
      </c>
      <c r="K394" s="31">
        <v>4.3499999999999996</v>
      </c>
      <c r="L394" s="31"/>
      <c r="M394" s="1"/>
    </row>
    <row r="395" spans="1:24" ht="15.75" thickBot="1" x14ac:dyDescent="0.3">
      <c r="A395" s="1">
        <v>44831</v>
      </c>
      <c r="B395" t="s">
        <v>115</v>
      </c>
      <c r="C395" t="s">
        <v>61</v>
      </c>
      <c r="E395" s="20" t="s">
        <v>99</v>
      </c>
      <c r="F395" s="21" t="s">
        <v>15</v>
      </c>
      <c r="G395" s="21" t="s">
        <v>12</v>
      </c>
      <c r="H395" s="45"/>
      <c r="I395" s="31">
        <v>10.050000000000001</v>
      </c>
      <c r="J395" s="31">
        <v>7.43</v>
      </c>
      <c r="K395" s="31">
        <v>3.97</v>
      </c>
      <c r="L395" s="31"/>
      <c r="M395" s="1"/>
    </row>
    <row r="396" spans="1:24" ht="15.75" thickBot="1" x14ac:dyDescent="0.3">
      <c r="A396" s="1">
        <v>44831</v>
      </c>
      <c r="B396" t="s">
        <v>115</v>
      </c>
      <c r="C396" t="s">
        <v>61</v>
      </c>
      <c r="E396" s="20" t="s">
        <v>99</v>
      </c>
      <c r="F396" s="23" t="s">
        <v>12</v>
      </c>
      <c r="G396" s="23" t="s">
        <v>3</v>
      </c>
      <c r="H396" s="45"/>
      <c r="I396" s="32">
        <v>9.2899999999999991</v>
      </c>
      <c r="J396" s="32">
        <v>6.95</v>
      </c>
      <c r="K396" s="32">
        <v>3.86</v>
      </c>
      <c r="L396" s="31"/>
      <c r="M396" s="1"/>
    </row>
    <row r="397" spans="1:24" ht="15.75" thickBot="1" x14ac:dyDescent="0.3">
      <c r="A397" s="1">
        <v>44831</v>
      </c>
      <c r="B397" t="s">
        <v>115</v>
      </c>
      <c r="C397" t="s">
        <v>61</v>
      </c>
      <c r="E397" s="20" t="s">
        <v>100</v>
      </c>
      <c r="F397" s="21" t="s">
        <v>10</v>
      </c>
      <c r="G397" s="3"/>
      <c r="H397" s="17"/>
      <c r="I397" s="31">
        <v>13.17</v>
      </c>
      <c r="J397" s="31">
        <v>10.14</v>
      </c>
      <c r="K397" s="31">
        <v>5.68</v>
      </c>
      <c r="L397" s="31"/>
      <c r="M397" s="1"/>
    </row>
    <row r="398" spans="1:24" ht="15.75" thickBot="1" x14ac:dyDescent="0.3">
      <c r="A398" s="1">
        <v>44831</v>
      </c>
      <c r="B398" t="s">
        <v>115</v>
      </c>
      <c r="C398" t="s">
        <v>61</v>
      </c>
      <c r="E398" s="20" t="s">
        <v>100</v>
      </c>
      <c r="F398" s="21" t="s">
        <v>15</v>
      </c>
      <c r="G398" s="3"/>
      <c r="H398" s="17"/>
      <c r="I398" s="31">
        <v>11.8</v>
      </c>
      <c r="J398" s="31">
        <v>9.24</v>
      </c>
      <c r="K398" s="31">
        <v>5.29</v>
      </c>
      <c r="L398" s="31"/>
      <c r="M398" s="1"/>
    </row>
    <row r="399" spans="1:24" ht="15.75" thickBot="1" x14ac:dyDescent="0.3">
      <c r="A399" s="1">
        <v>44831</v>
      </c>
      <c r="B399" t="s">
        <v>115</v>
      </c>
      <c r="C399" t="s">
        <v>61</v>
      </c>
      <c r="E399" s="20" t="s">
        <v>100</v>
      </c>
      <c r="F399" s="21" t="s">
        <v>12</v>
      </c>
      <c r="G399" s="3"/>
      <c r="H399" s="17"/>
      <c r="I399" s="31">
        <v>10.88</v>
      </c>
      <c r="J399" s="31">
        <v>8.41</v>
      </c>
      <c r="K399" s="31">
        <v>4.51</v>
      </c>
      <c r="L399" s="31"/>
      <c r="M399" s="1"/>
    </row>
    <row r="400" spans="1:24" ht="15.75" thickBot="1" x14ac:dyDescent="0.3">
      <c r="A400" s="1">
        <v>44831</v>
      </c>
      <c r="B400" t="s">
        <v>115</v>
      </c>
      <c r="C400" t="s">
        <v>61</v>
      </c>
      <c r="E400" s="20" t="s">
        <v>100</v>
      </c>
      <c r="F400" s="21" t="s">
        <v>3</v>
      </c>
      <c r="G400" s="3"/>
      <c r="H400" s="17"/>
      <c r="I400" s="31">
        <v>10.46</v>
      </c>
      <c r="J400" s="31">
        <v>8.1300000000000008</v>
      </c>
      <c r="K400" s="31">
        <v>4.62</v>
      </c>
      <c r="L400" s="31"/>
      <c r="M400" s="1"/>
    </row>
    <row r="401" spans="1:23" ht="15.75" thickBot="1" x14ac:dyDescent="0.3">
      <c r="A401" s="1">
        <v>44831</v>
      </c>
      <c r="B401" t="s">
        <v>115</v>
      </c>
      <c r="C401" t="s">
        <v>61</v>
      </c>
      <c r="E401" s="20" t="s">
        <v>100</v>
      </c>
      <c r="F401" s="21" t="s">
        <v>10</v>
      </c>
      <c r="G401" s="21" t="s">
        <v>15</v>
      </c>
      <c r="H401" s="45"/>
      <c r="I401" s="31">
        <v>10.23</v>
      </c>
      <c r="J401" s="31">
        <v>7.71</v>
      </c>
      <c r="K401" s="31">
        <v>4.3899999999999997</v>
      </c>
      <c r="L401" s="31"/>
      <c r="M401" s="1"/>
    </row>
    <row r="402" spans="1:23" ht="15.75" thickBot="1" x14ac:dyDescent="0.3">
      <c r="A402" s="1">
        <v>44831</v>
      </c>
      <c r="B402" t="s">
        <v>115</v>
      </c>
      <c r="C402" t="s">
        <v>61</v>
      </c>
      <c r="E402" s="20" t="s">
        <v>100</v>
      </c>
      <c r="F402" s="21" t="s">
        <v>10</v>
      </c>
      <c r="G402" s="21" t="s">
        <v>12</v>
      </c>
      <c r="H402" s="45"/>
      <c r="I402" s="31">
        <v>11.18</v>
      </c>
      <c r="J402" s="31">
        <v>9.06</v>
      </c>
      <c r="K402" s="31">
        <v>5.09</v>
      </c>
      <c r="L402" s="31"/>
      <c r="M402" s="1"/>
    </row>
    <row r="403" spans="1:23" ht="15.75" thickBot="1" x14ac:dyDescent="0.3">
      <c r="A403" s="1">
        <v>44831</v>
      </c>
      <c r="B403" t="s">
        <v>115</v>
      </c>
      <c r="C403" t="s">
        <v>61</v>
      </c>
      <c r="E403" s="20" t="s">
        <v>100</v>
      </c>
      <c r="F403" s="21" t="s">
        <v>10</v>
      </c>
      <c r="G403" s="21" t="s">
        <v>3</v>
      </c>
      <c r="H403" s="45"/>
      <c r="I403" s="31">
        <v>9.8000000000000007</v>
      </c>
      <c r="J403" s="31">
        <v>7.95</v>
      </c>
      <c r="K403" s="31">
        <v>4.5999999999999996</v>
      </c>
      <c r="L403" s="31"/>
      <c r="M403" s="1"/>
    </row>
    <row r="404" spans="1:23" ht="15.75" thickBot="1" x14ac:dyDescent="0.3">
      <c r="A404" s="1">
        <v>44831</v>
      </c>
      <c r="B404" t="s">
        <v>115</v>
      </c>
      <c r="C404" t="s">
        <v>61</v>
      </c>
      <c r="E404" s="20" t="s">
        <v>100</v>
      </c>
      <c r="F404" s="21" t="s">
        <v>15</v>
      </c>
      <c r="G404" s="21" t="s">
        <v>12</v>
      </c>
      <c r="H404" s="45"/>
      <c r="I404" s="31">
        <v>9.49</v>
      </c>
      <c r="J404" s="31">
        <v>7.72</v>
      </c>
      <c r="K404" s="31">
        <v>4.21</v>
      </c>
      <c r="L404" s="31"/>
      <c r="M404" s="1"/>
    </row>
    <row r="405" spans="1:23" ht="15.75" thickBot="1" x14ac:dyDescent="0.3">
      <c r="A405" s="1">
        <v>44831</v>
      </c>
      <c r="B405" t="s">
        <v>115</v>
      </c>
      <c r="C405" t="s">
        <v>61</v>
      </c>
      <c r="E405" s="20" t="s">
        <v>100</v>
      </c>
      <c r="F405" s="23" t="s">
        <v>12</v>
      </c>
      <c r="G405" s="23" t="s">
        <v>3</v>
      </c>
      <c r="H405" s="45"/>
      <c r="I405" s="32">
        <v>8.3000000000000007</v>
      </c>
      <c r="J405" s="32">
        <v>6.21</v>
      </c>
      <c r="K405" s="32">
        <v>3.44</v>
      </c>
      <c r="L405" s="31"/>
      <c r="M405" s="1"/>
    </row>
    <row r="406" spans="1:23" ht="15.75" thickBot="1" x14ac:dyDescent="0.3">
      <c r="A406" s="1">
        <v>44831</v>
      </c>
      <c r="B406" t="s">
        <v>115</v>
      </c>
      <c r="C406" t="s">
        <v>61</v>
      </c>
      <c r="D406" t="s">
        <v>60</v>
      </c>
      <c r="E406" s="20" t="s">
        <v>101</v>
      </c>
      <c r="F406" s="21" t="s">
        <v>10</v>
      </c>
      <c r="G406" s="3"/>
      <c r="H406" s="17"/>
      <c r="I406" s="31">
        <v>12.15</v>
      </c>
      <c r="J406" s="31">
        <v>9.3000000000000007</v>
      </c>
      <c r="K406" s="31">
        <v>5.43</v>
      </c>
      <c r="L406" s="31" t="s">
        <v>151</v>
      </c>
      <c r="M406" s="1">
        <v>44899</v>
      </c>
      <c r="N406">
        <f t="shared" ref="N394:N457" si="71">M406-A406</f>
        <v>68</v>
      </c>
      <c r="O406" s="3" t="s">
        <v>13</v>
      </c>
      <c r="P406" s="3" t="s">
        <v>10</v>
      </c>
      <c r="Q406" s="5">
        <v>23.1</v>
      </c>
      <c r="R406" s="5">
        <v>17.8</v>
      </c>
      <c r="S406" s="5">
        <v>10.199999999999999</v>
      </c>
      <c r="T406" s="5">
        <v>9.6</v>
      </c>
      <c r="V406">
        <f t="shared" ref="V406" si="72">IF(R406,R406-J406,"")</f>
        <v>8.5</v>
      </c>
      <c r="W406">
        <f t="shared" ref="W406" si="73">T406/V406</f>
        <v>1.1294117647058823</v>
      </c>
    </row>
    <row r="407" spans="1:23" ht="15.75" thickBot="1" x14ac:dyDescent="0.3">
      <c r="A407" s="1">
        <v>44831</v>
      </c>
      <c r="B407" t="s">
        <v>115</v>
      </c>
      <c r="C407" t="s">
        <v>61</v>
      </c>
      <c r="D407" t="s">
        <v>60</v>
      </c>
      <c r="E407" s="20" t="s">
        <v>101</v>
      </c>
      <c r="F407" s="21" t="s">
        <v>15</v>
      </c>
      <c r="G407" s="3"/>
      <c r="H407" s="17"/>
      <c r="I407" s="31">
        <v>10.41</v>
      </c>
      <c r="J407" s="31">
        <v>8.17</v>
      </c>
      <c r="K407" s="31">
        <v>4.43</v>
      </c>
      <c r="L407" s="31" t="s">
        <v>151</v>
      </c>
      <c r="M407" s="1">
        <v>44899</v>
      </c>
      <c r="N407">
        <f t="shared" si="71"/>
        <v>68</v>
      </c>
      <c r="O407" s="3" t="s">
        <v>9</v>
      </c>
      <c r="P407" s="3" t="s">
        <v>15</v>
      </c>
      <c r="Q407" s="5">
        <v>20.399999999999999</v>
      </c>
      <c r="R407" s="5">
        <v>16.399999999999999</v>
      </c>
      <c r="S407" s="5">
        <v>8.9</v>
      </c>
      <c r="T407" s="5">
        <v>8.5</v>
      </c>
      <c r="V407">
        <f t="shared" ref="V407:V408" si="74">IF(R407,R407-J407,"")</f>
        <v>8.2299999999999986</v>
      </c>
      <c r="W407">
        <f t="shared" ref="W407:W408" si="75">T407/V407</f>
        <v>1.0328068043742407</v>
      </c>
    </row>
    <row r="408" spans="1:23" ht="15.75" thickBot="1" x14ac:dyDescent="0.3">
      <c r="A408" s="1">
        <v>44831</v>
      </c>
      <c r="B408" t="s">
        <v>115</v>
      </c>
      <c r="C408" t="s">
        <v>61</v>
      </c>
      <c r="D408" t="s">
        <v>60</v>
      </c>
      <c r="E408" s="20" t="s">
        <v>101</v>
      </c>
      <c r="F408" s="21" t="s">
        <v>12</v>
      </c>
      <c r="G408" s="3"/>
      <c r="H408" s="17"/>
      <c r="I408" s="31">
        <v>11.23</v>
      </c>
      <c r="J408" s="31">
        <v>8.52</v>
      </c>
      <c r="K408" s="31">
        <v>4.62</v>
      </c>
      <c r="L408" s="31" t="s">
        <v>151</v>
      </c>
      <c r="M408" s="1">
        <v>44899</v>
      </c>
      <c r="N408">
        <f t="shared" si="71"/>
        <v>68</v>
      </c>
      <c r="O408" s="3" t="s">
        <v>13</v>
      </c>
      <c r="P408" s="3" t="s">
        <v>12</v>
      </c>
      <c r="Q408" s="5">
        <v>20.5</v>
      </c>
      <c r="R408" s="5">
        <v>17.3</v>
      </c>
      <c r="S408" s="5">
        <v>9.6</v>
      </c>
      <c r="T408" s="5">
        <v>8.9</v>
      </c>
      <c r="V408">
        <f t="shared" si="74"/>
        <v>8.7800000000000011</v>
      </c>
      <c r="W408">
        <f t="shared" si="75"/>
        <v>1.0136674259681093</v>
      </c>
    </row>
    <row r="409" spans="1:23" ht="15.75" thickBot="1" x14ac:dyDescent="0.3">
      <c r="A409" s="1">
        <v>44831</v>
      </c>
      <c r="B409" t="s">
        <v>115</v>
      </c>
      <c r="C409" t="s">
        <v>61</v>
      </c>
      <c r="D409" t="s">
        <v>60</v>
      </c>
      <c r="E409" s="20" t="s">
        <v>101</v>
      </c>
      <c r="F409" s="21" t="s">
        <v>3</v>
      </c>
      <c r="G409" s="3"/>
      <c r="H409" s="17"/>
      <c r="I409" s="31">
        <v>10.94</v>
      </c>
      <c r="J409" s="31">
        <v>8.81</v>
      </c>
      <c r="K409" s="31">
        <v>4.79</v>
      </c>
      <c r="L409" s="31" t="s">
        <v>151</v>
      </c>
      <c r="M409" s="1">
        <v>44899</v>
      </c>
      <c r="N409">
        <f t="shared" si="71"/>
        <v>68</v>
      </c>
    </row>
    <row r="410" spans="1:23" ht="15.75" thickBot="1" x14ac:dyDescent="0.3">
      <c r="A410" s="1">
        <v>44831</v>
      </c>
      <c r="B410" t="s">
        <v>115</v>
      </c>
      <c r="C410" t="s">
        <v>61</v>
      </c>
      <c r="D410" t="s">
        <v>60</v>
      </c>
      <c r="E410" s="20" t="s">
        <v>101</v>
      </c>
      <c r="F410" s="21" t="s">
        <v>10</v>
      </c>
      <c r="G410" s="21" t="s">
        <v>15</v>
      </c>
      <c r="H410" s="45"/>
      <c r="I410" s="31">
        <v>10.96</v>
      </c>
      <c r="J410" s="31">
        <v>8.0299999999999994</v>
      </c>
      <c r="K410" s="31">
        <v>4.3099999999999996</v>
      </c>
      <c r="L410" s="31" t="s">
        <v>151</v>
      </c>
      <c r="M410" s="1">
        <v>44899</v>
      </c>
      <c r="N410">
        <f t="shared" si="71"/>
        <v>68</v>
      </c>
    </row>
    <row r="411" spans="1:23" ht="15.75" thickBot="1" x14ac:dyDescent="0.3">
      <c r="A411" s="1">
        <v>44831</v>
      </c>
      <c r="B411" t="s">
        <v>115</v>
      </c>
      <c r="C411" t="s">
        <v>61</v>
      </c>
      <c r="D411" t="s">
        <v>60</v>
      </c>
      <c r="E411" s="20" t="s">
        <v>101</v>
      </c>
      <c r="F411" s="21" t="s">
        <v>10</v>
      </c>
      <c r="G411" s="21" t="s">
        <v>12</v>
      </c>
      <c r="H411" s="45"/>
      <c r="I411" s="31">
        <v>11.12</v>
      </c>
      <c r="J411" s="31">
        <v>8.4</v>
      </c>
      <c r="K411" s="31">
        <v>4.62</v>
      </c>
      <c r="L411" s="31" t="s">
        <v>151</v>
      </c>
      <c r="M411" s="1">
        <v>44899</v>
      </c>
      <c r="N411">
        <f t="shared" si="71"/>
        <v>68</v>
      </c>
    </row>
    <row r="412" spans="1:23" ht="15.75" thickBot="1" x14ac:dyDescent="0.3">
      <c r="A412" s="1">
        <v>44831</v>
      </c>
      <c r="B412" t="s">
        <v>115</v>
      </c>
      <c r="C412" t="s">
        <v>61</v>
      </c>
      <c r="D412" t="s">
        <v>60</v>
      </c>
      <c r="E412" s="20" t="s">
        <v>101</v>
      </c>
      <c r="F412" s="21" t="s">
        <v>10</v>
      </c>
      <c r="G412" s="21" t="s">
        <v>3</v>
      </c>
      <c r="H412" s="45"/>
      <c r="I412" s="31">
        <v>8.6300000000000008</v>
      </c>
      <c r="J412" s="31">
        <v>6.65</v>
      </c>
      <c r="K412" s="31">
        <v>3.62</v>
      </c>
      <c r="L412" s="31" t="s">
        <v>151</v>
      </c>
      <c r="M412" s="1">
        <v>44899</v>
      </c>
      <c r="N412">
        <f t="shared" si="71"/>
        <v>68</v>
      </c>
    </row>
    <row r="413" spans="1:23" ht="15.75" thickBot="1" x14ac:dyDescent="0.3">
      <c r="A413" s="1">
        <v>44831</v>
      </c>
      <c r="B413" t="s">
        <v>115</v>
      </c>
      <c r="C413" t="s">
        <v>61</v>
      </c>
      <c r="D413" t="s">
        <v>60</v>
      </c>
      <c r="E413" s="20" t="s">
        <v>101</v>
      </c>
      <c r="F413" s="21" t="s">
        <v>15</v>
      </c>
      <c r="G413" s="21" t="s">
        <v>12</v>
      </c>
      <c r="H413" s="45"/>
      <c r="I413" s="31">
        <v>9.69</v>
      </c>
      <c r="J413" s="31">
        <v>7.41</v>
      </c>
      <c r="K413" s="31">
        <v>4.1399999999999997</v>
      </c>
      <c r="L413" s="31" t="s">
        <v>151</v>
      </c>
      <c r="M413" s="1">
        <v>44899</v>
      </c>
      <c r="N413">
        <f t="shared" si="71"/>
        <v>68</v>
      </c>
    </row>
    <row r="414" spans="1:23" ht="15.75" thickBot="1" x14ac:dyDescent="0.3">
      <c r="A414" s="1">
        <v>44831</v>
      </c>
      <c r="B414" t="s">
        <v>115</v>
      </c>
      <c r="C414" t="s">
        <v>61</v>
      </c>
      <c r="D414" t="s">
        <v>60</v>
      </c>
      <c r="E414" s="20" t="s">
        <v>101</v>
      </c>
      <c r="F414" s="23" t="s">
        <v>12</v>
      </c>
      <c r="G414" s="23" t="s">
        <v>3</v>
      </c>
      <c r="H414" s="45"/>
      <c r="I414" s="32">
        <v>9.33</v>
      </c>
      <c r="J414" s="32">
        <v>7.36</v>
      </c>
      <c r="K414" s="32">
        <v>4.08</v>
      </c>
      <c r="L414" s="31" t="s">
        <v>151</v>
      </c>
      <c r="M414" s="1">
        <v>44899</v>
      </c>
      <c r="N414">
        <f t="shared" si="71"/>
        <v>68</v>
      </c>
    </row>
    <row r="415" spans="1:23" ht="27" thickBot="1" x14ac:dyDescent="0.3">
      <c r="A415" s="1">
        <v>44831</v>
      </c>
      <c r="B415" t="s">
        <v>115</v>
      </c>
      <c r="C415" t="s">
        <v>61</v>
      </c>
      <c r="D415" t="s">
        <v>60</v>
      </c>
      <c r="E415" s="20" t="s">
        <v>101</v>
      </c>
      <c r="F415" s="33"/>
      <c r="G415" s="33"/>
      <c r="H415" s="45"/>
      <c r="I415" s="41">
        <f>AVERAGE(I409:I414)</f>
        <v>10.111666666666666</v>
      </c>
      <c r="J415" s="41">
        <f t="shared" ref="J415:K415" si="76">AVERAGE(J409:J414)</f>
        <v>7.7766666666666664</v>
      </c>
      <c r="K415" s="41">
        <f t="shared" si="76"/>
        <v>4.2600000000000007</v>
      </c>
      <c r="L415" s="31" t="s">
        <v>151</v>
      </c>
      <c r="M415" s="1">
        <v>44899</v>
      </c>
      <c r="N415">
        <f t="shared" si="71"/>
        <v>68</v>
      </c>
      <c r="O415" s="3" t="s">
        <v>13</v>
      </c>
      <c r="P415" s="3" t="s">
        <v>11</v>
      </c>
      <c r="Q415" s="5">
        <v>22.5</v>
      </c>
      <c r="R415" s="5">
        <v>17.399999999999999</v>
      </c>
      <c r="S415" s="5">
        <v>9.6</v>
      </c>
      <c r="T415" s="5">
        <v>8.6999999999999993</v>
      </c>
      <c r="V415">
        <f t="shared" ref="V415" si="77">IF(R415,R415-J415,"")</f>
        <v>9.6233333333333313</v>
      </c>
      <c r="W415">
        <f t="shared" ref="W415" si="78">T415/V415</f>
        <v>0.90405264980949096</v>
      </c>
    </row>
    <row r="416" spans="1:23" ht="27" thickBot="1" x14ac:dyDescent="0.3">
      <c r="A416" s="1">
        <v>44831</v>
      </c>
      <c r="B416" t="s">
        <v>115</v>
      </c>
      <c r="C416" t="s">
        <v>61</v>
      </c>
      <c r="D416" t="s">
        <v>60</v>
      </c>
      <c r="E416" s="20" t="s">
        <v>101</v>
      </c>
      <c r="F416" s="33"/>
      <c r="G416" s="33"/>
      <c r="H416" s="45"/>
      <c r="I416" s="41">
        <f>AVERAGE(I409:I414)</f>
        <v>10.111666666666666</v>
      </c>
      <c r="J416" s="41">
        <f t="shared" ref="J416:K416" si="79">AVERAGE(J409:J414)</f>
        <v>7.7766666666666664</v>
      </c>
      <c r="K416" s="41">
        <f t="shared" si="79"/>
        <v>4.2600000000000007</v>
      </c>
      <c r="L416" s="31" t="s">
        <v>151</v>
      </c>
      <c r="M416" s="1">
        <v>44899</v>
      </c>
      <c r="N416">
        <f t="shared" si="71"/>
        <v>68</v>
      </c>
      <c r="O416" s="3" t="s">
        <v>13</v>
      </c>
      <c r="P416" s="3" t="s">
        <v>11</v>
      </c>
      <c r="Q416" s="5">
        <v>21.6</v>
      </c>
      <c r="R416" s="5">
        <v>16.899999999999999</v>
      </c>
      <c r="S416" s="5">
        <v>9.1</v>
      </c>
      <c r="T416" s="5">
        <v>9.6999999999999993</v>
      </c>
      <c r="V416">
        <f t="shared" ref="V416:V418" si="80">IF(R416,R416-J416,"")</f>
        <v>9.1233333333333313</v>
      </c>
      <c r="W416">
        <f t="shared" ref="W416:W418" si="81">T416/V416</f>
        <v>1.0632078918523933</v>
      </c>
    </row>
    <row r="417" spans="1:24" ht="27" thickBot="1" x14ac:dyDescent="0.3">
      <c r="A417" s="1">
        <v>44831</v>
      </c>
      <c r="B417" t="s">
        <v>115</v>
      </c>
      <c r="C417" t="s">
        <v>61</v>
      </c>
      <c r="D417" t="s">
        <v>60</v>
      </c>
      <c r="E417" s="20" t="s">
        <v>101</v>
      </c>
      <c r="F417" s="33"/>
      <c r="G417" s="33"/>
      <c r="H417" s="45"/>
      <c r="I417" s="41">
        <f>AVERAGE(I409:I414)</f>
        <v>10.111666666666666</v>
      </c>
      <c r="J417" s="41">
        <f t="shared" ref="J417:K417" si="82">AVERAGE(J409:J414)</f>
        <v>7.7766666666666664</v>
      </c>
      <c r="K417" s="41">
        <f t="shared" si="82"/>
        <v>4.2600000000000007</v>
      </c>
      <c r="L417" s="31" t="s">
        <v>151</v>
      </c>
      <c r="M417" s="1">
        <v>44899</v>
      </c>
      <c r="N417">
        <f t="shared" si="71"/>
        <v>68</v>
      </c>
      <c r="O417" s="3" t="s">
        <v>13</v>
      </c>
      <c r="P417" s="3" t="s">
        <v>11</v>
      </c>
      <c r="Q417" s="5">
        <v>19.8</v>
      </c>
      <c r="R417" s="5">
        <v>15.6</v>
      </c>
      <c r="S417" s="5">
        <v>8.6</v>
      </c>
      <c r="T417" s="5">
        <v>7.5</v>
      </c>
      <c r="V417">
        <f t="shared" si="80"/>
        <v>7.8233333333333333</v>
      </c>
      <c r="W417">
        <f t="shared" si="81"/>
        <v>0.95867064337452068</v>
      </c>
    </row>
    <row r="418" spans="1:24" ht="27" thickBot="1" x14ac:dyDescent="0.3">
      <c r="A418" s="1">
        <v>44831</v>
      </c>
      <c r="B418" t="s">
        <v>115</v>
      </c>
      <c r="C418" t="s">
        <v>61</v>
      </c>
      <c r="D418" t="s">
        <v>60</v>
      </c>
      <c r="E418" s="20" t="s">
        <v>101</v>
      </c>
      <c r="F418" s="33"/>
      <c r="G418" s="33"/>
      <c r="H418" s="45"/>
      <c r="I418" s="41">
        <f>AVERAGE(I409:I414)</f>
        <v>10.111666666666666</v>
      </c>
      <c r="J418" s="41">
        <f t="shared" ref="J418:K418" si="83">AVERAGE(J409:J414)</f>
        <v>7.7766666666666664</v>
      </c>
      <c r="K418" s="41">
        <f t="shared" si="83"/>
        <v>4.2600000000000007</v>
      </c>
      <c r="L418" s="31" t="s">
        <v>151</v>
      </c>
      <c r="M418" s="1">
        <v>44899</v>
      </c>
      <c r="N418">
        <f t="shared" si="71"/>
        <v>68</v>
      </c>
      <c r="O418" s="3" t="s">
        <v>9</v>
      </c>
      <c r="P418" s="3" t="s">
        <v>11</v>
      </c>
      <c r="Q418" s="5">
        <v>17.3</v>
      </c>
      <c r="R418" s="5">
        <v>14.7</v>
      </c>
      <c r="S418" s="5">
        <v>7.9</v>
      </c>
      <c r="T418" s="5">
        <v>6.7</v>
      </c>
      <c r="V418">
        <f t="shared" si="80"/>
        <v>6.9233333333333329</v>
      </c>
      <c r="W418">
        <f t="shared" si="81"/>
        <v>0.96774193548387111</v>
      </c>
    </row>
    <row r="419" spans="1:24" ht="15.75" thickBot="1" x14ac:dyDescent="0.3">
      <c r="A419" s="1">
        <v>44831</v>
      </c>
      <c r="B419" t="s">
        <v>115</v>
      </c>
      <c r="C419" t="s">
        <v>61</v>
      </c>
      <c r="D419" t="s">
        <v>60</v>
      </c>
      <c r="E419" s="20" t="s">
        <v>101</v>
      </c>
      <c r="F419" s="33"/>
      <c r="G419" s="33"/>
      <c r="H419" s="45"/>
      <c r="I419" s="41">
        <f>AVERAGE(I409:I414)</f>
        <v>10.111666666666666</v>
      </c>
      <c r="J419" s="41">
        <f t="shared" ref="J419:K419" si="84">AVERAGE(J409:J414)</f>
        <v>7.7766666666666664</v>
      </c>
      <c r="K419" s="41">
        <f t="shared" si="84"/>
        <v>4.2600000000000007</v>
      </c>
      <c r="L419" s="31" t="s">
        <v>151</v>
      </c>
      <c r="M419" s="1">
        <v>44899</v>
      </c>
      <c r="N419">
        <f t="shared" si="71"/>
        <v>68</v>
      </c>
      <c r="O419" s="3" t="s">
        <v>9</v>
      </c>
      <c r="P419" s="3" t="s">
        <v>26</v>
      </c>
      <c r="Q419" s="3"/>
      <c r="R419" s="3"/>
      <c r="S419" s="3"/>
      <c r="T419" s="3"/>
      <c r="U419" s="3"/>
      <c r="X419" s="4" t="s">
        <v>27</v>
      </c>
    </row>
    <row r="420" spans="1:24" ht="15.75" thickBot="1" x14ac:dyDescent="0.3">
      <c r="A420" s="1">
        <v>44831</v>
      </c>
      <c r="B420" t="s">
        <v>115</v>
      </c>
      <c r="C420" t="s">
        <v>61</v>
      </c>
      <c r="E420" s="20" t="s">
        <v>102</v>
      </c>
      <c r="F420" s="21" t="s">
        <v>10</v>
      </c>
      <c r="G420" s="3"/>
      <c r="H420" s="17"/>
      <c r="I420" s="31">
        <v>12.31</v>
      </c>
      <c r="J420" s="31">
        <v>9.6300000000000008</v>
      </c>
      <c r="K420" s="31">
        <v>5.22</v>
      </c>
      <c r="L420" s="31"/>
      <c r="M420" s="1"/>
    </row>
    <row r="421" spans="1:24" ht="15.75" thickBot="1" x14ac:dyDescent="0.3">
      <c r="A421" s="1">
        <v>44831</v>
      </c>
      <c r="B421" t="s">
        <v>115</v>
      </c>
      <c r="C421" t="s">
        <v>61</v>
      </c>
      <c r="E421" s="20" t="s">
        <v>102</v>
      </c>
      <c r="F421" s="21" t="s">
        <v>15</v>
      </c>
      <c r="G421" s="3"/>
      <c r="H421" s="17"/>
      <c r="I421" s="31">
        <v>11.26</v>
      </c>
      <c r="J421" s="31">
        <v>8.93</v>
      </c>
      <c r="K421" s="31">
        <v>4.78</v>
      </c>
      <c r="L421" s="31"/>
      <c r="M421" s="1"/>
    </row>
    <row r="422" spans="1:24" ht="15.75" thickBot="1" x14ac:dyDescent="0.3">
      <c r="A422" s="1">
        <v>44831</v>
      </c>
      <c r="B422" t="s">
        <v>115</v>
      </c>
      <c r="C422" t="s">
        <v>61</v>
      </c>
      <c r="E422" s="20" t="s">
        <v>102</v>
      </c>
      <c r="F422" s="21" t="s">
        <v>12</v>
      </c>
      <c r="G422" s="3"/>
      <c r="H422" s="17"/>
      <c r="I422" s="31">
        <v>10.86</v>
      </c>
      <c r="J422" s="31">
        <v>8.57</v>
      </c>
      <c r="K422" s="31">
        <v>4.7</v>
      </c>
      <c r="L422" s="31"/>
      <c r="M422" s="1"/>
    </row>
    <row r="423" spans="1:24" ht="15.75" thickBot="1" x14ac:dyDescent="0.3">
      <c r="A423" s="1">
        <v>44831</v>
      </c>
      <c r="B423" t="s">
        <v>115</v>
      </c>
      <c r="C423" t="s">
        <v>61</v>
      </c>
      <c r="E423" s="20" t="s">
        <v>102</v>
      </c>
      <c r="F423" s="21" t="s">
        <v>3</v>
      </c>
      <c r="G423" s="3"/>
      <c r="H423" s="17"/>
      <c r="I423" s="31">
        <v>10.47</v>
      </c>
      <c r="J423" s="31">
        <v>8.09</v>
      </c>
      <c r="K423" s="31">
        <v>4.59</v>
      </c>
      <c r="L423" s="31"/>
      <c r="M423" s="1"/>
    </row>
    <row r="424" spans="1:24" ht="15.75" thickBot="1" x14ac:dyDescent="0.3">
      <c r="A424" s="1">
        <v>44831</v>
      </c>
      <c r="B424" t="s">
        <v>115</v>
      </c>
      <c r="C424" t="s">
        <v>61</v>
      </c>
      <c r="E424" s="20" t="s">
        <v>102</v>
      </c>
      <c r="F424" s="21" t="s">
        <v>10</v>
      </c>
      <c r="G424" s="21" t="s">
        <v>15</v>
      </c>
      <c r="H424" s="45"/>
      <c r="I424" s="31">
        <v>9.16</v>
      </c>
      <c r="J424" s="31">
        <v>6.71</v>
      </c>
      <c r="K424" s="31">
        <v>3.8</v>
      </c>
      <c r="L424" s="31"/>
      <c r="M424" s="1"/>
    </row>
    <row r="425" spans="1:24" ht="15.75" thickBot="1" x14ac:dyDescent="0.3">
      <c r="A425" s="1">
        <v>44831</v>
      </c>
      <c r="B425" t="s">
        <v>115</v>
      </c>
      <c r="C425" t="s">
        <v>61</v>
      </c>
      <c r="E425" s="20" t="s">
        <v>102</v>
      </c>
      <c r="F425" s="21" t="s">
        <v>10</v>
      </c>
      <c r="G425" s="21" t="s">
        <v>12</v>
      </c>
      <c r="H425" s="45"/>
      <c r="I425" s="31">
        <v>9.49</v>
      </c>
      <c r="J425" s="31">
        <v>6.77</v>
      </c>
      <c r="K425" s="31">
        <v>3.45</v>
      </c>
      <c r="L425" s="31"/>
      <c r="M425" s="1"/>
    </row>
    <row r="426" spans="1:24" ht="15.75" thickBot="1" x14ac:dyDescent="0.3">
      <c r="A426" s="1">
        <v>44831</v>
      </c>
      <c r="B426" t="s">
        <v>115</v>
      </c>
      <c r="C426" t="s">
        <v>61</v>
      </c>
      <c r="E426" s="20" t="s">
        <v>102</v>
      </c>
      <c r="F426" s="21" t="s">
        <v>10</v>
      </c>
      <c r="G426" s="21" t="s">
        <v>3</v>
      </c>
      <c r="H426" s="45"/>
      <c r="I426" s="31">
        <v>9.58</v>
      </c>
      <c r="J426" s="31">
        <v>7.35</v>
      </c>
      <c r="K426" s="31">
        <v>4.12</v>
      </c>
      <c r="L426" s="31"/>
      <c r="M426" s="1"/>
    </row>
    <row r="427" spans="1:24" ht="15.75" thickBot="1" x14ac:dyDescent="0.3">
      <c r="A427" s="1">
        <v>44831</v>
      </c>
      <c r="B427" t="s">
        <v>115</v>
      </c>
      <c r="C427" t="s">
        <v>61</v>
      </c>
      <c r="E427" s="20" t="s">
        <v>102</v>
      </c>
      <c r="F427" s="21" t="s">
        <v>15</v>
      </c>
      <c r="G427" s="21" t="s">
        <v>12</v>
      </c>
      <c r="H427" s="45"/>
      <c r="I427" s="31">
        <v>9.9700000000000006</v>
      </c>
      <c r="J427" s="31">
        <v>7.71</v>
      </c>
      <c r="K427" s="31">
        <v>4.09</v>
      </c>
      <c r="L427" s="31"/>
      <c r="M427" s="1"/>
    </row>
    <row r="428" spans="1:24" ht="15.75" thickBot="1" x14ac:dyDescent="0.3">
      <c r="A428" s="1">
        <v>44831</v>
      </c>
      <c r="B428" t="s">
        <v>115</v>
      </c>
      <c r="C428" t="s">
        <v>61</v>
      </c>
      <c r="E428" s="20" t="s">
        <v>102</v>
      </c>
      <c r="F428" s="23" t="s">
        <v>12</v>
      </c>
      <c r="G428" s="23" t="s">
        <v>3</v>
      </c>
      <c r="H428" s="45"/>
      <c r="I428" s="32">
        <v>9.3000000000000007</v>
      </c>
      <c r="J428" s="32">
        <v>6.89</v>
      </c>
      <c r="K428" s="32">
        <v>3.79</v>
      </c>
      <c r="L428" s="31"/>
      <c r="M428" s="1"/>
    </row>
    <row r="429" spans="1:24" ht="15.75" thickBot="1" x14ac:dyDescent="0.3">
      <c r="A429" s="1">
        <v>44831</v>
      </c>
      <c r="B429" t="s">
        <v>115</v>
      </c>
      <c r="C429" t="s">
        <v>61</v>
      </c>
      <c r="E429" s="20" t="s">
        <v>103</v>
      </c>
      <c r="F429" s="21" t="s">
        <v>10</v>
      </c>
      <c r="G429" s="3"/>
      <c r="H429" s="17"/>
      <c r="I429" s="31">
        <v>12.13</v>
      </c>
      <c r="J429" s="31">
        <v>9.7799999999999994</v>
      </c>
      <c r="K429" s="31">
        <v>5.36</v>
      </c>
      <c r="L429" s="31"/>
      <c r="M429" s="1"/>
    </row>
    <row r="430" spans="1:24" ht="15.75" thickBot="1" x14ac:dyDescent="0.3">
      <c r="A430" s="1">
        <v>44831</v>
      </c>
      <c r="B430" t="s">
        <v>115</v>
      </c>
      <c r="C430" t="s">
        <v>61</v>
      </c>
      <c r="E430" s="20" t="s">
        <v>103</v>
      </c>
      <c r="F430" s="21" t="s">
        <v>15</v>
      </c>
      <c r="G430" s="3"/>
      <c r="H430" s="17"/>
      <c r="I430" s="31">
        <v>10.83</v>
      </c>
      <c r="J430" s="31">
        <v>8.51</v>
      </c>
      <c r="K430" s="31">
        <v>4.74</v>
      </c>
      <c r="L430" s="31"/>
      <c r="M430" s="1"/>
    </row>
    <row r="431" spans="1:24" ht="15.75" thickBot="1" x14ac:dyDescent="0.3">
      <c r="A431" s="1">
        <v>44831</v>
      </c>
      <c r="B431" t="s">
        <v>115</v>
      </c>
      <c r="C431" t="s">
        <v>61</v>
      </c>
      <c r="E431" s="20" t="s">
        <v>103</v>
      </c>
      <c r="F431" s="21" t="s">
        <v>12</v>
      </c>
      <c r="G431" s="3"/>
      <c r="H431" s="17"/>
      <c r="I431" s="31">
        <v>10.52</v>
      </c>
      <c r="J431" s="31">
        <v>8.14</v>
      </c>
      <c r="K431" s="31">
        <v>4.4800000000000004</v>
      </c>
      <c r="L431" s="31"/>
      <c r="M431" s="1"/>
    </row>
    <row r="432" spans="1:24" ht="15.75" thickBot="1" x14ac:dyDescent="0.3">
      <c r="A432" s="1">
        <v>44831</v>
      </c>
      <c r="B432" t="s">
        <v>115</v>
      </c>
      <c r="C432" t="s">
        <v>61</v>
      </c>
      <c r="E432" s="20" t="s">
        <v>103</v>
      </c>
      <c r="F432" s="21" t="s">
        <v>3</v>
      </c>
      <c r="G432" s="3"/>
      <c r="H432" s="17"/>
      <c r="I432" s="31">
        <v>9.94</v>
      </c>
      <c r="J432" s="31">
        <v>7.84</v>
      </c>
      <c r="K432" s="31">
        <v>4.42</v>
      </c>
      <c r="L432" s="31"/>
      <c r="M432" s="1"/>
    </row>
    <row r="433" spans="1:13" ht="15.75" thickBot="1" x14ac:dyDescent="0.3">
      <c r="A433" s="1">
        <v>44831</v>
      </c>
      <c r="B433" t="s">
        <v>115</v>
      </c>
      <c r="C433" t="s">
        <v>61</v>
      </c>
      <c r="E433" s="20" t="s">
        <v>103</v>
      </c>
      <c r="F433" s="21" t="s">
        <v>10</v>
      </c>
      <c r="G433" s="21" t="s">
        <v>15</v>
      </c>
      <c r="H433" s="45"/>
      <c r="I433" s="31">
        <v>10.88</v>
      </c>
      <c r="J433" s="31">
        <v>8.39</v>
      </c>
      <c r="K433" s="31">
        <v>4.33</v>
      </c>
      <c r="L433" s="31"/>
      <c r="M433" s="1"/>
    </row>
    <row r="434" spans="1:13" ht="15.75" thickBot="1" x14ac:dyDescent="0.3">
      <c r="A434" s="1">
        <v>44831</v>
      </c>
      <c r="B434" t="s">
        <v>115</v>
      </c>
      <c r="C434" t="s">
        <v>61</v>
      </c>
      <c r="E434" s="20" t="s">
        <v>103</v>
      </c>
      <c r="F434" s="21" t="s">
        <v>10</v>
      </c>
      <c r="G434" s="21" t="s">
        <v>12</v>
      </c>
      <c r="H434" s="45"/>
      <c r="I434" s="31">
        <v>10</v>
      </c>
      <c r="J434" s="31">
        <v>8.08</v>
      </c>
      <c r="K434" s="31">
        <v>4.46</v>
      </c>
      <c r="L434" s="31"/>
      <c r="M434" s="1"/>
    </row>
    <row r="435" spans="1:13" ht="15.75" thickBot="1" x14ac:dyDescent="0.3">
      <c r="A435" s="1">
        <v>44831</v>
      </c>
      <c r="B435" t="s">
        <v>115</v>
      </c>
      <c r="C435" t="s">
        <v>61</v>
      </c>
      <c r="E435" s="20" t="s">
        <v>103</v>
      </c>
      <c r="F435" s="21" t="s">
        <v>10</v>
      </c>
      <c r="G435" s="21" t="s">
        <v>3</v>
      </c>
      <c r="H435" s="45"/>
      <c r="I435" s="31">
        <v>8.77</v>
      </c>
      <c r="J435" s="31">
        <v>6.71</v>
      </c>
      <c r="K435" s="31">
        <v>3.49</v>
      </c>
      <c r="L435" s="31"/>
      <c r="M435" s="1"/>
    </row>
    <row r="436" spans="1:13" ht="15.75" thickBot="1" x14ac:dyDescent="0.3">
      <c r="A436" s="1">
        <v>44831</v>
      </c>
      <c r="B436" t="s">
        <v>115</v>
      </c>
      <c r="C436" t="s">
        <v>61</v>
      </c>
      <c r="E436" s="20" t="s">
        <v>103</v>
      </c>
      <c r="F436" s="21" t="s">
        <v>15</v>
      </c>
      <c r="G436" s="21" t="s">
        <v>12</v>
      </c>
      <c r="H436" s="45"/>
      <c r="I436" s="31">
        <v>9.0299999999999994</v>
      </c>
      <c r="J436" s="31">
        <v>7.27</v>
      </c>
      <c r="K436" s="31">
        <v>3.92</v>
      </c>
      <c r="L436" s="31"/>
      <c r="M436" s="1"/>
    </row>
    <row r="437" spans="1:13" ht="15.75" thickBot="1" x14ac:dyDescent="0.3">
      <c r="A437" s="1">
        <v>44831</v>
      </c>
      <c r="B437" t="s">
        <v>115</v>
      </c>
      <c r="C437" t="s">
        <v>61</v>
      </c>
      <c r="E437" s="20" t="s">
        <v>103</v>
      </c>
      <c r="F437" s="23" t="s">
        <v>12</v>
      </c>
      <c r="G437" s="23" t="s">
        <v>3</v>
      </c>
      <c r="H437" s="45"/>
      <c r="I437" s="32">
        <v>8.6</v>
      </c>
      <c r="J437" s="32">
        <v>6.59</v>
      </c>
      <c r="K437" s="32">
        <v>3.67</v>
      </c>
      <c r="L437" s="31"/>
      <c r="M437" s="1"/>
    </row>
    <row r="438" spans="1:13" ht="15.75" thickBot="1" x14ac:dyDescent="0.3">
      <c r="A438" s="1">
        <v>44831</v>
      </c>
      <c r="B438" t="s">
        <v>115</v>
      </c>
      <c r="C438" t="s">
        <v>61</v>
      </c>
      <c r="E438" s="20" t="s">
        <v>84</v>
      </c>
      <c r="F438" s="21" t="s">
        <v>10</v>
      </c>
      <c r="G438" s="3"/>
      <c r="H438" s="17"/>
      <c r="I438">
        <v>15.2</v>
      </c>
      <c r="J438">
        <v>11.7</v>
      </c>
      <c r="K438">
        <v>6.9</v>
      </c>
      <c r="L438" s="31"/>
      <c r="M438" s="1"/>
    </row>
    <row r="439" spans="1:13" ht="15.75" thickBot="1" x14ac:dyDescent="0.3">
      <c r="A439" s="1">
        <v>44831</v>
      </c>
      <c r="B439" t="s">
        <v>115</v>
      </c>
      <c r="C439" t="s">
        <v>61</v>
      </c>
      <c r="E439" s="20" t="s">
        <v>84</v>
      </c>
      <c r="F439" s="21" t="s">
        <v>15</v>
      </c>
      <c r="G439" s="3"/>
      <c r="H439" s="17"/>
      <c r="I439">
        <v>16.100000000000001</v>
      </c>
      <c r="J439">
        <v>13.5</v>
      </c>
      <c r="K439">
        <v>8.5</v>
      </c>
      <c r="L439" s="31"/>
      <c r="M439" s="1"/>
    </row>
    <row r="440" spans="1:13" ht="15.75" thickBot="1" x14ac:dyDescent="0.3">
      <c r="A440" s="1">
        <v>44831</v>
      </c>
      <c r="B440" t="s">
        <v>115</v>
      </c>
      <c r="C440" t="s">
        <v>61</v>
      </c>
      <c r="E440" s="20" t="s">
        <v>84</v>
      </c>
      <c r="F440" s="21" t="s">
        <v>12</v>
      </c>
      <c r="G440" s="3"/>
      <c r="H440" s="17"/>
      <c r="I440">
        <v>11.6</v>
      </c>
      <c r="J440">
        <v>9.1999999999999993</v>
      </c>
      <c r="K440">
        <v>5.5</v>
      </c>
      <c r="L440" s="31"/>
      <c r="M440" s="1"/>
    </row>
    <row r="441" spans="1:13" ht="15.75" thickBot="1" x14ac:dyDescent="0.3">
      <c r="A441" s="1">
        <v>44831</v>
      </c>
      <c r="B441" t="s">
        <v>115</v>
      </c>
      <c r="C441" t="s">
        <v>61</v>
      </c>
      <c r="E441" s="20" t="s">
        <v>84</v>
      </c>
      <c r="F441" s="21" t="s">
        <v>3</v>
      </c>
      <c r="G441" s="3"/>
      <c r="H441" s="17"/>
      <c r="I441">
        <v>9.4</v>
      </c>
      <c r="J441">
        <v>7.7</v>
      </c>
      <c r="K441">
        <v>4.5</v>
      </c>
      <c r="L441" s="31"/>
      <c r="M441" s="1"/>
    </row>
    <row r="442" spans="1:13" ht="15.75" thickBot="1" x14ac:dyDescent="0.3">
      <c r="A442" s="1">
        <v>44831</v>
      </c>
      <c r="B442" t="s">
        <v>115</v>
      </c>
      <c r="C442" t="s">
        <v>61</v>
      </c>
      <c r="E442" s="20" t="s">
        <v>84</v>
      </c>
      <c r="F442" s="21" t="s">
        <v>10</v>
      </c>
      <c r="G442" s="21" t="s">
        <v>15</v>
      </c>
      <c r="H442" s="45"/>
      <c r="I442">
        <v>10.5</v>
      </c>
      <c r="J442">
        <v>8</v>
      </c>
      <c r="K442">
        <v>4.7</v>
      </c>
      <c r="L442" s="31"/>
      <c r="M442" s="1"/>
    </row>
    <row r="443" spans="1:13" ht="15.75" thickBot="1" x14ac:dyDescent="0.3">
      <c r="A443" s="1">
        <v>44831</v>
      </c>
      <c r="B443" t="s">
        <v>115</v>
      </c>
      <c r="C443" t="s">
        <v>61</v>
      </c>
      <c r="E443" s="20" t="s">
        <v>84</v>
      </c>
      <c r="F443" s="21" t="s">
        <v>10</v>
      </c>
      <c r="G443" s="21" t="s">
        <v>12</v>
      </c>
      <c r="H443" s="45"/>
      <c r="I443">
        <v>10.8</v>
      </c>
      <c r="J443">
        <v>8.6999999999999993</v>
      </c>
      <c r="K443">
        <v>4.5999999999999996</v>
      </c>
      <c r="L443" s="31"/>
      <c r="M443" s="1"/>
    </row>
    <row r="444" spans="1:13" ht="15.75" thickBot="1" x14ac:dyDescent="0.3">
      <c r="A444" s="1">
        <v>44831</v>
      </c>
      <c r="B444" t="s">
        <v>115</v>
      </c>
      <c r="C444" t="s">
        <v>61</v>
      </c>
      <c r="E444" s="20" t="s">
        <v>84</v>
      </c>
      <c r="F444" s="21" t="s">
        <v>10</v>
      </c>
      <c r="G444" s="21" t="s">
        <v>3</v>
      </c>
      <c r="H444" s="45"/>
      <c r="I444">
        <v>9.1999999999999993</v>
      </c>
      <c r="J444">
        <v>7.1</v>
      </c>
      <c r="K444">
        <v>4</v>
      </c>
      <c r="L444" s="31"/>
      <c r="M444" s="1"/>
    </row>
    <row r="445" spans="1:13" ht="15.75" thickBot="1" x14ac:dyDescent="0.3">
      <c r="A445" s="1">
        <v>44831</v>
      </c>
      <c r="B445" t="s">
        <v>115</v>
      </c>
      <c r="C445" t="s">
        <v>61</v>
      </c>
      <c r="E445" s="20" t="s">
        <v>84</v>
      </c>
      <c r="F445" s="21" t="s">
        <v>15</v>
      </c>
      <c r="G445" s="21" t="s">
        <v>12</v>
      </c>
      <c r="H445" s="45"/>
      <c r="I445">
        <v>9.6999999999999993</v>
      </c>
      <c r="J445">
        <v>7.5</v>
      </c>
      <c r="K445">
        <v>4</v>
      </c>
      <c r="L445" s="31"/>
      <c r="M445" s="1"/>
    </row>
    <row r="446" spans="1:13" ht="15.75" thickBot="1" x14ac:dyDescent="0.3">
      <c r="A446" s="1">
        <v>44831</v>
      </c>
      <c r="B446" t="s">
        <v>115</v>
      </c>
      <c r="C446" t="s">
        <v>61</v>
      </c>
      <c r="E446" s="20" t="s">
        <v>84</v>
      </c>
      <c r="F446" s="23" t="s">
        <v>12</v>
      </c>
      <c r="G446" s="23" t="s">
        <v>3</v>
      </c>
      <c r="H446" s="45"/>
      <c r="I446">
        <v>9.3000000000000007</v>
      </c>
      <c r="J446">
        <v>7.2</v>
      </c>
      <c r="K446">
        <v>3.8</v>
      </c>
      <c r="L446" s="31"/>
      <c r="M446" s="1"/>
    </row>
    <row r="447" spans="1:13" ht="15.75" thickBot="1" x14ac:dyDescent="0.3">
      <c r="A447" s="1">
        <v>44831</v>
      </c>
      <c r="B447" t="s">
        <v>115</v>
      </c>
      <c r="C447" t="s">
        <v>61</v>
      </c>
      <c r="E447" s="20" t="s">
        <v>86</v>
      </c>
      <c r="F447" s="21" t="s">
        <v>10</v>
      </c>
      <c r="G447" s="3"/>
      <c r="H447" s="17"/>
      <c r="I447">
        <v>14.3</v>
      </c>
      <c r="J447">
        <v>11.4</v>
      </c>
      <c r="K447">
        <v>7</v>
      </c>
      <c r="L447" s="31"/>
      <c r="M447" s="1"/>
    </row>
    <row r="448" spans="1:13" ht="15.75" thickBot="1" x14ac:dyDescent="0.3">
      <c r="A448" s="1">
        <v>44831</v>
      </c>
      <c r="B448" t="s">
        <v>115</v>
      </c>
      <c r="C448" t="s">
        <v>61</v>
      </c>
      <c r="E448" s="20" t="s">
        <v>86</v>
      </c>
      <c r="F448" s="21" t="s">
        <v>15</v>
      </c>
      <c r="G448" s="3"/>
      <c r="H448" s="17"/>
      <c r="I448">
        <v>12.1</v>
      </c>
      <c r="J448">
        <v>9.3000000000000007</v>
      </c>
      <c r="K448">
        <v>5.0999999999999996</v>
      </c>
      <c r="L448" s="31"/>
      <c r="M448" s="1"/>
    </row>
    <row r="449" spans="1:23" ht="15.75" thickBot="1" x14ac:dyDescent="0.3">
      <c r="A449" s="1">
        <v>44831</v>
      </c>
      <c r="B449" t="s">
        <v>115</v>
      </c>
      <c r="C449" t="s">
        <v>61</v>
      </c>
      <c r="E449" s="20" t="s">
        <v>86</v>
      </c>
      <c r="F449" s="21" t="s">
        <v>12</v>
      </c>
      <c r="G449" s="3"/>
      <c r="H449" s="17"/>
      <c r="I449">
        <v>11.7</v>
      </c>
      <c r="J449">
        <v>9.1999999999999993</v>
      </c>
      <c r="K449">
        <v>5.3</v>
      </c>
      <c r="L449" s="31"/>
      <c r="M449" s="1"/>
    </row>
    <row r="450" spans="1:23" ht="15.75" thickBot="1" x14ac:dyDescent="0.3">
      <c r="A450" s="1">
        <v>44831</v>
      </c>
      <c r="B450" t="s">
        <v>115</v>
      </c>
      <c r="C450" t="s">
        <v>61</v>
      </c>
      <c r="E450" s="20" t="s">
        <v>86</v>
      </c>
      <c r="F450" s="21" t="s">
        <v>3</v>
      </c>
      <c r="G450" s="3"/>
      <c r="H450" s="17"/>
      <c r="I450">
        <v>11.5</v>
      </c>
      <c r="J450">
        <v>9.1999999999999993</v>
      </c>
      <c r="K450">
        <v>5.0999999999999996</v>
      </c>
      <c r="L450" s="31"/>
      <c r="M450" s="1"/>
    </row>
    <row r="451" spans="1:23" ht="15.75" thickBot="1" x14ac:dyDescent="0.3">
      <c r="A451" s="1">
        <v>44831</v>
      </c>
      <c r="B451" t="s">
        <v>115</v>
      </c>
      <c r="C451" t="s">
        <v>61</v>
      </c>
      <c r="E451" s="20" t="s">
        <v>86</v>
      </c>
      <c r="F451" s="21" t="s">
        <v>10</v>
      </c>
      <c r="G451" s="21" t="s">
        <v>15</v>
      </c>
      <c r="H451" s="45"/>
      <c r="I451">
        <v>11.5</v>
      </c>
      <c r="J451">
        <v>8.9</v>
      </c>
      <c r="K451">
        <v>5.2</v>
      </c>
      <c r="L451" s="31"/>
      <c r="M451" s="1"/>
    </row>
    <row r="452" spans="1:23" ht="15.75" thickBot="1" x14ac:dyDescent="0.3">
      <c r="A452" s="1">
        <v>44831</v>
      </c>
      <c r="B452" t="s">
        <v>115</v>
      </c>
      <c r="C452" t="s">
        <v>61</v>
      </c>
      <c r="E452" s="20" t="s">
        <v>86</v>
      </c>
      <c r="F452" s="21" t="s">
        <v>10</v>
      </c>
      <c r="G452" s="21" t="s">
        <v>12</v>
      </c>
      <c r="H452" s="45"/>
      <c r="I452">
        <v>11.1</v>
      </c>
      <c r="J452">
        <v>8.1999999999999993</v>
      </c>
      <c r="K452">
        <v>4.5999999999999996</v>
      </c>
      <c r="L452" s="31"/>
      <c r="M452" s="1"/>
    </row>
    <row r="453" spans="1:23" ht="15.75" thickBot="1" x14ac:dyDescent="0.3">
      <c r="A453" s="1">
        <v>44831</v>
      </c>
      <c r="B453" t="s">
        <v>115</v>
      </c>
      <c r="C453" t="s">
        <v>61</v>
      </c>
      <c r="E453" s="20" t="s">
        <v>86</v>
      </c>
      <c r="F453" s="21" t="s">
        <v>10</v>
      </c>
      <c r="G453" s="21" t="s">
        <v>3</v>
      </c>
      <c r="H453" s="45"/>
      <c r="I453">
        <v>11.3</v>
      </c>
      <c r="J453">
        <v>8.5</v>
      </c>
      <c r="K453">
        <v>4.8</v>
      </c>
      <c r="L453" s="31"/>
      <c r="M453" s="1"/>
    </row>
    <row r="454" spans="1:23" ht="15.75" thickBot="1" x14ac:dyDescent="0.3">
      <c r="A454" s="1">
        <v>44831</v>
      </c>
      <c r="B454" t="s">
        <v>115</v>
      </c>
      <c r="C454" t="s">
        <v>61</v>
      </c>
      <c r="E454" s="20" t="s">
        <v>86</v>
      </c>
      <c r="F454" s="21" t="s">
        <v>15</v>
      </c>
      <c r="G454" s="21" t="s">
        <v>12</v>
      </c>
      <c r="H454" s="45"/>
      <c r="I454">
        <v>9.8000000000000007</v>
      </c>
      <c r="J454">
        <v>7.6</v>
      </c>
      <c r="K454">
        <v>4.2</v>
      </c>
      <c r="L454" s="31"/>
      <c r="M454" s="1"/>
    </row>
    <row r="455" spans="1:23" ht="15.75" thickBot="1" x14ac:dyDescent="0.3">
      <c r="A455" s="1">
        <v>44831</v>
      </c>
      <c r="B455" t="s">
        <v>115</v>
      </c>
      <c r="C455" t="s">
        <v>61</v>
      </c>
      <c r="E455" s="20" t="s">
        <v>86</v>
      </c>
      <c r="F455" s="23" t="s">
        <v>12</v>
      </c>
      <c r="G455" s="23" t="s">
        <v>3</v>
      </c>
      <c r="H455" s="45"/>
      <c r="I455">
        <v>9.6999999999999993</v>
      </c>
      <c r="J455">
        <v>7.5</v>
      </c>
      <c r="K455">
        <v>4.3</v>
      </c>
      <c r="L455" s="31"/>
      <c r="M455" s="1"/>
    </row>
    <row r="456" spans="1:23" ht="15.75" thickBot="1" x14ac:dyDescent="0.3">
      <c r="A456" s="1">
        <v>44831</v>
      </c>
      <c r="B456" t="s">
        <v>115</v>
      </c>
      <c r="C456" t="s">
        <v>61</v>
      </c>
      <c r="D456" t="s">
        <v>60</v>
      </c>
      <c r="E456" s="20" t="s">
        <v>87</v>
      </c>
      <c r="F456" s="21" t="s">
        <v>10</v>
      </c>
      <c r="G456" s="3"/>
      <c r="H456" s="17"/>
      <c r="I456">
        <v>14.3</v>
      </c>
      <c r="J456">
        <v>10.8</v>
      </c>
      <c r="K456">
        <v>6</v>
      </c>
      <c r="L456" s="31" t="s">
        <v>151</v>
      </c>
      <c r="M456" s="1">
        <v>44899</v>
      </c>
      <c r="N456">
        <f t="shared" si="71"/>
        <v>68</v>
      </c>
      <c r="O456" s="3" t="s">
        <v>13</v>
      </c>
      <c r="P456" s="3" t="s">
        <v>10</v>
      </c>
      <c r="Q456" s="5">
        <v>24.7</v>
      </c>
      <c r="R456" s="5">
        <v>19.2</v>
      </c>
      <c r="S456" s="5">
        <v>11</v>
      </c>
      <c r="T456" s="5">
        <v>10.9</v>
      </c>
      <c r="V456">
        <f t="shared" ref="V456:V457" si="85">IF(R456,R456-J456,"")</f>
        <v>8.3999999999999986</v>
      </c>
      <c r="W456">
        <f t="shared" ref="W456:W457" si="86">T456/V456</f>
        <v>1.2976190476190479</v>
      </c>
    </row>
    <row r="457" spans="1:23" ht="15.75" thickBot="1" x14ac:dyDescent="0.3">
      <c r="A457" s="1">
        <v>44831</v>
      </c>
      <c r="B457" t="s">
        <v>115</v>
      </c>
      <c r="C457" t="s">
        <v>61</v>
      </c>
      <c r="D457" t="s">
        <v>60</v>
      </c>
      <c r="E457" s="20" t="s">
        <v>87</v>
      </c>
      <c r="F457" s="21" t="s">
        <v>15</v>
      </c>
      <c r="G457" s="3"/>
      <c r="H457" s="17"/>
      <c r="I457">
        <v>12.1</v>
      </c>
      <c r="J457">
        <v>9.5</v>
      </c>
      <c r="K457">
        <v>5.0999999999999996</v>
      </c>
      <c r="L457" s="31" t="s">
        <v>151</v>
      </c>
      <c r="M457" s="1">
        <v>44899</v>
      </c>
      <c r="N457">
        <f t="shared" si="71"/>
        <v>68</v>
      </c>
      <c r="O457" s="3" t="s">
        <v>13</v>
      </c>
      <c r="P457" s="3" t="s">
        <v>15</v>
      </c>
      <c r="Q457" s="5">
        <v>22.2</v>
      </c>
      <c r="R457" s="5">
        <v>17.2</v>
      </c>
      <c r="S457" s="5">
        <v>9.6</v>
      </c>
      <c r="T457" s="5">
        <v>9.6</v>
      </c>
      <c r="V457">
        <f t="shared" si="85"/>
        <v>7.6999999999999993</v>
      </c>
      <c r="W457">
        <f t="shared" si="86"/>
        <v>1.2467532467532467</v>
      </c>
    </row>
    <row r="458" spans="1:23" ht="15.75" thickBot="1" x14ac:dyDescent="0.3">
      <c r="A458" s="1">
        <v>44831</v>
      </c>
      <c r="B458" t="s">
        <v>115</v>
      </c>
      <c r="C458" t="s">
        <v>61</v>
      </c>
      <c r="D458" t="s">
        <v>60</v>
      </c>
      <c r="E458" s="20" t="s">
        <v>87</v>
      </c>
      <c r="F458" s="21" t="s">
        <v>12</v>
      </c>
      <c r="G458" s="3"/>
      <c r="H458" s="17"/>
      <c r="I458">
        <v>12.2</v>
      </c>
      <c r="J458">
        <v>9.1999999999999993</v>
      </c>
      <c r="K458">
        <v>5.3</v>
      </c>
      <c r="L458" s="31" t="s">
        <v>151</v>
      </c>
      <c r="M458" s="1">
        <v>44899</v>
      </c>
      <c r="N458">
        <f t="shared" ref="N458:N521" si="87">M458-A458</f>
        <v>68</v>
      </c>
    </row>
    <row r="459" spans="1:23" ht="15.75" thickBot="1" x14ac:dyDescent="0.3">
      <c r="A459" s="1">
        <v>44831</v>
      </c>
      <c r="B459" t="s">
        <v>115</v>
      </c>
      <c r="C459" t="s">
        <v>61</v>
      </c>
      <c r="D459" t="s">
        <v>60</v>
      </c>
      <c r="E459" s="20" t="s">
        <v>87</v>
      </c>
      <c r="F459" s="21" t="s">
        <v>3</v>
      </c>
      <c r="G459" s="3"/>
      <c r="H459" s="17"/>
      <c r="I459">
        <v>11.3</v>
      </c>
      <c r="J459">
        <v>8.5</v>
      </c>
      <c r="K459">
        <v>4.8</v>
      </c>
      <c r="L459" s="31" t="s">
        <v>151</v>
      </c>
      <c r="M459" s="1">
        <v>44899</v>
      </c>
      <c r="N459">
        <f t="shared" si="87"/>
        <v>68</v>
      </c>
    </row>
    <row r="460" spans="1:23" ht="15.75" thickBot="1" x14ac:dyDescent="0.3">
      <c r="A460" s="1">
        <v>44831</v>
      </c>
      <c r="B460" t="s">
        <v>115</v>
      </c>
      <c r="C460" t="s">
        <v>61</v>
      </c>
      <c r="D460" t="s">
        <v>60</v>
      </c>
      <c r="E460" s="20" t="s">
        <v>87</v>
      </c>
      <c r="F460" s="21" t="s">
        <v>10</v>
      </c>
      <c r="G460" s="21" t="s">
        <v>15</v>
      </c>
      <c r="H460" s="45"/>
      <c r="I460">
        <v>11</v>
      </c>
      <c r="J460">
        <v>8.6999999999999993</v>
      </c>
      <c r="K460">
        <v>4.5999999999999996</v>
      </c>
      <c r="L460" s="31" t="s">
        <v>151</v>
      </c>
      <c r="M460" s="1">
        <v>44899</v>
      </c>
      <c r="N460">
        <f t="shared" si="87"/>
        <v>68</v>
      </c>
      <c r="O460" s="3" t="s">
        <v>13</v>
      </c>
      <c r="P460" s="3" t="s">
        <v>29</v>
      </c>
      <c r="Q460" s="3"/>
      <c r="R460" s="3"/>
      <c r="S460" s="3"/>
      <c r="T460" s="3"/>
      <c r="U460" s="3">
        <v>22.6</v>
      </c>
    </row>
    <row r="461" spans="1:23" ht="15.75" thickBot="1" x14ac:dyDescent="0.3">
      <c r="A461" s="1">
        <v>44831</v>
      </c>
      <c r="B461" t="s">
        <v>115</v>
      </c>
      <c r="C461" t="s">
        <v>61</v>
      </c>
      <c r="D461" t="s">
        <v>60</v>
      </c>
      <c r="E461" s="20" t="s">
        <v>87</v>
      </c>
      <c r="F461" s="21" t="s">
        <v>10</v>
      </c>
      <c r="G461" s="21" t="s">
        <v>12</v>
      </c>
      <c r="H461" s="45"/>
      <c r="I461">
        <v>11.7</v>
      </c>
      <c r="J461">
        <v>8.5</v>
      </c>
      <c r="K461">
        <v>4.7</v>
      </c>
      <c r="L461" s="31" t="s">
        <v>151</v>
      </c>
      <c r="M461" s="1">
        <v>44899</v>
      </c>
      <c r="N461">
        <f t="shared" si="87"/>
        <v>68</v>
      </c>
      <c r="O461" s="3" t="s">
        <v>13</v>
      </c>
      <c r="P461" s="3" t="s">
        <v>16</v>
      </c>
      <c r="Q461" s="5">
        <v>24</v>
      </c>
      <c r="R461" s="5">
        <v>18</v>
      </c>
      <c r="S461" s="5">
        <v>9.6</v>
      </c>
      <c r="T461" s="5">
        <v>8.5</v>
      </c>
      <c r="V461">
        <f t="shared" ref="V461:V463" si="88">IF(R461,R461-J461,"")</f>
        <v>9.5</v>
      </c>
      <c r="W461">
        <f t="shared" ref="W461:W463" si="89">T461/V461</f>
        <v>0.89473684210526316</v>
      </c>
    </row>
    <row r="462" spans="1:23" ht="15.75" thickBot="1" x14ac:dyDescent="0.3">
      <c r="A462" s="1">
        <v>44831</v>
      </c>
      <c r="B462" t="s">
        <v>115</v>
      </c>
      <c r="C462" t="s">
        <v>61</v>
      </c>
      <c r="D462" t="s">
        <v>60</v>
      </c>
      <c r="E462" s="20" t="s">
        <v>87</v>
      </c>
      <c r="F462" s="21" t="s">
        <v>10</v>
      </c>
      <c r="G462" s="21" t="s">
        <v>3</v>
      </c>
      <c r="H462" s="45"/>
      <c r="I462">
        <v>10.4</v>
      </c>
      <c r="J462">
        <v>8.4</v>
      </c>
      <c r="K462">
        <v>4.5</v>
      </c>
      <c r="L462" s="31" t="s">
        <v>151</v>
      </c>
      <c r="M462" s="1">
        <v>44899</v>
      </c>
      <c r="N462">
        <f t="shared" si="87"/>
        <v>68</v>
      </c>
      <c r="O462" s="3" t="s">
        <v>13</v>
      </c>
      <c r="P462" s="3" t="s">
        <v>18</v>
      </c>
      <c r="Q462" s="3">
        <v>20.5</v>
      </c>
      <c r="R462" s="3">
        <v>16.399999999999999</v>
      </c>
      <c r="S462" s="3">
        <v>9.1</v>
      </c>
      <c r="T462" s="3">
        <v>8.6</v>
      </c>
      <c r="V462">
        <f t="shared" si="88"/>
        <v>7.9999999999999982</v>
      </c>
      <c r="W462">
        <f t="shared" si="89"/>
        <v>1.0750000000000002</v>
      </c>
    </row>
    <row r="463" spans="1:23" ht="15.75" thickBot="1" x14ac:dyDescent="0.3">
      <c r="A463" s="1">
        <v>44831</v>
      </c>
      <c r="B463" t="s">
        <v>115</v>
      </c>
      <c r="C463" t="s">
        <v>61</v>
      </c>
      <c r="D463" t="s">
        <v>60</v>
      </c>
      <c r="E463" s="20" t="s">
        <v>87</v>
      </c>
      <c r="F463" s="21" t="s">
        <v>15</v>
      </c>
      <c r="G463" s="21" t="s">
        <v>12</v>
      </c>
      <c r="H463" s="45"/>
      <c r="I463">
        <v>10</v>
      </c>
      <c r="J463">
        <v>7.8</v>
      </c>
      <c r="K463">
        <v>4.2</v>
      </c>
      <c r="L463" s="31" t="s">
        <v>151</v>
      </c>
      <c r="M463" s="1">
        <v>44899</v>
      </c>
      <c r="N463">
        <f t="shared" si="87"/>
        <v>68</v>
      </c>
      <c r="O463" s="3" t="s">
        <v>13</v>
      </c>
      <c r="P463" s="3" t="s">
        <v>19</v>
      </c>
      <c r="Q463" s="5">
        <v>22.6</v>
      </c>
      <c r="R463" s="5">
        <v>17.2</v>
      </c>
      <c r="S463" s="5">
        <v>9.4</v>
      </c>
      <c r="T463" s="5">
        <v>7.8</v>
      </c>
      <c r="V463">
        <f t="shared" si="88"/>
        <v>9.3999999999999986</v>
      </c>
      <c r="W463">
        <f t="shared" si="89"/>
        <v>0.82978723404255328</v>
      </c>
    </row>
    <row r="464" spans="1:23" ht="15.75" thickBot="1" x14ac:dyDescent="0.3">
      <c r="A464" s="1">
        <v>44831</v>
      </c>
      <c r="B464" t="s">
        <v>115</v>
      </c>
      <c r="C464" t="s">
        <v>61</v>
      </c>
      <c r="D464" t="s">
        <v>60</v>
      </c>
      <c r="E464" s="20" t="s">
        <v>87</v>
      </c>
      <c r="F464" s="23" t="s">
        <v>12</v>
      </c>
      <c r="G464" s="23" t="s">
        <v>3</v>
      </c>
      <c r="H464" s="45"/>
      <c r="I464">
        <v>8.9</v>
      </c>
      <c r="J464">
        <v>7.1</v>
      </c>
      <c r="K464">
        <v>4.3</v>
      </c>
      <c r="L464" s="31" t="s">
        <v>151</v>
      </c>
      <c r="M464" s="1">
        <v>44899</v>
      </c>
      <c r="N464">
        <f t="shared" si="87"/>
        <v>68</v>
      </c>
      <c r="O464" s="3" t="s">
        <v>13</v>
      </c>
      <c r="P464" s="3" t="s">
        <v>14</v>
      </c>
      <c r="Q464" s="3">
        <v>19.899999999999999</v>
      </c>
      <c r="R464" s="3">
        <v>15.6</v>
      </c>
      <c r="S464" s="3">
        <v>8.5</v>
      </c>
      <c r="T464" s="3">
        <v>7.2</v>
      </c>
      <c r="V464">
        <f t="shared" ref="V464:V466" si="90">IF(R464,R464-J464,"")</f>
        <v>8.5</v>
      </c>
      <c r="W464">
        <f t="shared" ref="W464:W466" si="91">T464/V464</f>
        <v>0.84705882352941175</v>
      </c>
    </row>
    <row r="465" spans="1:24" ht="27" thickBot="1" x14ac:dyDescent="0.3">
      <c r="A465" s="1">
        <v>44831</v>
      </c>
      <c r="B465" t="s">
        <v>115</v>
      </c>
      <c r="C465" t="s">
        <v>61</v>
      </c>
      <c r="D465" t="s">
        <v>60</v>
      </c>
      <c r="E465" s="20" t="s">
        <v>87</v>
      </c>
      <c r="F465" s="33"/>
      <c r="G465" s="33"/>
      <c r="H465" s="45"/>
      <c r="I465">
        <f>AVERAGE(I456:I464)</f>
        <v>11.322222222222223</v>
      </c>
      <c r="J465">
        <f t="shared" ref="J465:K465" si="92">AVERAGE(J456:J464)</f>
        <v>8.7222222222222214</v>
      </c>
      <c r="K465">
        <f t="shared" si="92"/>
        <v>4.833333333333333</v>
      </c>
      <c r="L465" s="31" t="s">
        <v>151</v>
      </c>
      <c r="M465" s="1">
        <v>44899</v>
      </c>
      <c r="N465">
        <f t="shared" si="87"/>
        <v>68</v>
      </c>
      <c r="O465" s="3" t="s">
        <v>13</v>
      </c>
      <c r="P465" s="3" t="s">
        <v>11</v>
      </c>
      <c r="Q465" s="5">
        <v>20.9</v>
      </c>
      <c r="R465" s="3">
        <v>16.3</v>
      </c>
      <c r="S465" s="3">
        <v>9.5</v>
      </c>
      <c r="T465" s="3">
        <v>8.6999999999999993</v>
      </c>
      <c r="V465">
        <f t="shared" si="90"/>
        <v>7.5777777777777793</v>
      </c>
      <c r="W465">
        <f t="shared" si="91"/>
        <v>1.1480938416422284</v>
      </c>
    </row>
    <row r="466" spans="1:24" ht="27" thickBot="1" x14ac:dyDescent="0.3">
      <c r="A466" s="1">
        <v>44831</v>
      </c>
      <c r="B466" t="s">
        <v>115</v>
      </c>
      <c r="C466" t="s">
        <v>61</v>
      </c>
      <c r="D466" t="s">
        <v>60</v>
      </c>
      <c r="E466" s="20" t="s">
        <v>87</v>
      </c>
      <c r="F466" s="33"/>
      <c r="G466" s="33"/>
      <c r="H466" s="45"/>
      <c r="I466">
        <f>AVERAGE(I456:I464)</f>
        <v>11.322222222222223</v>
      </c>
      <c r="J466">
        <f t="shared" ref="J466:K466" si="93">AVERAGE(J456:J464)</f>
        <v>8.7222222222222214</v>
      </c>
      <c r="K466">
        <f t="shared" si="93"/>
        <v>4.833333333333333</v>
      </c>
      <c r="L466" s="31" t="s">
        <v>151</v>
      </c>
      <c r="M466" s="1">
        <v>44899</v>
      </c>
      <c r="N466">
        <f t="shared" si="87"/>
        <v>68</v>
      </c>
      <c r="O466" s="3" t="s">
        <v>9</v>
      </c>
      <c r="P466" s="3" t="s">
        <v>11</v>
      </c>
      <c r="Q466" s="3">
        <v>21.3</v>
      </c>
      <c r="R466" s="3">
        <v>16.600000000000001</v>
      </c>
      <c r="S466" s="3">
        <v>19.3</v>
      </c>
      <c r="T466" s="3">
        <v>9.1</v>
      </c>
      <c r="U466" s="3"/>
      <c r="V466">
        <f t="shared" si="90"/>
        <v>7.87777777777778</v>
      </c>
      <c r="W466">
        <f t="shared" si="91"/>
        <v>1.1551480959097316</v>
      </c>
      <c r="X466" s="44" t="s">
        <v>30</v>
      </c>
    </row>
    <row r="467" spans="1:24" ht="15.75" thickBot="1" x14ac:dyDescent="0.3">
      <c r="A467" s="1">
        <v>44831</v>
      </c>
      <c r="B467" t="s">
        <v>115</v>
      </c>
      <c r="C467" t="s">
        <v>60</v>
      </c>
      <c r="E467" s="20" t="s">
        <v>88</v>
      </c>
      <c r="F467" s="21" t="s">
        <v>10</v>
      </c>
      <c r="G467" s="3"/>
      <c r="H467" s="17"/>
      <c r="I467">
        <v>14</v>
      </c>
      <c r="J467">
        <v>10.3</v>
      </c>
      <c r="K467">
        <v>6.4</v>
      </c>
      <c r="L467" s="31" t="s">
        <v>151</v>
      </c>
      <c r="M467" s="1">
        <v>44899</v>
      </c>
      <c r="N467">
        <f t="shared" si="87"/>
        <v>68</v>
      </c>
      <c r="O467" s="6" t="s">
        <v>9</v>
      </c>
      <c r="P467" s="6" t="s">
        <v>10</v>
      </c>
      <c r="T467" s="6">
        <v>10.4</v>
      </c>
      <c r="U467">
        <v>10.4</v>
      </c>
    </row>
    <row r="468" spans="1:24" ht="15.75" thickBot="1" x14ac:dyDescent="0.3">
      <c r="A468" s="1">
        <v>44831</v>
      </c>
      <c r="B468" t="s">
        <v>115</v>
      </c>
      <c r="C468" t="s">
        <v>60</v>
      </c>
      <c r="E468" s="20" t="s">
        <v>88</v>
      </c>
      <c r="F468" s="21" t="s">
        <v>15</v>
      </c>
      <c r="G468" s="3"/>
      <c r="H468" s="17"/>
      <c r="I468">
        <v>13.3</v>
      </c>
      <c r="J468">
        <v>10.199999999999999</v>
      </c>
      <c r="K468">
        <v>5.7</v>
      </c>
      <c r="L468" s="31" t="s">
        <v>151</v>
      </c>
      <c r="M468" s="1">
        <v>44899</v>
      </c>
      <c r="N468">
        <f t="shared" si="87"/>
        <v>68</v>
      </c>
      <c r="O468" s="6" t="s">
        <v>9</v>
      </c>
      <c r="P468" s="6" t="s">
        <v>15</v>
      </c>
      <c r="Q468" s="7">
        <v>24.5</v>
      </c>
      <c r="R468" s="8">
        <v>18.899999999999999</v>
      </c>
      <c r="S468" s="9">
        <v>10.8</v>
      </c>
      <c r="T468" s="6">
        <v>10.4</v>
      </c>
      <c r="V468">
        <f t="shared" ref="V468:V471" si="94">IF(R468,R468-J468,"")</f>
        <v>8.6999999999999993</v>
      </c>
      <c r="W468">
        <f t="shared" ref="W468:W471" si="95">T468/V468</f>
        <v>1.1954022988505748</v>
      </c>
    </row>
    <row r="469" spans="1:24" ht="15.75" thickBot="1" x14ac:dyDescent="0.3">
      <c r="A469" s="1">
        <v>44831</v>
      </c>
      <c r="B469" t="s">
        <v>115</v>
      </c>
      <c r="C469" t="s">
        <v>60</v>
      </c>
      <c r="E469" s="20" t="s">
        <v>88</v>
      </c>
      <c r="F469" s="21" t="s">
        <v>12</v>
      </c>
      <c r="G469" s="3"/>
      <c r="H469" s="17"/>
      <c r="I469">
        <v>11.9</v>
      </c>
      <c r="J469">
        <v>9.4</v>
      </c>
      <c r="K469">
        <v>6.1</v>
      </c>
      <c r="L469" s="31" t="s">
        <v>151</v>
      </c>
      <c r="M469" s="1">
        <v>44899</v>
      </c>
      <c r="N469">
        <f t="shared" si="87"/>
        <v>68</v>
      </c>
      <c r="O469" s="6" t="s">
        <v>9</v>
      </c>
      <c r="P469" s="6" t="s">
        <v>12</v>
      </c>
      <c r="Q469" s="7">
        <v>23.1</v>
      </c>
      <c r="R469" s="8">
        <v>18.399999999999999</v>
      </c>
      <c r="S469" s="9">
        <v>10.3</v>
      </c>
      <c r="T469" s="6">
        <v>9.1999999999999993</v>
      </c>
      <c r="V469">
        <f t="shared" si="94"/>
        <v>8.9999999999999982</v>
      </c>
      <c r="W469">
        <f t="shared" si="95"/>
        <v>1.0222222222222224</v>
      </c>
    </row>
    <row r="470" spans="1:24" ht="15.75" thickBot="1" x14ac:dyDescent="0.3">
      <c r="A470" s="1">
        <v>44831</v>
      </c>
      <c r="B470" t="s">
        <v>115</v>
      </c>
      <c r="C470" t="s">
        <v>60</v>
      </c>
      <c r="E470" s="20" t="s">
        <v>88</v>
      </c>
      <c r="F470" s="21" t="s">
        <v>3</v>
      </c>
      <c r="G470" s="3"/>
      <c r="H470" s="17"/>
      <c r="I470">
        <v>11.4</v>
      </c>
      <c r="J470">
        <v>8.9</v>
      </c>
      <c r="K470">
        <v>4.8</v>
      </c>
      <c r="L470" s="31" t="s">
        <v>151</v>
      </c>
      <c r="M470" s="1">
        <v>44899</v>
      </c>
      <c r="N470">
        <f t="shared" si="87"/>
        <v>68</v>
      </c>
      <c r="O470" s="3" t="s">
        <v>13</v>
      </c>
      <c r="P470" s="6" t="s">
        <v>3</v>
      </c>
      <c r="Q470" s="6">
        <v>23.2</v>
      </c>
      <c r="R470" s="6">
        <v>18.3</v>
      </c>
      <c r="S470" s="6">
        <v>9.6999999999999993</v>
      </c>
      <c r="T470" s="6">
        <v>9.3000000000000007</v>
      </c>
      <c r="V470">
        <f t="shared" si="94"/>
        <v>9.4</v>
      </c>
      <c r="W470">
        <f t="shared" si="95"/>
        <v>0.98936170212765961</v>
      </c>
    </row>
    <row r="471" spans="1:24" ht="15.75" thickBot="1" x14ac:dyDescent="0.3">
      <c r="A471" s="1">
        <v>44831</v>
      </c>
      <c r="B471" t="s">
        <v>115</v>
      </c>
      <c r="C471" t="s">
        <v>60</v>
      </c>
      <c r="E471" s="20" t="s">
        <v>88</v>
      </c>
      <c r="F471" s="21" t="s">
        <v>10</v>
      </c>
      <c r="G471" s="21" t="s">
        <v>15</v>
      </c>
      <c r="H471" s="45"/>
      <c r="I471">
        <v>11.2</v>
      </c>
      <c r="J471">
        <v>8.6</v>
      </c>
      <c r="K471">
        <v>4.7</v>
      </c>
      <c r="L471" s="31" t="s">
        <v>151</v>
      </c>
      <c r="M471" s="1">
        <v>44899</v>
      </c>
      <c r="N471">
        <f t="shared" si="87"/>
        <v>68</v>
      </c>
      <c r="O471" s="6" t="s">
        <v>13</v>
      </c>
      <c r="P471" s="6" t="s">
        <v>29</v>
      </c>
      <c r="Q471" s="6">
        <v>23.5</v>
      </c>
      <c r="R471" s="6">
        <v>18.2</v>
      </c>
      <c r="S471" s="6">
        <v>10.199999999999999</v>
      </c>
      <c r="T471" s="6">
        <v>9</v>
      </c>
      <c r="V471">
        <f t="shared" si="94"/>
        <v>9.6</v>
      </c>
      <c r="W471">
        <f t="shared" si="95"/>
        <v>0.9375</v>
      </c>
    </row>
    <row r="472" spans="1:24" ht="15.75" thickBot="1" x14ac:dyDescent="0.3">
      <c r="A472" s="1">
        <v>44831</v>
      </c>
      <c r="B472" t="s">
        <v>115</v>
      </c>
      <c r="C472" t="s">
        <v>60</v>
      </c>
      <c r="E472" s="20" t="s">
        <v>88</v>
      </c>
      <c r="F472" s="21" t="s">
        <v>10</v>
      </c>
      <c r="G472" s="21" t="s">
        <v>12</v>
      </c>
      <c r="H472" s="45"/>
      <c r="I472">
        <v>10.7</v>
      </c>
      <c r="J472">
        <v>8.5</v>
      </c>
      <c r="K472">
        <v>4.7</v>
      </c>
      <c r="L472" s="31" t="s">
        <v>151</v>
      </c>
      <c r="M472" s="1">
        <v>44899</v>
      </c>
      <c r="N472">
        <f t="shared" si="87"/>
        <v>68</v>
      </c>
      <c r="O472" s="6" t="s">
        <v>9</v>
      </c>
      <c r="P472" s="6" t="s">
        <v>32</v>
      </c>
      <c r="T472" s="6">
        <v>8.6</v>
      </c>
      <c r="U472">
        <v>16.399999999999999</v>
      </c>
    </row>
    <row r="473" spans="1:24" ht="15.75" thickBot="1" x14ac:dyDescent="0.3">
      <c r="A473" s="1">
        <v>44831</v>
      </c>
      <c r="B473" t="s">
        <v>115</v>
      </c>
      <c r="C473" t="s">
        <v>60</v>
      </c>
      <c r="E473" s="20" t="s">
        <v>88</v>
      </c>
      <c r="F473" s="21" t="s">
        <v>10</v>
      </c>
      <c r="G473" s="21" t="s">
        <v>3</v>
      </c>
      <c r="H473" s="45"/>
      <c r="I473">
        <v>10.8</v>
      </c>
      <c r="J473">
        <v>8.4</v>
      </c>
      <c r="K473">
        <v>4.7</v>
      </c>
      <c r="L473" s="31" t="s">
        <v>151</v>
      </c>
      <c r="M473" s="1">
        <v>44899</v>
      </c>
      <c r="N473">
        <f t="shared" si="87"/>
        <v>68</v>
      </c>
      <c r="O473" s="3" t="s">
        <v>13</v>
      </c>
      <c r="P473" s="3" t="s">
        <v>31</v>
      </c>
      <c r="Q473" s="3">
        <v>21.3</v>
      </c>
      <c r="R473" s="3">
        <v>16.8</v>
      </c>
      <c r="S473" s="3">
        <v>9.1999999999999993</v>
      </c>
      <c r="T473" s="3">
        <v>8.4</v>
      </c>
      <c r="V473">
        <f t="shared" ref="V473" si="96">IF(R473,R473-J473,"")</f>
        <v>8.4</v>
      </c>
      <c r="W473">
        <f t="shared" ref="W473" si="97">T473/V473</f>
        <v>1</v>
      </c>
    </row>
    <row r="474" spans="1:24" ht="15.75" thickBot="1" x14ac:dyDescent="0.3">
      <c r="A474" s="1">
        <v>44831</v>
      </c>
      <c r="B474" t="s">
        <v>115</v>
      </c>
      <c r="C474" t="s">
        <v>60</v>
      </c>
      <c r="E474" s="20" t="s">
        <v>88</v>
      </c>
      <c r="F474" s="21" t="s">
        <v>15</v>
      </c>
      <c r="G474" s="21" t="s">
        <v>12</v>
      </c>
      <c r="H474" s="45"/>
      <c r="I474">
        <v>10.3</v>
      </c>
      <c r="J474">
        <v>7.7</v>
      </c>
      <c r="K474">
        <v>4.3</v>
      </c>
      <c r="L474" s="31" t="s">
        <v>151</v>
      </c>
      <c r="M474" s="1">
        <v>44899</v>
      </c>
      <c r="N474">
        <f t="shared" si="87"/>
        <v>68</v>
      </c>
    </row>
    <row r="475" spans="1:24" ht="15.75" thickBot="1" x14ac:dyDescent="0.3">
      <c r="A475" s="1">
        <v>44831</v>
      </c>
      <c r="B475" t="s">
        <v>115</v>
      </c>
      <c r="C475" t="s">
        <v>60</v>
      </c>
      <c r="E475" s="20" t="s">
        <v>88</v>
      </c>
      <c r="F475" s="23" t="s">
        <v>12</v>
      </c>
      <c r="G475" s="23" t="s">
        <v>3</v>
      </c>
      <c r="H475" s="45"/>
      <c r="I475">
        <v>9.8000000000000007</v>
      </c>
      <c r="J475">
        <v>7.6</v>
      </c>
      <c r="K475">
        <v>4.3</v>
      </c>
      <c r="L475" s="31" t="s">
        <v>151</v>
      </c>
      <c r="M475" s="1">
        <v>44899</v>
      </c>
      <c r="N475">
        <f t="shared" si="87"/>
        <v>68</v>
      </c>
      <c r="O475" s="6" t="s">
        <v>13</v>
      </c>
      <c r="P475" s="6" t="s">
        <v>14</v>
      </c>
      <c r="Q475" s="6">
        <v>22.5</v>
      </c>
      <c r="R475" s="6">
        <v>17.2</v>
      </c>
      <c r="S475" s="6">
        <v>9.1999999999999993</v>
      </c>
      <c r="T475" s="6">
        <v>7.6</v>
      </c>
      <c r="V475">
        <f t="shared" ref="V475" si="98">IF(R475,R475-J475,"")</f>
        <v>9.6</v>
      </c>
      <c r="W475">
        <f t="shared" ref="W475" si="99">T475/V475</f>
        <v>0.79166666666666663</v>
      </c>
    </row>
    <row r="476" spans="1:24" ht="27" thickBot="1" x14ac:dyDescent="0.3">
      <c r="A476" s="1">
        <v>44831</v>
      </c>
      <c r="B476" t="s">
        <v>115</v>
      </c>
      <c r="C476" t="s">
        <v>60</v>
      </c>
      <c r="E476" s="20" t="s">
        <v>88</v>
      </c>
      <c r="F476" s="33"/>
      <c r="G476" s="33"/>
      <c r="H476" s="45"/>
      <c r="I476">
        <f>I474</f>
        <v>10.3</v>
      </c>
      <c r="J476">
        <f t="shared" ref="J476:K476" si="100">J474</f>
        <v>7.7</v>
      </c>
      <c r="K476">
        <f t="shared" si="100"/>
        <v>4.3</v>
      </c>
      <c r="L476" s="31" t="s">
        <v>151</v>
      </c>
      <c r="M476" s="1">
        <v>44899</v>
      </c>
      <c r="N476">
        <f t="shared" si="87"/>
        <v>68</v>
      </c>
      <c r="O476" s="3" t="s">
        <v>13</v>
      </c>
      <c r="P476" s="6" t="s">
        <v>11</v>
      </c>
      <c r="T476" s="6">
        <v>8.8000000000000007</v>
      </c>
      <c r="U476">
        <v>6.4</v>
      </c>
    </row>
    <row r="477" spans="1:24" ht="15.75" thickBot="1" x14ac:dyDescent="0.3">
      <c r="A477" s="1">
        <v>44831</v>
      </c>
      <c r="B477" t="s">
        <v>115</v>
      </c>
      <c r="C477" t="s">
        <v>60</v>
      </c>
      <c r="E477" s="20" t="s">
        <v>104</v>
      </c>
      <c r="F477" s="21" t="s">
        <v>10</v>
      </c>
      <c r="G477" s="3"/>
      <c r="H477" s="17"/>
      <c r="I477">
        <v>13.9</v>
      </c>
      <c r="J477">
        <v>10.6</v>
      </c>
      <c r="K477">
        <v>6.1</v>
      </c>
      <c r="L477" s="31"/>
      <c r="M477" s="1"/>
    </row>
    <row r="478" spans="1:24" ht="15.75" thickBot="1" x14ac:dyDescent="0.3">
      <c r="A478" s="1">
        <v>44831</v>
      </c>
      <c r="B478" t="s">
        <v>115</v>
      </c>
      <c r="C478" t="s">
        <v>60</v>
      </c>
      <c r="E478" s="20" t="s">
        <v>104</v>
      </c>
      <c r="F478" s="21" t="s">
        <v>15</v>
      </c>
      <c r="G478" s="3"/>
      <c r="H478" s="17"/>
      <c r="I478">
        <v>14</v>
      </c>
      <c r="J478">
        <v>10.6</v>
      </c>
      <c r="K478">
        <v>6.3</v>
      </c>
      <c r="L478" s="31"/>
      <c r="M478" s="1"/>
    </row>
    <row r="479" spans="1:24" ht="15.75" thickBot="1" x14ac:dyDescent="0.3">
      <c r="A479" s="1">
        <v>44831</v>
      </c>
      <c r="B479" t="s">
        <v>115</v>
      </c>
      <c r="C479" t="s">
        <v>60</v>
      </c>
      <c r="E479" s="20" t="s">
        <v>104</v>
      </c>
      <c r="F479" s="21" t="s">
        <v>12</v>
      </c>
      <c r="G479" s="3"/>
      <c r="H479" s="17"/>
      <c r="I479">
        <v>11.1</v>
      </c>
      <c r="J479">
        <v>8.8000000000000007</v>
      </c>
      <c r="K479">
        <v>5</v>
      </c>
      <c r="L479" s="31"/>
      <c r="M479" s="1"/>
    </row>
    <row r="480" spans="1:24" ht="15.75" thickBot="1" x14ac:dyDescent="0.3">
      <c r="A480" s="1">
        <v>44831</v>
      </c>
      <c r="B480" t="s">
        <v>115</v>
      </c>
      <c r="C480" t="s">
        <v>60</v>
      </c>
      <c r="E480" s="20" t="s">
        <v>104</v>
      </c>
      <c r="F480" s="21" t="s">
        <v>3</v>
      </c>
      <c r="G480" s="3"/>
      <c r="H480" s="17"/>
      <c r="I480">
        <v>11.5</v>
      </c>
      <c r="J480">
        <v>8.8000000000000007</v>
      </c>
      <c r="K480">
        <v>4.7</v>
      </c>
      <c r="L480" s="31"/>
      <c r="M480" s="1"/>
    </row>
    <row r="481" spans="1:23" ht="15.75" thickBot="1" x14ac:dyDescent="0.3">
      <c r="A481" s="1">
        <v>44831</v>
      </c>
      <c r="B481" t="s">
        <v>115</v>
      </c>
      <c r="C481" t="s">
        <v>60</v>
      </c>
      <c r="E481" s="20" t="s">
        <v>104</v>
      </c>
      <c r="F481" s="21" t="s">
        <v>10</v>
      </c>
      <c r="G481" s="21" t="s">
        <v>15</v>
      </c>
      <c r="H481" s="45"/>
      <c r="I481">
        <v>10</v>
      </c>
      <c r="J481">
        <v>7.9</v>
      </c>
      <c r="K481">
        <v>4.5</v>
      </c>
      <c r="L481" s="31"/>
      <c r="M481" s="1"/>
    </row>
    <row r="482" spans="1:23" ht="15.75" thickBot="1" x14ac:dyDescent="0.3">
      <c r="A482" s="1">
        <v>44831</v>
      </c>
      <c r="B482" t="s">
        <v>115</v>
      </c>
      <c r="C482" t="s">
        <v>60</v>
      </c>
      <c r="E482" s="20" t="s">
        <v>104</v>
      </c>
      <c r="F482" s="21" t="s">
        <v>10</v>
      </c>
      <c r="G482" s="21" t="s">
        <v>12</v>
      </c>
      <c r="H482" s="45"/>
      <c r="I482">
        <v>11.5</v>
      </c>
      <c r="J482">
        <v>9.1</v>
      </c>
      <c r="K482">
        <v>4.8</v>
      </c>
      <c r="L482" s="31"/>
      <c r="M482" s="1"/>
    </row>
    <row r="483" spans="1:23" ht="15.75" thickBot="1" x14ac:dyDescent="0.3">
      <c r="A483" s="1">
        <v>44831</v>
      </c>
      <c r="B483" t="s">
        <v>115</v>
      </c>
      <c r="C483" t="s">
        <v>60</v>
      </c>
      <c r="E483" s="20" t="s">
        <v>104</v>
      </c>
      <c r="F483" s="21" t="s">
        <v>10</v>
      </c>
      <c r="G483" s="21" t="s">
        <v>3</v>
      </c>
      <c r="H483" s="45"/>
      <c r="I483">
        <v>10.8</v>
      </c>
      <c r="J483">
        <v>8.6</v>
      </c>
      <c r="K483">
        <v>4.9000000000000004</v>
      </c>
      <c r="L483" s="31"/>
      <c r="M483" s="1"/>
    </row>
    <row r="484" spans="1:23" ht="15.75" thickBot="1" x14ac:dyDescent="0.3">
      <c r="A484" s="1">
        <v>44831</v>
      </c>
      <c r="B484" t="s">
        <v>115</v>
      </c>
      <c r="C484" t="s">
        <v>60</v>
      </c>
      <c r="E484" s="20" t="s">
        <v>104</v>
      </c>
      <c r="F484" s="21" t="s">
        <v>15</v>
      </c>
      <c r="G484" s="21" t="s">
        <v>12</v>
      </c>
      <c r="H484" s="45"/>
      <c r="I484">
        <v>9.9</v>
      </c>
      <c r="J484">
        <v>8.1</v>
      </c>
      <c r="K484">
        <v>4.3</v>
      </c>
      <c r="L484" s="31"/>
      <c r="M484" s="1"/>
    </row>
    <row r="485" spans="1:23" ht="15.75" thickBot="1" x14ac:dyDescent="0.3">
      <c r="A485" s="1">
        <v>44831</v>
      </c>
      <c r="B485" t="s">
        <v>115</v>
      </c>
      <c r="C485" t="s">
        <v>60</v>
      </c>
      <c r="E485" s="20" t="s">
        <v>104</v>
      </c>
      <c r="F485" s="23" t="s">
        <v>12</v>
      </c>
      <c r="G485" s="23" t="s">
        <v>3</v>
      </c>
      <c r="H485" s="45"/>
      <c r="I485">
        <v>9.8000000000000007</v>
      </c>
      <c r="J485">
        <v>7.3</v>
      </c>
      <c r="K485">
        <v>3.9</v>
      </c>
      <c r="L485" s="31"/>
      <c r="M485" s="1"/>
    </row>
    <row r="486" spans="1:23" ht="15.75" thickBot="1" x14ac:dyDescent="0.3">
      <c r="A486" s="1">
        <v>44831</v>
      </c>
      <c r="B486" t="s">
        <v>115</v>
      </c>
      <c r="C486" t="s">
        <v>60</v>
      </c>
      <c r="E486" s="20" t="s">
        <v>105</v>
      </c>
      <c r="F486" s="21" t="s">
        <v>10</v>
      </c>
      <c r="G486" s="3"/>
      <c r="H486" s="17"/>
      <c r="I486">
        <v>13.9</v>
      </c>
      <c r="J486">
        <v>10.5</v>
      </c>
      <c r="K486">
        <v>6</v>
      </c>
      <c r="L486" s="31"/>
      <c r="M486" s="1"/>
    </row>
    <row r="487" spans="1:23" ht="15.75" thickBot="1" x14ac:dyDescent="0.3">
      <c r="A487" s="1">
        <v>44831</v>
      </c>
      <c r="B487" t="s">
        <v>115</v>
      </c>
      <c r="C487" t="s">
        <v>60</v>
      </c>
      <c r="E487" s="20" t="s">
        <v>105</v>
      </c>
      <c r="F487" s="21" t="s">
        <v>15</v>
      </c>
      <c r="G487" s="3"/>
      <c r="H487" s="17"/>
      <c r="I487">
        <v>14</v>
      </c>
      <c r="J487">
        <v>10.7</v>
      </c>
      <c r="K487">
        <v>6.1</v>
      </c>
      <c r="L487" s="31"/>
      <c r="M487" s="1"/>
    </row>
    <row r="488" spans="1:23" ht="15.75" thickBot="1" x14ac:dyDescent="0.3">
      <c r="A488" s="1">
        <v>44831</v>
      </c>
      <c r="B488" t="s">
        <v>115</v>
      </c>
      <c r="C488" t="s">
        <v>60</v>
      </c>
      <c r="E488" s="20" t="s">
        <v>105</v>
      </c>
      <c r="F488" s="21" t="s">
        <v>12</v>
      </c>
      <c r="G488" s="3"/>
      <c r="H488" s="17"/>
      <c r="I488">
        <v>11.2</v>
      </c>
      <c r="J488">
        <v>9.3000000000000007</v>
      </c>
      <c r="K488">
        <v>5</v>
      </c>
      <c r="L488" s="31"/>
      <c r="M488" s="1"/>
    </row>
    <row r="489" spans="1:23" ht="15.75" thickBot="1" x14ac:dyDescent="0.3">
      <c r="A489" s="1">
        <v>44831</v>
      </c>
      <c r="B489" t="s">
        <v>115</v>
      </c>
      <c r="C489" t="s">
        <v>60</v>
      </c>
      <c r="E489" s="20" t="s">
        <v>105</v>
      </c>
      <c r="F489" s="21" t="s">
        <v>3</v>
      </c>
      <c r="G489" s="3"/>
      <c r="H489" s="17"/>
      <c r="I489">
        <v>11.5</v>
      </c>
      <c r="J489">
        <v>8.9</v>
      </c>
      <c r="K489">
        <v>4.9000000000000004</v>
      </c>
      <c r="L489" s="31"/>
      <c r="M489" s="1"/>
    </row>
    <row r="490" spans="1:23" ht="15.75" thickBot="1" x14ac:dyDescent="0.3">
      <c r="A490" s="1">
        <v>44831</v>
      </c>
      <c r="B490" t="s">
        <v>115</v>
      </c>
      <c r="C490" t="s">
        <v>60</v>
      </c>
      <c r="E490" s="20" t="s">
        <v>105</v>
      </c>
      <c r="F490" s="21" t="s">
        <v>10</v>
      </c>
      <c r="G490" s="21" t="s">
        <v>15</v>
      </c>
      <c r="H490" s="45"/>
      <c r="I490">
        <v>11</v>
      </c>
      <c r="J490">
        <v>8.3000000000000007</v>
      </c>
      <c r="K490">
        <v>4.9000000000000004</v>
      </c>
      <c r="L490" s="31"/>
      <c r="M490" s="1"/>
    </row>
    <row r="491" spans="1:23" ht="15.75" thickBot="1" x14ac:dyDescent="0.3">
      <c r="A491" s="1">
        <v>44831</v>
      </c>
      <c r="B491" t="s">
        <v>115</v>
      </c>
      <c r="C491" t="s">
        <v>60</v>
      </c>
      <c r="E491" s="20" t="s">
        <v>105</v>
      </c>
      <c r="F491" s="21" t="s">
        <v>10</v>
      </c>
      <c r="G491" s="21" t="s">
        <v>12</v>
      </c>
      <c r="H491" s="45"/>
      <c r="I491">
        <v>10.6</v>
      </c>
      <c r="J491">
        <v>8</v>
      </c>
      <c r="K491">
        <v>4.5</v>
      </c>
      <c r="L491" s="31"/>
      <c r="M491" s="1"/>
    </row>
    <row r="492" spans="1:23" ht="15.75" thickBot="1" x14ac:dyDescent="0.3">
      <c r="A492" s="1">
        <v>44831</v>
      </c>
      <c r="B492" t="s">
        <v>115</v>
      </c>
      <c r="C492" t="s">
        <v>60</v>
      </c>
      <c r="E492" s="20" t="s">
        <v>105</v>
      </c>
      <c r="F492" s="21" t="s">
        <v>10</v>
      </c>
      <c r="G492" s="21" t="s">
        <v>3</v>
      </c>
      <c r="H492" s="45"/>
      <c r="I492">
        <v>10.3</v>
      </c>
      <c r="J492">
        <v>8.1</v>
      </c>
      <c r="K492">
        <v>4.5999999999999996</v>
      </c>
      <c r="L492" s="31"/>
      <c r="M492" s="1"/>
    </row>
    <row r="493" spans="1:23" ht="15.75" thickBot="1" x14ac:dyDescent="0.3">
      <c r="A493" s="1">
        <v>44831</v>
      </c>
      <c r="B493" t="s">
        <v>115</v>
      </c>
      <c r="C493" t="s">
        <v>60</v>
      </c>
      <c r="E493" s="20" t="s">
        <v>105</v>
      </c>
      <c r="F493" s="21" t="s">
        <v>15</v>
      </c>
      <c r="G493" s="21" t="s">
        <v>12</v>
      </c>
      <c r="H493" s="45"/>
      <c r="I493">
        <v>9.8000000000000007</v>
      </c>
      <c r="J493">
        <v>7.7</v>
      </c>
      <c r="K493">
        <v>4.3</v>
      </c>
      <c r="L493" s="31"/>
      <c r="M493" s="1"/>
    </row>
    <row r="494" spans="1:23" ht="15.75" thickBot="1" x14ac:dyDescent="0.3">
      <c r="A494" s="1">
        <v>44831</v>
      </c>
      <c r="B494" t="s">
        <v>115</v>
      </c>
      <c r="C494" t="s">
        <v>60</v>
      </c>
      <c r="E494" s="20" t="s">
        <v>105</v>
      </c>
      <c r="F494" s="23" t="s">
        <v>12</v>
      </c>
      <c r="G494" s="23" t="s">
        <v>3</v>
      </c>
      <c r="H494" s="45"/>
      <c r="I494">
        <v>9</v>
      </c>
      <c r="J494">
        <v>6.9</v>
      </c>
      <c r="K494">
        <v>3.7</v>
      </c>
      <c r="L494" s="31"/>
      <c r="M494" s="1"/>
    </row>
    <row r="495" spans="1:23" ht="15.75" thickBot="1" x14ac:dyDescent="0.3">
      <c r="A495" s="1">
        <v>44831</v>
      </c>
      <c r="B495" t="s">
        <v>115</v>
      </c>
      <c r="C495" t="s">
        <v>60</v>
      </c>
      <c r="E495" s="20" t="s">
        <v>106</v>
      </c>
      <c r="F495" s="21" t="s">
        <v>10</v>
      </c>
      <c r="G495" s="3"/>
      <c r="H495" s="17"/>
      <c r="I495">
        <v>14.6</v>
      </c>
      <c r="J495">
        <v>11.2</v>
      </c>
      <c r="K495">
        <v>6.6</v>
      </c>
      <c r="L495" s="31" t="s">
        <v>151</v>
      </c>
      <c r="M495" s="1">
        <v>44899</v>
      </c>
      <c r="N495">
        <f t="shared" si="87"/>
        <v>68</v>
      </c>
      <c r="O495" s="6" t="s">
        <v>13</v>
      </c>
      <c r="P495" s="6" t="s">
        <v>10</v>
      </c>
      <c r="Q495">
        <v>25.2</v>
      </c>
      <c r="R495">
        <v>19.7</v>
      </c>
      <c r="S495">
        <v>11.7</v>
      </c>
      <c r="T495" s="6">
        <v>11.2</v>
      </c>
      <c r="V495">
        <f t="shared" ref="V495" si="101">IF(R495,R495-J495,"")</f>
        <v>8.5</v>
      </c>
      <c r="W495">
        <f t="shared" ref="W495" si="102">T495/V495</f>
        <v>1.3176470588235294</v>
      </c>
    </row>
    <row r="496" spans="1:23" ht="15.75" thickBot="1" x14ac:dyDescent="0.3">
      <c r="A496" s="1">
        <v>44831</v>
      </c>
      <c r="B496" t="s">
        <v>115</v>
      </c>
      <c r="C496" t="s">
        <v>60</v>
      </c>
      <c r="E496" s="20" t="s">
        <v>106</v>
      </c>
      <c r="F496" s="21" t="s">
        <v>15</v>
      </c>
      <c r="G496" s="3"/>
      <c r="H496" s="17"/>
      <c r="I496">
        <v>13.1</v>
      </c>
      <c r="J496">
        <v>9.9</v>
      </c>
      <c r="K496">
        <v>5.5</v>
      </c>
      <c r="L496" s="31" t="s">
        <v>151</v>
      </c>
      <c r="M496" s="1">
        <v>44899</v>
      </c>
      <c r="N496">
        <f t="shared" si="87"/>
        <v>68</v>
      </c>
      <c r="O496" s="3" t="s">
        <v>13</v>
      </c>
      <c r="P496" s="6" t="s">
        <v>15</v>
      </c>
      <c r="Q496">
        <v>25</v>
      </c>
      <c r="R496">
        <v>19.2</v>
      </c>
      <c r="S496">
        <v>10.8</v>
      </c>
      <c r="T496" s="6">
        <v>9.9</v>
      </c>
      <c r="V496">
        <f t="shared" ref="V496:V505" si="103">IF(R496,R496-J496,"")</f>
        <v>9.2999999999999989</v>
      </c>
      <c r="W496">
        <f t="shared" ref="W496:W505" si="104">T496/V496</f>
        <v>1.0645161290322582</v>
      </c>
    </row>
    <row r="497" spans="1:24" ht="15.75" thickBot="1" x14ac:dyDescent="0.3">
      <c r="A497" s="1">
        <v>44831</v>
      </c>
      <c r="B497" t="s">
        <v>115</v>
      </c>
      <c r="C497" t="s">
        <v>60</v>
      </c>
      <c r="E497" s="20" t="s">
        <v>106</v>
      </c>
      <c r="F497" s="21" t="s">
        <v>12</v>
      </c>
      <c r="G497" s="3"/>
      <c r="H497" s="17"/>
      <c r="I497">
        <v>11.3</v>
      </c>
      <c r="J497">
        <v>9.1</v>
      </c>
      <c r="K497">
        <v>5.2</v>
      </c>
      <c r="L497" s="31" t="s">
        <v>151</v>
      </c>
      <c r="M497" s="1">
        <v>44899</v>
      </c>
      <c r="N497">
        <f t="shared" si="87"/>
        <v>68</v>
      </c>
      <c r="V497" t="str">
        <f t="shared" si="103"/>
        <v/>
      </c>
    </row>
    <row r="498" spans="1:24" ht="15.75" thickBot="1" x14ac:dyDescent="0.3">
      <c r="A498" s="1">
        <v>44831</v>
      </c>
      <c r="B498" t="s">
        <v>115</v>
      </c>
      <c r="C498" t="s">
        <v>60</v>
      </c>
      <c r="E498" s="20" t="s">
        <v>106</v>
      </c>
      <c r="F498" s="21" t="s">
        <v>3</v>
      </c>
      <c r="G498" s="3"/>
      <c r="H498" s="17"/>
      <c r="I498">
        <v>11.4</v>
      </c>
      <c r="J498">
        <v>8.8000000000000007</v>
      </c>
      <c r="K498">
        <v>5.5</v>
      </c>
      <c r="L498" s="31" t="s">
        <v>151</v>
      </c>
      <c r="M498" s="1">
        <v>44899</v>
      </c>
      <c r="N498">
        <f t="shared" si="87"/>
        <v>68</v>
      </c>
      <c r="O498" s="3" t="s">
        <v>13</v>
      </c>
      <c r="P498" s="6" t="s">
        <v>3</v>
      </c>
      <c r="Q498">
        <v>24.7</v>
      </c>
      <c r="R498">
        <v>19.600000000000001</v>
      </c>
      <c r="S498">
        <v>10.5</v>
      </c>
      <c r="T498" s="6">
        <v>9</v>
      </c>
      <c r="V498">
        <f t="shared" si="103"/>
        <v>10.8</v>
      </c>
      <c r="W498">
        <f t="shared" si="104"/>
        <v>0.83333333333333326</v>
      </c>
    </row>
    <row r="499" spans="1:24" ht="15.75" thickBot="1" x14ac:dyDescent="0.3">
      <c r="A499" s="1">
        <v>44831</v>
      </c>
      <c r="B499" t="s">
        <v>115</v>
      </c>
      <c r="C499" t="s">
        <v>60</v>
      </c>
      <c r="E499" s="20" t="s">
        <v>106</v>
      </c>
      <c r="F499" s="21" t="s">
        <v>10</v>
      </c>
      <c r="G499" s="21" t="s">
        <v>15</v>
      </c>
      <c r="H499" s="45"/>
      <c r="I499">
        <v>11.5</v>
      </c>
      <c r="J499">
        <v>9.1</v>
      </c>
      <c r="K499">
        <v>5.3</v>
      </c>
      <c r="L499" s="31" t="s">
        <v>151</v>
      </c>
      <c r="M499" s="1">
        <v>44899</v>
      </c>
      <c r="N499">
        <f t="shared" si="87"/>
        <v>68</v>
      </c>
      <c r="V499" t="str">
        <f t="shared" si="103"/>
        <v/>
      </c>
    </row>
    <row r="500" spans="1:24" ht="15.75" thickBot="1" x14ac:dyDescent="0.3">
      <c r="A500" s="1">
        <v>44831</v>
      </c>
      <c r="B500" t="s">
        <v>115</v>
      </c>
      <c r="C500" t="s">
        <v>60</v>
      </c>
      <c r="E500" s="20" t="s">
        <v>106</v>
      </c>
      <c r="F500" s="21" t="s">
        <v>10</v>
      </c>
      <c r="G500" s="21" t="s">
        <v>12</v>
      </c>
      <c r="H500" s="45"/>
      <c r="I500">
        <v>10</v>
      </c>
      <c r="J500">
        <v>8</v>
      </c>
      <c r="K500">
        <v>4.5</v>
      </c>
      <c r="L500" s="31" t="s">
        <v>151</v>
      </c>
      <c r="M500" s="1">
        <v>44899</v>
      </c>
      <c r="N500">
        <f t="shared" si="87"/>
        <v>68</v>
      </c>
      <c r="O500" s="6" t="s">
        <v>13</v>
      </c>
      <c r="P500" s="6" t="s">
        <v>16</v>
      </c>
      <c r="Q500">
        <v>20.8</v>
      </c>
      <c r="R500">
        <v>15.1</v>
      </c>
      <c r="S500">
        <v>8.5</v>
      </c>
      <c r="T500" s="6">
        <v>8.3000000000000007</v>
      </c>
      <c r="V500">
        <f t="shared" si="103"/>
        <v>7.1</v>
      </c>
      <c r="W500">
        <f t="shared" si="104"/>
        <v>1.1690140845070425</v>
      </c>
    </row>
    <row r="501" spans="1:24" ht="15.75" thickBot="1" x14ac:dyDescent="0.3">
      <c r="A501" s="1">
        <v>44831</v>
      </c>
      <c r="B501" t="s">
        <v>115</v>
      </c>
      <c r="C501" t="s">
        <v>60</v>
      </c>
      <c r="E501" s="20" t="s">
        <v>106</v>
      </c>
      <c r="F501" s="21" t="s">
        <v>10</v>
      </c>
      <c r="G501" s="21" t="s">
        <v>3</v>
      </c>
      <c r="H501" s="45"/>
      <c r="I501">
        <v>9.9</v>
      </c>
      <c r="J501">
        <v>7.7</v>
      </c>
      <c r="K501">
        <v>4.2</v>
      </c>
      <c r="L501" s="31" t="s">
        <v>151</v>
      </c>
      <c r="M501" s="1">
        <v>44899</v>
      </c>
      <c r="N501">
        <f t="shared" si="87"/>
        <v>68</v>
      </c>
      <c r="O501" s="6" t="s">
        <v>13</v>
      </c>
      <c r="P501" s="6" t="s">
        <v>18</v>
      </c>
      <c r="Q501">
        <v>22.2</v>
      </c>
      <c r="R501">
        <v>16.899999999999999</v>
      </c>
      <c r="S501">
        <v>9.1</v>
      </c>
      <c r="T501" s="6">
        <v>7.6</v>
      </c>
      <c r="V501">
        <f t="shared" si="103"/>
        <v>9.1999999999999993</v>
      </c>
      <c r="W501">
        <f t="shared" si="104"/>
        <v>0.82608695652173914</v>
      </c>
    </row>
    <row r="502" spans="1:24" ht="15.75" thickBot="1" x14ac:dyDescent="0.3">
      <c r="A502" s="1">
        <v>44831</v>
      </c>
      <c r="B502" t="s">
        <v>115</v>
      </c>
      <c r="C502" t="s">
        <v>60</v>
      </c>
      <c r="E502" s="20" t="s">
        <v>106</v>
      </c>
      <c r="F502" s="21" t="s">
        <v>15</v>
      </c>
      <c r="G502" s="21" t="s">
        <v>12</v>
      </c>
      <c r="H502" s="45"/>
      <c r="I502">
        <v>10.199999999999999</v>
      </c>
      <c r="J502">
        <v>8</v>
      </c>
      <c r="K502">
        <v>4.7</v>
      </c>
      <c r="L502" s="31" t="s">
        <v>151</v>
      </c>
      <c r="M502" s="1">
        <v>44899</v>
      </c>
      <c r="N502">
        <f t="shared" si="87"/>
        <v>68</v>
      </c>
      <c r="O502" s="3" t="s">
        <v>13</v>
      </c>
      <c r="P502" s="6" t="s">
        <v>19</v>
      </c>
      <c r="Q502">
        <v>21.8</v>
      </c>
      <c r="R502">
        <v>16.899999999999999</v>
      </c>
      <c r="S502" s="8">
        <v>9.1</v>
      </c>
      <c r="T502" s="6">
        <v>8.1999999999999993</v>
      </c>
      <c r="V502">
        <f t="shared" si="103"/>
        <v>8.8999999999999986</v>
      </c>
      <c r="W502">
        <f t="shared" si="104"/>
        <v>0.9213483146067416</v>
      </c>
    </row>
    <row r="503" spans="1:24" ht="15.75" thickBot="1" x14ac:dyDescent="0.3">
      <c r="A503" s="1">
        <v>44831</v>
      </c>
      <c r="B503" t="s">
        <v>115</v>
      </c>
      <c r="C503" t="s">
        <v>60</v>
      </c>
      <c r="E503" s="20" t="s">
        <v>106</v>
      </c>
      <c r="F503" s="23" t="s">
        <v>12</v>
      </c>
      <c r="G503" s="23" t="s">
        <v>3</v>
      </c>
      <c r="H503" s="45"/>
      <c r="I503">
        <v>8.6999999999999993</v>
      </c>
      <c r="J503">
        <v>6.7</v>
      </c>
      <c r="K503">
        <v>3.7</v>
      </c>
      <c r="L503" s="31" t="s">
        <v>151</v>
      </c>
      <c r="M503" s="1">
        <v>44899</v>
      </c>
      <c r="N503">
        <f t="shared" si="87"/>
        <v>68</v>
      </c>
      <c r="O503" s="6" t="s">
        <v>13</v>
      </c>
      <c r="P503" s="6" t="s">
        <v>14</v>
      </c>
      <c r="Q503">
        <v>21.4</v>
      </c>
      <c r="R503">
        <v>16.2</v>
      </c>
      <c r="S503">
        <v>8.5</v>
      </c>
      <c r="T503" s="6">
        <v>7</v>
      </c>
      <c r="V503">
        <f t="shared" si="103"/>
        <v>9.5</v>
      </c>
      <c r="W503">
        <f t="shared" si="104"/>
        <v>0.73684210526315785</v>
      </c>
    </row>
    <row r="504" spans="1:24" ht="27" thickBot="1" x14ac:dyDescent="0.3">
      <c r="A504" s="1">
        <v>44831</v>
      </c>
      <c r="B504" t="s">
        <v>115</v>
      </c>
      <c r="C504" t="s">
        <v>60</v>
      </c>
      <c r="E504" s="20" t="s">
        <v>106</v>
      </c>
      <c r="F504" s="33"/>
      <c r="G504" s="33"/>
      <c r="H504" s="45"/>
      <c r="I504">
        <f>AVERAGE(I495:I503)</f>
        <v>11.18888888888889</v>
      </c>
      <c r="J504">
        <f t="shared" ref="J504:K504" si="105">AVERAGE(J495:J503)</f>
        <v>8.7222222222222232</v>
      </c>
      <c r="K504">
        <f t="shared" si="105"/>
        <v>5.022222222222223</v>
      </c>
      <c r="L504" s="31" t="s">
        <v>151</v>
      </c>
      <c r="M504" s="1">
        <v>44899</v>
      </c>
      <c r="N504">
        <f t="shared" si="87"/>
        <v>68</v>
      </c>
      <c r="O504" s="3" t="s">
        <v>13</v>
      </c>
      <c r="P504" s="6" t="s">
        <v>11</v>
      </c>
      <c r="Q504">
        <v>20.3</v>
      </c>
      <c r="R504">
        <v>16.600000000000001</v>
      </c>
      <c r="S504">
        <v>10</v>
      </c>
      <c r="T504" s="6">
        <v>11.1</v>
      </c>
      <c r="V504">
        <f t="shared" si="103"/>
        <v>7.8777777777777782</v>
      </c>
      <c r="W504">
        <f t="shared" si="104"/>
        <v>1.4090267983074751</v>
      </c>
    </row>
    <row r="505" spans="1:24" ht="15.75" thickBot="1" x14ac:dyDescent="0.3">
      <c r="A505" s="1">
        <v>44831</v>
      </c>
      <c r="B505" t="s">
        <v>115</v>
      </c>
      <c r="C505" t="s">
        <v>60</v>
      </c>
      <c r="E505" s="20" t="s">
        <v>106</v>
      </c>
      <c r="F505" s="33"/>
      <c r="G505" s="33"/>
      <c r="H505" s="45"/>
      <c r="I505">
        <f>I499</f>
        <v>11.5</v>
      </c>
      <c r="J505">
        <f t="shared" ref="J505:K505" si="106">J499</f>
        <v>9.1</v>
      </c>
      <c r="K505">
        <f t="shared" si="106"/>
        <v>5.3</v>
      </c>
      <c r="L505" s="31" t="s">
        <v>151</v>
      </c>
      <c r="M505" s="1">
        <v>44899</v>
      </c>
      <c r="N505">
        <f t="shared" si="87"/>
        <v>68</v>
      </c>
      <c r="O505" s="6" t="s">
        <v>13</v>
      </c>
      <c r="P505" s="6" t="s">
        <v>10</v>
      </c>
      <c r="Q505">
        <v>22.8</v>
      </c>
      <c r="R505">
        <v>18.100000000000001</v>
      </c>
      <c r="S505">
        <v>10.6</v>
      </c>
      <c r="T505" s="6">
        <v>9.5</v>
      </c>
      <c r="V505">
        <f t="shared" si="103"/>
        <v>9.0000000000000018</v>
      </c>
      <c r="W505">
        <f t="shared" si="104"/>
        <v>1.0555555555555554</v>
      </c>
      <c r="X505" t="s">
        <v>136</v>
      </c>
    </row>
    <row r="506" spans="1:24" ht="15.75" thickBot="1" x14ac:dyDescent="0.3">
      <c r="A506" s="1">
        <v>44831</v>
      </c>
      <c r="B506" t="s">
        <v>115</v>
      </c>
      <c r="C506" t="s">
        <v>60</v>
      </c>
      <c r="E506" s="20" t="s">
        <v>107</v>
      </c>
      <c r="F506" s="21" t="s">
        <v>10</v>
      </c>
      <c r="G506" s="3"/>
      <c r="H506" s="17"/>
      <c r="I506">
        <v>12.1</v>
      </c>
      <c r="J506">
        <v>9.6999999999999993</v>
      </c>
      <c r="K506">
        <v>6</v>
      </c>
      <c r="L506" s="31"/>
      <c r="M506" s="1"/>
    </row>
    <row r="507" spans="1:24" ht="15.75" thickBot="1" x14ac:dyDescent="0.3">
      <c r="A507" s="1">
        <v>44831</v>
      </c>
      <c r="B507" t="s">
        <v>115</v>
      </c>
      <c r="C507" t="s">
        <v>60</v>
      </c>
      <c r="E507" s="20" t="s">
        <v>107</v>
      </c>
      <c r="F507" s="21" t="s">
        <v>15</v>
      </c>
      <c r="G507" s="3"/>
      <c r="H507" s="17"/>
      <c r="I507">
        <v>12</v>
      </c>
      <c r="J507">
        <v>9.5</v>
      </c>
      <c r="K507">
        <v>5.4</v>
      </c>
      <c r="L507" s="31"/>
      <c r="M507" s="1"/>
    </row>
    <row r="508" spans="1:24" ht="15.75" thickBot="1" x14ac:dyDescent="0.3">
      <c r="A508" s="1">
        <v>44831</v>
      </c>
      <c r="B508" t="s">
        <v>115</v>
      </c>
      <c r="C508" t="s">
        <v>60</v>
      </c>
      <c r="E508" s="20" t="s">
        <v>107</v>
      </c>
      <c r="F508" s="21" t="s">
        <v>12</v>
      </c>
      <c r="G508" s="3"/>
      <c r="H508" s="17"/>
      <c r="I508">
        <v>11.6</v>
      </c>
      <c r="J508">
        <v>9.1999999999999993</v>
      </c>
      <c r="K508">
        <v>5</v>
      </c>
      <c r="L508" s="31"/>
      <c r="M508" s="1"/>
    </row>
    <row r="509" spans="1:24" ht="15.75" thickBot="1" x14ac:dyDescent="0.3">
      <c r="A509" s="1">
        <v>44831</v>
      </c>
      <c r="B509" t="s">
        <v>115</v>
      </c>
      <c r="C509" t="s">
        <v>60</v>
      </c>
      <c r="E509" s="20" t="s">
        <v>107</v>
      </c>
      <c r="F509" s="21" t="s">
        <v>3</v>
      </c>
      <c r="G509" s="3"/>
      <c r="H509" s="17"/>
      <c r="I509">
        <v>12</v>
      </c>
      <c r="J509">
        <v>9.6999999999999993</v>
      </c>
      <c r="K509">
        <v>5.4</v>
      </c>
      <c r="L509" s="31"/>
      <c r="M509" s="1"/>
    </row>
    <row r="510" spans="1:24" ht="15.75" thickBot="1" x14ac:dyDescent="0.3">
      <c r="A510" s="1">
        <v>44831</v>
      </c>
      <c r="B510" t="s">
        <v>115</v>
      </c>
      <c r="C510" t="s">
        <v>60</v>
      </c>
      <c r="E510" s="20" t="s">
        <v>107</v>
      </c>
      <c r="F510" s="21" t="s">
        <v>10</v>
      </c>
      <c r="G510" s="21" t="s">
        <v>15</v>
      </c>
      <c r="H510" s="45"/>
      <c r="I510">
        <v>10.6</v>
      </c>
      <c r="J510">
        <v>8.3000000000000007</v>
      </c>
      <c r="K510">
        <v>4.7</v>
      </c>
      <c r="L510" s="31"/>
      <c r="M510" s="1"/>
    </row>
    <row r="511" spans="1:24" ht="15.75" thickBot="1" x14ac:dyDescent="0.3">
      <c r="A511" s="1">
        <v>44831</v>
      </c>
      <c r="B511" t="s">
        <v>115</v>
      </c>
      <c r="C511" t="s">
        <v>60</v>
      </c>
      <c r="E511" s="20" t="s">
        <v>107</v>
      </c>
      <c r="F511" s="21" t="s">
        <v>10</v>
      </c>
      <c r="G511" s="21" t="s">
        <v>12</v>
      </c>
      <c r="H511" s="45"/>
      <c r="I511">
        <v>10.8</v>
      </c>
      <c r="J511">
        <v>8.5</v>
      </c>
      <c r="K511">
        <v>4.5</v>
      </c>
      <c r="L511" s="31"/>
      <c r="M511" s="1"/>
    </row>
    <row r="512" spans="1:24" ht="15.75" thickBot="1" x14ac:dyDescent="0.3">
      <c r="A512" s="1">
        <v>44831</v>
      </c>
      <c r="B512" t="s">
        <v>115</v>
      </c>
      <c r="C512" t="s">
        <v>60</v>
      </c>
      <c r="E512" s="20" t="s">
        <v>107</v>
      </c>
      <c r="F512" s="21" t="s">
        <v>10</v>
      </c>
      <c r="G512" s="21" t="s">
        <v>3</v>
      </c>
      <c r="H512" s="45"/>
      <c r="I512">
        <v>10.3</v>
      </c>
      <c r="J512">
        <v>8.1999999999999993</v>
      </c>
      <c r="K512">
        <v>4.4000000000000004</v>
      </c>
      <c r="L512" s="31"/>
      <c r="M512" s="1"/>
    </row>
    <row r="513" spans="1:13" ht="15.75" thickBot="1" x14ac:dyDescent="0.3">
      <c r="A513" s="1">
        <v>44831</v>
      </c>
      <c r="B513" t="s">
        <v>115</v>
      </c>
      <c r="C513" t="s">
        <v>60</v>
      </c>
      <c r="E513" s="20" t="s">
        <v>107</v>
      </c>
      <c r="F513" s="21" t="s">
        <v>15</v>
      </c>
      <c r="G513" s="21" t="s">
        <v>12</v>
      </c>
      <c r="H513" s="45"/>
      <c r="I513">
        <v>9.1</v>
      </c>
      <c r="J513">
        <v>7.2</v>
      </c>
      <c r="K513">
        <v>4.2</v>
      </c>
      <c r="L513" s="31"/>
      <c r="M513" s="1"/>
    </row>
    <row r="514" spans="1:13" ht="15.75" thickBot="1" x14ac:dyDescent="0.3">
      <c r="A514" s="1">
        <v>44831</v>
      </c>
      <c r="B514" t="s">
        <v>115</v>
      </c>
      <c r="C514" t="s">
        <v>60</v>
      </c>
      <c r="E514" s="20" t="s">
        <v>107</v>
      </c>
      <c r="F514" s="23" t="s">
        <v>12</v>
      </c>
      <c r="G514" s="23" t="s">
        <v>3</v>
      </c>
      <c r="H514" s="45"/>
      <c r="I514">
        <v>9.5</v>
      </c>
      <c r="J514">
        <v>7.5</v>
      </c>
      <c r="K514">
        <v>4.0999999999999996</v>
      </c>
      <c r="L514" s="31"/>
      <c r="M514" s="1"/>
    </row>
    <row r="515" spans="1:13" ht="15.75" thickBot="1" x14ac:dyDescent="0.3">
      <c r="A515" s="1">
        <v>44831</v>
      </c>
      <c r="B515" t="s">
        <v>115</v>
      </c>
      <c r="C515" t="s">
        <v>60</v>
      </c>
      <c r="E515" s="20" t="s">
        <v>108</v>
      </c>
      <c r="F515" s="21" t="s">
        <v>10</v>
      </c>
      <c r="G515" s="3"/>
      <c r="H515" s="17"/>
      <c r="I515">
        <v>12.7</v>
      </c>
      <c r="J515">
        <v>9.6999999999999993</v>
      </c>
      <c r="K515">
        <v>5.5</v>
      </c>
      <c r="L515" s="31"/>
      <c r="M515" s="1"/>
    </row>
    <row r="516" spans="1:13" ht="15.75" thickBot="1" x14ac:dyDescent="0.3">
      <c r="A516" s="1">
        <v>44831</v>
      </c>
      <c r="B516" t="s">
        <v>115</v>
      </c>
      <c r="C516" t="s">
        <v>60</v>
      </c>
      <c r="E516" s="20" t="s">
        <v>108</v>
      </c>
      <c r="F516" s="21" t="s">
        <v>15</v>
      </c>
      <c r="G516" s="3"/>
      <c r="H516" s="17"/>
      <c r="I516">
        <v>12.3</v>
      </c>
      <c r="J516">
        <v>9.8000000000000007</v>
      </c>
      <c r="K516">
        <v>5.7</v>
      </c>
      <c r="L516" s="31"/>
      <c r="M516" s="1"/>
    </row>
    <row r="517" spans="1:13" ht="15.75" thickBot="1" x14ac:dyDescent="0.3">
      <c r="A517" s="1">
        <v>44831</v>
      </c>
      <c r="B517" t="s">
        <v>115</v>
      </c>
      <c r="C517" t="s">
        <v>60</v>
      </c>
      <c r="E517" s="20" t="s">
        <v>108</v>
      </c>
      <c r="F517" s="21" t="s">
        <v>12</v>
      </c>
      <c r="G517" s="3"/>
      <c r="H517" s="17"/>
      <c r="I517">
        <v>11.4</v>
      </c>
      <c r="J517">
        <v>8.9</v>
      </c>
      <c r="K517">
        <v>4.8</v>
      </c>
      <c r="L517" s="31"/>
      <c r="M517" s="1"/>
    </row>
    <row r="518" spans="1:13" ht="15.75" thickBot="1" x14ac:dyDescent="0.3">
      <c r="A518" s="1">
        <v>44831</v>
      </c>
      <c r="B518" t="s">
        <v>115</v>
      </c>
      <c r="C518" t="s">
        <v>60</v>
      </c>
      <c r="E518" s="20" t="s">
        <v>108</v>
      </c>
      <c r="F518" s="21" t="s">
        <v>3</v>
      </c>
      <c r="G518" s="3"/>
      <c r="H518" s="17"/>
      <c r="I518">
        <v>11.5</v>
      </c>
      <c r="J518">
        <v>9.1</v>
      </c>
      <c r="K518">
        <v>4.9000000000000004</v>
      </c>
      <c r="L518" s="31"/>
      <c r="M518" s="1"/>
    </row>
    <row r="519" spans="1:13" ht="15.75" thickBot="1" x14ac:dyDescent="0.3">
      <c r="A519" s="1">
        <v>44831</v>
      </c>
      <c r="B519" t="s">
        <v>115</v>
      </c>
      <c r="C519" t="s">
        <v>60</v>
      </c>
      <c r="E519" s="20" t="s">
        <v>108</v>
      </c>
      <c r="F519" s="21" t="s">
        <v>10</v>
      </c>
      <c r="G519" s="21" t="s">
        <v>15</v>
      </c>
      <c r="H519" s="45"/>
      <c r="I519">
        <v>10.5</v>
      </c>
      <c r="J519">
        <v>8.3000000000000007</v>
      </c>
      <c r="K519">
        <v>4.5</v>
      </c>
      <c r="L519" s="31"/>
      <c r="M519" s="1"/>
    </row>
    <row r="520" spans="1:13" ht="15.75" thickBot="1" x14ac:dyDescent="0.3">
      <c r="A520" s="1">
        <v>44831</v>
      </c>
      <c r="B520" t="s">
        <v>115</v>
      </c>
      <c r="C520" t="s">
        <v>60</v>
      </c>
      <c r="E520" s="20" t="s">
        <v>108</v>
      </c>
      <c r="F520" s="21" t="s">
        <v>10</v>
      </c>
      <c r="G520" s="21" t="s">
        <v>12</v>
      </c>
      <c r="H520" s="45"/>
      <c r="I520">
        <v>11.1</v>
      </c>
      <c r="J520">
        <v>8.5</v>
      </c>
      <c r="K520">
        <v>4.5999999999999996</v>
      </c>
      <c r="L520" s="31"/>
      <c r="M520" s="1"/>
    </row>
    <row r="521" spans="1:13" ht="15.75" thickBot="1" x14ac:dyDescent="0.3">
      <c r="A521" s="1">
        <v>44831</v>
      </c>
      <c r="B521" t="s">
        <v>115</v>
      </c>
      <c r="C521" t="s">
        <v>60</v>
      </c>
      <c r="E521" s="20" t="s">
        <v>108</v>
      </c>
      <c r="F521" s="21" t="s">
        <v>10</v>
      </c>
      <c r="G521" s="21" t="s">
        <v>3</v>
      </c>
      <c r="H521" s="45"/>
      <c r="I521">
        <v>11.2</v>
      </c>
      <c r="J521">
        <v>9</v>
      </c>
      <c r="K521">
        <v>4.8</v>
      </c>
      <c r="L521" s="31"/>
      <c r="M521" s="1"/>
    </row>
    <row r="522" spans="1:13" ht="15.75" thickBot="1" x14ac:dyDescent="0.3">
      <c r="A522" s="1">
        <v>44831</v>
      </c>
      <c r="B522" t="s">
        <v>115</v>
      </c>
      <c r="C522" t="s">
        <v>60</v>
      </c>
      <c r="E522" s="20" t="s">
        <v>108</v>
      </c>
      <c r="F522" s="21" t="s">
        <v>15</v>
      </c>
      <c r="G522" s="21" t="s">
        <v>12</v>
      </c>
      <c r="H522" s="45"/>
      <c r="I522">
        <v>10.199999999999999</v>
      </c>
      <c r="J522">
        <v>7.7</v>
      </c>
      <c r="K522">
        <v>4.3</v>
      </c>
      <c r="L522" s="31"/>
      <c r="M522" s="1"/>
    </row>
    <row r="523" spans="1:13" ht="15.75" thickBot="1" x14ac:dyDescent="0.3">
      <c r="A523" s="1">
        <v>44831</v>
      </c>
      <c r="B523" t="s">
        <v>115</v>
      </c>
      <c r="C523" t="s">
        <v>60</v>
      </c>
      <c r="E523" s="20" t="s">
        <v>108</v>
      </c>
      <c r="F523" s="23" t="s">
        <v>12</v>
      </c>
      <c r="G523" s="23" t="s">
        <v>3</v>
      </c>
      <c r="H523" s="45"/>
      <c r="I523">
        <v>9.1</v>
      </c>
      <c r="J523">
        <v>7.2</v>
      </c>
      <c r="K523">
        <v>3.8</v>
      </c>
      <c r="L523" s="31"/>
      <c r="M523" s="1"/>
    </row>
    <row r="524" spans="1:13" ht="15.75" thickBot="1" x14ac:dyDescent="0.3">
      <c r="A524" s="1">
        <v>44831</v>
      </c>
      <c r="B524" t="s">
        <v>115</v>
      </c>
      <c r="C524" t="s">
        <v>61</v>
      </c>
      <c r="E524" s="20" t="s">
        <v>109</v>
      </c>
      <c r="F524" s="21" t="s">
        <v>10</v>
      </c>
      <c r="G524" s="3"/>
      <c r="H524" s="17"/>
      <c r="I524">
        <v>12.5</v>
      </c>
      <c r="J524">
        <v>9.6</v>
      </c>
      <c r="K524">
        <v>5.6</v>
      </c>
      <c r="L524" s="31"/>
      <c r="M524" s="1"/>
    </row>
    <row r="525" spans="1:13" ht="15.75" thickBot="1" x14ac:dyDescent="0.3">
      <c r="A525" s="1">
        <v>44831</v>
      </c>
      <c r="B525" t="s">
        <v>115</v>
      </c>
      <c r="C525" t="s">
        <v>61</v>
      </c>
      <c r="E525" s="20" t="s">
        <v>109</v>
      </c>
      <c r="F525" s="21" t="s">
        <v>15</v>
      </c>
      <c r="G525" s="3"/>
      <c r="H525" s="17"/>
      <c r="I525">
        <v>12</v>
      </c>
      <c r="J525">
        <v>9.4</v>
      </c>
      <c r="K525">
        <v>5.7</v>
      </c>
      <c r="L525" s="31"/>
      <c r="M525" s="1"/>
    </row>
    <row r="526" spans="1:13" ht="15.75" thickBot="1" x14ac:dyDescent="0.3">
      <c r="A526" s="1">
        <v>44831</v>
      </c>
      <c r="B526" t="s">
        <v>115</v>
      </c>
      <c r="C526" t="s">
        <v>61</v>
      </c>
      <c r="E526" s="20" t="s">
        <v>109</v>
      </c>
      <c r="F526" s="21" t="s">
        <v>12</v>
      </c>
      <c r="G526" s="3"/>
      <c r="H526" s="17"/>
      <c r="I526">
        <v>11.7</v>
      </c>
      <c r="J526">
        <v>9.3000000000000007</v>
      </c>
      <c r="K526">
        <v>4.9000000000000004</v>
      </c>
      <c r="L526" s="31"/>
      <c r="M526" s="1"/>
    </row>
    <row r="527" spans="1:13" ht="15.75" thickBot="1" x14ac:dyDescent="0.3">
      <c r="A527" s="1">
        <v>44831</v>
      </c>
      <c r="B527" t="s">
        <v>115</v>
      </c>
      <c r="C527" t="s">
        <v>61</v>
      </c>
      <c r="E527" s="20" t="s">
        <v>109</v>
      </c>
      <c r="F527" s="21" t="s">
        <v>3</v>
      </c>
      <c r="G527" s="3"/>
      <c r="H527" s="17"/>
      <c r="I527">
        <v>11.4</v>
      </c>
      <c r="J527">
        <v>8.9</v>
      </c>
      <c r="K527">
        <v>4.8</v>
      </c>
      <c r="L527" s="31"/>
      <c r="M527" s="1"/>
    </row>
    <row r="528" spans="1:13" ht="15.75" thickBot="1" x14ac:dyDescent="0.3">
      <c r="A528" s="1">
        <v>44831</v>
      </c>
      <c r="B528" t="s">
        <v>115</v>
      </c>
      <c r="C528" t="s">
        <v>61</v>
      </c>
      <c r="E528" s="20" t="s">
        <v>109</v>
      </c>
      <c r="F528" s="21" t="s">
        <v>10</v>
      </c>
      <c r="G528" s="21" t="s">
        <v>15</v>
      </c>
      <c r="H528" s="45"/>
      <c r="I528">
        <v>11.5</v>
      </c>
      <c r="J528">
        <v>9.1</v>
      </c>
      <c r="K528">
        <v>5.2</v>
      </c>
      <c r="L528" s="31"/>
      <c r="M528" s="1"/>
    </row>
    <row r="529" spans="1:23" ht="15.75" thickBot="1" x14ac:dyDescent="0.3">
      <c r="A529" s="1">
        <v>44831</v>
      </c>
      <c r="B529" t="s">
        <v>115</v>
      </c>
      <c r="C529" t="s">
        <v>61</v>
      </c>
      <c r="E529" s="20" t="s">
        <v>109</v>
      </c>
      <c r="F529" s="21" t="s">
        <v>10</v>
      </c>
      <c r="G529" s="21" t="s">
        <v>12</v>
      </c>
      <c r="H529" s="45"/>
      <c r="I529">
        <v>10.8</v>
      </c>
      <c r="J529">
        <v>8.4</v>
      </c>
      <c r="K529">
        <v>4.5</v>
      </c>
      <c r="L529" s="31"/>
      <c r="M529" s="1"/>
    </row>
    <row r="530" spans="1:23" ht="15.75" thickBot="1" x14ac:dyDescent="0.3">
      <c r="A530" s="1">
        <v>44831</v>
      </c>
      <c r="B530" t="s">
        <v>115</v>
      </c>
      <c r="C530" t="s">
        <v>61</v>
      </c>
      <c r="E530" s="20" t="s">
        <v>109</v>
      </c>
      <c r="F530" s="21" t="s">
        <v>10</v>
      </c>
      <c r="G530" s="21" t="s">
        <v>3</v>
      </c>
      <c r="H530" s="45"/>
      <c r="I530">
        <v>11</v>
      </c>
      <c r="J530">
        <v>8.8000000000000007</v>
      </c>
      <c r="K530">
        <v>4.9000000000000004</v>
      </c>
      <c r="L530" s="31"/>
      <c r="M530" s="1"/>
    </row>
    <row r="531" spans="1:23" ht="15.75" thickBot="1" x14ac:dyDescent="0.3">
      <c r="A531" s="1">
        <v>44831</v>
      </c>
      <c r="B531" t="s">
        <v>115</v>
      </c>
      <c r="C531" t="s">
        <v>61</v>
      </c>
      <c r="E531" s="20" t="s">
        <v>109</v>
      </c>
      <c r="F531" s="21" t="s">
        <v>15</v>
      </c>
      <c r="G531" s="21" t="s">
        <v>12</v>
      </c>
      <c r="H531" s="45"/>
      <c r="I531">
        <v>11.3</v>
      </c>
      <c r="J531">
        <v>8.6</v>
      </c>
      <c r="K531">
        <v>4.8</v>
      </c>
      <c r="L531" s="31"/>
      <c r="M531" s="1"/>
    </row>
    <row r="532" spans="1:23" ht="15.75" thickBot="1" x14ac:dyDescent="0.3">
      <c r="A532" s="1">
        <v>44831</v>
      </c>
      <c r="B532" t="s">
        <v>115</v>
      </c>
      <c r="C532" t="s">
        <v>61</v>
      </c>
      <c r="E532" s="20" t="s">
        <v>109</v>
      </c>
      <c r="F532" s="23" t="s">
        <v>12</v>
      </c>
      <c r="G532" s="23" t="s">
        <v>3</v>
      </c>
      <c r="H532" s="45"/>
      <c r="I532">
        <v>9</v>
      </c>
      <c r="J532">
        <v>7.2</v>
      </c>
      <c r="K532">
        <v>4.2</v>
      </c>
      <c r="L532" s="31"/>
      <c r="M532" s="1"/>
    </row>
    <row r="533" spans="1:23" ht="15.75" thickBot="1" x14ac:dyDescent="0.3">
      <c r="A533" s="1">
        <v>44831</v>
      </c>
      <c r="B533" t="s">
        <v>115</v>
      </c>
      <c r="C533" t="s">
        <v>61</v>
      </c>
      <c r="E533" s="20" t="s">
        <v>110</v>
      </c>
      <c r="F533" s="21" t="s">
        <v>10</v>
      </c>
      <c r="G533" s="3"/>
      <c r="H533" s="17"/>
      <c r="I533">
        <v>13.3</v>
      </c>
      <c r="J533">
        <v>10.4</v>
      </c>
      <c r="K533">
        <v>5.7</v>
      </c>
      <c r="L533" s="31"/>
      <c r="M533" s="1"/>
    </row>
    <row r="534" spans="1:23" ht="15.75" thickBot="1" x14ac:dyDescent="0.3">
      <c r="A534" s="1">
        <v>44831</v>
      </c>
      <c r="B534" t="s">
        <v>115</v>
      </c>
      <c r="C534" t="s">
        <v>61</v>
      </c>
      <c r="E534" s="20" t="s">
        <v>110</v>
      </c>
      <c r="F534" s="21" t="s">
        <v>15</v>
      </c>
      <c r="G534" s="3"/>
      <c r="H534" s="17"/>
      <c r="I534">
        <v>11.5</v>
      </c>
      <c r="J534">
        <v>8.9</v>
      </c>
      <c r="K534">
        <v>4.9000000000000004</v>
      </c>
      <c r="L534" s="31"/>
      <c r="M534" s="1"/>
    </row>
    <row r="535" spans="1:23" ht="15.75" thickBot="1" x14ac:dyDescent="0.3">
      <c r="A535" s="1">
        <v>44831</v>
      </c>
      <c r="B535" t="s">
        <v>115</v>
      </c>
      <c r="C535" t="s">
        <v>61</v>
      </c>
      <c r="E535" s="20" t="s">
        <v>110</v>
      </c>
      <c r="F535" s="21" t="s">
        <v>12</v>
      </c>
      <c r="G535" s="3"/>
      <c r="H535" s="17"/>
      <c r="I535">
        <v>12.4</v>
      </c>
      <c r="J535">
        <v>9.5</v>
      </c>
      <c r="K535">
        <v>5.2</v>
      </c>
      <c r="L535" s="31"/>
      <c r="M535" s="1"/>
    </row>
    <row r="536" spans="1:23" ht="15.75" thickBot="1" x14ac:dyDescent="0.3">
      <c r="A536" s="1">
        <v>44831</v>
      </c>
      <c r="B536" t="s">
        <v>115</v>
      </c>
      <c r="C536" t="s">
        <v>61</v>
      </c>
      <c r="E536" s="20" t="s">
        <v>110</v>
      </c>
      <c r="F536" s="21" t="s">
        <v>3</v>
      </c>
      <c r="G536" s="3"/>
      <c r="H536" s="17"/>
      <c r="I536">
        <v>10.3</v>
      </c>
      <c r="J536">
        <v>8.1</v>
      </c>
      <c r="K536">
        <v>4.2</v>
      </c>
      <c r="L536" s="31"/>
      <c r="M536" s="1"/>
    </row>
    <row r="537" spans="1:23" ht="15.75" thickBot="1" x14ac:dyDescent="0.3">
      <c r="A537" s="1">
        <v>44831</v>
      </c>
      <c r="B537" t="s">
        <v>115</v>
      </c>
      <c r="C537" t="s">
        <v>61</v>
      </c>
      <c r="E537" s="20" t="s">
        <v>110</v>
      </c>
      <c r="F537" s="21" t="s">
        <v>10</v>
      </c>
      <c r="G537" s="21" t="s">
        <v>15</v>
      </c>
      <c r="H537" s="45"/>
      <c r="I537">
        <v>10.199999999999999</v>
      </c>
      <c r="J537">
        <v>8.1</v>
      </c>
      <c r="K537">
        <v>4.5</v>
      </c>
      <c r="L537" s="31"/>
      <c r="M537" s="1"/>
    </row>
    <row r="538" spans="1:23" ht="15.75" thickBot="1" x14ac:dyDescent="0.3">
      <c r="A538" s="1">
        <v>44831</v>
      </c>
      <c r="B538" t="s">
        <v>115</v>
      </c>
      <c r="C538" t="s">
        <v>61</v>
      </c>
      <c r="E538" s="20" t="s">
        <v>110</v>
      </c>
      <c r="F538" s="21" t="s">
        <v>10</v>
      </c>
      <c r="G538" s="21" t="s">
        <v>12</v>
      </c>
      <c r="H538" s="45"/>
      <c r="I538">
        <v>10.4</v>
      </c>
      <c r="J538">
        <v>8.1</v>
      </c>
      <c r="K538">
        <v>4.4000000000000004</v>
      </c>
      <c r="L538" s="31"/>
      <c r="M538" s="1"/>
    </row>
    <row r="539" spans="1:23" ht="15.75" thickBot="1" x14ac:dyDescent="0.3">
      <c r="A539" s="1">
        <v>44831</v>
      </c>
      <c r="B539" t="s">
        <v>115</v>
      </c>
      <c r="C539" t="s">
        <v>61</v>
      </c>
      <c r="E539" s="20" t="s">
        <v>110</v>
      </c>
      <c r="F539" s="21" t="s">
        <v>10</v>
      </c>
      <c r="G539" s="21" t="s">
        <v>3</v>
      </c>
      <c r="H539" s="45"/>
      <c r="I539">
        <v>11.1</v>
      </c>
      <c r="J539">
        <v>9.1</v>
      </c>
      <c r="K539">
        <v>5.0999999999999996</v>
      </c>
      <c r="L539" s="31"/>
      <c r="M539" s="1"/>
    </row>
    <row r="540" spans="1:23" ht="15.75" thickBot="1" x14ac:dyDescent="0.3">
      <c r="A540" s="1">
        <v>44831</v>
      </c>
      <c r="B540" t="s">
        <v>115</v>
      </c>
      <c r="C540" t="s">
        <v>61</v>
      </c>
      <c r="E540" s="20" t="s">
        <v>110</v>
      </c>
      <c r="F540" s="21" t="s">
        <v>15</v>
      </c>
      <c r="G540" s="21" t="s">
        <v>12</v>
      </c>
      <c r="H540" s="45"/>
      <c r="I540">
        <v>9.6</v>
      </c>
      <c r="J540">
        <v>7.6</v>
      </c>
      <c r="K540">
        <v>4.0999999999999996</v>
      </c>
      <c r="L540" s="31"/>
      <c r="M540" s="1"/>
    </row>
    <row r="541" spans="1:23" ht="15.75" thickBot="1" x14ac:dyDescent="0.3">
      <c r="A541" s="1">
        <v>44831</v>
      </c>
      <c r="B541" t="s">
        <v>115</v>
      </c>
      <c r="C541" t="s">
        <v>61</v>
      </c>
      <c r="E541" s="20" t="s">
        <v>110</v>
      </c>
      <c r="F541" s="23" t="s">
        <v>12</v>
      </c>
      <c r="G541" s="23" t="s">
        <v>3</v>
      </c>
      <c r="H541" s="45"/>
      <c r="I541">
        <v>9.8000000000000007</v>
      </c>
      <c r="J541">
        <v>7.5</v>
      </c>
      <c r="K541">
        <v>4.0999999999999996</v>
      </c>
      <c r="L541" s="31"/>
      <c r="M541" s="1"/>
    </row>
    <row r="542" spans="1:23" ht="15.75" thickBot="1" x14ac:dyDescent="0.3">
      <c r="A542" s="1">
        <v>44831</v>
      </c>
      <c r="B542" t="s">
        <v>115</v>
      </c>
      <c r="C542" t="s">
        <v>61</v>
      </c>
      <c r="D542" t="s">
        <v>60</v>
      </c>
      <c r="E542" s="20" t="s">
        <v>111</v>
      </c>
      <c r="F542" s="21" t="s">
        <v>10</v>
      </c>
      <c r="G542" s="3"/>
      <c r="H542" s="17"/>
      <c r="I542">
        <v>14.7</v>
      </c>
      <c r="J542">
        <v>11.5</v>
      </c>
      <c r="K542">
        <v>6.9</v>
      </c>
      <c r="L542" s="31" t="s">
        <v>151</v>
      </c>
      <c r="M542" s="1">
        <v>44899</v>
      </c>
      <c r="N542">
        <f t="shared" ref="N522:N580" si="107">M542-A542</f>
        <v>68</v>
      </c>
      <c r="O542" t="s">
        <v>9</v>
      </c>
      <c r="P542" t="s">
        <v>10</v>
      </c>
      <c r="Q542">
        <v>25.44</v>
      </c>
      <c r="R542">
        <v>19.39</v>
      </c>
      <c r="S542">
        <v>11.48</v>
      </c>
      <c r="T542" s="6">
        <v>11.33</v>
      </c>
      <c r="V542">
        <f t="shared" ref="V542" si="108">IF(R542,R542-J542,"")</f>
        <v>7.8900000000000006</v>
      </c>
      <c r="W542">
        <f t="shared" ref="W542" si="109">T542/V542</f>
        <v>1.435994930291508</v>
      </c>
    </row>
    <row r="543" spans="1:23" ht="15.75" thickBot="1" x14ac:dyDescent="0.3">
      <c r="A543" s="1">
        <v>44831</v>
      </c>
      <c r="B543" t="s">
        <v>115</v>
      </c>
      <c r="C543" t="s">
        <v>61</v>
      </c>
      <c r="D543" t="s">
        <v>60</v>
      </c>
      <c r="E543" s="20" t="s">
        <v>111</v>
      </c>
      <c r="F543" s="21" t="s">
        <v>15</v>
      </c>
      <c r="G543" s="3"/>
      <c r="H543" s="17"/>
      <c r="I543">
        <v>11.3</v>
      </c>
      <c r="J543">
        <v>8.8000000000000007</v>
      </c>
      <c r="K543">
        <v>5.0999999999999996</v>
      </c>
      <c r="L543" s="31" t="s">
        <v>151</v>
      </c>
      <c r="M543" s="1">
        <v>44899</v>
      </c>
      <c r="N543">
        <f t="shared" si="107"/>
        <v>68</v>
      </c>
      <c r="O543" t="s">
        <v>9</v>
      </c>
      <c r="P543" t="s">
        <v>15</v>
      </c>
      <c r="Q543">
        <v>23.74</v>
      </c>
      <c r="R543">
        <v>19.04</v>
      </c>
      <c r="S543">
        <v>10.79</v>
      </c>
      <c r="T543" s="6">
        <v>8.5</v>
      </c>
      <c r="V543">
        <f t="shared" ref="V543:V550" si="110">IF(R543,R543-J543,"")</f>
        <v>10.239999999999998</v>
      </c>
      <c r="W543">
        <f t="shared" ref="W543:W550" si="111">T543/V543</f>
        <v>0.83007812500000011</v>
      </c>
    </row>
    <row r="544" spans="1:23" ht="15.75" thickBot="1" x14ac:dyDescent="0.3">
      <c r="A544" s="1">
        <v>44831</v>
      </c>
      <c r="B544" t="s">
        <v>115</v>
      </c>
      <c r="C544" t="s">
        <v>61</v>
      </c>
      <c r="D544" t="s">
        <v>60</v>
      </c>
      <c r="E544" s="20" t="s">
        <v>111</v>
      </c>
      <c r="F544" s="21" t="s">
        <v>12</v>
      </c>
      <c r="G544" s="3"/>
      <c r="H544" s="17"/>
      <c r="I544">
        <v>11.2</v>
      </c>
      <c r="J544">
        <v>8.8000000000000007</v>
      </c>
      <c r="K544">
        <v>4.8</v>
      </c>
      <c r="L544" s="31" t="s">
        <v>151</v>
      </c>
      <c r="M544" s="1">
        <v>44899</v>
      </c>
      <c r="N544">
        <f t="shared" si="107"/>
        <v>68</v>
      </c>
      <c r="O544" t="s">
        <v>9</v>
      </c>
      <c r="P544" t="s">
        <v>12</v>
      </c>
      <c r="Q544">
        <v>21.6</v>
      </c>
      <c r="R544">
        <v>17.29</v>
      </c>
      <c r="S544">
        <v>9.34</v>
      </c>
      <c r="T544" s="6">
        <v>8.6300000000000008</v>
      </c>
      <c r="V544">
        <f t="shared" si="110"/>
        <v>8.4899999999999984</v>
      </c>
      <c r="W544">
        <f t="shared" si="111"/>
        <v>1.0164899882214373</v>
      </c>
    </row>
    <row r="545" spans="1:24" ht="15.75" thickBot="1" x14ac:dyDescent="0.3">
      <c r="A545" s="1">
        <v>44831</v>
      </c>
      <c r="B545" t="s">
        <v>115</v>
      </c>
      <c r="C545" t="s">
        <v>61</v>
      </c>
      <c r="D545" t="s">
        <v>60</v>
      </c>
      <c r="E545" s="20" t="s">
        <v>111</v>
      </c>
      <c r="F545" s="21" t="s">
        <v>3</v>
      </c>
      <c r="G545" s="3"/>
      <c r="H545" s="17"/>
      <c r="I545">
        <v>10.8</v>
      </c>
      <c r="J545">
        <v>8.6999999999999993</v>
      </c>
      <c r="K545">
        <v>5.2</v>
      </c>
      <c r="L545" s="31" t="s">
        <v>151</v>
      </c>
      <c r="M545" s="1">
        <v>44899</v>
      </c>
      <c r="N545">
        <f t="shared" si="107"/>
        <v>68</v>
      </c>
      <c r="O545" t="s">
        <v>9</v>
      </c>
      <c r="P545" t="s">
        <v>3</v>
      </c>
      <c r="Q545">
        <v>21.08</v>
      </c>
      <c r="R545">
        <v>17.23</v>
      </c>
      <c r="S545">
        <v>9.52</v>
      </c>
      <c r="T545" s="6">
        <v>8.16</v>
      </c>
      <c r="V545">
        <f t="shared" si="110"/>
        <v>8.5300000000000011</v>
      </c>
      <c r="W545">
        <f t="shared" si="111"/>
        <v>0.9566236811254395</v>
      </c>
    </row>
    <row r="546" spans="1:24" ht="15.75" thickBot="1" x14ac:dyDescent="0.3">
      <c r="A546" s="1">
        <v>44831</v>
      </c>
      <c r="B546" t="s">
        <v>115</v>
      </c>
      <c r="C546" t="s">
        <v>61</v>
      </c>
      <c r="D546" t="s">
        <v>60</v>
      </c>
      <c r="E546" s="20" t="s">
        <v>111</v>
      </c>
      <c r="F546" s="21" t="s">
        <v>10</v>
      </c>
      <c r="G546" s="21" t="s">
        <v>15</v>
      </c>
      <c r="H546" s="45"/>
      <c r="I546">
        <v>10.8</v>
      </c>
      <c r="J546">
        <v>8.3000000000000007</v>
      </c>
      <c r="K546">
        <v>4.7</v>
      </c>
      <c r="L546" s="31" t="s">
        <v>151</v>
      </c>
      <c r="M546" s="1">
        <v>44899</v>
      </c>
      <c r="N546">
        <f t="shared" si="107"/>
        <v>68</v>
      </c>
      <c r="O546" t="s">
        <v>9</v>
      </c>
      <c r="P546" t="s">
        <v>29</v>
      </c>
      <c r="Q546">
        <v>21.92</v>
      </c>
      <c r="R546">
        <v>16.559999999999999</v>
      </c>
      <c r="S546">
        <v>9.18</v>
      </c>
      <c r="T546" s="6">
        <v>8.19</v>
      </c>
      <c r="V546">
        <f t="shared" si="110"/>
        <v>8.259999999999998</v>
      </c>
      <c r="W546">
        <f t="shared" si="111"/>
        <v>0.99152542372881369</v>
      </c>
      <c r="X546" t="s">
        <v>35</v>
      </c>
    </row>
    <row r="547" spans="1:24" ht="15.75" thickBot="1" x14ac:dyDescent="0.3">
      <c r="A547" s="1">
        <v>44831</v>
      </c>
      <c r="B547" t="s">
        <v>115</v>
      </c>
      <c r="C547" t="s">
        <v>61</v>
      </c>
      <c r="D547" t="s">
        <v>60</v>
      </c>
      <c r="E547" s="20" t="s">
        <v>111</v>
      </c>
      <c r="F547" s="21" t="s">
        <v>10</v>
      </c>
      <c r="G547" s="21" t="s">
        <v>12</v>
      </c>
      <c r="H547" s="45"/>
      <c r="I547">
        <v>10.6</v>
      </c>
      <c r="J547">
        <v>8.6999999999999993</v>
      </c>
      <c r="K547">
        <v>5</v>
      </c>
      <c r="L547" s="31" t="s">
        <v>151</v>
      </c>
      <c r="M547" s="1">
        <v>44899</v>
      </c>
      <c r="N547">
        <f t="shared" si="107"/>
        <v>68</v>
      </c>
      <c r="O547" t="s">
        <v>9</v>
      </c>
      <c r="P547" t="s">
        <v>16</v>
      </c>
      <c r="Q547">
        <v>23.03</v>
      </c>
      <c r="R547">
        <v>18.329999999999998</v>
      </c>
      <c r="S547">
        <v>10.210000000000001</v>
      </c>
      <c r="T547" s="6">
        <v>8.6199999999999992</v>
      </c>
      <c r="V547">
        <f t="shared" si="110"/>
        <v>9.629999999999999</v>
      </c>
      <c r="W547">
        <f t="shared" si="111"/>
        <v>0.89511941848390453</v>
      </c>
    </row>
    <row r="548" spans="1:24" ht="15.75" thickBot="1" x14ac:dyDescent="0.3">
      <c r="A548" s="1">
        <v>44831</v>
      </c>
      <c r="B548" t="s">
        <v>115</v>
      </c>
      <c r="C548" t="s">
        <v>61</v>
      </c>
      <c r="D548" t="s">
        <v>60</v>
      </c>
      <c r="E548" s="20" t="s">
        <v>111</v>
      </c>
      <c r="F548" s="21" t="s">
        <v>10</v>
      </c>
      <c r="G548" s="21" t="s">
        <v>3</v>
      </c>
      <c r="H548" s="45"/>
      <c r="I548">
        <v>10.199999999999999</v>
      </c>
      <c r="J548">
        <v>8.1</v>
      </c>
      <c r="K548">
        <v>4.5999999999999996</v>
      </c>
      <c r="L548" s="31" t="s">
        <v>151</v>
      </c>
      <c r="M548" s="1">
        <v>44899</v>
      </c>
      <c r="N548">
        <f t="shared" si="107"/>
        <v>68</v>
      </c>
      <c r="O548" t="s">
        <v>9</v>
      </c>
      <c r="P548" t="s">
        <v>18</v>
      </c>
      <c r="Q548">
        <v>19.14</v>
      </c>
      <c r="R548">
        <v>15.12</v>
      </c>
      <c r="S548">
        <v>8.9700000000000006</v>
      </c>
      <c r="T548" s="6">
        <v>8.08</v>
      </c>
      <c r="V548">
        <f t="shared" si="110"/>
        <v>7.02</v>
      </c>
      <c r="W548">
        <f t="shared" si="111"/>
        <v>1.1509971509971511</v>
      </c>
    </row>
    <row r="549" spans="1:24" ht="15.75" thickBot="1" x14ac:dyDescent="0.3">
      <c r="A549" s="1">
        <v>44831</v>
      </c>
      <c r="B549" t="s">
        <v>115</v>
      </c>
      <c r="C549" t="s">
        <v>61</v>
      </c>
      <c r="D549" t="s">
        <v>60</v>
      </c>
      <c r="E549" s="20" t="s">
        <v>111</v>
      </c>
      <c r="F549" s="21" t="s">
        <v>15</v>
      </c>
      <c r="G549" s="21" t="s">
        <v>12</v>
      </c>
      <c r="H549" s="45"/>
      <c r="I549">
        <v>10.3</v>
      </c>
      <c r="J549">
        <v>7.8</v>
      </c>
      <c r="K549">
        <v>4.0999999999999996</v>
      </c>
      <c r="L549" s="31" t="s">
        <v>151</v>
      </c>
      <c r="M549" s="1">
        <v>44899</v>
      </c>
      <c r="N549">
        <f t="shared" si="107"/>
        <v>68</v>
      </c>
      <c r="O549" t="s">
        <v>9</v>
      </c>
      <c r="P549" t="s">
        <v>39</v>
      </c>
      <c r="Q549">
        <v>19.309999999999999</v>
      </c>
      <c r="R549">
        <v>15.31</v>
      </c>
      <c r="S549">
        <v>8.33</v>
      </c>
      <c r="T549" s="6">
        <v>7.69</v>
      </c>
      <c r="V549">
        <f t="shared" si="110"/>
        <v>7.5100000000000007</v>
      </c>
      <c r="W549">
        <f t="shared" si="111"/>
        <v>1.0239680426098534</v>
      </c>
    </row>
    <row r="550" spans="1:24" ht="15.75" thickBot="1" x14ac:dyDescent="0.3">
      <c r="A550" s="1">
        <v>44831</v>
      </c>
      <c r="B550" t="s">
        <v>115</v>
      </c>
      <c r="C550" t="s">
        <v>61</v>
      </c>
      <c r="D550" t="s">
        <v>60</v>
      </c>
      <c r="E550" s="20" t="s">
        <v>111</v>
      </c>
      <c r="F550" s="23" t="s">
        <v>12</v>
      </c>
      <c r="G550" s="23" t="s">
        <v>3</v>
      </c>
      <c r="H550" s="45"/>
      <c r="I550">
        <v>9.4</v>
      </c>
      <c r="J550">
        <v>7.3</v>
      </c>
      <c r="K550">
        <v>4.0999999999999996</v>
      </c>
      <c r="L550" s="31" t="s">
        <v>151</v>
      </c>
      <c r="M550" s="1">
        <v>44899</v>
      </c>
      <c r="N550">
        <f t="shared" si="107"/>
        <v>68</v>
      </c>
      <c r="O550" t="s">
        <v>9</v>
      </c>
      <c r="P550" t="s">
        <v>14</v>
      </c>
      <c r="Q550">
        <v>19.95</v>
      </c>
      <c r="R550">
        <v>15.85</v>
      </c>
      <c r="S550">
        <v>8.5500000000000007</v>
      </c>
      <c r="T550" s="6">
        <v>7.75</v>
      </c>
      <c r="V550">
        <f t="shared" si="110"/>
        <v>8.5500000000000007</v>
      </c>
      <c r="W550">
        <f t="shared" si="111"/>
        <v>0.90643274853801159</v>
      </c>
    </row>
    <row r="551" spans="1:24" ht="15.75" thickBot="1" x14ac:dyDescent="0.3">
      <c r="A551" s="1">
        <v>44831</v>
      </c>
      <c r="B551" t="s">
        <v>115</v>
      </c>
      <c r="C551" t="s">
        <v>60</v>
      </c>
      <c r="E551" s="20" t="s">
        <v>112</v>
      </c>
      <c r="F551" s="21" t="s">
        <v>10</v>
      </c>
      <c r="G551" s="3"/>
      <c r="H551" s="17"/>
      <c r="I551">
        <v>13.7</v>
      </c>
      <c r="J551">
        <v>10.7</v>
      </c>
      <c r="K551">
        <v>6.1</v>
      </c>
      <c r="L551" s="31"/>
      <c r="M551" s="1"/>
    </row>
    <row r="552" spans="1:24" ht="15.75" thickBot="1" x14ac:dyDescent="0.3">
      <c r="A552" s="1">
        <v>44831</v>
      </c>
      <c r="B552" t="s">
        <v>115</v>
      </c>
      <c r="C552" t="s">
        <v>60</v>
      </c>
      <c r="E552" s="20" t="s">
        <v>112</v>
      </c>
      <c r="F552" s="21" t="s">
        <v>15</v>
      </c>
      <c r="G552" s="3"/>
      <c r="H552" s="17"/>
      <c r="I552">
        <v>11.9</v>
      </c>
      <c r="J552">
        <v>9.1999999999999993</v>
      </c>
      <c r="K552">
        <v>5.3</v>
      </c>
      <c r="L552" s="31"/>
      <c r="M552" s="1"/>
    </row>
    <row r="553" spans="1:24" ht="15.75" thickBot="1" x14ac:dyDescent="0.3">
      <c r="A553" s="1">
        <v>44831</v>
      </c>
      <c r="B553" t="s">
        <v>115</v>
      </c>
      <c r="C553" t="s">
        <v>60</v>
      </c>
      <c r="E553" s="20" t="s">
        <v>112</v>
      </c>
      <c r="F553" s="21" t="s">
        <v>12</v>
      </c>
      <c r="G553" s="3"/>
      <c r="H553" s="17"/>
      <c r="I553">
        <v>11.5</v>
      </c>
      <c r="J553">
        <v>9.1</v>
      </c>
      <c r="K553">
        <v>5.6</v>
      </c>
      <c r="L553" s="31"/>
      <c r="M553" s="1"/>
    </row>
    <row r="554" spans="1:24" ht="15.75" thickBot="1" x14ac:dyDescent="0.3">
      <c r="A554" s="1">
        <v>44831</v>
      </c>
      <c r="B554" t="s">
        <v>115</v>
      </c>
      <c r="C554" t="s">
        <v>60</v>
      </c>
      <c r="E554" s="20" t="s">
        <v>112</v>
      </c>
      <c r="F554" s="21" t="s">
        <v>3</v>
      </c>
      <c r="G554" s="3"/>
      <c r="H554" s="17"/>
      <c r="I554">
        <v>11.7</v>
      </c>
      <c r="J554">
        <v>9.1999999999999993</v>
      </c>
      <c r="K554">
        <v>5.2</v>
      </c>
      <c r="L554" s="31"/>
      <c r="M554" s="1"/>
    </row>
    <row r="555" spans="1:24" ht="15.75" thickBot="1" x14ac:dyDescent="0.3">
      <c r="A555" s="1">
        <v>44831</v>
      </c>
      <c r="B555" t="s">
        <v>115</v>
      </c>
      <c r="C555" t="s">
        <v>60</v>
      </c>
      <c r="E555" s="20" t="s">
        <v>112</v>
      </c>
      <c r="F555" s="21" t="s">
        <v>10</v>
      </c>
      <c r="G555" s="21" t="s">
        <v>15</v>
      </c>
      <c r="H555" s="45"/>
      <c r="I555">
        <v>11.6</v>
      </c>
      <c r="J555">
        <v>8.6999999999999993</v>
      </c>
      <c r="K555">
        <v>4.9000000000000004</v>
      </c>
      <c r="L555" s="31"/>
      <c r="M555" s="1"/>
    </row>
    <row r="556" spans="1:24" ht="15.75" thickBot="1" x14ac:dyDescent="0.3">
      <c r="A556" s="1">
        <v>44831</v>
      </c>
      <c r="B556" t="s">
        <v>115</v>
      </c>
      <c r="C556" t="s">
        <v>60</v>
      </c>
      <c r="E556" s="20" t="s">
        <v>112</v>
      </c>
      <c r="F556" s="21" t="s">
        <v>10</v>
      </c>
      <c r="G556" s="21" t="s">
        <v>12</v>
      </c>
      <c r="H556" s="45"/>
      <c r="I556">
        <v>10.6</v>
      </c>
      <c r="J556">
        <v>8.6</v>
      </c>
      <c r="K556">
        <v>5.0999999999999996</v>
      </c>
      <c r="L556" s="31"/>
      <c r="M556" s="1"/>
    </row>
    <row r="557" spans="1:24" ht="15.75" thickBot="1" x14ac:dyDescent="0.3">
      <c r="A557" s="1">
        <v>44831</v>
      </c>
      <c r="B557" t="s">
        <v>115</v>
      </c>
      <c r="C557" t="s">
        <v>60</v>
      </c>
      <c r="E557" s="20" t="s">
        <v>112</v>
      </c>
      <c r="F557" s="21" t="s">
        <v>10</v>
      </c>
      <c r="G557" s="21" t="s">
        <v>3</v>
      </c>
      <c r="H557" s="45"/>
      <c r="I557">
        <v>10.5</v>
      </c>
      <c r="J557">
        <v>8.3000000000000007</v>
      </c>
      <c r="K557">
        <v>4.5</v>
      </c>
      <c r="L557" s="31"/>
      <c r="M557" s="1"/>
    </row>
    <row r="558" spans="1:24" ht="15.75" thickBot="1" x14ac:dyDescent="0.3">
      <c r="A558" s="1">
        <v>44831</v>
      </c>
      <c r="B558" t="s">
        <v>115</v>
      </c>
      <c r="C558" t="s">
        <v>60</v>
      </c>
      <c r="E558" s="20" t="s">
        <v>112</v>
      </c>
      <c r="F558" s="21" t="s">
        <v>15</v>
      </c>
      <c r="G558" s="21" t="s">
        <v>12</v>
      </c>
      <c r="H558" s="45"/>
      <c r="I558">
        <v>9.8000000000000007</v>
      </c>
      <c r="J558">
        <v>7.5</v>
      </c>
      <c r="K558">
        <v>4.2</v>
      </c>
      <c r="L558" s="31"/>
      <c r="M558" s="1"/>
    </row>
    <row r="559" spans="1:24" ht="15.75" thickBot="1" x14ac:dyDescent="0.3">
      <c r="A559" s="1">
        <v>44831</v>
      </c>
      <c r="B559" t="s">
        <v>115</v>
      </c>
      <c r="C559" t="s">
        <v>60</v>
      </c>
      <c r="E559" s="20" t="s">
        <v>112</v>
      </c>
      <c r="F559" s="23" t="s">
        <v>12</v>
      </c>
      <c r="G559" s="23" t="s">
        <v>3</v>
      </c>
      <c r="H559" s="45"/>
      <c r="I559">
        <v>9.5</v>
      </c>
      <c r="J559">
        <v>7.2</v>
      </c>
      <c r="K559">
        <v>4.0999999999999996</v>
      </c>
      <c r="L559" s="31"/>
      <c r="M559" s="1"/>
    </row>
    <row r="560" spans="1:24" ht="15.75" thickBot="1" x14ac:dyDescent="0.3">
      <c r="A560" s="1">
        <v>44831</v>
      </c>
      <c r="B560" t="s">
        <v>115</v>
      </c>
      <c r="C560" t="s">
        <v>60</v>
      </c>
      <c r="E560" s="20" t="s">
        <v>114</v>
      </c>
      <c r="F560" s="21" t="s">
        <v>10</v>
      </c>
      <c r="G560" s="3"/>
      <c r="H560" s="17"/>
      <c r="I560">
        <v>12.9</v>
      </c>
      <c r="J560">
        <v>9.9</v>
      </c>
      <c r="K560">
        <v>5.6</v>
      </c>
      <c r="L560" s="31"/>
      <c r="M560" s="1"/>
    </row>
    <row r="561" spans="1:24" ht="15.75" thickBot="1" x14ac:dyDescent="0.3">
      <c r="A561" s="1">
        <v>44831</v>
      </c>
      <c r="B561" t="s">
        <v>115</v>
      </c>
      <c r="C561" t="s">
        <v>60</v>
      </c>
      <c r="E561" s="20" t="s">
        <v>114</v>
      </c>
      <c r="F561" s="21" t="s">
        <v>15</v>
      </c>
      <c r="G561" s="3"/>
      <c r="H561" s="17"/>
      <c r="I561">
        <v>13.1</v>
      </c>
      <c r="J561">
        <v>10.1</v>
      </c>
      <c r="K561">
        <v>5.5</v>
      </c>
      <c r="L561" s="31"/>
      <c r="M561" s="1"/>
    </row>
    <row r="562" spans="1:24" ht="15.75" thickBot="1" x14ac:dyDescent="0.3">
      <c r="A562" s="1">
        <v>44831</v>
      </c>
      <c r="B562" t="s">
        <v>115</v>
      </c>
      <c r="C562" t="s">
        <v>60</v>
      </c>
      <c r="E562" s="20" t="s">
        <v>114</v>
      </c>
      <c r="F562" s="21" t="s">
        <v>12</v>
      </c>
      <c r="G562" s="3"/>
      <c r="H562" s="17"/>
      <c r="I562">
        <v>12.1</v>
      </c>
      <c r="J562">
        <v>9.1999999999999993</v>
      </c>
      <c r="K562">
        <v>4.9000000000000004</v>
      </c>
      <c r="L562" s="31"/>
      <c r="M562" s="1"/>
    </row>
    <row r="563" spans="1:24" ht="15.75" thickBot="1" x14ac:dyDescent="0.3">
      <c r="A563" s="1">
        <v>44831</v>
      </c>
      <c r="B563" t="s">
        <v>115</v>
      </c>
      <c r="C563" t="s">
        <v>60</v>
      </c>
      <c r="E563" s="20" t="s">
        <v>114</v>
      </c>
      <c r="F563" s="21" t="s">
        <v>3</v>
      </c>
      <c r="G563" s="3"/>
      <c r="H563" s="17"/>
      <c r="I563">
        <v>11.9</v>
      </c>
      <c r="J563">
        <v>9.6</v>
      </c>
      <c r="K563">
        <v>5.5</v>
      </c>
      <c r="L563" s="31"/>
      <c r="M563" s="1"/>
    </row>
    <row r="564" spans="1:24" ht="15.75" thickBot="1" x14ac:dyDescent="0.3">
      <c r="A564" s="1">
        <v>44831</v>
      </c>
      <c r="B564" t="s">
        <v>115</v>
      </c>
      <c r="C564" t="s">
        <v>60</v>
      </c>
      <c r="E564" s="20" t="s">
        <v>114</v>
      </c>
      <c r="F564" s="21" t="s">
        <v>10</v>
      </c>
      <c r="G564" s="21" t="s">
        <v>15</v>
      </c>
      <c r="H564" s="45"/>
      <c r="I564">
        <v>11.4</v>
      </c>
      <c r="J564">
        <v>8.5</v>
      </c>
      <c r="K564">
        <v>4.5</v>
      </c>
      <c r="L564" s="31"/>
      <c r="M564" s="1"/>
    </row>
    <row r="565" spans="1:24" ht="15.75" thickBot="1" x14ac:dyDescent="0.3">
      <c r="A565" s="1">
        <v>44831</v>
      </c>
      <c r="B565" t="s">
        <v>115</v>
      </c>
      <c r="C565" t="s">
        <v>60</v>
      </c>
      <c r="E565" s="20" t="s">
        <v>114</v>
      </c>
      <c r="F565" s="21" t="s">
        <v>10</v>
      </c>
      <c r="G565" s="21" t="s">
        <v>12</v>
      </c>
      <c r="H565" s="45"/>
      <c r="I565">
        <v>10.3</v>
      </c>
      <c r="J565">
        <v>8.1999999999999993</v>
      </c>
      <c r="K565">
        <v>4.5</v>
      </c>
      <c r="L565" s="31"/>
      <c r="M565" s="1"/>
    </row>
    <row r="566" spans="1:24" ht="15.75" thickBot="1" x14ac:dyDescent="0.3">
      <c r="A566" s="1">
        <v>44831</v>
      </c>
      <c r="B566" t="s">
        <v>115</v>
      </c>
      <c r="C566" t="s">
        <v>60</v>
      </c>
      <c r="E566" s="20" t="s">
        <v>114</v>
      </c>
      <c r="F566" s="21" t="s">
        <v>10</v>
      </c>
      <c r="G566" s="21" t="s">
        <v>3</v>
      </c>
      <c r="H566" s="45"/>
      <c r="I566">
        <v>9.9</v>
      </c>
      <c r="J566">
        <v>8</v>
      </c>
      <c r="K566">
        <v>4.4000000000000004</v>
      </c>
      <c r="L566" s="31"/>
      <c r="M566" s="1"/>
    </row>
    <row r="567" spans="1:24" ht="15.75" thickBot="1" x14ac:dyDescent="0.3">
      <c r="A567" s="1">
        <v>44831</v>
      </c>
      <c r="B567" t="s">
        <v>115</v>
      </c>
      <c r="C567" t="s">
        <v>60</v>
      </c>
      <c r="E567" s="20" t="s">
        <v>114</v>
      </c>
      <c r="F567" s="21" t="s">
        <v>15</v>
      </c>
      <c r="G567" s="21" t="s">
        <v>12</v>
      </c>
      <c r="H567" s="45"/>
      <c r="I567">
        <v>11.2</v>
      </c>
      <c r="J567">
        <v>8.5</v>
      </c>
      <c r="K567">
        <v>4.5</v>
      </c>
      <c r="L567" s="31"/>
      <c r="M567" s="1"/>
    </row>
    <row r="568" spans="1:24" ht="15.75" thickBot="1" x14ac:dyDescent="0.3">
      <c r="A568" s="1">
        <v>44831</v>
      </c>
      <c r="B568" t="s">
        <v>115</v>
      </c>
      <c r="C568" t="s">
        <v>60</v>
      </c>
      <c r="E568" s="20" t="s">
        <v>114</v>
      </c>
      <c r="F568" s="23" t="s">
        <v>12</v>
      </c>
      <c r="G568" s="23" t="s">
        <v>3</v>
      </c>
      <c r="H568" s="45"/>
      <c r="I568">
        <v>9.9</v>
      </c>
      <c r="J568">
        <v>7.4</v>
      </c>
      <c r="K568">
        <v>4</v>
      </c>
      <c r="L568" s="31"/>
      <c r="M568" s="1"/>
    </row>
    <row r="569" spans="1:24" ht="15.75" thickBot="1" x14ac:dyDescent="0.3">
      <c r="A569" s="1">
        <v>44831</v>
      </c>
      <c r="B569" t="s">
        <v>115</v>
      </c>
      <c r="C569" t="s">
        <v>60</v>
      </c>
      <c r="D569" t="s">
        <v>60</v>
      </c>
      <c r="E569" s="20" t="s">
        <v>113</v>
      </c>
      <c r="F569" s="21" t="s">
        <v>10</v>
      </c>
      <c r="G569" s="3"/>
      <c r="H569" s="17"/>
      <c r="I569">
        <v>12.9</v>
      </c>
      <c r="J569">
        <v>9.9</v>
      </c>
      <c r="K569">
        <v>5.6</v>
      </c>
      <c r="L569" s="31" t="s">
        <v>151</v>
      </c>
      <c r="M569" s="1">
        <v>44899</v>
      </c>
      <c r="N569">
        <f t="shared" si="107"/>
        <v>68</v>
      </c>
      <c r="O569" t="s">
        <v>10</v>
      </c>
      <c r="S569" s="6">
        <v>10.97</v>
      </c>
      <c r="T569">
        <v>10.97</v>
      </c>
      <c r="V569" t="str">
        <f t="shared" ref="V569" si="112">IF(R569,R569-J569,"")</f>
        <v/>
      </c>
      <c r="X569" t="s">
        <v>40</v>
      </c>
    </row>
    <row r="570" spans="1:24" ht="15.75" thickBot="1" x14ac:dyDescent="0.3">
      <c r="A570" s="1">
        <v>44831</v>
      </c>
      <c r="B570" t="s">
        <v>115</v>
      </c>
      <c r="C570" t="s">
        <v>60</v>
      </c>
      <c r="D570" t="s">
        <v>60</v>
      </c>
      <c r="E570" s="20" t="s">
        <v>113</v>
      </c>
      <c r="F570" s="21" t="s">
        <v>15</v>
      </c>
      <c r="G570" s="3"/>
      <c r="H570" s="17"/>
      <c r="I570">
        <v>12.3</v>
      </c>
      <c r="J570">
        <v>9.5</v>
      </c>
      <c r="K570">
        <v>5.2</v>
      </c>
      <c r="L570" s="31" t="s">
        <v>151</v>
      </c>
      <c r="M570" s="1">
        <v>44899</v>
      </c>
      <c r="N570">
        <f t="shared" si="107"/>
        <v>68</v>
      </c>
    </row>
    <row r="571" spans="1:24" ht="15.75" thickBot="1" x14ac:dyDescent="0.3">
      <c r="A571" s="1">
        <v>44831</v>
      </c>
      <c r="B571" t="s">
        <v>115</v>
      </c>
      <c r="C571" t="s">
        <v>60</v>
      </c>
      <c r="D571" t="s">
        <v>60</v>
      </c>
      <c r="E571" s="20" t="s">
        <v>113</v>
      </c>
      <c r="F571" s="21" t="s">
        <v>12</v>
      </c>
      <c r="G571" s="3"/>
      <c r="H571" s="17"/>
      <c r="I571">
        <v>12.9</v>
      </c>
      <c r="J571">
        <v>9.9</v>
      </c>
      <c r="K571">
        <v>5.9</v>
      </c>
      <c r="L571" s="31" t="s">
        <v>151</v>
      </c>
      <c r="M571" s="1">
        <v>44899</v>
      </c>
      <c r="N571">
        <f t="shared" si="107"/>
        <v>68</v>
      </c>
    </row>
    <row r="572" spans="1:24" ht="15.75" thickBot="1" x14ac:dyDescent="0.3">
      <c r="A572" s="1">
        <v>44831</v>
      </c>
      <c r="B572" t="s">
        <v>115</v>
      </c>
      <c r="C572" t="s">
        <v>60</v>
      </c>
      <c r="D572" t="s">
        <v>60</v>
      </c>
      <c r="E572" s="20" t="s">
        <v>113</v>
      </c>
      <c r="F572" s="21" t="s">
        <v>3</v>
      </c>
      <c r="G572" s="3"/>
      <c r="H572" s="17"/>
      <c r="I572">
        <v>11.4</v>
      </c>
      <c r="J572">
        <v>9.1999999999999993</v>
      </c>
      <c r="K572">
        <v>5.0999999999999996</v>
      </c>
      <c r="L572" s="31" t="s">
        <v>151</v>
      </c>
      <c r="M572" s="1">
        <v>44899</v>
      </c>
      <c r="N572">
        <f t="shared" si="107"/>
        <v>68</v>
      </c>
    </row>
    <row r="573" spans="1:24" ht="15.75" thickBot="1" x14ac:dyDescent="0.3">
      <c r="A573" s="1">
        <v>44831</v>
      </c>
      <c r="B573" t="s">
        <v>115</v>
      </c>
      <c r="C573" t="s">
        <v>60</v>
      </c>
      <c r="D573" t="s">
        <v>60</v>
      </c>
      <c r="E573" s="20" t="s">
        <v>113</v>
      </c>
      <c r="F573" s="21" t="s">
        <v>10</v>
      </c>
      <c r="G573" s="21" t="s">
        <v>15</v>
      </c>
      <c r="H573" s="45"/>
      <c r="I573">
        <v>10.6</v>
      </c>
      <c r="J573">
        <v>8.4</v>
      </c>
      <c r="K573">
        <v>4.7</v>
      </c>
      <c r="L573" s="31" t="s">
        <v>151</v>
      </c>
      <c r="M573" s="1">
        <v>44899</v>
      </c>
      <c r="N573">
        <f t="shared" si="107"/>
        <v>68</v>
      </c>
    </row>
    <row r="574" spans="1:24" ht="15.75" thickBot="1" x14ac:dyDescent="0.3">
      <c r="A574" s="1">
        <v>44831</v>
      </c>
      <c r="B574" t="s">
        <v>115</v>
      </c>
      <c r="C574" t="s">
        <v>60</v>
      </c>
      <c r="D574" t="s">
        <v>60</v>
      </c>
      <c r="E574" s="20" t="s">
        <v>113</v>
      </c>
      <c r="F574" s="21" t="s">
        <v>10</v>
      </c>
      <c r="G574" s="21" t="s">
        <v>12</v>
      </c>
      <c r="H574" s="45"/>
      <c r="I574">
        <v>9.8000000000000007</v>
      </c>
      <c r="J574">
        <v>7.7</v>
      </c>
      <c r="K574">
        <v>4.4000000000000004</v>
      </c>
      <c r="L574" s="31" t="s">
        <v>151</v>
      </c>
      <c r="M574" s="1">
        <v>44899</v>
      </c>
      <c r="N574">
        <f t="shared" si="107"/>
        <v>68</v>
      </c>
    </row>
    <row r="575" spans="1:24" ht="15.75" thickBot="1" x14ac:dyDescent="0.3">
      <c r="A575" s="1">
        <v>44831</v>
      </c>
      <c r="B575" t="s">
        <v>115</v>
      </c>
      <c r="C575" t="s">
        <v>60</v>
      </c>
      <c r="D575" t="s">
        <v>60</v>
      </c>
      <c r="E575" s="20" t="s">
        <v>113</v>
      </c>
      <c r="F575" s="21" t="s">
        <v>10</v>
      </c>
      <c r="G575" s="21" t="s">
        <v>3</v>
      </c>
      <c r="H575" s="45"/>
      <c r="I575">
        <v>10.1</v>
      </c>
      <c r="J575">
        <v>7.8</v>
      </c>
      <c r="K575">
        <v>4.4000000000000004</v>
      </c>
      <c r="L575" s="31" t="s">
        <v>151</v>
      </c>
      <c r="M575" s="1">
        <v>44899</v>
      </c>
      <c r="N575">
        <f t="shared" si="107"/>
        <v>68</v>
      </c>
    </row>
    <row r="576" spans="1:24" ht="15.75" thickBot="1" x14ac:dyDescent="0.3">
      <c r="A576" s="1">
        <v>44831</v>
      </c>
      <c r="B576" t="s">
        <v>115</v>
      </c>
      <c r="C576" t="s">
        <v>60</v>
      </c>
      <c r="D576" t="s">
        <v>60</v>
      </c>
      <c r="E576" s="20" t="s">
        <v>113</v>
      </c>
      <c r="F576" s="21" t="s">
        <v>15</v>
      </c>
      <c r="G576" s="21" t="s">
        <v>12</v>
      </c>
      <c r="H576" s="45"/>
      <c r="I576">
        <v>10.8</v>
      </c>
      <c r="J576">
        <v>8.1999999999999993</v>
      </c>
      <c r="K576">
        <v>4.5999999999999996</v>
      </c>
      <c r="L576" s="31" t="s">
        <v>151</v>
      </c>
      <c r="M576" s="1">
        <v>44899</v>
      </c>
      <c r="N576">
        <f t="shared" si="107"/>
        <v>68</v>
      </c>
    </row>
    <row r="577" spans="1:20" ht="15.75" thickBot="1" x14ac:dyDescent="0.3">
      <c r="A577" s="1">
        <v>44831</v>
      </c>
      <c r="B577" t="s">
        <v>115</v>
      </c>
      <c r="C577" t="s">
        <v>60</v>
      </c>
      <c r="D577" t="s">
        <v>60</v>
      </c>
      <c r="E577" s="20" t="s">
        <v>113</v>
      </c>
      <c r="F577" s="23" t="s">
        <v>12</v>
      </c>
      <c r="G577" s="23" t="s">
        <v>3</v>
      </c>
      <c r="H577" s="45"/>
      <c r="I577">
        <v>8.8000000000000007</v>
      </c>
      <c r="J577">
        <v>6.9</v>
      </c>
      <c r="K577">
        <v>3.9</v>
      </c>
      <c r="L577" s="31" t="s">
        <v>151</v>
      </c>
      <c r="M577" s="1">
        <v>44899</v>
      </c>
      <c r="N577">
        <f t="shared" si="107"/>
        <v>68</v>
      </c>
    </row>
    <row r="578" spans="1:20" ht="15.75" thickBot="1" x14ac:dyDescent="0.3">
      <c r="A578" s="1">
        <v>44831</v>
      </c>
      <c r="B578" t="s">
        <v>115</v>
      </c>
      <c r="C578" t="s">
        <v>60</v>
      </c>
      <c r="D578" t="s">
        <v>60</v>
      </c>
      <c r="E578" s="20" t="s">
        <v>113</v>
      </c>
      <c r="I578">
        <f>AVERAGE(I569:I577)</f>
        <v>11.066666666666666</v>
      </c>
      <c r="J578">
        <f t="shared" ref="J578:K578" si="113">AVERAGE(J569:J577)</f>
        <v>8.6111111111111107</v>
      </c>
      <c r="K578">
        <f t="shared" si="113"/>
        <v>4.8666666666666671</v>
      </c>
      <c r="L578" s="31" t="s">
        <v>151</v>
      </c>
      <c r="M578" s="1">
        <v>44899</v>
      </c>
      <c r="N578">
        <f t="shared" si="107"/>
        <v>68</v>
      </c>
      <c r="O578" t="s">
        <v>11</v>
      </c>
      <c r="T578">
        <v>10.93</v>
      </c>
    </row>
    <row r="579" spans="1:20" ht="15.75" thickBot="1" x14ac:dyDescent="0.3">
      <c r="A579" s="1">
        <v>44831</v>
      </c>
      <c r="B579" t="s">
        <v>115</v>
      </c>
      <c r="C579" t="s">
        <v>60</v>
      </c>
      <c r="D579" t="s">
        <v>60</v>
      </c>
      <c r="E579" s="20" t="s">
        <v>113</v>
      </c>
      <c r="I579">
        <f>AVERAGE(I569:I577)</f>
        <v>11.066666666666666</v>
      </c>
      <c r="J579">
        <f t="shared" ref="J579:K579" si="114">AVERAGE(J569:J577)</f>
        <v>8.6111111111111107</v>
      </c>
      <c r="K579">
        <f t="shared" si="114"/>
        <v>4.8666666666666671</v>
      </c>
      <c r="L579" s="31" t="s">
        <v>151</v>
      </c>
      <c r="M579" s="1">
        <v>44899</v>
      </c>
      <c r="N579">
        <f t="shared" si="107"/>
        <v>68</v>
      </c>
      <c r="O579" t="s">
        <v>11</v>
      </c>
      <c r="T579">
        <v>10.130000000000001</v>
      </c>
    </row>
    <row r="580" spans="1:20" ht="15.75" thickBot="1" x14ac:dyDescent="0.3">
      <c r="A580" s="1">
        <v>44831</v>
      </c>
      <c r="B580" t="s">
        <v>115</v>
      </c>
      <c r="C580" t="s">
        <v>60</v>
      </c>
      <c r="D580" t="s">
        <v>60</v>
      </c>
      <c r="E580" s="20" t="s">
        <v>113</v>
      </c>
      <c r="I580">
        <f>AVERAGE(I569:I577)</f>
        <v>11.066666666666666</v>
      </c>
      <c r="J580">
        <f t="shared" ref="J580:K580" si="115">AVERAGE(J569:J577)</f>
        <v>8.6111111111111107</v>
      </c>
      <c r="K580">
        <f t="shared" si="115"/>
        <v>4.8666666666666671</v>
      </c>
      <c r="L580" s="31" t="s">
        <v>151</v>
      </c>
      <c r="M580" s="1">
        <v>44899</v>
      </c>
      <c r="N580">
        <f t="shared" si="107"/>
        <v>68</v>
      </c>
      <c r="O580" t="s">
        <v>11</v>
      </c>
      <c r="T580">
        <v>9.4499999999999993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Sheet7</vt:lpstr>
      <vt:lpstr>Sheet8</vt:lpstr>
      <vt:lpstr>final_lengths</vt:lpstr>
      <vt:lpstr>initial_lengths</vt:lpstr>
      <vt:lpstr>12.5.22.SURFCLAM.LENGTHS.FINAL_</vt:lpstr>
    </vt:vector>
  </TitlesOfParts>
  <Company>NEFSC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Roberts</dc:creator>
  <cp:lastModifiedBy>Emily Roberts</cp:lastModifiedBy>
  <dcterms:created xsi:type="dcterms:W3CDTF">2022-12-05T16:41:03Z</dcterms:created>
  <dcterms:modified xsi:type="dcterms:W3CDTF">2023-02-01T16:59:37Z</dcterms:modified>
</cp:coreProperties>
</file>