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milyfricke/Desktop/PE Interview Prep/case study/Case Study #2/"/>
    </mc:Choice>
  </mc:AlternateContent>
  <bookViews>
    <workbookView xWindow="0" yWindow="920" windowWidth="28800" windowHeight="13720"/>
  </bookViews>
  <sheets>
    <sheet name="LBO-Assessment-Center-Case" sheetId="1" r:id="rId1"/>
  </sheets>
  <definedNames>
    <definedName name="CapEx_Pct_Revenue">'LBO-Assessment-Center-Case'!$L$21</definedName>
    <definedName name="Cash_Interest">'LBO-Assessment-Center-Case'!$F$20</definedName>
    <definedName name="DA_Pct_Revenue">'LBO-Assessment-Center-Case'!$L$20</definedName>
    <definedName name="Debt_Amort_Period">'LBO-Assessment-Center-Case'!$L$8</definedName>
    <definedName name="_xlnm.Print_Area" localSheetId="0">'LBO-Assessment-Center-Case'!$A$1:$M$115</definedName>
    <definedName name="EBITDA_Margin">'LBO-Assessment-Center-Case'!$L$18</definedName>
    <definedName name="Inventory_Pct_Revenue">'LBO-Assessment-Center-Case'!$L$23</definedName>
    <definedName name="LIBOR">'LBO-Assessment-Center-Case'!$F$21</definedName>
    <definedName name="LIBOR_Units">'LBO-Assessment-Center-Case'!$F$22</definedName>
    <definedName name="LTM_EBITDA">'LBO-Assessment-Center-Case'!$F$30</definedName>
    <definedName name="Payables_Pct_Revenue">'LBO-Assessment-Center-Case'!$L$25</definedName>
    <definedName name="Purchase_Enterprise_Value">'LBO-Assessment-Center-Case'!$F$8</definedName>
    <definedName name="Receivables_Pct_Revenue">'LBO-Assessment-Center-Case'!$L$24</definedName>
    <definedName name="Rev_Growth">'LBO-Assessment-Center-Case'!$L$17</definedName>
    <definedName name="Tax_Rate">'LBO-Assessment-Center-Case'!$F$24</definedName>
  </definedName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/>
  <c r="F12" i="1"/>
  <c r="F13" i="1"/>
  <c r="F14" i="1"/>
  <c r="F15" i="1"/>
  <c r="H11" i="1"/>
  <c r="F8" i="1"/>
  <c r="L11" i="1"/>
  <c r="L12" i="1"/>
  <c r="L13" i="1"/>
  <c r="L14" i="1"/>
  <c r="L15" i="1"/>
  <c r="F17" i="1"/>
  <c r="F16" i="1"/>
  <c r="H15" i="1"/>
  <c r="H14" i="1"/>
  <c r="H13" i="1"/>
  <c r="H12" i="1"/>
  <c r="E16" i="1"/>
  <c r="K14" i="1"/>
  <c r="K13" i="1"/>
  <c r="K12" i="1"/>
  <c r="K11" i="1"/>
  <c r="I81" i="1"/>
  <c r="H81" i="1"/>
  <c r="G81" i="1"/>
  <c r="F81" i="1"/>
  <c r="C77" i="1"/>
  <c r="C76" i="1"/>
  <c r="C75" i="1"/>
  <c r="C74" i="1"/>
  <c r="C73" i="1"/>
  <c r="C69" i="1"/>
  <c r="C68" i="1"/>
  <c r="C67" i="1"/>
  <c r="C66" i="1"/>
  <c r="C65" i="1"/>
</calcChain>
</file>

<file path=xl/sharedStrings.xml><?xml version="1.0" encoding="utf-8"?>
<sst xmlns="http://schemas.openxmlformats.org/spreadsheetml/2006/main" count="101" uniqueCount="75">
  <si>
    <t>Year 0</t>
  </si>
  <si>
    <t>Year 1</t>
  </si>
  <si>
    <t>Year 2</t>
  </si>
  <si>
    <t>Year 3</t>
  </si>
  <si>
    <t>Year 4</t>
  </si>
  <si>
    <t>Year 5</t>
  </si>
  <si>
    <t>Net Income:</t>
  </si>
  <si>
    <t>Less: CapEx:</t>
  </si>
  <si>
    <t>Debt Balance:</t>
  </si>
  <si>
    <t>EBITDA Exit Multiple:</t>
  </si>
  <si>
    <t>EBITDA:</t>
  </si>
  <si>
    <t>Tax Rate:</t>
  </si>
  <si>
    <t>Assumptions:</t>
  </si>
  <si>
    <t>Less: Depreciation &amp; Amortization:</t>
  </si>
  <si>
    <t>Plus: Depreciation &amp; Amortization:</t>
  </si>
  <si>
    <t>Purchase Price:</t>
  </si>
  <si>
    <t>Income Statement:</t>
  </si>
  <si>
    <t>Revenue:</t>
  </si>
  <si>
    <t>Annual Revenue Growth Rate:</t>
  </si>
  <si>
    <t>Annual EBITDA Margin:</t>
  </si>
  <si>
    <t>D&amp;A % Revenue:</t>
  </si>
  <si>
    <t>CapEx % Revenue:</t>
  </si>
  <si>
    <t>Pre-Tax Income:</t>
  </si>
  <si>
    <t>EBITDA Purchase Multiple:</t>
  </si>
  <si>
    <t>Cash Flow Statement:</t>
  </si>
  <si>
    <t>Cash Balance:</t>
  </si>
  <si>
    <t>Free Cash Flow:</t>
  </si>
  <si>
    <t>Initial Cash Balance:</t>
  </si>
  <si>
    <t>Less: Interest:</t>
  </si>
  <si>
    <t>Less: Taxes:</t>
  </si>
  <si>
    <t>Inventory % Revenue:</t>
  </si>
  <si>
    <t>Receivables % Revenue:</t>
  </si>
  <si>
    <t>Payables % Revenue:</t>
  </si>
  <si>
    <t>Less: Increase in Inventory:</t>
  </si>
  <si>
    <t>Less: Increase in Receivables:</t>
  </si>
  <si>
    <t>Plus: Increase in Payables:</t>
  </si>
  <si>
    <t>Sources of Funds:</t>
  </si>
  <si>
    <t>Term Loan A:</t>
  </si>
  <si>
    <t>Term Loan B:</t>
  </si>
  <si>
    <t>Term Loan C:</t>
  </si>
  <si>
    <t>Second Lien:</t>
  </si>
  <si>
    <t>PIK Loan:</t>
  </si>
  <si>
    <t>x EBITDA:</t>
  </si>
  <si>
    <t>Amount:</t>
  </si>
  <si>
    <t>Uses of Funds:</t>
  </si>
  <si>
    <t>M&amp;A Fees:</t>
  </si>
  <si>
    <t>Sponsor Fees:</t>
  </si>
  <si>
    <t>Financing Fees:</t>
  </si>
  <si>
    <t>%:</t>
  </si>
  <si>
    <t>Investor Equity:</t>
  </si>
  <si>
    <t>Total Sources of Funds:</t>
  </si>
  <si>
    <t>Total Uses of Funds:</t>
  </si>
  <si>
    <t>Interest:</t>
  </si>
  <si>
    <t>Interest Earned on Cash:</t>
  </si>
  <si>
    <t>LIBOR:</t>
  </si>
  <si>
    <t>Term Loan A Amortization:</t>
  </si>
  <si>
    <t>Term Loan B Amortization:</t>
  </si>
  <si>
    <t>Term Loan C Amortization:</t>
  </si>
  <si>
    <t>Amortization Period for Debt:</t>
  </si>
  <si>
    <t>Net Change in Cash:</t>
  </si>
  <si>
    <t>Plus: PIK Interest:</t>
  </si>
  <si>
    <t>Debt Balances &amp; Interest Expense:</t>
  </si>
  <si>
    <t>Total Debt:</t>
  </si>
  <si>
    <t>Net Interest Expense:</t>
  </si>
  <si>
    <t>LIBOR Units:</t>
  </si>
  <si>
    <t>Investor Returns:</t>
  </si>
  <si>
    <t>EBITDA Multiple:</t>
  </si>
  <si>
    <t>Enterprise Value:</t>
  </si>
  <si>
    <t>Equity Value:</t>
  </si>
  <si>
    <t>Internal Rate of Return (IRR):</t>
  </si>
  <si>
    <t>Sensitivity Analysis - 3-Year IRR and Purchase Premium vs. Exit Multiple:</t>
  </si>
  <si>
    <t>Sensitivity Analysis - 3-Year Cash-on-Cash Multiple and Purchase Premium vs. Exit Multiple:</t>
  </si>
  <si>
    <t>Cash-on-Cash Multiple:</t>
  </si>
  <si>
    <t>(€ in Millions EUR)</t>
  </si>
  <si>
    <t xml:space="preserve">LBO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</si>
</sst>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\ \x"/>
    <numFmt numFmtId="165" formatCode="0.0%;\(0.0%\)"/>
    <numFmt numFmtId="166" formatCode="_([$€-2]\ * #,##0_);_([$€-2]\ * \(#,##0\);_([$€-2]\ * &quot;-&quot;_);_(@_)"/>
    <numFmt numFmtId="167" formatCode="&quot;L + &quot;\ ##"/>
    <numFmt numFmtId="168" formatCode="0.00%;\(0.00%\);&quot;–&quot;;@"/>
    <numFmt numFmtId="169" formatCode="0_);\(0\)"/>
    <numFmt numFmtId="170" formatCode="0.0%;[Red]\(0.0%\)"/>
    <numFmt numFmtId="171" formatCode="0.0%"/>
    <numFmt numFmtId="172" formatCode="_([$€-2]\ * #,##0.0_);_([$€-2]\ * \(#,##0.0\);_([$€-2]\ * &quot;-&quot;?_);_(@_)"/>
    <numFmt numFmtId="173" formatCode="_([$€-2]\ * #,##0.00_);_([$€-2]\ * \(#,##0.00\);_([$€-2]\ * &quot;-&quot;??_);_(@_)"/>
    <numFmt numFmtId="17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4F81B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6" applyNumberFormat="0" applyFont="0" applyAlignment="0" applyProtection="0"/>
    <xf numFmtId="0" fontId="7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3" borderId="4" xfId="0" applyFont="1" applyFill="1" applyBorder="1"/>
    <xf numFmtId="0" fontId="0" fillId="3" borderId="4" xfId="0" applyFill="1" applyBorder="1"/>
    <xf numFmtId="0" fontId="0" fillId="0" borderId="0" xfId="0" applyFont="1"/>
    <xf numFmtId="165" fontId="6" fillId="4" borderId="6" xfId="1" applyNumberFormat="1" applyFont="1" applyFill="1" applyBorder="1" applyAlignment="1">
      <alignment horizontal="center"/>
    </xf>
    <xf numFmtId="41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0" fillId="0" borderId="0" xfId="0" applyAlignment="1">
      <alignment horizontal="left" indent="1"/>
    </xf>
    <xf numFmtId="0" fontId="3" fillId="5" borderId="4" xfId="0" applyFont="1" applyFill="1" applyBorder="1"/>
    <xf numFmtId="0" fontId="4" fillId="5" borderId="4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left" indent="1"/>
    </xf>
    <xf numFmtId="42" fontId="0" fillId="0" borderId="0" xfId="0" applyNumberFormat="1" applyFill="1" applyBorder="1"/>
    <xf numFmtId="9" fontId="0" fillId="0" borderId="0" xfId="0" applyNumberFormat="1" applyFill="1"/>
    <xf numFmtId="0" fontId="0" fillId="0" borderId="0" xfId="0" applyFont="1" applyAlignment="1">
      <alignment horizontal="left" indent="1"/>
    </xf>
    <xf numFmtId="166" fontId="0" fillId="0" borderId="0" xfId="0" applyNumberFormat="1"/>
    <xf numFmtId="165" fontId="6" fillId="4" borderId="7" xfId="1" applyNumberFormat="1" applyFont="1" applyFill="1" applyBorder="1" applyAlignment="1">
      <alignment horizontal="center"/>
    </xf>
    <xf numFmtId="166" fontId="1" fillId="0" borderId="2" xfId="0" applyNumberFormat="1" applyFont="1" applyBorder="1"/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7" fontId="5" fillId="4" borderId="6" xfId="2" applyNumberFormat="1" applyFont="1" applyFill="1" applyBorder="1" applyAlignment="1">
      <alignment horizontal="center"/>
    </xf>
    <xf numFmtId="168" fontId="5" fillId="4" borderId="6" xfId="1" applyNumberFormat="1" applyFont="1" applyFill="1" applyAlignment="1">
      <alignment horizontal="center"/>
    </xf>
    <xf numFmtId="169" fontId="5" fillId="4" borderId="6" xfId="1" applyNumberFormat="1" applyFont="1" applyFill="1" applyBorder="1" applyAlignment="1">
      <alignment horizontal="center"/>
    </xf>
    <xf numFmtId="0" fontId="2" fillId="0" borderId="0" xfId="0" applyFont="1"/>
    <xf numFmtId="37" fontId="5" fillId="4" borderId="6" xfId="1" applyNumberFormat="1" applyFont="1" applyFill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41" fontId="1" fillId="0" borderId="2" xfId="0" applyNumberFormat="1" applyFont="1" applyBorder="1"/>
    <xf numFmtId="164" fontId="0" fillId="0" borderId="0" xfId="0" applyNumberFormat="1"/>
    <xf numFmtId="41" fontId="5" fillId="0" borderId="0" xfId="0" applyNumberFormat="1" applyFont="1"/>
    <xf numFmtId="164" fontId="9" fillId="0" borderId="0" xfId="2" applyNumberFormat="1" applyFont="1" applyBorder="1"/>
    <xf numFmtId="165" fontId="1" fillId="0" borderId="0" xfId="0" applyNumberFormat="1" applyFont="1" applyBorder="1"/>
    <xf numFmtId="0" fontId="10" fillId="5" borderId="4" xfId="0" applyFont="1" applyFill="1" applyBorder="1"/>
    <xf numFmtId="0" fontId="3" fillId="5" borderId="4" xfId="0" applyFont="1" applyFill="1" applyBorder="1" applyAlignment="1">
      <alignment horizontal="center"/>
    </xf>
    <xf numFmtId="164" fontId="8" fillId="7" borderId="9" xfId="2" applyNumberFormat="1" applyFont="1" applyFill="1" applyBorder="1" applyAlignment="1">
      <alignment horizontal="center"/>
    </xf>
    <xf numFmtId="164" fontId="8" fillId="7" borderId="10" xfId="2" applyNumberFormat="1" applyFont="1" applyFill="1" applyBorder="1" applyAlignment="1">
      <alignment horizontal="center"/>
    </xf>
    <xf numFmtId="165" fontId="11" fillId="7" borderId="2" xfId="0" applyNumberFormat="1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3" fillId="5" borderId="2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horizontal="centerContinuous"/>
    </xf>
    <xf numFmtId="164" fontId="8" fillId="7" borderId="12" xfId="2" applyNumberFormat="1" applyFont="1" applyFill="1" applyBorder="1" applyAlignment="1">
      <alignment horizontal="center"/>
    </xf>
    <xf numFmtId="164" fontId="8" fillId="7" borderId="5" xfId="2" applyNumberFormat="1" applyFont="1" applyFill="1" applyBorder="1" applyAlignment="1">
      <alignment horizontal="center"/>
    </xf>
    <xf numFmtId="0" fontId="10" fillId="5" borderId="11" xfId="0" applyFont="1" applyFill="1" applyBorder="1"/>
    <xf numFmtId="164" fontId="0" fillId="0" borderId="8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170" fontId="0" fillId="0" borderId="8" xfId="0" applyNumberFormat="1" applyFont="1" applyFill="1" applyBorder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170" fontId="0" fillId="6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4" borderId="6" xfId="1" applyNumberFormat="1" applyFont="1" applyFill="1" applyBorder="1"/>
    <xf numFmtId="171" fontId="0" fillId="0" borderId="0" xfId="3" applyNumberFormat="1" applyFont="1"/>
    <xf numFmtId="173" fontId="0" fillId="0" borderId="0" xfId="0" applyNumberFormat="1"/>
    <xf numFmtId="43" fontId="0" fillId="0" borderId="0" xfId="0" applyNumberFormat="1"/>
    <xf numFmtId="173" fontId="0" fillId="0" borderId="2" xfId="0" applyNumberFormat="1" applyBorder="1"/>
    <xf numFmtId="172" fontId="0" fillId="0" borderId="0" xfId="0" applyNumberFormat="1"/>
    <xf numFmtId="2" fontId="0" fillId="0" borderId="0" xfId="0" applyNumberFormat="1"/>
    <xf numFmtId="174" fontId="0" fillId="0" borderId="0" xfId="0" applyNumberFormat="1"/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4">
    <cellStyle name="Normal 2" xfId="2"/>
    <cellStyle name="Notiz" xfId="1" builtinId="10"/>
    <cellStyle name="Prozent" xfId="3" builtinId="5"/>
    <cellStyle name="Stand." xfId="0" builtinId="0"/>
  </cellStyles>
  <dxfs count="0"/>
  <tableStyles count="0" defaultTableStyle="TableStyleMedium2" defaultPivotStyle="PivotStyleLight16"/>
  <colors>
    <mruColors>
      <color rgb="FF0000FF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pageSetUpPr autoPageBreaks="0"/>
  </sheetPr>
  <dimension ref="B2:M114"/>
  <sheetViews>
    <sheetView showGridLines="0" tabSelected="1" workbookViewId="0">
      <selection activeCell="F83" sqref="F83:K90"/>
    </sheetView>
  </sheetViews>
  <sheetFormatPr baseColWidth="10" defaultColWidth="8.83203125" defaultRowHeight="15" x14ac:dyDescent="0.2"/>
  <cols>
    <col min="1" max="2" width="2.83203125" customWidth="1"/>
    <col min="3" max="17" width="10.83203125" customWidth="1"/>
  </cols>
  <sheetData>
    <row r="2" spans="2:13" x14ac:dyDescent="0.2">
      <c r="B2" s="1" t="s">
        <v>74</v>
      </c>
    </row>
    <row r="3" spans="2:13" x14ac:dyDescent="0.2">
      <c r="B3" t="s">
        <v>73</v>
      </c>
    </row>
    <row r="5" spans="2:13" x14ac:dyDescent="0.2">
      <c r="B5" s="16" t="s">
        <v>12</v>
      </c>
      <c r="C5" s="17"/>
      <c r="D5" s="17"/>
      <c r="E5" s="17"/>
      <c r="F5" s="17"/>
      <c r="G5" s="17"/>
      <c r="H5" s="17"/>
      <c r="I5" s="17"/>
      <c r="J5" s="16"/>
      <c r="K5" s="17"/>
      <c r="L5" s="17"/>
      <c r="M5" s="17"/>
    </row>
    <row r="7" spans="2:13" x14ac:dyDescent="0.2">
      <c r="C7" t="s">
        <v>23</v>
      </c>
      <c r="F7" s="12">
        <f>L7</f>
        <v>8</v>
      </c>
      <c r="I7" t="s">
        <v>9</v>
      </c>
      <c r="L7" s="12">
        <v>8</v>
      </c>
    </row>
    <row r="8" spans="2:13" x14ac:dyDescent="0.2">
      <c r="C8" t="s">
        <v>15</v>
      </c>
      <c r="F8" s="23">
        <f>F7*LTM_EBITDA</f>
        <v>400</v>
      </c>
      <c r="I8" t="s">
        <v>58</v>
      </c>
      <c r="L8" s="30">
        <v>5</v>
      </c>
    </row>
    <row r="10" spans="2:13" x14ac:dyDescent="0.2">
      <c r="C10" s="3" t="s">
        <v>36</v>
      </c>
      <c r="D10" s="4"/>
      <c r="E10" s="8" t="s">
        <v>42</v>
      </c>
      <c r="F10" s="8" t="s">
        <v>43</v>
      </c>
      <c r="G10" s="8" t="s">
        <v>52</v>
      </c>
      <c r="I10" s="3" t="s">
        <v>44</v>
      </c>
      <c r="J10" s="4"/>
      <c r="K10" s="8" t="s">
        <v>42</v>
      </c>
      <c r="L10" s="8" t="s">
        <v>43</v>
      </c>
      <c r="M10" s="8" t="s">
        <v>48</v>
      </c>
    </row>
    <row r="11" spans="2:13" x14ac:dyDescent="0.2">
      <c r="C11" s="22" t="s">
        <v>37</v>
      </c>
      <c r="E11" s="12">
        <v>1</v>
      </c>
      <c r="F11">
        <f>E11*LTM_EBITDA</f>
        <v>50</v>
      </c>
      <c r="G11" s="28">
        <v>350</v>
      </c>
      <c r="H11" s="59">
        <f>G11/10000+LIBOR</f>
        <v>6.0000000000000005E-2</v>
      </c>
      <c r="I11" s="15" t="s">
        <v>15</v>
      </c>
      <c r="K11" s="26">
        <f>L11/LTM_EBITDA</f>
        <v>8</v>
      </c>
      <c r="L11">
        <f>Purchase_Enterprise_Value</f>
        <v>400</v>
      </c>
    </row>
    <row r="12" spans="2:13" x14ac:dyDescent="0.2">
      <c r="C12" s="22" t="s">
        <v>38</v>
      </c>
      <c r="E12" s="12">
        <v>1</v>
      </c>
      <c r="F12">
        <f>E12*LTM_EBITDA</f>
        <v>50</v>
      </c>
      <c r="G12" s="28">
        <v>400</v>
      </c>
      <c r="H12" s="59">
        <f>G12/10000+LIBOR</f>
        <v>6.5000000000000002E-2</v>
      </c>
      <c r="I12" s="15" t="s">
        <v>45</v>
      </c>
      <c r="K12" s="26">
        <f>L12/LTM_EBITDA</f>
        <v>0.04</v>
      </c>
      <c r="L12" s="7">
        <f>M12*$L$11</f>
        <v>2</v>
      </c>
      <c r="M12" s="6">
        <v>5.0000000000000001E-3</v>
      </c>
    </row>
    <row r="13" spans="2:13" x14ac:dyDescent="0.2">
      <c r="C13" s="22" t="s">
        <v>39</v>
      </c>
      <c r="E13" s="12">
        <v>1</v>
      </c>
      <c r="F13">
        <f>E13*LTM_EBITDA</f>
        <v>50</v>
      </c>
      <c r="G13" s="28">
        <v>450</v>
      </c>
      <c r="H13" s="59">
        <f>G13/10000+LIBOR</f>
        <v>7.0000000000000007E-2</v>
      </c>
      <c r="I13" s="15" t="s">
        <v>47</v>
      </c>
      <c r="K13" s="26">
        <f>L13/LTM_EBITDA</f>
        <v>0.12</v>
      </c>
      <c r="L13" s="7">
        <f t="shared" ref="L13:L14" si="0">M13*$L$11</f>
        <v>6</v>
      </c>
      <c r="M13" s="6">
        <v>1.4999999999999999E-2</v>
      </c>
    </row>
    <row r="14" spans="2:13" x14ac:dyDescent="0.2">
      <c r="C14" s="22" t="s">
        <v>40</v>
      </c>
      <c r="E14" s="12">
        <v>1</v>
      </c>
      <c r="F14">
        <f>E14*LTM_EBITDA</f>
        <v>50</v>
      </c>
      <c r="G14" s="29">
        <v>8.2500000000000004E-2</v>
      </c>
      <c r="H14" s="59">
        <f>G14/10000+LIBOR</f>
        <v>2.5008250000000003E-2</v>
      </c>
      <c r="I14" s="15" t="s">
        <v>46</v>
      </c>
      <c r="K14" s="26">
        <f>L14/LTM_EBITDA</f>
        <v>0.04</v>
      </c>
      <c r="L14" s="7">
        <f t="shared" si="0"/>
        <v>2</v>
      </c>
      <c r="M14" s="24">
        <v>5.0000000000000001E-3</v>
      </c>
    </row>
    <row r="15" spans="2:13" x14ac:dyDescent="0.2">
      <c r="C15" s="22" t="s">
        <v>41</v>
      </c>
      <c r="E15" s="12">
        <v>0.5</v>
      </c>
      <c r="F15">
        <f>E15*LTM_EBITDA</f>
        <v>25</v>
      </c>
      <c r="G15" s="29">
        <v>0.14000000000000001</v>
      </c>
      <c r="H15" s="59">
        <f>G15/10000+LIBOR</f>
        <v>2.5014000000000002E-2</v>
      </c>
      <c r="I15" s="2" t="s">
        <v>51</v>
      </c>
      <c r="J15" s="14"/>
      <c r="K15" s="27"/>
      <c r="L15" s="25">
        <f>SUM(L11:L14)</f>
        <v>410</v>
      </c>
    </row>
    <row r="16" spans="2:13" x14ac:dyDescent="0.2">
      <c r="C16" s="22" t="s">
        <v>49</v>
      </c>
      <c r="E16" s="26">
        <f>F16/LTM_EBITDA</f>
        <v>3.7</v>
      </c>
      <c r="F16" s="7">
        <f>F17-SUM(F11:F15)</f>
        <v>185</v>
      </c>
    </row>
    <row r="17" spans="2:12" x14ac:dyDescent="0.2">
      <c r="C17" s="2" t="s">
        <v>50</v>
      </c>
      <c r="D17" s="14"/>
      <c r="E17" s="27"/>
      <c r="F17" s="25">
        <f>L15</f>
        <v>410</v>
      </c>
      <c r="I17" t="s">
        <v>18</v>
      </c>
      <c r="L17" s="6">
        <v>0.1</v>
      </c>
    </row>
    <row r="18" spans="2:12" x14ac:dyDescent="0.2">
      <c r="I18" t="s">
        <v>19</v>
      </c>
      <c r="L18" s="6">
        <v>0.25</v>
      </c>
    </row>
    <row r="19" spans="2:12" x14ac:dyDescent="0.2">
      <c r="C19" t="s">
        <v>27</v>
      </c>
      <c r="F19" s="58">
        <v>20</v>
      </c>
    </row>
    <row r="20" spans="2:12" x14ac:dyDescent="0.2">
      <c r="C20" t="s">
        <v>53</v>
      </c>
      <c r="F20" s="29">
        <v>1.4999999999999999E-2</v>
      </c>
      <c r="I20" t="s">
        <v>20</v>
      </c>
      <c r="L20" s="6">
        <v>0.05</v>
      </c>
    </row>
    <row r="21" spans="2:12" x14ac:dyDescent="0.2">
      <c r="C21" t="s">
        <v>54</v>
      </c>
      <c r="F21" s="29">
        <v>2.5000000000000001E-2</v>
      </c>
      <c r="I21" t="s">
        <v>21</v>
      </c>
      <c r="L21" s="6">
        <v>7.0000000000000007E-2</v>
      </c>
    </row>
    <row r="22" spans="2:12" x14ac:dyDescent="0.2">
      <c r="C22" s="31" t="s">
        <v>64</v>
      </c>
      <c r="D22" s="31"/>
      <c r="E22" s="31"/>
      <c r="F22" s="32">
        <v>10000</v>
      </c>
    </row>
    <row r="23" spans="2:12" x14ac:dyDescent="0.2">
      <c r="I23" t="s">
        <v>30</v>
      </c>
      <c r="L23" s="6">
        <v>0.1</v>
      </c>
    </row>
    <row r="24" spans="2:12" x14ac:dyDescent="0.2">
      <c r="C24" t="s">
        <v>11</v>
      </c>
      <c r="F24" s="6">
        <v>0.2</v>
      </c>
      <c r="I24" t="s">
        <v>31</v>
      </c>
      <c r="L24" s="6">
        <v>0.05</v>
      </c>
    </row>
    <row r="25" spans="2:12" x14ac:dyDescent="0.2">
      <c r="I25" t="s">
        <v>32</v>
      </c>
      <c r="L25" s="6">
        <v>0.05</v>
      </c>
    </row>
    <row r="27" spans="2:12" x14ac:dyDescent="0.2">
      <c r="B27" s="16" t="s">
        <v>16</v>
      </c>
      <c r="C27" s="39"/>
      <c r="D27" s="39"/>
      <c r="E27" s="39"/>
      <c r="F27" s="40" t="s">
        <v>0</v>
      </c>
      <c r="G27" s="40" t="s">
        <v>1</v>
      </c>
      <c r="H27" s="40" t="s">
        <v>2</v>
      </c>
      <c r="I27" s="40" t="s">
        <v>3</v>
      </c>
      <c r="J27" s="40" t="s">
        <v>4</v>
      </c>
      <c r="K27" s="40" t="s">
        <v>5</v>
      </c>
    </row>
    <row r="28" spans="2:12" x14ac:dyDescent="0.2">
      <c r="B28" s="9"/>
      <c r="C28" s="10" t="s">
        <v>17</v>
      </c>
      <c r="D28" s="10"/>
      <c r="E28" s="10"/>
      <c r="F28" s="57">
        <v>200</v>
      </c>
      <c r="G28" s="33"/>
      <c r="H28" s="33"/>
      <c r="I28" s="33"/>
      <c r="J28" s="33"/>
      <c r="K28" s="33"/>
    </row>
    <row r="29" spans="2:12" x14ac:dyDescent="0.2">
      <c r="B29" s="9"/>
      <c r="C29" s="10"/>
      <c r="D29" s="10"/>
      <c r="E29" s="10"/>
      <c r="F29" s="11"/>
      <c r="G29" s="11"/>
      <c r="H29" s="11"/>
      <c r="I29" s="11"/>
      <c r="J29" s="11"/>
      <c r="K29" s="11"/>
    </row>
    <row r="30" spans="2:12" x14ac:dyDescent="0.2">
      <c r="C30" t="s">
        <v>10</v>
      </c>
      <c r="F30" s="36">
        <v>50</v>
      </c>
      <c r="G30" s="7"/>
      <c r="H30" s="7"/>
      <c r="I30" s="7"/>
      <c r="J30" s="7"/>
      <c r="K30" s="7"/>
    </row>
    <row r="32" spans="2:12" x14ac:dyDescent="0.2">
      <c r="C32" t="s">
        <v>13</v>
      </c>
    </row>
    <row r="33" spans="2:11" x14ac:dyDescent="0.2">
      <c r="C33" t="s">
        <v>28</v>
      </c>
      <c r="F33" s="60"/>
      <c r="G33" s="60"/>
      <c r="H33" s="60"/>
      <c r="I33" s="60"/>
      <c r="J33" s="60"/>
      <c r="K33" s="60"/>
    </row>
    <row r="35" spans="2:11" x14ac:dyDescent="0.2">
      <c r="C35" t="s">
        <v>22</v>
      </c>
      <c r="F35" s="60"/>
      <c r="G35" s="60"/>
      <c r="H35" s="60"/>
      <c r="I35" s="60"/>
      <c r="J35" s="60"/>
      <c r="K35" s="60"/>
    </row>
    <row r="36" spans="2:11" x14ac:dyDescent="0.2">
      <c r="C36" t="s">
        <v>29</v>
      </c>
      <c r="G36" s="64"/>
      <c r="H36" s="64"/>
      <c r="I36" s="64"/>
      <c r="J36" s="64"/>
      <c r="K36" s="64"/>
    </row>
    <row r="37" spans="2:11" x14ac:dyDescent="0.2">
      <c r="G37" s="64"/>
      <c r="H37" s="64"/>
      <c r="I37" s="64"/>
    </row>
    <row r="38" spans="2:11" x14ac:dyDescent="0.2">
      <c r="C38" t="s">
        <v>6</v>
      </c>
      <c r="G38" s="64"/>
      <c r="H38" s="64"/>
      <c r="I38" s="64"/>
      <c r="J38" s="64"/>
      <c r="K38" s="64"/>
    </row>
    <row r="40" spans="2:11" x14ac:dyDescent="0.2">
      <c r="B40" s="16" t="s">
        <v>24</v>
      </c>
      <c r="C40" s="39"/>
      <c r="D40" s="39"/>
      <c r="E40" s="39"/>
      <c r="F40" s="40" t="s">
        <v>0</v>
      </c>
      <c r="G40" s="40" t="s">
        <v>1</v>
      </c>
      <c r="H40" s="40" t="s">
        <v>2</v>
      </c>
      <c r="I40" s="40" t="s">
        <v>3</v>
      </c>
      <c r="J40" s="40" t="s">
        <v>4</v>
      </c>
      <c r="K40" s="40" t="s">
        <v>5</v>
      </c>
    </row>
    <row r="42" spans="2:11" x14ac:dyDescent="0.2">
      <c r="C42" t="s">
        <v>6</v>
      </c>
      <c r="G42" s="64"/>
      <c r="H42" s="64"/>
      <c r="I42" s="64"/>
      <c r="J42" s="64"/>
      <c r="K42" s="64"/>
    </row>
    <row r="44" spans="2:11" x14ac:dyDescent="0.2">
      <c r="C44" t="s">
        <v>60</v>
      </c>
      <c r="F44" s="23"/>
      <c r="G44" s="23"/>
      <c r="H44" s="23"/>
      <c r="I44" s="23"/>
      <c r="J44" s="23"/>
      <c r="K44" s="23"/>
    </row>
    <row r="45" spans="2:11" x14ac:dyDescent="0.2">
      <c r="C45" t="s">
        <v>14</v>
      </c>
      <c r="J45" s="65"/>
      <c r="K45" s="65"/>
    </row>
    <row r="46" spans="2:11" x14ac:dyDescent="0.2">
      <c r="C46" t="s">
        <v>33</v>
      </c>
      <c r="J46" s="65"/>
      <c r="K46" s="65"/>
    </row>
    <row r="47" spans="2:11" x14ac:dyDescent="0.2">
      <c r="C47" t="s">
        <v>34</v>
      </c>
      <c r="J47" s="65"/>
      <c r="K47" s="65"/>
    </row>
    <row r="48" spans="2:11" x14ac:dyDescent="0.2">
      <c r="C48" t="s">
        <v>35</v>
      </c>
      <c r="J48" s="65"/>
      <c r="K48" s="65"/>
    </row>
    <row r="49" spans="2:11" x14ac:dyDescent="0.2">
      <c r="J49" s="65"/>
      <c r="K49" s="65"/>
    </row>
    <row r="50" spans="2:11" x14ac:dyDescent="0.2">
      <c r="C50" t="s">
        <v>7</v>
      </c>
      <c r="I50" s="64"/>
      <c r="J50" s="65"/>
      <c r="K50" s="65"/>
    </row>
    <row r="52" spans="2:11" x14ac:dyDescent="0.2">
      <c r="C52" t="s">
        <v>26</v>
      </c>
      <c r="G52" s="64"/>
      <c r="H52" s="64"/>
      <c r="I52" s="64"/>
      <c r="J52" s="64"/>
      <c r="K52" s="64"/>
    </row>
    <row r="53" spans="2:11" x14ac:dyDescent="0.2">
      <c r="G53" s="7"/>
      <c r="H53" s="7"/>
      <c r="I53" s="7"/>
      <c r="J53" s="7"/>
      <c r="K53" s="7"/>
    </row>
    <row r="54" spans="2:11" x14ac:dyDescent="0.2">
      <c r="C54" t="s">
        <v>55</v>
      </c>
      <c r="F54" s="23"/>
      <c r="G54" s="7"/>
      <c r="H54" s="7"/>
      <c r="I54" s="7"/>
      <c r="J54" s="7"/>
      <c r="K54" s="7"/>
    </row>
    <row r="55" spans="2:11" x14ac:dyDescent="0.2">
      <c r="C55" t="s">
        <v>56</v>
      </c>
      <c r="G55" s="7"/>
      <c r="H55" s="7"/>
      <c r="I55" s="7"/>
      <c r="J55" s="7"/>
      <c r="K55" s="7"/>
    </row>
    <row r="56" spans="2:11" x14ac:dyDescent="0.2">
      <c r="C56" t="s">
        <v>57</v>
      </c>
      <c r="G56" s="7"/>
      <c r="H56" s="7"/>
      <c r="I56" s="7"/>
      <c r="J56" s="7"/>
      <c r="K56" s="7"/>
    </row>
    <row r="57" spans="2:11" x14ac:dyDescent="0.2">
      <c r="G57" s="7"/>
      <c r="H57" s="7"/>
      <c r="I57" s="7"/>
      <c r="J57" s="7"/>
      <c r="K57" s="7"/>
    </row>
    <row r="58" spans="2:11" x14ac:dyDescent="0.2">
      <c r="C58" t="s">
        <v>59</v>
      </c>
      <c r="F58" s="23"/>
      <c r="G58" s="23"/>
      <c r="H58" s="23"/>
      <c r="I58" s="23"/>
      <c r="J58" s="23"/>
      <c r="K58" s="23"/>
    </row>
    <row r="60" spans="2:11" x14ac:dyDescent="0.2">
      <c r="C60" t="s">
        <v>8</v>
      </c>
      <c r="F60" s="7"/>
      <c r="G60" s="7"/>
      <c r="H60" s="7"/>
      <c r="I60" s="7"/>
      <c r="J60" s="7"/>
      <c r="K60" s="7"/>
    </row>
    <row r="61" spans="2:11" x14ac:dyDescent="0.2">
      <c r="C61" t="s">
        <v>25</v>
      </c>
      <c r="F61" s="7"/>
      <c r="G61" s="7"/>
      <c r="H61" s="7"/>
      <c r="I61" s="7"/>
      <c r="J61" s="7"/>
      <c r="K61" s="7"/>
    </row>
    <row r="63" spans="2:11" x14ac:dyDescent="0.2">
      <c r="B63" s="16" t="s">
        <v>61</v>
      </c>
      <c r="C63" s="39"/>
      <c r="D63" s="39"/>
      <c r="E63" s="39"/>
      <c r="F63" s="40" t="s">
        <v>0</v>
      </c>
      <c r="G63" s="40" t="s">
        <v>1</v>
      </c>
      <c r="H63" s="40" t="s">
        <v>2</v>
      </c>
      <c r="I63" s="40" t="s">
        <v>3</v>
      </c>
      <c r="J63" s="40" t="s">
        <v>4</v>
      </c>
      <c r="K63" s="40" t="s">
        <v>5</v>
      </c>
    </row>
    <row r="65" spans="3:11" x14ac:dyDescent="0.2">
      <c r="C65" s="15" t="str">
        <f>+C$11</f>
        <v>Term Loan A:</v>
      </c>
      <c r="F65" s="23"/>
      <c r="G65" s="23"/>
      <c r="H65" s="23"/>
      <c r="I65" s="23"/>
      <c r="J65" s="23"/>
      <c r="K65" s="23"/>
    </row>
    <row r="66" spans="3:11" x14ac:dyDescent="0.2">
      <c r="C66" s="15" t="str">
        <f>+C$12</f>
        <v>Term Loan B:</v>
      </c>
      <c r="F66" s="23"/>
      <c r="G66" s="23"/>
      <c r="H66" s="23"/>
      <c r="I66" s="23"/>
      <c r="J66" s="23"/>
      <c r="K66" s="23"/>
    </row>
    <row r="67" spans="3:11" x14ac:dyDescent="0.2">
      <c r="C67" s="15" t="str">
        <f>+C$13</f>
        <v>Term Loan C:</v>
      </c>
      <c r="F67" s="23"/>
      <c r="G67" s="23"/>
      <c r="H67" s="23"/>
      <c r="I67" s="23"/>
      <c r="J67" s="23"/>
      <c r="K67" s="23"/>
    </row>
    <row r="68" spans="3:11" x14ac:dyDescent="0.2">
      <c r="C68" s="15" t="str">
        <f>+C$14</f>
        <v>Second Lien:</v>
      </c>
      <c r="F68" s="23"/>
      <c r="G68" s="23"/>
      <c r="H68" s="23"/>
      <c r="I68" s="23"/>
      <c r="J68" s="23"/>
      <c r="K68" s="23"/>
    </row>
    <row r="69" spans="3:11" x14ac:dyDescent="0.2">
      <c r="C69" s="15" t="str">
        <f>+C$15</f>
        <v>PIK Loan:</v>
      </c>
      <c r="F69" s="23"/>
      <c r="G69" s="23"/>
      <c r="H69" s="23"/>
      <c r="I69" s="23"/>
      <c r="J69" s="23"/>
      <c r="K69" s="23"/>
    </row>
    <row r="70" spans="3:11" x14ac:dyDescent="0.2">
      <c r="C70" s="2" t="s">
        <v>62</v>
      </c>
      <c r="D70" s="14"/>
      <c r="E70" s="14"/>
      <c r="F70" s="34"/>
      <c r="G70" s="34"/>
      <c r="H70" s="34"/>
      <c r="I70" s="34"/>
      <c r="J70" s="34"/>
      <c r="K70" s="34"/>
    </row>
    <row r="72" spans="3:11" x14ac:dyDescent="0.2">
      <c r="C72" s="1" t="s">
        <v>63</v>
      </c>
    </row>
    <row r="73" spans="3:11" x14ac:dyDescent="0.2">
      <c r="C73" s="15" t="str">
        <f>+C$11</f>
        <v>Term Loan A:</v>
      </c>
      <c r="F73" s="23"/>
      <c r="G73" s="23"/>
      <c r="H73" s="23"/>
      <c r="I73" s="23"/>
      <c r="J73" s="23"/>
      <c r="K73" s="23"/>
    </row>
    <row r="74" spans="3:11" x14ac:dyDescent="0.2">
      <c r="C74" s="15" t="str">
        <f>+C$12</f>
        <v>Term Loan B:</v>
      </c>
      <c r="F74" s="23"/>
      <c r="G74" s="23"/>
      <c r="H74" s="23"/>
      <c r="I74" s="23"/>
      <c r="J74" s="23"/>
      <c r="K74" s="23"/>
    </row>
    <row r="75" spans="3:11" x14ac:dyDescent="0.2">
      <c r="C75" s="15" t="str">
        <f>+C$13</f>
        <v>Term Loan C:</v>
      </c>
      <c r="F75" s="23"/>
      <c r="G75" s="23"/>
      <c r="H75" s="23"/>
      <c r="I75" s="23"/>
      <c r="J75" s="23"/>
      <c r="K75" s="23"/>
    </row>
    <row r="76" spans="3:11" x14ac:dyDescent="0.2">
      <c r="C76" s="15" t="str">
        <f>+C$14</f>
        <v>Second Lien:</v>
      </c>
      <c r="F76" s="23"/>
      <c r="G76" s="23"/>
      <c r="H76" s="23"/>
      <c r="I76" s="23"/>
      <c r="J76" s="23"/>
      <c r="K76" s="23"/>
    </row>
    <row r="77" spans="3:11" x14ac:dyDescent="0.2">
      <c r="C77" s="15" t="str">
        <f>+C$15</f>
        <v>PIK Loan:</v>
      </c>
      <c r="F77" s="23"/>
      <c r="G77" s="23"/>
      <c r="H77" s="23"/>
      <c r="I77" s="23"/>
      <c r="J77" s="23"/>
      <c r="K77" s="23"/>
    </row>
    <row r="78" spans="3:11" x14ac:dyDescent="0.2">
      <c r="C78" s="15" t="s">
        <v>53</v>
      </c>
      <c r="F78" s="60"/>
      <c r="G78" s="61"/>
      <c r="H78" s="61"/>
      <c r="I78" s="61"/>
      <c r="J78" s="61"/>
      <c r="K78" s="61"/>
    </row>
    <row r="79" spans="3:11" x14ac:dyDescent="0.2">
      <c r="C79" s="2" t="s">
        <v>63</v>
      </c>
      <c r="D79" s="14"/>
      <c r="E79" s="14"/>
      <c r="F79" s="62"/>
      <c r="G79" s="62"/>
      <c r="H79" s="62"/>
      <c r="I79" s="62"/>
      <c r="J79" s="62"/>
      <c r="K79" s="62"/>
    </row>
    <row r="81" spans="2:12" x14ac:dyDescent="0.2">
      <c r="B81" s="16" t="s">
        <v>65</v>
      </c>
      <c r="C81" s="39"/>
      <c r="D81" s="39"/>
      <c r="E81" s="39"/>
      <c r="F81" s="40" t="str">
        <f>+$F$27</f>
        <v>Year 0</v>
      </c>
      <c r="G81" s="40" t="str">
        <f>+$G$27</f>
        <v>Year 1</v>
      </c>
      <c r="H81" s="40" t="str">
        <f>+$H$27</f>
        <v>Year 2</v>
      </c>
      <c r="I81" s="40" t="str">
        <f>+$I$27</f>
        <v>Year 3</v>
      </c>
      <c r="J81" s="40" t="s">
        <v>4</v>
      </c>
      <c r="K81" s="40" t="s">
        <v>5</v>
      </c>
    </row>
    <row r="83" spans="2:12" x14ac:dyDescent="0.2">
      <c r="C83" s="18" t="s">
        <v>10</v>
      </c>
      <c r="F83" s="23"/>
      <c r="G83" s="23"/>
      <c r="H83" s="23"/>
      <c r="I83" s="23"/>
      <c r="J83" s="23"/>
      <c r="K83" s="23"/>
    </row>
    <row r="84" spans="2:12" x14ac:dyDescent="0.2">
      <c r="C84" s="18" t="s">
        <v>66</v>
      </c>
      <c r="F84" s="35"/>
      <c r="I84" s="35"/>
      <c r="K84" s="35"/>
    </row>
    <row r="85" spans="2:12" x14ac:dyDescent="0.2">
      <c r="C85" s="18" t="s">
        <v>67</v>
      </c>
      <c r="F85" s="63"/>
      <c r="I85" s="7"/>
      <c r="K85" s="60"/>
    </row>
    <row r="86" spans="2:12" x14ac:dyDescent="0.2">
      <c r="C86" s="10" t="s">
        <v>68</v>
      </c>
      <c r="F86" s="63"/>
      <c r="I86" s="7"/>
      <c r="K86" s="60"/>
    </row>
    <row r="87" spans="2:12" x14ac:dyDescent="0.2">
      <c r="C87" s="18" t="s">
        <v>49</v>
      </c>
      <c r="F87" s="7"/>
      <c r="G87" s="36"/>
      <c r="H87" s="36"/>
      <c r="I87" s="7"/>
      <c r="J87" s="36"/>
      <c r="K87" s="36"/>
    </row>
    <row r="89" spans="2:12" x14ac:dyDescent="0.2">
      <c r="C89" s="1" t="s">
        <v>72</v>
      </c>
      <c r="F89" s="37"/>
    </row>
    <row r="90" spans="2:12" x14ac:dyDescent="0.2">
      <c r="C90" s="13" t="s">
        <v>69</v>
      </c>
      <c r="F90" s="38"/>
    </row>
    <row r="91" spans="2:12" x14ac:dyDescent="0.2">
      <c r="C91" s="19"/>
      <c r="D91" s="10"/>
      <c r="E91" s="10"/>
      <c r="F91" s="20"/>
      <c r="G91" s="21"/>
    </row>
    <row r="92" spans="2:12" x14ac:dyDescent="0.2">
      <c r="B92" s="1" t="s">
        <v>71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2:12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2:12" x14ac:dyDescent="0.2">
      <c r="C94" s="44"/>
      <c r="D94" s="45"/>
      <c r="E94" s="46" t="s">
        <v>9</v>
      </c>
      <c r="F94" s="46"/>
      <c r="G94" s="46"/>
      <c r="H94" s="46"/>
      <c r="I94" s="46"/>
      <c r="J94" s="46"/>
      <c r="K94" s="47"/>
    </row>
    <row r="95" spans="2:12" x14ac:dyDescent="0.2">
      <c r="C95" s="50"/>
      <c r="D95" s="43"/>
      <c r="E95" s="41"/>
      <c r="F95" s="41"/>
      <c r="G95" s="41"/>
      <c r="H95" s="41"/>
      <c r="I95" s="41"/>
      <c r="J95" s="41"/>
      <c r="K95" s="42"/>
    </row>
    <row r="96" spans="2:12" ht="14.5" customHeight="1" x14ac:dyDescent="0.2">
      <c r="C96" s="66" t="s">
        <v>23</v>
      </c>
      <c r="D96" s="48"/>
      <c r="E96" s="51"/>
      <c r="F96" s="52"/>
      <c r="G96" s="52"/>
      <c r="H96" s="52"/>
      <c r="I96" s="53"/>
      <c r="J96" s="52"/>
      <c r="K96" s="52"/>
    </row>
    <row r="97" spans="2:11" x14ac:dyDescent="0.2">
      <c r="C97" s="66"/>
      <c r="D97" s="48"/>
      <c r="E97" s="51"/>
      <c r="F97" s="52"/>
      <c r="G97" s="52"/>
      <c r="H97" s="52"/>
      <c r="I97" s="53"/>
      <c r="J97" s="52"/>
      <c r="K97" s="52"/>
    </row>
    <row r="98" spans="2:11" x14ac:dyDescent="0.2">
      <c r="C98" s="66"/>
      <c r="D98" s="48"/>
      <c r="E98" s="51"/>
      <c r="F98" s="52"/>
      <c r="G98" s="52"/>
      <c r="H98" s="52"/>
      <c r="I98" s="53"/>
      <c r="J98" s="52"/>
      <c r="K98" s="52"/>
    </row>
    <row r="99" spans="2:11" x14ac:dyDescent="0.2">
      <c r="C99" s="66"/>
      <c r="D99" s="48"/>
      <c r="E99" s="51"/>
      <c r="F99" s="52"/>
      <c r="G99" s="52"/>
      <c r="H99" s="52"/>
      <c r="I99" s="53"/>
      <c r="J99" s="52"/>
      <c r="K99" s="52"/>
    </row>
    <row r="100" spans="2:11" x14ac:dyDescent="0.2">
      <c r="C100" s="66"/>
      <c r="D100" s="48"/>
      <c r="E100" s="51"/>
      <c r="F100" s="52"/>
      <c r="G100" s="52"/>
      <c r="H100" s="52"/>
      <c r="I100" s="53"/>
      <c r="J100" s="52"/>
      <c r="K100" s="52"/>
    </row>
    <row r="101" spans="2:11" x14ac:dyDescent="0.2">
      <c r="C101" s="66"/>
      <c r="D101" s="48"/>
      <c r="E101" s="51"/>
      <c r="F101" s="52"/>
      <c r="G101" s="52"/>
      <c r="H101" s="52"/>
      <c r="I101" s="53"/>
      <c r="J101" s="52"/>
      <c r="K101" s="52"/>
    </row>
    <row r="102" spans="2:11" x14ac:dyDescent="0.2">
      <c r="C102" s="67"/>
      <c r="D102" s="49"/>
      <c r="E102" s="51"/>
      <c r="F102" s="52"/>
      <c r="G102" s="52"/>
      <c r="H102" s="52"/>
      <c r="I102" s="53"/>
      <c r="J102" s="52"/>
      <c r="K102" s="52"/>
    </row>
    <row r="104" spans="2:11" x14ac:dyDescent="0.2">
      <c r="B104" s="1" t="s">
        <v>70</v>
      </c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2">
      <c r="C106" s="44"/>
      <c r="D106" s="45"/>
      <c r="E106" s="46" t="s">
        <v>9</v>
      </c>
      <c r="F106" s="46"/>
      <c r="G106" s="46"/>
      <c r="H106" s="46"/>
      <c r="I106" s="46"/>
      <c r="J106" s="46"/>
      <c r="K106" s="47"/>
    </row>
    <row r="107" spans="2:11" x14ac:dyDescent="0.2">
      <c r="C107" s="50"/>
      <c r="D107" s="43"/>
      <c r="E107" s="41"/>
      <c r="F107" s="41"/>
      <c r="G107" s="41"/>
      <c r="H107" s="41"/>
      <c r="I107" s="41"/>
      <c r="J107" s="41"/>
      <c r="K107" s="42"/>
    </row>
    <row r="108" spans="2:11" x14ac:dyDescent="0.2">
      <c r="C108" s="66" t="s">
        <v>23</v>
      </c>
      <c r="D108" s="48"/>
      <c r="E108" s="54"/>
      <c r="F108" s="55"/>
      <c r="G108" s="55"/>
      <c r="H108" s="55"/>
      <c r="I108" s="56"/>
      <c r="J108" s="55"/>
      <c r="K108" s="55"/>
    </row>
    <row r="109" spans="2:11" x14ac:dyDescent="0.2">
      <c r="C109" s="66"/>
      <c r="D109" s="48"/>
      <c r="E109" s="54"/>
      <c r="F109" s="55"/>
      <c r="G109" s="55"/>
      <c r="H109" s="55"/>
      <c r="I109" s="56"/>
      <c r="J109" s="55"/>
      <c r="K109" s="55"/>
    </row>
    <row r="110" spans="2:11" x14ac:dyDescent="0.2">
      <c r="C110" s="66"/>
      <c r="D110" s="48"/>
      <c r="E110" s="54"/>
      <c r="F110" s="55"/>
      <c r="G110" s="55"/>
      <c r="H110" s="55"/>
      <c r="I110" s="56"/>
      <c r="J110" s="55"/>
      <c r="K110" s="55"/>
    </row>
    <row r="111" spans="2:11" x14ac:dyDescent="0.2">
      <c r="C111" s="66"/>
      <c r="D111" s="48"/>
      <c r="E111" s="54"/>
      <c r="F111" s="55"/>
      <c r="G111" s="55"/>
      <c r="H111" s="55"/>
      <c r="I111" s="56"/>
      <c r="J111" s="55"/>
      <c r="K111" s="55"/>
    </row>
    <row r="112" spans="2:11" x14ac:dyDescent="0.2">
      <c r="C112" s="66"/>
      <c r="D112" s="48"/>
      <c r="E112" s="54"/>
      <c r="F112" s="55"/>
      <c r="G112" s="55"/>
      <c r="H112" s="55"/>
      <c r="I112" s="56"/>
      <c r="J112" s="55"/>
      <c r="K112" s="55"/>
    </row>
    <row r="113" spans="3:11" x14ac:dyDescent="0.2">
      <c r="C113" s="66"/>
      <c r="D113" s="48"/>
      <c r="E113" s="54"/>
      <c r="F113" s="55"/>
      <c r="G113" s="55"/>
      <c r="H113" s="55"/>
      <c r="I113" s="56"/>
      <c r="J113" s="55"/>
      <c r="K113" s="55"/>
    </row>
    <row r="114" spans="3:11" x14ac:dyDescent="0.2">
      <c r="C114" s="67"/>
      <c r="D114" s="49"/>
      <c r="E114" s="54"/>
      <c r="F114" s="55"/>
      <c r="G114" s="55"/>
      <c r="H114" s="55"/>
      <c r="I114" s="56"/>
      <c r="J114" s="55"/>
      <c r="K114" s="55"/>
    </row>
  </sheetData>
  <mergeCells count="2">
    <mergeCell ref="C96:C102"/>
    <mergeCell ref="C108:C114"/>
  </mergeCells>
  <pageMargins left="0.7" right="0.7" top="0.75" bottom="0.75" header="0.3" footer="0.3"/>
  <pageSetup scale="72" orientation="portrait" r:id="rId1"/>
  <rowBreaks count="3" manualBreakCount="3">
    <brk id="26" max="12" man="1"/>
    <brk id="62" max="12" man="1"/>
    <brk id="9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LBO-Assessment-Center-Case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Microsoft Office-Anwender</cp:lastModifiedBy>
  <cp:lastPrinted>2015-01-24T06:04:54Z</cp:lastPrinted>
  <dcterms:created xsi:type="dcterms:W3CDTF">2014-04-29T19:37:43Z</dcterms:created>
  <dcterms:modified xsi:type="dcterms:W3CDTF">2018-10-14T16:48:54Z</dcterms:modified>
</cp:coreProperties>
</file>