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8" windowHeight="13380"/>
  </bookViews>
  <sheets>
    <sheet name="2022" sheetId="1" r:id="rId1"/>
    <sheet name="2023" sheetId="4" r:id="rId2"/>
    <sheet name="2024" sheetId="5" r:id="rId3"/>
    <sheet name="2025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<sst xmlns="http://schemas.openxmlformats.org/spreadsheetml/2006/main" count="444" uniqueCount="29">
  <si>
    <t>Predicted CP day</t>
  </si>
  <si>
    <t>Predicted not a CP day</t>
  </si>
  <si>
    <t>Original</t>
  </si>
  <si>
    <t>TESLA</t>
  </si>
  <si>
    <t>RTO</t>
  </si>
  <si>
    <t>ECA</t>
  </si>
  <si>
    <t>Is a CP day</t>
  </si>
  <si>
    <t>TP</t>
  </si>
  <si>
    <t>FN</t>
  </si>
  <si>
    <t>Not a CP day</t>
  </si>
  <si>
    <t>FP</t>
  </si>
  <si>
    <t>TN</t>
  </si>
  <si>
    <t>Limited to May-September</t>
  </si>
  <si>
    <t>Monte Carlo</t>
  </si>
  <si>
    <t>Accuracy</t>
  </si>
  <si>
    <t>Recall</t>
  </si>
  <si>
    <t>Precision</t>
  </si>
  <si>
    <t>Specificity</t>
  </si>
  <si>
    <t>Negative predictive value</t>
  </si>
  <si>
    <t>Balanced Accuracy</t>
  </si>
  <si>
    <t>Informedness</t>
  </si>
  <si>
    <t>Markedness</t>
  </si>
  <si>
    <t>F1 Score</t>
  </si>
  <si>
    <t>F2 Score</t>
  </si>
  <si>
    <t>Critical Success Index</t>
  </si>
  <si>
    <t>Equitable Threat Score</t>
  </si>
  <si>
    <t xml:space="preserve">Matthew Correlation Coefficient </t>
  </si>
  <si>
    <t>C</t>
  </si>
  <si>
    <t>Matthew Correlation Coefficient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</si>
</sst>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tabSelected="1" workbookViewId="0">
      <selection activeCell="U28" sqref="U28"/>
    </sheetView>
  </sheetViews>
  <sheetFormatPr defaultColWidth="9" defaultRowHeight="14.4"/>
  <cols>
    <col min="1" max="1" width="33.7777777777778" customWidth="1"/>
    <col min="2" max="2" width="18.2222222222222" customWidth="1"/>
    <col min="3" max="3" width="28.1111111111111" customWidth="1"/>
    <col min="4" max="4" width="26.8888888888889" customWidth="1"/>
    <col min="6" max="6" width="11" customWidth="1"/>
    <col min="10" max="10" width="36" customWidth="1"/>
    <col min="11" max="11" width="19.4444444444444" customWidth="1"/>
    <col min="12" max="12" width="26.4444444444444" customWidth="1"/>
    <col min="13" max="13" width="27.5555555555556" customWidth="1"/>
    <col min="19" max="19" width="33.5555555555556" customWidth="1"/>
    <col min="20" max="20" width="21.8888888888889" customWidth="1"/>
    <col min="21" max="21" width="26.1111111111111" customWidth="1"/>
    <col min="22" max="22" width="25.4444444444444" customWidth="1"/>
  </cols>
  <sheetData>
    <row r="1" spans="1:24">
      <c r="A1" s="1"/>
      <c r="B1" s="1" t="s">
        <v>0</v>
      </c>
      <c r="C1" s="1" t="s">
        <v>1</v>
      </c>
      <c r="D1" s="2" t="s">
        <v>2</v>
      </c>
      <c r="F1" s="2" t="s">
        <v>3</v>
      </c>
      <c r="J1" s="1"/>
      <c r="K1" s="1" t="s">
        <v>0</v>
      </c>
      <c r="L1" s="1" t="s">
        <v>1</v>
      </c>
      <c r="M1" s="2" t="s">
        <v>2</v>
      </c>
      <c r="O1" s="2" t="s">
        <v>4</v>
      </c>
      <c r="S1" s="1"/>
      <c r="T1" s="1" t="s">
        <v>0</v>
      </c>
      <c r="U1" s="1" t="s">
        <v>1</v>
      </c>
      <c r="V1" s="2" t="s">
        <v>2</v>
      </c>
      <c r="X1" s="2" t="s">
        <v>5</v>
      </c>
    </row>
    <row r="2" spans="1:25">
      <c r="A2" s="1" t="s">
        <v>6</v>
      </c>
      <c r="B2" s="1">
        <v>2</v>
      </c>
      <c r="C2" s="1">
        <v>3</v>
      </c>
      <c r="F2" t="s">
        <v>7</v>
      </c>
      <c r="G2" t="s">
        <v>8</v>
      </c>
      <c r="J2" s="1" t="s">
        <v>6</v>
      </c>
      <c r="K2" s="1">
        <v>2</v>
      </c>
      <c r="L2" s="1">
        <v>3</v>
      </c>
      <c r="O2" t="s">
        <v>7</v>
      </c>
      <c r="P2" t="s">
        <v>8</v>
      </c>
      <c r="S2" s="1" t="s">
        <v>6</v>
      </c>
      <c r="T2" s="1">
        <v>0</v>
      </c>
      <c r="U2" s="1">
        <v>0</v>
      </c>
      <c r="X2" t="s">
        <v>7</v>
      </c>
      <c r="Y2" t="s">
        <v>8</v>
      </c>
    </row>
    <row r="3" spans="1:25">
      <c r="A3" s="1" t="s">
        <v>9</v>
      </c>
      <c r="B3" s="1">
        <v>2</v>
      </c>
      <c r="C3" s="1">
        <v>0</v>
      </c>
      <c r="F3" t="s">
        <v>10</v>
      </c>
      <c r="G3" t="s">
        <v>11</v>
      </c>
      <c r="J3" s="1" t="s">
        <v>9</v>
      </c>
      <c r="K3" s="1">
        <v>2</v>
      </c>
      <c r="L3" s="1">
        <v>0</v>
      </c>
      <c r="O3" t="s">
        <v>10</v>
      </c>
      <c r="P3" t="s">
        <v>11</v>
      </c>
      <c r="S3" s="1" t="s">
        <v>9</v>
      </c>
      <c r="T3" s="1">
        <v>0</v>
      </c>
      <c r="U3" s="1">
        <v>0</v>
      </c>
      <c r="X3" t="s">
        <v>10</v>
      </c>
      <c r="Y3" t="s">
        <v>11</v>
      </c>
    </row>
    <row r="5" spans="1:22">
      <c r="A5" s="1"/>
      <c r="B5" s="1" t="s">
        <v>0</v>
      </c>
      <c r="C5" s="1" t="s">
        <v>1</v>
      </c>
      <c r="D5" s="2" t="s">
        <v>12</v>
      </c>
      <c r="J5" s="1"/>
      <c r="K5" s="1" t="s">
        <v>0</v>
      </c>
      <c r="L5" s="1" t="s">
        <v>1</v>
      </c>
      <c r="M5" s="2" t="s">
        <v>12</v>
      </c>
      <c r="S5" s="1"/>
      <c r="T5" s="1" t="s">
        <v>0</v>
      </c>
      <c r="U5" s="1" t="s">
        <v>1</v>
      </c>
      <c r="V5" s="2" t="s">
        <v>12</v>
      </c>
    </row>
    <row r="6" spans="1:21">
      <c r="A6" s="1" t="s">
        <v>6</v>
      </c>
      <c r="B6" s="1">
        <v>2</v>
      </c>
      <c r="C6" s="1">
        <v>3</v>
      </c>
      <c r="J6" s="1" t="s">
        <v>6</v>
      </c>
      <c r="K6" s="1">
        <v>2</v>
      </c>
      <c r="L6" s="1">
        <v>3</v>
      </c>
      <c r="S6" s="1" t="s">
        <v>6</v>
      </c>
      <c r="T6" s="1">
        <v>0</v>
      </c>
      <c r="U6" s="1">
        <v>0</v>
      </c>
    </row>
    <row r="7" spans="1:21">
      <c r="A7" s="1" t="s">
        <v>9</v>
      </c>
      <c r="B7" s="1">
        <v>2</v>
      </c>
      <c r="C7" s="1">
        <v>0</v>
      </c>
      <c r="J7" s="1" t="s">
        <v>9</v>
      </c>
      <c r="K7" s="1">
        <v>2</v>
      </c>
      <c r="L7" s="1">
        <v>0</v>
      </c>
      <c r="S7" s="1" t="s">
        <v>9</v>
      </c>
      <c r="T7" s="1">
        <v>0</v>
      </c>
      <c r="U7" s="1">
        <v>0</v>
      </c>
    </row>
    <row r="9" spans="1:22">
      <c r="A9" s="1"/>
      <c r="B9" s="1" t="s">
        <v>0</v>
      </c>
      <c r="C9" s="1" t="s">
        <v>1</v>
      </c>
      <c r="D9" s="2" t="s">
        <v>13</v>
      </c>
      <c r="J9" s="1"/>
      <c r="K9" s="1" t="s">
        <v>0</v>
      </c>
      <c r="L9" s="1" t="s">
        <v>1</v>
      </c>
      <c r="M9" s="2" t="s">
        <v>13</v>
      </c>
      <c r="S9" s="1"/>
      <c r="T9" s="1" t="s">
        <v>0</v>
      </c>
      <c r="U9" s="1" t="s">
        <v>1</v>
      </c>
      <c r="V9" s="2" t="s">
        <v>13</v>
      </c>
    </row>
    <row r="10" spans="1:21">
      <c r="A10" s="1" t="s">
        <v>6</v>
      </c>
      <c r="B10" s="1">
        <v>1</v>
      </c>
      <c r="C10" s="1">
        <v>4</v>
      </c>
      <c r="J10" s="1" t="s">
        <v>6</v>
      </c>
      <c r="K10" s="1">
        <v>1</v>
      </c>
      <c r="L10" s="1">
        <v>4</v>
      </c>
      <c r="S10" s="1" t="s">
        <v>6</v>
      </c>
      <c r="T10" s="1">
        <v>1</v>
      </c>
      <c r="U10" s="1">
        <v>4</v>
      </c>
    </row>
    <row r="11" spans="1:21">
      <c r="A11" s="1" t="s">
        <v>9</v>
      </c>
      <c r="B11" s="1">
        <v>4</v>
      </c>
      <c r="C11" s="1">
        <v>0</v>
      </c>
      <c r="J11" s="1" t="s">
        <v>9</v>
      </c>
      <c r="K11" s="1">
        <v>4</v>
      </c>
      <c r="L11" s="1">
        <v>0</v>
      </c>
      <c r="S11" s="1" t="s">
        <v>9</v>
      </c>
      <c r="T11" s="1">
        <v>4</v>
      </c>
      <c r="U11" s="1">
        <v>0</v>
      </c>
    </row>
    <row r="13" spans="2:22">
      <c r="B13" s="2" t="s">
        <v>2</v>
      </c>
      <c r="C13" s="2" t="s">
        <v>12</v>
      </c>
      <c r="D13" s="2" t="s">
        <v>13</v>
      </c>
      <c r="K13" s="2" t="s">
        <v>2</v>
      </c>
      <c r="L13" s="2" t="s">
        <v>12</v>
      </c>
      <c r="M13" s="2" t="s">
        <v>13</v>
      </c>
      <c r="T13" s="2" t="s">
        <v>2</v>
      </c>
      <c r="U13" s="2" t="s">
        <v>12</v>
      </c>
      <c r="V13" s="2" t="s">
        <v>13</v>
      </c>
    </row>
    <row r="14" spans="1:22">
      <c r="A14" t="s">
        <v>14</v>
      </c>
      <c r="B14" s="3">
        <f>(B2+C3)/(B2+B3+C2+C3)</f>
        <v>0.285714285714286</v>
      </c>
      <c r="C14" s="3">
        <f>(B6+C7)/(B6+B7+C6+C7)</f>
        <v>0.285714285714286</v>
      </c>
      <c r="D14">
        <f>(B10+C11)/(B10+B11+C10+C11)</f>
        <v>0.111111111111111</v>
      </c>
      <c r="J14" t="s">
        <v>14</v>
      </c>
      <c r="K14" s="3">
        <f>(K2+L2)/(K2+K3+L2+L3)</f>
        <v>0.714285714285714</v>
      </c>
      <c r="L14" s="3">
        <f>(K6+L6)/(K6+K7+L6+L7)</f>
        <v>0.714285714285714</v>
      </c>
      <c r="M14">
        <f>(K10+L10)/(K10+K11+L10+L11)</f>
        <v>0.555555555555556</v>
      </c>
      <c r="S14" t="s">
        <v>14</v>
      </c>
      <c r="T14">
        <v>0</v>
      </c>
      <c r="U14">
        <v>0</v>
      </c>
      <c r="V14">
        <f>(T10+U10)/(T10+T11+U10+U11)</f>
        <v>0.555555555555556</v>
      </c>
    </row>
    <row r="15" spans="1:22">
      <c r="A15" t="s">
        <v>15</v>
      </c>
      <c r="B15" s="3">
        <f>B2/(B2+C3)</f>
        <v>1</v>
      </c>
      <c r="C15" s="3">
        <f>B6/(B6+C7)</f>
        <v>1</v>
      </c>
      <c r="D15" s="3">
        <f>B10/(B10+C11)</f>
        <v>1</v>
      </c>
      <c r="J15" t="s">
        <v>15</v>
      </c>
      <c r="K15" s="3">
        <f>K2/(K2+L3)</f>
        <v>1</v>
      </c>
      <c r="L15" s="3">
        <f>K6/(K6+L7)</f>
        <v>1</v>
      </c>
      <c r="M15" s="3">
        <f>K10/(K10+L11)</f>
        <v>1</v>
      </c>
      <c r="S15" t="s">
        <v>15</v>
      </c>
      <c r="T15">
        <v>0</v>
      </c>
      <c r="U15">
        <v>0</v>
      </c>
      <c r="V15">
        <f>T10/(T10+U11)</f>
        <v>1</v>
      </c>
    </row>
    <row r="16" spans="1:22">
      <c r="A16" t="s">
        <v>16</v>
      </c>
      <c r="B16" s="3">
        <f>$B$2/($B$2+B3)</f>
        <v>0.5</v>
      </c>
      <c r="C16" s="3">
        <f>$B$6/($B$6+$B$7)</f>
        <v>0.5</v>
      </c>
      <c r="D16">
        <f>$B$10/($B$10+$B$11)</f>
        <v>0.2</v>
      </c>
      <c r="J16" t="s">
        <v>16</v>
      </c>
      <c r="K16" s="3">
        <f>K2/(K2+K3)</f>
        <v>0.5</v>
      </c>
      <c r="L16" s="3">
        <f>K6/(K6+K7)</f>
        <v>0.5</v>
      </c>
      <c r="M16">
        <f>K10/(K10+K11)</f>
        <v>0.2</v>
      </c>
      <c r="S16" t="s">
        <v>16</v>
      </c>
      <c r="T16">
        <v>0</v>
      </c>
      <c r="U16">
        <v>0</v>
      </c>
      <c r="V16">
        <f>T10/(T10+T11)</f>
        <v>0.2</v>
      </c>
    </row>
    <row r="17" spans="1:22">
      <c r="A17" t="s">
        <v>17</v>
      </c>
      <c r="B17" s="3">
        <f>C2/(C2+B3)</f>
        <v>0.6</v>
      </c>
      <c r="C17" s="3">
        <f>C6/(C6+B7)</f>
        <v>0.6</v>
      </c>
      <c r="D17">
        <f>C10/(C10+B11)</f>
        <v>0.5</v>
      </c>
      <c r="J17" t="s">
        <v>17</v>
      </c>
      <c r="K17" s="3">
        <f>L2/(L2+K3)</f>
        <v>0.6</v>
      </c>
      <c r="L17" s="3">
        <f>L6/(L6+K7)</f>
        <v>0.6</v>
      </c>
      <c r="M17">
        <f>L10/(L10+K11)</f>
        <v>0.5</v>
      </c>
      <c r="S17" t="s">
        <v>17</v>
      </c>
      <c r="T17">
        <v>0</v>
      </c>
      <c r="U17">
        <v>0</v>
      </c>
      <c r="V17">
        <f>U10/(U10+T11)</f>
        <v>0.5</v>
      </c>
    </row>
    <row r="18" spans="1:22">
      <c r="A18" t="s">
        <v>18</v>
      </c>
      <c r="B18" s="3">
        <f>C2/(C2+C3)</f>
        <v>1</v>
      </c>
      <c r="C18" s="3">
        <f>C6/(C6+C7)</f>
        <v>1</v>
      </c>
      <c r="D18" s="3">
        <f>C10/(C10+C11)</f>
        <v>1</v>
      </c>
      <c r="J18" t="s">
        <v>18</v>
      </c>
      <c r="K18" s="3">
        <f>L2/(L2+L3)</f>
        <v>1</v>
      </c>
      <c r="L18" s="3">
        <f>L6/(L6+L7)</f>
        <v>1</v>
      </c>
      <c r="M18" s="3">
        <f>L10/(L10+L11)</f>
        <v>1</v>
      </c>
      <c r="S18" t="s">
        <v>18</v>
      </c>
      <c r="T18">
        <v>0</v>
      </c>
      <c r="U18">
        <v>0</v>
      </c>
      <c r="V18">
        <f>U10/(U10+U11)</f>
        <v>1</v>
      </c>
    </row>
    <row r="19" spans="1:22">
      <c r="A19" t="s">
        <v>19</v>
      </c>
      <c r="B19" s="3">
        <f>(B15+B17)/2</f>
        <v>0.8</v>
      </c>
      <c r="C19" s="3">
        <f>(C15+C17)/2</f>
        <v>0.8</v>
      </c>
      <c r="D19">
        <f>(D15+D17)/2</f>
        <v>0.75</v>
      </c>
      <c r="J19" t="s">
        <v>19</v>
      </c>
      <c r="K19" s="3">
        <f t="shared" ref="K19:M19" si="0">(K15+K17)/2</f>
        <v>0.8</v>
      </c>
      <c r="L19" s="3">
        <f t="shared" si="0"/>
        <v>0.8</v>
      </c>
      <c r="M19">
        <f t="shared" si="0"/>
        <v>0.75</v>
      </c>
      <c r="S19" t="s">
        <v>19</v>
      </c>
      <c r="T19">
        <v>0</v>
      </c>
      <c r="U19">
        <v>0</v>
      </c>
      <c r="V19">
        <f t="shared" ref="T19:V19" si="1">(V15+V17)/2</f>
        <v>0.75</v>
      </c>
    </row>
    <row r="20" spans="1:22">
      <c r="A20" t="s">
        <v>20</v>
      </c>
      <c r="B20" s="3">
        <f>B15+B17-1</f>
        <v>0.6</v>
      </c>
      <c r="C20" s="3">
        <f>C15+C17-1</f>
        <v>0.6</v>
      </c>
      <c r="D20">
        <f>D15+D17-1</f>
        <v>0.5</v>
      </c>
      <c r="J20" t="s">
        <v>20</v>
      </c>
      <c r="K20" s="3">
        <f t="shared" ref="K20:M20" si="2">K15+K17-1</f>
        <v>0.6</v>
      </c>
      <c r="L20" s="3">
        <f t="shared" si="2"/>
        <v>0.6</v>
      </c>
      <c r="M20">
        <f t="shared" si="2"/>
        <v>0.5</v>
      </c>
      <c r="S20" t="s">
        <v>20</v>
      </c>
      <c r="T20">
        <v>0</v>
      </c>
      <c r="U20">
        <v>0</v>
      </c>
      <c r="V20">
        <f t="shared" ref="T20:V20" si="3">V15+V17-1</f>
        <v>0.5</v>
      </c>
    </row>
    <row r="21" spans="1:22">
      <c r="A21" t="s">
        <v>21</v>
      </c>
      <c r="B21" s="3">
        <f>B16+B18-1</f>
        <v>0.5</v>
      </c>
      <c r="C21" s="3">
        <f>C16+C18-1</f>
        <v>0.5</v>
      </c>
      <c r="D21">
        <f>D16+D18-1</f>
        <v>0.2</v>
      </c>
      <c r="J21" t="s">
        <v>21</v>
      </c>
      <c r="K21" s="3">
        <f t="shared" ref="K21:M21" si="4">K16+K18-1</f>
        <v>0.5</v>
      </c>
      <c r="L21" s="3">
        <f t="shared" si="4"/>
        <v>0.5</v>
      </c>
      <c r="M21">
        <f t="shared" si="4"/>
        <v>0.2</v>
      </c>
      <c r="S21" t="s">
        <v>21</v>
      </c>
      <c r="T21">
        <v>0</v>
      </c>
      <c r="U21">
        <v>0</v>
      </c>
      <c r="V21">
        <f t="shared" ref="T21:V21" si="5">V16+V18-1</f>
        <v>0.2</v>
      </c>
    </row>
    <row r="22" spans="1:22">
      <c r="A22" t="s">
        <v>22</v>
      </c>
      <c r="B22" s="3">
        <f>2*B2/(2*B2+B3+C3)</f>
        <v>0.666666666666667</v>
      </c>
      <c r="C22" s="3">
        <f>2*B6/(2*B6+B7+C7)</f>
        <v>0.666666666666667</v>
      </c>
      <c r="D22">
        <f>2*B10/(2*B10+B11+C11)</f>
        <v>0.333333333333333</v>
      </c>
      <c r="J22" t="s">
        <v>22</v>
      </c>
      <c r="K22" s="3">
        <f>2*K2/(2*K2+K3+L3)</f>
        <v>0.666666666666667</v>
      </c>
      <c r="L22" s="3">
        <f>2*K6/(2*K6+K7+L7)</f>
        <v>0.666666666666667</v>
      </c>
      <c r="M22">
        <f>2*K10/(2*K10+K11+L11)</f>
        <v>0.333333333333333</v>
      </c>
      <c r="S22" t="s">
        <v>22</v>
      </c>
      <c r="T22">
        <v>0</v>
      </c>
      <c r="U22">
        <v>0</v>
      </c>
      <c r="V22">
        <f>2*T10/(2*T10+T11+U11)</f>
        <v>0.333333333333333</v>
      </c>
    </row>
    <row r="23" spans="1:22">
      <c r="A23" t="s">
        <v>23</v>
      </c>
      <c r="B23" s="3">
        <f>5*B2/(5*B2+4*B3+C3)</f>
        <v>0.555555555555556</v>
      </c>
      <c r="C23" s="3">
        <f>5*B6/(5*B6+4*B7+C7)</f>
        <v>0.555555555555556</v>
      </c>
      <c r="D23">
        <f>5*B10/(5*B10+4*B11+C11)</f>
        <v>0.238095238095238</v>
      </c>
      <c r="J23" t="s">
        <v>23</v>
      </c>
      <c r="K23" s="3">
        <f>5*K2/(5*K2+4*K3+L3)</f>
        <v>0.555555555555556</v>
      </c>
      <c r="L23" s="3">
        <f>5*K6/(5*K6+4*K7+L7)</f>
        <v>0.555555555555556</v>
      </c>
      <c r="M23">
        <f>5*K10/(5*K10+4*K11+L11)</f>
        <v>0.238095238095238</v>
      </c>
      <c r="S23" t="s">
        <v>23</v>
      </c>
      <c r="T23">
        <v>0</v>
      </c>
      <c r="U23">
        <v>0</v>
      </c>
      <c r="V23">
        <f>5*T10/(5*T10+4*T11+U11)</f>
        <v>0.238095238095238</v>
      </c>
    </row>
    <row r="24" spans="1:22">
      <c r="A24" t="s">
        <v>24</v>
      </c>
      <c r="B24" s="3">
        <f>B2/(B2+B3+C3)</f>
        <v>0.5</v>
      </c>
      <c r="C24" s="3">
        <f>B6/(B6+B7+C7)</f>
        <v>0.5</v>
      </c>
      <c r="D24">
        <f>B10/(B10+B11+C11)</f>
        <v>0.2</v>
      </c>
      <c r="J24" t="s">
        <v>24</v>
      </c>
      <c r="K24" s="3">
        <f>K2/(K2+K3+L3)</f>
        <v>0.5</v>
      </c>
      <c r="L24" s="3">
        <f>K6/(K6+K7+L7)</f>
        <v>0.5</v>
      </c>
      <c r="M24">
        <f>K10/(K10+K11+L11)</f>
        <v>0.2</v>
      </c>
      <c r="S24" t="s">
        <v>24</v>
      </c>
      <c r="T24">
        <v>0</v>
      </c>
      <c r="U24">
        <v>0</v>
      </c>
      <c r="V24">
        <f>T10/(T10+T11+U11)</f>
        <v>0.2</v>
      </c>
    </row>
    <row r="25" spans="1:22">
      <c r="A25" t="s">
        <v>25</v>
      </c>
      <c r="B25" s="3">
        <f>B24-B28/B28</f>
        <v>-0.5</v>
      </c>
      <c r="C25" s="3">
        <f>C24-C28/C28</f>
        <v>-0.5</v>
      </c>
      <c r="D25">
        <f>D24-D28/D28</f>
        <v>-0.8</v>
      </c>
      <c r="J25" t="s">
        <v>25</v>
      </c>
      <c r="K25" s="3">
        <f t="shared" ref="K25:M25" si="6">K24-K28/K28</f>
        <v>-0.5</v>
      </c>
      <c r="L25" s="3">
        <f t="shared" si="6"/>
        <v>-0.5</v>
      </c>
      <c r="M25">
        <f t="shared" si="6"/>
        <v>-0.8</v>
      </c>
      <c r="S25" t="s">
        <v>25</v>
      </c>
      <c r="T25">
        <v>0</v>
      </c>
      <c r="U25">
        <v>0</v>
      </c>
      <c r="V25">
        <f t="shared" ref="T25:V25" si="7">V24-V28/V28</f>
        <v>-0.8</v>
      </c>
    </row>
    <row r="26" spans="1:22">
      <c r="A26" t="s">
        <v>26</v>
      </c>
      <c r="B26" s="3">
        <f>(B2*C2-B3*C3)/SQRT((B2+B3)*(B2+C3)*(C2+B3)*(C2+C3))</f>
        <v>0.547722557505166</v>
      </c>
      <c r="C26" s="3">
        <f>(B6*C6-B7*C7)/SQRT((B6+B7)*(B6+C7)*(C6+B7)*(C6+C7))</f>
        <v>0.547722557505166</v>
      </c>
      <c r="D26">
        <f>(B10*C10-B11*C11)/SQRT((B10+B11)*(B10+C11)*(C10+B11)*(C10+C11))</f>
        <v>0.316227766016838</v>
      </c>
      <c r="J26" t="s">
        <v>26</v>
      </c>
      <c r="K26" s="3">
        <f>(K2*L2-K3*L3)/SQRT((K2+K3)*(K2+L3)*(L2+K3)*(L2+L3))</f>
        <v>0.547722557505166</v>
      </c>
      <c r="L26" s="3">
        <f>(K6*L6-K7*L7)/SQRT((K6+K7)*(K6+L7)*(L6+K7)*(L6+L7))</f>
        <v>0.547722557505166</v>
      </c>
      <c r="M26">
        <f>(K10*L10-K11*L11)/SQRT((K10+K11)*(K10+L11)*(L10+K11)*(L10+L11))</f>
        <v>0.316227766016838</v>
      </c>
      <c r="S26" t="s">
        <v>26</v>
      </c>
      <c r="T26">
        <v>0</v>
      </c>
      <c r="U26">
        <v>0</v>
      </c>
      <c r="V26">
        <f>(T10*U10-T11*U11)/SQRT((T10+T11)*(T10+U11)*(U10+T11)*(U10+U11))</f>
        <v>0.316227766016838</v>
      </c>
    </row>
    <row r="27" spans="2:12">
      <c r="B27" s="3"/>
      <c r="C27" s="3"/>
      <c r="K27" s="3"/>
      <c r="L27" s="3"/>
    </row>
    <row r="28" spans="1:22">
      <c r="A28" t="s">
        <v>27</v>
      </c>
      <c r="B28" s="3">
        <f>(B2+B3)*(B2+C3)/(B2+B3+C2+C3)</f>
        <v>1.14285714285714</v>
      </c>
      <c r="C28" s="3">
        <f>(B6+B7)*(B6+C7)/(B6+B7+C6+C7)</f>
        <v>1.14285714285714</v>
      </c>
      <c r="D28">
        <f>(B10+B11)*(B10+C11)/(B10+B11+C10+C11)</f>
        <v>0.555555555555556</v>
      </c>
      <c r="J28" t="s">
        <v>27</v>
      </c>
      <c r="K28" s="3">
        <f>(K2+K3)*(K2+L3)/(K2+K3+L2+L3)</f>
        <v>1.14285714285714</v>
      </c>
      <c r="L28" s="3">
        <f>(K6+K7)*(K6+L7)/(K6+K7+L6+L7)</f>
        <v>1.14285714285714</v>
      </c>
      <c r="M28">
        <f>(K10+K11)*(K10+L11)/(K10+K11+L10+L11)</f>
        <v>0.555555555555556</v>
      </c>
      <c r="S28" t="s">
        <v>27</v>
      </c>
      <c r="T28">
        <v>0</v>
      </c>
      <c r="U28">
        <v>0</v>
      </c>
      <c r="V28">
        <f>(T10+T11)*(T10+U11)/(T10+T11+U10+U11)</f>
        <v>0.555555555555556</v>
      </c>
    </row>
    <row r="29" spans="11:12">
      <c r="K29" s="3"/>
      <c r="L29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selection activeCell="S26" sqref="S26"/>
    </sheetView>
  </sheetViews>
  <sheetFormatPr defaultColWidth="9" defaultRowHeight="14.4"/>
  <cols>
    <col min="1" max="1" width="33.7777777777778" style="4" customWidth="1"/>
    <col min="2" max="2" width="18.2222222222222" style="4" customWidth="1"/>
    <col min="3" max="3" width="28.1111111111111" style="4" customWidth="1"/>
    <col min="4" max="4" width="26.8888888888889" style="4" customWidth="1"/>
    <col min="5" max="5" width="9" style="4"/>
    <col min="6" max="6" width="11" style="4" customWidth="1"/>
    <col min="7" max="9" width="9" style="4"/>
    <col min="10" max="10" width="36" style="4" customWidth="1"/>
    <col min="11" max="11" width="19.4444444444444" style="4" customWidth="1"/>
    <col min="12" max="12" width="26.4444444444444" style="4" customWidth="1"/>
    <col min="13" max="13" width="27.5555555555556" style="4" customWidth="1"/>
    <col min="14" max="18" width="9" style="4"/>
    <col min="19" max="19" width="33.5555555555556" style="4" customWidth="1"/>
    <col min="20" max="20" width="21.8888888888889" style="4" customWidth="1"/>
    <col min="21" max="21" width="26.1111111111111" style="4" customWidth="1"/>
    <col min="22" max="22" width="25.4444444444444" style="4" customWidth="1"/>
    <col min="23" max="16384" width="9" style="4"/>
  </cols>
  <sheetData>
    <row r="1" spans="1:24">
      <c r="A1" s="5"/>
      <c r="B1" s="5" t="s">
        <v>0</v>
      </c>
      <c r="C1" s="5" t="s">
        <v>1</v>
      </c>
      <c r="D1" s="2" t="s">
        <v>2</v>
      </c>
      <c r="F1" s="2" t="s">
        <v>3</v>
      </c>
      <c r="J1" s="5"/>
      <c r="K1" s="5" t="s">
        <v>0</v>
      </c>
      <c r="L1" s="5" t="s">
        <v>1</v>
      </c>
      <c r="M1" s="2" t="s">
        <v>2</v>
      </c>
      <c r="O1" s="2" t="s">
        <v>4</v>
      </c>
      <c r="S1" s="5"/>
      <c r="T1" s="5" t="s">
        <v>0</v>
      </c>
      <c r="U1" s="5" t="s">
        <v>1</v>
      </c>
      <c r="V1" s="2" t="s">
        <v>2</v>
      </c>
      <c r="X1" s="2" t="s">
        <v>5</v>
      </c>
    </row>
    <row r="2" spans="1:25">
      <c r="A2" s="5" t="s">
        <v>6</v>
      </c>
      <c r="B2" s="5">
        <v>1</v>
      </c>
      <c r="C2" s="5">
        <v>4</v>
      </c>
      <c r="D2" s="2"/>
      <c r="F2" s="4" t="s">
        <v>7</v>
      </c>
      <c r="G2" s="4" t="s">
        <v>8</v>
      </c>
      <c r="J2" s="5" t="s">
        <v>6</v>
      </c>
      <c r="K2" s="5">
        <v>1</v>
      </c>
      <c r="L2" s="5">
        <v>4</v>
      </c>
      <c r="M2" s="2"/>
      <c r="O2" s="4" t="s">
        <v>7</v>
      </c>
      <c r="P2" s="4" t="s">
        <v>8</v>
      </c>
      <c r="S2" s="5" t="s">
        <v>6</v>
      </c>
      <c r="T2" s="5">
        <v>0</v>
      </c>
      <c r="U2" s="5">
        <v>0</v>
      </c>
      <c r="V2" s="2"/>
      <c r="X2" s="4" t="s">
        <v>7</v>
      </c>
      <c r="Y2" s="4" t="s">
        <v>8</v>
      </c>
    </row>
    <row r="3" spans="1:25">
      <c r="A3" s="5" t="s">
        <v>9</v>
      </c>
      <c r="B3" s="5">
        <v>4</v>
      </c>
      <c r="C3" s="5">
        <v>0</v>
      </c>
      <c r="D3" s="2"/>
      <c r="F3" s="4" t="s">
        <v>10</v>
      </c>
      <c r="G3" s="4" t="s">
        <v>11</v>
      </c>
      <c r="J3" s="5" t="s">
        <v>9</v>
      </c>
      <c r="K3" s="5">
        <v>4</v>
      </c>
      <c r="L3" s="5">
        <v>0</v>
      </c>
      <c r="M3" s="2"/>
      <c r="O3" s="4" t="s">
        <v>10</v>
      </c>
      <c r="P3" s="4" t="s">
        <v>11</v>
      </c>
      <c r="S3" s="5" t="s">
        <v>9</v>
      </c>
      <c r="T3" s="5">
        <v>0</v>
      </c>
      <c r="U3" s="5">
        <v>0</v>
      </c>
      <c r="V3" s="2"/>
      <c r="X3" s="4" t="s">
        <v>10</v>
      </c>
      <c r="Y3" s="4" t="s">
        <v>11</v>
      </c>
    </row>
    <row r="4" spans="4:22">
      <c r="D4" s="2"/>
      <c r="M4" s="2"/>
      <c r="V4" s="2"/>
    </row>
    <row r="5" spans="1:22">
      <c r="A5" s="5"/>
      <c r="B5" s="5" t="s">
        <v>0</v>
      </c>
      <c r="C5" s="5" t="s">
        <v>1</v>
      </c>
      <c r="D5" s="2" t="s">
        <v>12</v>
      </c>
      <c r="J5" s="5"/>
      <c r="K5" s="5" t="s">
        <v>0</v>
      </c>
      <c r="L5" s="5" t="s">
        <v>1</v>
      </c>
      <c r="M5" s="2" t="s">
        <v>12</v>
      </c>
      <c r="S5" s="5"/>
      <c r="T5" s="5" t="s">
        <v>0</v>
      </c>
      <c r="U5" s="5" t="s">
        <v>1</v>
      </c>
      <c r="V5" s="2" t="s">
        <v>12</v>
      </c>
    </row>
    <row r="6" spans="1:22">
      <c r="A6" s="5" t="s">
        <v>6</v>
      </c>
      <c r="B6" s="5">
        <v>1</v>
      </c>
      <c r="C6" s="5">
        <v>4</v>
      </c>
      <c r="D6" s="2"/>
      <c r="J6" s="5" t="s">
        <v>6</v>
      </c>
      <c r="K6" s="5">
        <v>1</v>
      </c>
      <c r="L6" s="5">
        <v>4</v>
      </c>
      <c r="M6" s="2"/>
      <c r="S6" s="5" t="s">
        <v>6</v>
      </c>
      <c r="T6" s="5">
        <v>0</v>
      </c>
      <c r="U6" s="5">
        <v>0</v>
      </c>
      <c r="V6" s="2"/>
    </row>
    <row r="7" spans="1:22">
      <c r="A7" s="5" t="s">
        <v>9</v>
      </c>
      <c r="B7" s="5">
        <v>4</v>
      </c>
      <c r="C7" s="5">
        <v>0</v>
      </c>
      <c r="D7" s="2"/>
      <c r="J7" s="5" t="s">
        <v>9</v>
      </c>
      <c r="K7" s="5">
        <v>4</v>
      </c>
      <c r="L7" s="5">
        <v>0</v>
      </c>
      <c r="M7" s="2"/>
      <c r="S7" s="5" t="s">
        <v>9</v>
      </c>
      <c r="T7" s="5">
        <v>0</v>
      </c>
      <c r="U7" s="5">
        <v>0</v>
      </c>
      <c r="V7" s="2"/>
    </row>
    <row r="8" spans="4:22">
      <c r="D8" s="2"/>
      <c r="M8" s="2"/>
      <c r="V8" s="2"/>
    </row>
    <row r="9" spans="1:22">
      <c r="A9" s="5"/>
      <c r="B9" s="5" t="s">
        <v>0</v>
      </c>
      <c r="C9" s="5" t="s">
        <v>1</v>
      </c>
      <c r="D9" s="2" t="s">
        <v>13</v>
      </c>
      <c r="J9" s="5"/>
      <c r="K9" s="5" t="s">
        <v>0</v>
      </c>
      <c r="L9" s="5" t="s">
        <v>1</v>
      </c>
      <c r="M9" s="2" t="s">
        <v>13</v>
      </c>
      <c r="S9" s="5"/>
      <c r="T9" s="5" t="s">
        <v>0</v>
      </c>
      <c r="U9" s="5" t="s">
        <v>1</v>
      </c>
      <c r="V9" s="2" t="s">
        <v>13</v>
      </c>
    </row>
    <row r="10" spans="1:21">
      <c r="A10" s="5" t="s">
        <v>6</v>
      </c>
      <c r="B10" s="5">
        <v>1</v>
      </c>
      <c r="C10" s="5">
        <v>4</v>
      </c>
      <c r="J10" s="5" t="s">
        <v>6</v>
      </c>
      <c r="K10" s="5">
        <v>1</v>
      </c>
      <c r="L10" s="5">
        <v>4</v>
      </c>
      <c r="M10" s="2"/>
      <c r="S10" s="5" t="s">
        <v>6</v>
      </c>
      <c r="T10" s="5">
        <v>0</v>
      </c>
      <c r="U10" s="5">
        <v>5</v>
      </c>
    </row>
    <row r="11" spans="1:21">
      <c r="A11" s="5" t="s">
        <v>9</v>
      </c>
      <c r="B11" s="5">
        <v>4</v>
      </c>
      <c r="C11" s="5">
        <v>0</v>
      </c>
      <c r="J11" s="5" t="s">
        <v>9</v>
      </c>
      <c r="K11" s="5">
        <v>4</v>
      </c>
      <c r="L11" s="5">
        <v>0</v>
      </c>
      <c r="M11" s="2"/>
      <c r="S11" s="5" t="s">
        <v>9</v>
      </c>
      <c r="T11" s="5">
        <v>5</v>
      </c>
      <c r="U11" s="5">
        <v>0</v>
      </c>
    </row>
    <row r="12" spans="13:13">
      <c r="M12" s="2"/>
    </row>
    <row r="13" spans="2:22">
      <c r="B13" s="2" t="s">
        <v>2</v>
      </c>
      <c r="C13" s="2" t="s">
        <v>12</v>
      </c>
      <c r="D13" s="2" t="s">
        <v>13</v>
      </c>
      <c r="K13" s="2" t="s">
        <v>2</v>
      </c>
      <c r="L13" s="2" t="s">
        <v>12</v>
      </c>
      <c r="M13" s="2" t="s">
        <v>13</v>
      </c>
      <c r="T13" s="2" t="s">
        <v>2</v>
      </c>
      <c r="U13" s="2" t="s">
        <v>12</v>
      </c>
      <c r="V13" s="2" t="s">
        <v>13</v>
      </c>
    </row>
    <row r="14" spans="1:22">
      <c r="A14" s="4" t="s">
        <v>14</v>
      </c>
      <c r="B14" s="4">
        <f>(B2+C3)/(B2+B3+C2+C3)</f>
        <v>0.111111111111111</v>
      </c>
      <c r="C14" s="4">
        <f>(B6+C7)/(B6+B7+C6+C7)</f>
        <v>0.111111111111111</v>
      </c>
      <c r="D14" s="4">
        <f>(B10+C11)/(B10+B11+C10+C11)</f>
        <v>0.111111111111111</v>
      </c>
      <c r="J14" s="4" t="s">
        <v>14</v>
      </c>
      <c r="K14" s="4">
        <f>(K2+L2)/(K2+K3+L2+L3)</f>
        <v>0.555555555555556</v>
      </c>
      <c r="L14" s="4">
        <f>(K6+L6)/(K6+K7+L6+L7)</f>
        <v>0.555555555555556</v>
      </c>
      <c r="M14" s="4">
        <f>(K10+L10)/(K10+K11+L10+L11)</f>
        <v>0.555555555555556</v>
      </c>
      <c r="S14" s="4" t="s">
        <v>14</v>
      </c>
      <c r="T14" s="4">
        <v>0</v>
      </c>
      <c r="U14" s="4">
        <v>0</v>
      </c>
      <c r="V14" s="4">
        <f>(T10+U10)/(T10+T11+U10+U11)</f>
        <v>0.5</v>
      </c>
    </row>
    <row r="15" spans="1:22">
      <c r="A15" s="4" t="s">
        <v>15</v>
      </c>
      <c r="B15" s="4">
        <f>B2/(B2+C3)</f>
        <v>1</v>
      </c>
      <c r="C15" s="4">
        <f>B6/(B6+C7)</f>
        <v>1</v>
      </c>
      <c r="D15" s="4">
        <f>B10/(B10+C11)</f>
        <v>1</v>
      </c>
      <c r="J15" s="4" t="s">
        <v>15</v>
      </c>
      <c r="K15" s="4">
        <f>K2/(K2+L3)</f>
        <v>1</v>
      </c>
      <c r="L15" s="4">
        <f>K6/(K6+L7)</f>
        <v>1</v>
      </c>
      <c r="M15" s="4">
        <f>K10/(K10+L11)</f>
        <v>1</v>
      </c>
      <c r="S15" s="4" t="s">
        <v>15</v>
      </c>
      <c r="T15" s="4">
        <v>0</v>
      </c>
      <c r="U15" s="4">
        <v>0</v>
      </c>
      <c r="V15" s="4">
        <v>0</v>
      </c>
    </row>
    <row r="16" spans="1:22">
      <c r="A16" s="4" t="s">
        <v>16</v>
      </c>
      <c r="B16" s="4">
        <f>$B$2/($B$2+B3)</f>
        <v>0.2</v>
      </c>
      <c r="C16" s="4">
        <f>$B$6/($B$6+$B$7)</f>
        <v>0.2</v>
      </c>
      <c r="D16" s="4">
        <f>$B$10/($B$10+$B$11)</f>
        <v>0.2</v>
      </c>
      <c r="J16" s="4" t="s">
        <v>16</v>
      </c>
      <c r="K16" s="4">
        <f>K2/(K2+K3)</f>
        <v>0.2</v>
      </c>
      <c r="L16" s="4">
        <f>K6/(K6+K7)</f>
        <v>0.2</v>
      </c>
      <c r="M16" s="4">
        <f>K10/(K10+K11)</f>
        <v>0.2</v>
      </c>
      <c r="S16" s="4" t="s">
        <v>16</v>
      </c>
      <c r="T16" s="4">
        <v>0</v>
      </c>
      <c r="U16" s="4">
        <v>0</v>
      </c>
      <c r="V16" s="4">
        <f>T10/(T10+T11)</f>
        <v>0</v>
      </c>
    </row>
    <row r="17" spans="1:22">
      <c r="A17" s="4" t="s">
        <v>17</v>
      </c>
      <c r="B17" s="4">
        <f>C2/(C2+B3)</f>
        <v>0.5</v>
      </c>
      <c r="C17" s="4">
        <f>C6/(C6+B7)</f>
        <v>0.5</v>
      </c>
      <c r="D17" s="4">
        <f>C10/(C10+B11)</f>
        <v>0.5</v>
      </c>
      <c r="J17" s="4" t="s">
        <v>17</v>
      </c>
      <c r="K17" s="4">
        <f>L2/(L2+K3)</f>
        <v>0.5</v>
      </c>
      <c r="L17" s="4">
        <f>L6/(L6+K7)</f>
        <v>0.5</v>
      </c>
      <c r="M17" s="4">
        <f>L10/(L10+K11)</f>
        <v>0.5</v>
      </c>
      <c r="S17" s="4" t="s">
        <v>17</v>
      </c>
      <c r="T17" s="4">
        <v>0</v>
      </c>
      <c r="U17" s="4">
        <v>0</v>
      </c>
      <c r="V17" s="4">
        <f>U10/(U10+T11)</f>
        <v>0.5</v>
      </c>
    </row>
    <row r="18" spans="1:22">
      <c r="A18" s="4" t="s">
        <v>18</v>
      </c>
      <c r="B18" s="4">
        <f>C2/(C2+C3)</f>
        <v>1</v>
      </c>
      <c r="C18" s="4">
        <f>C6/(C6+C7)</f>
        <v>1</v>
      </c>
      <c r="D18" s="4">
        <f>C10/(C10+C11)</f>
        <v>1</v>
      </c>
      <c r="J18" s="4" t="s">
        <v>18</v>
      </c>
      <c r="K18" s="4">
        <f>L2/(L2+L3)</f>
        <v>1</v>
      </c>
      <c r="L18" s="4">
        <f>L6/(L6+L7)</f>
        <v>1</v>
      </c>
      <c r="M18" s="4">
        <f>L10/(L10+L11)</f>
        <v>1</v>
      </c>
      <c r="S18" s="4" t="s">
        <v>18</v>
      </c>
      <c r="T18" s="4">
        <v>0</v>
      </c>
      <c r="U18" s="4">
        <v>0</v>
      </c>
      <c r="V18" s="4">
        <f>U10/(U10+U11)</f>
        <v>1</v>
      </c>
    </row>
    <row r="19" spans="1:22">
      <c r="A19" s="4" t="s">
        <v>19</v>
      </c>
      <c r="B19" s="4">
        <f>(B15+B17)/2</f>
        <v>0.75</v>
      </c>
      <c r="C19" s="4">
        <f>(C15+C17)/2</f>
        <v>0.75</v>
      </c>
      <c r="D19" s="4">
        <f>(D15+D17)/2</f>
        <v>0.75</v>
      </c>
      <c r="J19" s="4" t="s">
        <v>19</v>
      </c>
      <c r="K19" s="4">
        <f t="shared" ref="K19:M19" si="0">(K15+K17)/2</f>
        <v>0.75</v>
      </c>
      <c r="L19" s="4">
        <f t="shared" si="0"/>
        <v>0.75</v>
      </c>
      <c r="M19" s="4">
        <f t="shared" si="0"/>
        <v>0.75</v>
      </c>
      <c r="S19" s="4" t="s">
        <v>19</v>
      </c>
      <c r="T19" s="4">
        <v>0</v>
      </c>
      <c r="U19" s="4">
        <v>0</v>
      </c>
      <c r="V19" s="4">
        <v>0</v>
      </c>
    </row>
    <row r="20" spans="1:22">
      <c r="A20" s="4" t="s">
        <v>20</v>
      </c>
      <c r="B20" s="4">
        <f>B15+B17-1</f>
        <v>0.5</v>
      </c>
      <c r="C20" s="4">
        <f>C15+C17-1</f>
        <v>0.5</v>
      </c>
      <c r="D20" s="4">
        <f>D15+D17-1</f>
        <v>0.5</v>
      </c>
      <c r="J20" s="4" t="s">
        <v>20</v>
      </c>
      <c r="K20" s="4">
        <f t="shared" ref="K20:M20" si="1">K15+K17-1</f>
        <v>0.5</v>
      </c>
      <c r="L20" s="4">
        <f t="shared" si="1"/>
        <v>0.5</v>
      </c>
      <c r="M20" s="4">
        <f t="shared" si="1"/>
        <v>0.5</v>
      </c>
      <c r="S20" s="4" t="s">
        <v>20</v>
      </c>
      <c r="T20" s="4">
        <v>0</v>
      </c>
      <c r="U20" s="4">
        <v>0</v>
      </c>
      <c r="V20" s="4">
        <v>0</v>
      </c>
    </row>
    <row r="21" spans="1:22">
      <c r="A21" s="4" t="s">
        <v>21</v>
      </c>
      <c r="B21" s="4">
        <f>B16+B18-1</f>
        <v>0.2</v>
      </c>
      <c r="C21" s="4">
        <f>C16+C18-1</f>
        <v>0.2</v>
      </c>
      <c r="D21" s="4">
        <f>D16+D18-1</f>
        <v>0.2</v>
      </c>
      <c r="J21" s="4" t="s">
        <v>21</v>
      </c>
      <c r="K21" s="4">
        <f t="shared" ref="K21:M21" si="2">K16+K18-1</f>
        <v>0.2</v>
      </c>
      <c r="L21" s="4">
        <f t="shared" si="2"/>
        <v>0.2</v>
      </c>
      <c r="M21" s="4">
        <f t="shared" si="2"/>
        <v>0.2</v>
      </c>
      <c r="S21" s="4" t="s">
        <v>21</v>
      </c>
      <c r="T21" s="4">
        <v>0</v>
      </c>
      <c r="U21" s="4">
        <v>0</v>
      </c>
      <c r="V21" s="4">
        <f t="shared" ref="T21:V21" si="3">V16+V18-1</f>
        <v>0</v>
      </c>
    </row>
    <row r="22" spans="1:22">
      <c r="A22" s="4" t="s">
        <v>22</v>
      </c>
      <c r="B22" s="4">
        <f>2*B2/(2*B2+B3+C3)</f>
        <v>0.333333333333333</v>
      </c>
      <c r="C22" s="4">
        <f>2*B6/(2*B6+B7+C7)</f>
        <v>0.333333333333333</v>
      </c>
      <c r="D22" s="4">
        <f>2*B10/(2*B10+B11+C11)</f>
        <v>0.333333333333333</v>
      </c>
      <c r="J22" s="4" t="s">
        <v>22</v>
      </c>
      <c r="K22" s="4">
        <f>2*K2/(2*K2+K3+L3)</f>
        <v>0.333333333333333</v>
      </c>
      <c r="L22" s="4">
        <f>2*K6/(2*K6+K7+L7)</f>
        <v>0.333333333333333</v>
      </c>
      <c r="M22" s="4">
        <f>2*K10/(2*K10+K11+L11)</f>
        <v>0.333333333333333</v>
      </c>
      <c r="S22" s="4" t="s">
        <v>22</v>
      </c>
      <c r="T22" s="4">
        <v>0</v>
      </c>
      <c r="U22" s="4">
        <v>0</v>
      </c>
      <c r="V22" s="4">
        <f>2*T10/(2*T10+T11+U11)</f>
        <v>0</v>
      </c>
    </row>
    <row r="23" spans="1:22">
      <c r="A23" s="4" t="s">
        <v>23</v>
      </c>
      <c r="B23" s="4">
        <f>5*B2/(5*B2+4*B3+C3)</f>
        <v>0.238095238095238</v>
      </c>
      <c r="C23" s="4">
        <f>5*B6/(5*B6+4*B7+C7)</f>
        <v>0.238095238095238</v>
      </c>
      <c r="D23" s="4">
        <f>5*B10/(5*B10+4*B11+C11)</f>
        <v>0.238095238095238</v>
      </c>
      <c r="J23" s="4" t="s">
        <v>23</v>
      </c>
      <c r="K23" s="4">
        <f>5*K2/(5*K2+4*K3+L3)</f>
        <v>0.238095238095238</v>
      </c>
      <c r="L23" s="4">
        <f>5*K6/(5*K6+4*K7+L7)</f>
        <v>0.238095238095238</v>
      </c>
      <c r="M23" s="4">
        <f>5*K10/(5*K10+4*K11+L11)</f>
        <v>0.238095238095238</v>
      </c>
      <c r="S23" s="4" t="s">
        <v>23</v>
      </c>
      <c r="T23" s="4">
        <v>0</v>
      </c>
      <c r="U23" s="4">
        <v>0</v>
      </c>
      <c r="V23" s="4">
        <f>5*T10/(5*T10+4*T11+U11)</f>
        <v>0</v>
      </c>
    </row>
    <row r="24" spans="1:22">
      <c r="A24" s="4" t="s">
        <v>24</v>
      </c>
      <c r="B24" s="4">
        <f>B2/(B2+B3+C3)</f>
        <v>0.2</v>
      </c>
      <c r="C24" s="4">
        <f>B6/(B6+B7+C7)</f>
        <v>0.2</v>
      </c>
      <c r="D24" s="4">
        <f>B10/(B10+B11+C11)</f>
        <v>0.2</v>
      </c>
      <c r="J24" s="4" t="s">
        <v>24</v>
      </c>
      <c r="K24" s="4">
        <f>K2/(K2+K3+L3)</f>
        <v>0.2</v>
      </c>
      <c r="L24" s="4">
        <f>K6/(K6+K7+L7)</f>
        <v>0.2</v>
      </c>
      <c r="M24" s="4">
        <f>K10/(K10+K11+L11)</f>
        <v>0.2</v>
      </c>
      <c r="S24" s="4" t="s">
        <v>24</v>
      </c>
      <c r="T24" s="4">
        <v>0</v>
      </c>
      <c r="U24" s="4">
        <v>0</v>
      </c>
      <c r="V24" s="4">
        <f>T10/(T10+T11+U11)</f>
        <v>0</v>
      </c>
    </row>
    <row r="25" spans="1:22">
      <c r="A25" s="4" t="s">
        <v>25</v>
      </c>
      <c r="B25" s="4">
        <f>B24-B28/B28</f>
        <v>-0.8</v>
      </c>
      <c r="C25" s="4">
        <f>C24-C28/C28</f>
        <v>-0.8</v>
      </c>
      <c r="D25" s="4">
        <f>D24-D28/D28</f>
        <v>-0.8</v>
      </c>
      <c r="J25" s="4" t="s">
        <v>25</v>
      </c>
      <c r="K25" s="4">
        <f t="shared" ref="K25:M25" si="4">K24-K28/K28</f>
        <v>-0.8</v>
      </c>
      <c r="L25" s="4">
        <f t="shared" si="4"/>
        <v>-0.8</v>
      </c>
      <c r="M25" s="4">
        <f t="shared" si="4"/>
        <v>-0.8</v>
      </c>
      <c r="S25" s="4" t="s">
        <v>25</v>
      </c>
      <c r="T25" s="4">
        <v>0</v>
      </c>
      <c r="U25" s="4">
        <v>0</v>
      </c>
      <c r="V25" s="4">
        <v>0</v>
      </c>
    </row>
    <row r="26" spans="1:22">
      <c r="A26" s="4" t="s">
        <v>26</v>
      </c>
      <c r="B26" s="4">
        <f>(B2*C2-B3*C3)/SQRT((B2+B3)*(B2+C3)*(C2+B3)*(C2+C3))</f>
        <v>0.316227766016838</v>
      </c>
      <c r="C26" s="4">
        <f>(B6*C6-B7*C7)/SQRT((B6+B7)*(B6+C7)*(C6+B7)*(C6+C7))</f>
        <v>0.316227766016838</v>
      </c>
      <c r="D26" s="4">
        <f>(B10*C10-B11*C11)/SQRT((B10+B11)*(B10+C11)*(C10+B11)*(C10+C11))</f>
        <v>0.316227766016838</v>
      </c>
      <c r="J26" s="4" t="s">
        <v>26</v>
      </c>
      <c r="K26" s="4">
        <f>(K2*L2-K3*L3)/SQRT((K2+K3)*(K2+L3)*(L2+K3)*(L2+L3))</f>
        <v>0.316227766016838</v>
      </c>
      <c r="L26" s="4">
        <f>(K6*L6-K7*L7)/SQRT((K6+K7)*(K6+L7)*(L6+K7)*(L6+L7))</f>
        <v>0.316227766016838</v>
      </c>
      <c r="M26" s="4">
        <f>(K10*L10-K11*L11)/SQRT((K10+K11)*(K10+L11)*(L10+K11)*(L10+L11))</f>
        <v>0.316227766016838</v>
      </c>
      <c r="S26" s="4" t="s">
        <v>28</v>
      </c>
      <c r="T26" s="4">
        <v>0</v>
      </c>
      <c r="U26" s="4">
        <v>0</v>
      </c>
      <c r="V26" s="4">
        <v>0</v>
      </c>
    </row>
    <row r="28" spans="1:22">
      <c r="A28" s="4" t="s">
        <v>27</v>
      </c>
      <c r="B28" s="4">
        <f>(B2+B3)*(B2+C3)/(B2+B3+C2+C3)</f>
        <v>0.555555555555556</v>
      </c>
      <c r="C28" s="4">
        <f>(B6+B7)*(B6+C7)/(B6+B7+C6+C7)</f>
        <v>0.555555555555556</v>
      </c>
      <c r="D28" s="4">
        <f>(B10+B11)*(B10+C11)/(B10+B11+C10+C11)</f>
        <v>0.555555555555556</v>
      </c>
      <c r="J28" s="4" t="s">
        <v>27</v>
      </c>
      <c r="K28" s="4">
        <f>(K2+K3)*(K2+L3)/(K2+K3+L2+L3)</f>
        <v>0.555555555555556</v>
      </c>
      <c r="L28" s="4">
        <f>(K6+K7)*(K6+L7)/(K6+K7+L6+L7)</f>
        <v>0.555555555555556</v>
      </c>
      <c r="M28" s="4">
        <f>(K10+K11)*(K10+L11)/(K10+K11+L10+L11)</f>
        <v>0.555555555555556</v>
      </c>
      <c r="S28" s="4" t="s">
        <v>27</v>
      </c>
      <c r="T28" s="4">
        <v>0</v>
      </c>
      <c r="U28" s="4">
        <v>0</v>
      </c>
      <c r="V28" s="4">
        <f>(T10+T11)*(T10+U11)/(T10+T11+U10+U11)</f>
        <v>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selection activeCell="D9" sqref="D9"/>
    </sheetView>
  </sheetViews>
  <sheetFormatPr defaultColWidth="9" defaultRowHeight="14.4"/>
  <cols>
    <col min="1" max="1" width="33.7777777777778" customWidth="1"/>
    <col min="2" max="2" width="18.2222222222222" customWidth="1"/>
    <col min="3" max="3" width="28.1111111111111" customWidth="1"/>
    <col min="4" max="4" width="26.8888888888889" customWidth="1"/>
    <col min="6" max="6" width="11" customWidth="1"/>
    <col min="10" max="10" width="36" customWidth="1"/>
    <col min="11" max="11" width="19.4444444444444" customWidth="1"/>
    <col min="12" max="12" width="26.4444444444444" customWidth="1"/>
    <col min="13" max="13" width="27.5555555555556" customWidth="1"/>
    <col min="19" max="19" width="33.5555555555556" customWidth="1"/>
    <col min="20" max="20" width="21.8888888888889" customWidth="1"/>
    <col min="21" max="21" width="26.1111111111111" customWidth="1"/>
    <col min="22" max="22" width="25.4444444444444" customWidth="1"/>
  </cols>
  <sheetData>
    <row r="1" spans="1:24">
      <c r="A1" s="1"/>
      <c r="B1" s="1" t="s">
        <v>0</v>
      </c>
      <c r="C1" s="1" t="s">
        <v>1</v>
      </c>
      <c r="D1" s="2" t="s">
        <v>2</v>
      </c>
      <c r="F1" s="2" t="s">
        <v>3</v>
      </c>
      <c r="J1" s="1"/>
      <c r="K1" s="1" t="s">
        <v>0</v>
      </c>
      <c r="L1" s="1" t="s">
        <v>1</v>
      </c>
      <c r="M1" s="2" t="s">
        <v>2</v>
      </c>
      <c r="O1" s="2" t="s">
        <v>4</v>
      </c>
      <c r="S1" s="1"/>
      <c r="T1" s="1" t="s">
        <v>0</v>
      </c>
      <c r="U1" s="1" t="s">
        <v>1</v>
      </c>
      <c r="V1" s="2" t="s">
        <v>2</v>
      </c>
      <c r="X1" s="2" t="s">
        <v>5</v>
      </c>
    </row>
    <row r="2" spans="1:25">
      <c r="A2" s="1" t="s">
        <v>6</v>
      </c>
      <c r="B2" s="1">
        <v>3</v>
      </c>
      <c r="C2" s="1">
        <v>2</v>
      </c>
      <c r="F2" t="s">
        <v>7</v>
      </c>
      <c r="G2" t="s">
        <v>8</v>
      </c>
      <c r="J2" s="1" t="s">
        <v>6</v>
      </c>
      <c r="K2" s="1">
        <v>3</v>
      </c>
      <c r="L2" s="1">
        <v>2</v>
      </c>
      <c r="O2" t="s">
        <v>7</v>
      </c>
      <c r="P2" t="s">
        <v>8</v>
      </c>
      <c r="S2" s="1" t="s">
        <v>6</v>
      </c>
      <c r="T2" s="1">
        <v>0</v>
      </c>
      <c r="U2" s="1">
        <v>0</v>
      </c>
      <c r="X2" t="s">
        <v>7</v>
      </c>
      <c r="Y2" t="s">
        <v>8</v>
      </c>
    </row>
    <row r="3" spans="1:25">
      <c r="A3" s="1" t="s">
        <v>9</v>
      </c>
      <c r="B3" s="1">
        <v>4</v>
      </c>
      <c r="C3" s="1">
        <v>0</v>
      </c>
      <c r="F3" t="s">
        <v>10</v>
      </c>
      <c r="G3" t="s">
        <v>11</v>
      </c>
      <c r="J3" s="1" t="s">
        <v>9</v>
      </c>
      <c r="K3" s="1">
        <v>4</v>
      </c>
      <c r="L3" s="1">
        <v>0</v>
      </c>
      <c r="O3" t="s">
        <v>10</v>
      </c>
      <c r="P3" t="s">
        <v>11</v>
      </c>
      <c r="S3" s="1" t="s">
        <v>9</v>
      </c>
      <c r="T3" s="1">
        <v>0</v>
      </c>
      <c r="U3" s="1">
        <v>0</v>
      </c>
      <c r="X3" t="s">
        <v>10</v>
      </c>
      <c r="Y3" t="s">
        <v>11</v>
      </c>
    </row>
    <row r="5" spans="1:22">
      <c r="A5" s="1"/>
      <c r="B5" s="1" t="s">
        <v>0</v>
      </c>
      <c r="C5" s="1" t="s">
        <v>1</v>
      </c>
      <c r="D5" s="2" t="s">
        <v>12</v>
      </c>
      <c r="J5" s="1"/>
      <c r="K5" s="1" t="s">
        <v>0</v>
      </c>
      <c r="L5" s="1" t="s">
        <v>1</v>
      </c>
      <c r="M5" s="2" t="s">
        <v>12</v>
      </c>
      <c r="S5" s="1"/>
      <c r="T5" s="1" t="s">
        <v>0</v>
      </c>
      <c r="U5" s="1" t="s">
        <v>1</v>
      </c>
      <c r="V5" s="2" t="s">
        <v>12</v>
      </c>
    </row>
    <row r="6" spans="1:21">
      <c r="A6" s="1" t="s">
        <v>6</v>
      </c>
      <c r="B6" s="1">
        <v>3</v>
      </c>
      <c r="C6" s="1">
        <v>2</v>
      </c>
      <c r="J6" s="1" t="s">
        <v>6</v>
      </c>
      <c r="K6" s="1">
        <v>3</v>
      </c>
      <c r="L6" s="1">
        <v>2</v>
      </c>
      <c r="S6" s="1" t="s">
        <v>6</v>
      </c>
      <c r="T6" s="1">
        <v>0</v>
      </c>
      <c r="U6" s="1">
        <v>0</v>
      </c>
    </row>
    <row r="7" spans="1:21">
      <c r="A7" s="1" t="s">
        <v>9</v>
      </c>
      <c r="B7" s="1">
        <v>4</v>
      </c>
      <c r="C7" s="1">
        <v>0</v>
      </c>
      <c r="J7" s="1" t="s">
        <v>9</v>
      </c>
      <c r="K7" s="1">
        <v>4</v>
      </c>
      <c r="L7" s="1">
        <v>0</v>
      </c>
      <c r="S7" s="1" t="s">
        <v>9</v>
      </c>
      <c r="T7" s="1">
        <v>0</v>
      </c>
      <c r="U7" s="1">
        <v>0</v>
      </c>
    </row>
    <row r="9" spans="1:22">
      <c r="A9" s="1"/>
      <c r="B9" s="1" t="s">
        <v>0</v>
      </c>
      <c r="C9" s="1" t="s">
        <v>1</v>
      </c>
      <c r="D9" s="2" t="s">
        <v>13</v>
      </c>
      <c r="J9" s="1"/>
      <c r="K9" s="1" t="s">
        <v>0</v>
      </c>
      <c r="L9" s="1" t="s">
        <v>1</v>
      </c>
      <c r="M9" s="2" t="s">
        <v>13</v>
      </c>
      <c r="S9" s="1"/>
      <c r="T9" s="1" t="s">
        <v>0</v>
      </c>
      <c r="U9" s="1" t="s">
        <v>1</v>
      </c>
      <c r="V9" s="2" t="s">
        <v>13</v>
      </c>
    </row>
    <row r="10" spans="1:21">
      <c r="A10" s="1" t="s">
        <v>6</v>
      </c>
      <c r="B10" s="1">
        <v>3</v>
      </c>
      <c r="C10" s="1">
        <v>2</v>
      </c>
      <c r="J10" s="1" t="s">
        <v>6</v>
      </c>
      <c r="K10" s="1">
        <v>3</v>
      </c>
      <c r="L10" s="1">
        <v>2</v>
      </c>
      <c r="S10" s="1" t="s">
        <v>6</v>
      </c>
      <c r="T10" s="1">
        <v>0</v>
      </c>
      <c r="U10" s="1">
        <v>5</v>
      </c>
    </row>
    <row r="11" spans="1:21">
      <c r="A11" s="1" t="s">
        <v>9</v>
      </c>
      <c r="B11" s="1">
        <v>2</v>
      </c>
      <c r="C11" s="1">
        <v>0</v>
      </c>
      <c r="J11" s="1" t="s">
        <v>9</v>
      </c>
      <c r="K11" s="1">
        <v>2</v>
      </c>
      <c r="L11" s="1">
        <v>0</v>
      </c>
      <c r="S11" s="1" t="s">
        <v>9</v>
      </c>
      <c r="T11" s="1">
        <v>5</v>
      </c>
      <c r="U11" s="1">
        <v>0</v>
      </c>
    </row>
    <row r="13" spans="2:22">
      <c r="B13" s="2" t="s">
        <v>2</v>
      </c>
      <c r="C13" s="2" t="s">
        <v>12</v>
      </c>
      <c r="D13" s="2" t="s">
        <v>13</v>
      </c>
      <c r="K13" s="2" t="s">
        <v>2</v>
      </c>
      <c r="L13" s="2" t="s">
        <v>12</v>
      </c>
      <c r="M13" s="2" t="s">
        <v>13</v>
      </c>
      <c r="T13" s="2" t="s">
        <v>2</v>
      </c>
      <c r="U13" s="2" t="s">
        <v>12</v>
      </c>
      <c r="V13" s="2" t="s">
        <v>13</v>
      </c>
    </row>
    <row r="14" spans="1:22">
      <c r="A14" t="s">
        <v>14</v>
      </c>
      <c r="B14">
        <f>(B2+C3)/(B2+B3+C2+C3)</f>
        <v>0.333333333333333</v>
      </c>
      <c r="C14">
        <f>(B6+C7)/(B6+B7+C6+C7)</f>
        <v>0.333333333333333</v>
      </c>
      <c r="D14" s="3">
        <f>(B10+C11)/(B10+B11+C10+C11)</f>
        <v>0.428571428571429</v>
      </c>
      <c r="J14" t="s">
        <v>14</v>
      </c>
      <c r="K14">
        <f>(K2+L2)/(K2+K3+L2+L3)</f>
        <v>0.555555555555556</v>
      </c>
      <c r="L14">
        <f>(K6+L6)/(K6+K7+L6+L7)</f>
        <v>0.555555555555556</v>
      </c>
      <c r="M14" s="3">
        <f>(K10+L10)/(K10+K11+L10+L11)</f>
        <v>0.714285714285714</v>
      </c>
      <c r="S14" t="s">
        <v>14</v>
      </c>
      <c r="T14">
        <v>0</v>
      </c>
      <c r="U14">
        <v>0</v>
      </c>
      <c r="V14">
        <f>(T10+U10)/(T10+T11+U10+U11)</f>
        <v>0.5</v>
      </c>
    </row>
    <row r="15" spans="1:22">
      <c r="A15" t="s">
        <v>15</v>
      </c>
      <c r="B15" s="3">
        <f>B2/(B2+C3)</f>
        <v>1</v>
      </c>
      <c r="C15" s="3">
        <f>B6/(B6+C7)</f>
        <v>1</v>
      </c>
      <c r="D15" s="3">
        <f>B10/(B10+C11)</f>
        <v>1</v>
      </c>
      <c r="J15" t="s">
        <v>15</v>
      </c>
      <c r="K15" s="3">
        <f>K2/(K2+L3)</f>
        <v>1</v>
      </c>
      <c r="L15" s="3">
        <f>K6/(K6+L7)</f>
        <v>1</v>
      </c>
      <c r="M15" s="3">
        <f>K10/(K10+L11)</f>
        <v>1</v>
      </c>
      <c r="S15" t="s">
        <v>15</v>
      </c>
      <c r="T15">
        <v>0</v>
      </c>
      <c r="U15">
        <v>0</v>
      </c>
      <c r="V15">
        <v>0</v>
      </c>
    </row>
    <row r="16" spans="1:22">
      <c r="A16" t="s">
        <v>16</v>
      </c>
      <c r="B16">
        <f>$B$2/($B$2+B3)</f>
        <v>0.428571428571429</v>
      </c>
      <c r="C16">
        <f>$B$6/($B$6+$B$7)</f>
        <v>0.428571428571429</v>
      </c>
      <c r="D16" s="3">
        <f>$B$10/($B$10+$B$11)</f>
        <v>0.6</v>
      </c>
      <c r="J16" t="s">
        <v>16</v>
      </c>
      <c r="K16">
        <f>K2/(K2+K3)</f>
        <v>0.428571428571429</v>
      </c>
      <c r="L16">
        <f>K6/(K6+K7)</f>
        <v>0.428571428571429</v>
      </c>
      <c r="M16" s="3">
        <f>K10/(K10+K11)</f>
        <v>0.6</v>
      </c>
      <c r="S16" t="s">
        <v>16</v>
      </c>
      <c r="T16">
        <v>0</v>
      </c>
      <c r="U16">
        <v>0</v>
      </c>
      <c r="V16">
        <f>T10/(T10+T11)</f>
        <v>0</v>
      </c>
    </row>
    <row r="17" spans="1:22">
      <c r="A17" t="s">
        <v>17</v>
      </c>
      <c r="B17">
        <f>C2/(C2+B3)</f>
        <v>0.333333333333333</v>
      </c>
      <c r="C17">
        <f>C6/(C6+B7)</f>
        <v>0.333333333333333</v>
      </c>
      <c r="D17" s="3">
        <f>C10/(C10+B11)</f>
        <v>0.5</v>
      </c>
      <c r="J17" t="s">
        <v>17</v>
      </c>
      <c r="K17">
        <f>L2/(L2+K3)</f>
        <v>0.333333333333333</v>
      </c>
      <c r="L17">
        <f>L6/(L6+K7)</f>
        <v>0.333333333333333</v>
      </c>
      <c r="M17" s="3">
        <f>L10/(L10+K11)</f>
        <v>0.5</v>
      </c>
      <c r="S17" t="s">
        <v>17</v>
      </c>
      <c r="T17">
        <v>0</v>
      </c>
      <c r="U17">
        <v>0</v>
      </c>
      <c r="V17">
        <f>U10/(U10+T11)</f>
        <v>0.5</v>
      </c>
    </row>
    <row r="18" spans="1:22">
      <c r="A18" t="s">
        <v>18</v>
      </c>
      <c r="B18" s="3">
        <f>C2/(C2+C3)</f>
        <v>1</v>
      </c>
      <c r="C18" s="3">
        <f>C6/(C6+C7)</f>
        <v>1</v>
      </c>
      <c r="D18" s="3">
        <f>C10/(C10+C11)</f>
        <v>1</v>
      </c>
      <c r="J18" t="s">
        <v>18</v>
      </c>
      <c r="K18" s="3">
        <f>L2/(L2+L3)</f>
        <v>1</v>
      </c>
      <c r="L18" s="3">
        <f>L6/(L6+L7)</f>
        <v>1</v>
      </c>
      <c r="M18" s="3">
        <f>L10/(L10+L11)</f>
        <v>1</v>
      </c>
      <c r="S18" t="s">
        <v>18</v>
      </c>
      <c r="T18">
        <v>0</v>
      </c>
      <c r="U18">
        <v>0</v>
      </c>
      <c r="V18">
        <f>U10/(U10+U11)</f>
        <v>1</v>
      </c>
    </row>
    <row r="19" spans="1:22">
      <c r="A19" t="s">
        <v>19</v>
      </c>
      <c r="B19">
        <f>(B15+B17)/2</f>
        <v>0.666666666666667</v>
      </c>
      <c r="C19">
        <f>(C15+C17)/2</f>
        <v>0.666666666666667</v>
      </c>
      <c r="D19" s="3">
        <f>(D15+D17)/2</f>
        <v>0.75</v>
      </c>
      <c r="J19" t="s">
        <v>19</v>
      </c>
      <c r="K19">
        <f t="shared" ref="K19:M19" si="0">(K15+K17)/2</f>
        <v>0.666666666666667</v>
      </c>
      <c r="L19">
        <f t="shared" si="0"/>
        <v>0.666666666666667</v>
      </c>
      <c r="M19" s="3">
        <f t="shared" si="0"/>
        <v>0.75</v>
      </c>
      <c r="S19" t="s">
        <v>19</v>
      </c>
      <c r="T19">
        <v>0</v>
      </c>
      <c r="U19">
        <v>0</v>
      </c>
      <c r="V19">
        <v>0</v>
      </c>
    </row>
    <row r="20" spans="1:22">
      <c r="A20" t="s">
        <v>20</v>
      </c>
      <c r="B20">
        <f>B15+B17-1</f>
        <v>0.333333333333333</v>
      </c>
      <c r="C20">
        <f>C15+C17-1</f>
        <v>0.333333333333333</v>
      </c>
      <c r="D20" s="3">
        <f>D15+D17-1</f>
        <v>0.5</v>
      </c>
      <c r="J20" t="s">
        <v>20</v>
      </c>
      <c r="K20">
        <f t="shared" ref="K20:M20" si="1">K15+K17-1</f>
        <v>0.333333333333333</v>
      </c>
      <c r="L20">
        <f t="shared" si="1"/>
        <v>0.333333333333333</v>
      </c>
      <c r="M20" s="3">
        <f t="shared" si="1"/>
        <v>0.5</v>
      </c>
      <c r="S20" t="s">
        <v>20</v>
      </c>
      <c r="T20">
        <v>0</v>
      </c>
      <c r="U20">
        <v>0</v>
      </c>
      <c r="V20">
        <v>0</v>
      </c>
    </row>
    <row r="21" spans="1:22">
      <c r="A21" t="s">
        <v>21</v>
      </c>
      <c r="B21">
        <f>B16+B18-1</f>
        <v>0.428571428571429</v>
      </c>
      <c r="C21">
        <f>C16+C18-1</f>
        <v>0.428571428571429</v>
      </c>
      <c r="D21" s="3">
        <f>D16+D18-1</f>
        <v>0.6</v>
      </c>
      <c r="J21" t="s">
        <v>21</v>
      </c>
      <c r="K21">
        <f t="shared" ref="K21:M21" si="2">K16+K18-1</f>
        <v>0.428571428571429</v>
      </c>
      <c r="L21">
        <f t="shared" si="2"/>
        <v>0.428571428571429</v>
      </c>
      <c r="M21" s="3">
        <f t="shared" si="2"/>
        <v>0.6</v>
      </c>
      <c r="S21" t="s">
        <v>21</v>
      </c>
      <c r="T21">
        <v>0</v>
      </c>
      <c r="U21">
        <v>0</v>
      </c>
      <c r="V21">
        <f t="shared" ref="T21:V21" si="3">V16+V18-1</f>
        <v>0</v>
      </c>
    </row>
    <row r="22" spans="1:22">
      <c r="A22" t="s">
        <v>22</v>
      </c>
      <c r="B22">
        <f>2*B2/(2*B2+B3+C3)</f>
        <v>0.6</v>
      </c>
      <c r="C22">
        <f>2*B6/(2*B6+B7+C7)</f>
        <v>0.6</v>
      </c>
      <c r="D22" s="3">
        <f>2*B10/(2*B10+B11+C11)</f>
        <v>0.75</v>
      </c>
      <c r="J22" t="s">
        <v>22</v>
      </c>
      <c r="K22">
        <f>2*K2/(2*K2+K3+L3)</f>
        <v>0.6</v>
      </c>
      <c r="L22">
        <f>2*K6/(2*K6+K7+L7)</f>
        <v>0.6</v>
      </c>
      <c r="M22" s="3">
        <f>2*K10/(2*K10+K11+L11)</f>
        <v>0.75</v>
      </c>
      <c r="S22" t="s">
        <v>22</v>
      </c>
      <c r="T22">
        <v>0</v>
      </c>
      <c r="U22">
        <v>0</v>
      </c>
      <c r="V22">
        <f>2*T10/(2*T10+T11+U11)</f>
        <v>0</v>
      </c>
    </row>
    <row r="23" spans="1:22">
      <c r="A23" t="s">
        <v>23</v>
      </c>
      <c r="B23">
        <f>5*B2/(5*B2+4*B3+C3)</f>
        <v>0.483870967741935</v>
      </c>
      <c r="C23">
        <f>5*B6/(5*B6+4*B7+C7)</f>
        <v>0.483870967741935</v>
      </c>
      <c r="D23" s="3">
        <f>5*B10/(5*B10+4*B11+C11)</f>
        <v>0.652173913043478</v>
      </c>
      <c r="J23" t="s">
        <v>23</v>
      </c>
      <c r="K23">
        <f>5*K2/(5*K2+4*K3+L3)</f>
        <v>0.483870967741935</v>
      </c>
      <c r="L23">
        <f>5*K6/(5*K6+4*K7+L7)</f>
        <v>0.483870967741935</v>
      </c>
      <c r="M23" s="3">
        <f>5*K10/(5*K10+4*K11+L11)</f>
        <v>0.652173913043478</v>
      </c>
      <c r="S23" t="s">
        <v>23</v>
      </c>
      <c r="T23">
        <v>0</v>
      </c>
      <c r="U23">
        <v>0</v>
      </c>
      <c r="V23">
        <f>5*T10/(5*T10+4*T11+U11)</f>
        <v>0</v>
      </c>
    </row>
    <row r="24" spans="1:22">
      <c r="A24" t="s">
        <v>24</v>
      </c>
      <c r="B24">
        <f>B2/(B2+B3+C3)</f>
        <v>0.428571428571429</v>
      </c>
      <c r="C24">
        <f>B6/(B6+B7+C7)</f>
        <v>0.428571428571429</v>
      </c>
      <c r="D24" s="3">
        <f>B10/(B10+B11+C11)</f>
        <v>0.6</v>
      </c>
      <c r="J24" t="s">
        <v>24</v>
      </c>
      <c r="K24">
        <f>K2/(K2+K3+L3)</f>
        <v>0.428571428571429</v>
      </c>
      <c r="L24">
        <f>K6/(K6+K7+L7)</f>
        <v>0.428571428571429</v>
      </c>
      <c r="M24" s="3">
        <f>K10/(K10+K11+L11)</f>
        <v>0.6</v>
      </c>
      <c r="S24" t="s">
        <v>24</v>
      </c>
      <c r="T24">
        <v>0</v>
      </c>
      <c r="U24">
        <v>0</v>
      </c>
      <c r="V24">
        <f>T10/(T10+T11+U11)</f>
        <v>0</v>
      </c>
    </row>
    <row r="25" spans="1:22">
      <c r="A25" t="s">
        <v>25</v>
      </c>
      <c r="B25">
        <f>B24-B28/B28</f>
        <v>-0.571428571428571</v>
      </c>
      <c r="C25">
        <f>C24-C28/C28</f>
        <v>-0.571428571428571</v>
      </c>
      <c r="D25" s="3">
        <f>D24-D28/D28</f>
        <v>-0.4</v>
      </c>
      <c r="J25" t="s">
        <v>25</v>
      </c>
      <c r="K25">
        <f t="shared" ref="K25:M25" si="4">K24-K28/K28</f>
        <v>-0.571428571428571</v>
      </c>
      <c r="L25">
        <f t="shared" si="4"/>
        <v>-0.571428571428571</v>
      </c>
      <c r="M25" s="3">
        <f t="shared" si="4"/>
        <v>-0.4</v>
      </c>
      <c r="S25" t="s">
        <v>25</v>
      </c>
      <c r="T25">
        <v>0</v>
      </c>
      <c r="U25">
        <v>0</v>
      </c>
      <c r="V25">
        <v>0</v>
      </c>
    </row>
    <row r="26" spans="1:22">
      <c r="A26" t="s">
        <v>26</v>
      </c>
      <c r="B26">
        <f>(B2*C2-B3*C3)/SQRT((B2+B3)*(B2+C3)*(C2+B3)*(C2+C3))</f>
        <v>0.377964473009227</v>
      </c>
      <c r="C26">
        <f>(B6*C6-B7*C7)/SQRT((B6+B7)*(B6+C7)*(C6+B7)*(C6+C7))</f>
        <v>0.377964473009227</v>
      </c>
      <c r="D26" s="3">
        <f>(B10*C10-B11*C11)/SQRT((B10+B11)*(B10+C11)*(C10+B11)*(C10+C11))</f>
        <v>0.547722557505166</v>
      </c>
      <c r="J26" t="s">
        <v>26</v>
      </c>
      <c r="K26">
        <f>(K2*L2-K3*L3)/SQRT((K2+K3)*(K2+L3)*(L2+K3)*(L2+L3))</f>
        <v>0.377964473009227</v>
      </c>
      <c r="L26">
        <f>(K6*L6-K7*L7)/SQRT((K6+K7)*(K6+L7)*(L6+K7)*(L6+L7))</f>
        <v>0.377964473009227</v>
      </c>
      <c r="M26" s="3">
        <f>(K10*L10-K11*L11)/SQRT((K10+K11)*(K10+L11)*(L10+K11)*(L10+L11))</f>
        <v>0.547722557505166</v>
      </c>
      <c r="S26" t="s">
        <v>26</v>
      </c>
      <c r="T26">
        <v>0</v>
      </c>
      <c r="U26">
        <v>0</v>
      </c>
      <c r="V26">
        <v>0</v>
      </c>
    </row>
    <row r="28" spans="1:22">
      <c r="A28" t="s">
        <v>27</v>
      </c>
      <c r="B28" s="3">
        <f>(B2+B3)*(B2+C3)/(B2+B3+C2+C3)</f>
        <v>2.33333333333333</v>
      </c>
      <c r="C28" s="3">
        <f>(B6+B7)*(B6+C7)/(B6+B7+C6+C7)</f>
        <v>2.33333333333333</v>
      </c>
      <c r="D28">
        <f>(B10+B11)*(B10+C11)/(B10+B11+C10+C11)</f>
        <v>2.14285714285714</v>
      </c>
      <c r="J28" t="s">
        <v>27</v>
      </c>
      <c r="K28" s="3">
        <f>(K2+K3)*(K2+L3)/(K2+K3+L2+L3)</f>
        <v>2.33333333333333</v>
      </c>
      <c r="L28" s="3">
        <f>(K6+K7)*(K6+L7)/(K6+K7+L6+L7)</f>
        <v>2.33333333333333</v>
      </c>
      <c r="M28">
        <f>(K10+K11)*(K10+L11)/(K10+K11+L10+L11)</f>
        <v>2.14285714285714</v>
      </c>
      <c r="S28" t="s">
        <v>27</v>
      </c>
      <c r="T28">
        <v>0</v>
      </c>
      <c r="U28">
        <v>0</v>
      </c>
      <c r="V28">
        <f>(T10+T11)*(T10+U11)/(T10+T11+U10+U11)</f>
        <v>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opLeftCell="S1" workbookViewId="0">
      <selection activeCell="D9" sqref="D9"/>
    </sheetView>
  </sheetViews>
  <sheetFormatPr defaultColWidth="9" defaultRowHeight="14.4"/>
  <cols>
    <col min="1" max="1" width="33.7777777777778" customWidth="1"/>
    <col min="2" max="2" width="18.2222222222222" customWidth="1"/>
    <col min="3" max="3" width="28.1111111111111" customWidth="1"/>
    <col min="4" max="4" width="26.8888888888889" customWidth="1"/>
    <col min="6" max="6" width="11" customWidth="1"/>
    <col min="10" max="10" width="36" customWidth="1"/>
    <col min="11" max="11" width="19.4444444444444" customWidth="1"/>
    <col min="12" max="12" width="26.4444444444444" customWidth="1"/>
    <col min="13" max="13" width="27.5555555555556" customWidth="1"/>
    <col min="19" max="19" width="33.5555555555556" customWidth="1"/>
    <col min="20" max="20" width="21.8888888888889" customWidth="1"/>
    <col min="21" max="21" width="26.1111111111111" customWidth="1"/>
    <col min="22" max="22" width="25.4444444444444" customWidth="1"/>
  </cols>
  <sheetData>
    <row r="1" spans="1:24">
      <c r="A1" s="1"/>
      <c r="B1" s="1" t="s">
        <v>0</v>
      </c>
      <c r="C1" s="1" t="s">
        <v>1</v>
      </c>
      <c r="D1" s="2" t="s">
        <v>2</v>
      </c>
      <c r="F1" s="2" t="s">
        <v>3</v>
      </c>
      <c r="J1" s="1"/>
      <c r="K1" s="1" t="s">
        <v>0</v>
      </c>
      <c r="L1" s="1" t="s">
        <v>1</v>
      </c>
      <c r="M1" s="2" t="s">
        <v>2</v>
      </c>
      <c r="O1" s="2" t="s">
        <v>4</v>
      </c>
      <c r="S1" s="1"/>
      <c r="T1" s="1" t="s">
        <v>0</v>
      </c>
      <c r="U1" s="1" t="s">
        <v>1</v>
      </c>
      <c r="V1" s="2" t="s">
        <v>2</v>
      </c>
      <c r="X1" s="2" t="s">
        <v>5</v>
      </c>
    </row>
    <row r="2" spans="1:25">
      <c r="A2" s="1" t="s">
        <v>6</v>
      </c>
      <c r="B2" s="1">
        <v>0</v>
      </c>
      <c r="C2" s="1">
        <v>0</v>
      </c>
      <c r="F2" t="s">
        <v>7</v>
      </c>
      <c r="G2" t="s">
        <v>8</v>
      </c>
      <c r="J2" s="1" t="s">
        <v>6</v>
      </c>
      <c r="K2" s="1">
        <v>0</v>
      </c>
      <c r="L2" s="1">
        <v>0</v>
      </c>
      <c r="O2" t="s">
        <v>7</v>
      </c>
      <c r="P2" t="s">
        <v>8</v>
      </c>
      <c r="S2" s="1" t="s">
        <v>6</v>
      </c>
      <c r="T2" s="1">
        <v>0</v>
      </c>
      <c r="U2" s="1">
        <v>0</v>
      </c>
      <c r="X2" t="s">
        <v>7</v>
      </c>
      <c r="Y2" t="s">
        <v>8</v>
      </c>
    </row>
    <row r="3" spans="1:25">
      <c r="A3" s="1" t="s">
        <v>9</v>
      </c>
      <c r="B3" s="1">
        <v>0</v>
      </c>
      <c r="C3" s="1">
        <v>0</v>
      </c>
      <c r="F3" t="s">
        <v>10</v>
      </c>
      <c r="G3" t="s">
        <v>11</v>
      </c>
      <c r="J3" s="1" t="s">
        <v>9</v>
      </c>
      <c r="K3" s="1">
        <v>0</v>
      </c>
      <c r="L3" s="1">
        <v>0</v>
      </c>
      <c r="O3" t="s">
        <v>10</v>
      </c>
      <c r="P3" t="s">
        <v>11</v>
      </c>
      <c r="S3" s="1" t="s">
        <v>9</v>
      </c>
      <c r="T3" s="1">
        <v>0</v>
      </c>
      <c r="U3" s="1">
        <v>0</v>
      </c>
      <c r="X3" t="s">
        <v>10</v>
      </c>
      <c r="Y3" t="s">
        <v>11</v>
      </c>
    </row>
    <row r="5" spans="1:22">
      <c r="A5" s="1"/>
      <c r="B5" s="1" t="s">
        <v>0</v>
      </c>
      <c r="C5" s="1" t="s">
        <v>1</v>
      </c>
      <c r="D5" s="2" t="s">
        <v>12</v>
      </c>
      <c r="J5" s="1"/>
      <c r="K5" s="1" t="s">
        <v>0</v>
      </c>
      <c r="L5" s="1" t="s">
        <v>1</v>
      </c>
      <c r="M5" s="2" t="s">
        <v>12</v>
      </c>
      <c r="S5" s="1"/>
      <c r="T5" s="1" t="s">
        <v>0</v>
      </c>
      <c r="U5" s="1" t="s">
        <v>1</v>
      </c>
      <c r="V5" s="2" t="s">
        <v>12</v>
      </c>
    </row>
    <row r="6" spans="1:21">
      <c r="A6" s="1" t="s">
        <v>6</v>
      </c>
      <c r="B6" s="1">
        <v>0</v>
      </c>
      <c r="C6" s="1">
        <v>0</v>
      </c>
      <c r="J6" s="1" t="s">
        <v>6</v>
      </c>
      <c r="K6" s="1">
        <v>0</v>
      </c>
      <c r="L6" s="1">
        <v>0</v>
      </c>
      <c r="S6" s="1" t="s">
        <v>6</v>
      </c>
      <c r="T6" s="1">
        <v>0</v>
      </c>
      <c r="U6" s="1">
        <v>0</v>
      </c>
    </row>
    <row r="7" spans="1:21">
      <c r="A7" s="1" t="s">
        <v>9</v>
      </c>
      <c r="B7" s="1">
        <v>0</v>
      </c>
      <c r="C7" s="1">
        <v>0</v>
      </c>
      <c r="J7" s="1" t="s">
        <v>9</v>
      </c>
      <c r="K7" s="1">
        <v>0</v>
      </c>
      <c r="L7" s="1">
        <v>0</v>
      </c>
      <c r="S7" s="1" t="s">
        <v>9</v>
      </c>
      <c r="T7" s="1">
        <v>0</v>
      </c>
      <c r="U7" s="1">
        <v>0</v>
      </c>
    </row>
    <row r="9" spans="1:22">
      <c r="A9" s="1"/>
      <c r="B9" s="1" t="s">
        <v>0</v>
      </c>
      <c r="C9" s="1" t="s">
        <v>1</v>
      </c>
      <c r="D9" s="2" t="s">
        <v>13</v>
      </c>
      <c r="J9" s="1"/>
      <c r="K9" s="1" t="s">
        <v>0</v>
      </c>
      <c r="L9" s="1" t="s">
        <v>1</v>
      </c>
      <c r="M9" s="2" t="s">
        <v>13</v>
      </c>
      <c r="S9" s="1"/>
      <c r="T9" s="1" t="s">
        <v>0</v>
      </c>
      <c r="U9" s="1" t="s">
        <v>1</v>
      </c>
      <c r="V9" s="2" t="s">
        <v>13</v>
      </c>
    </row>
    <row r="10" spans="1:21">
      <c r="A10" s="1" t="s">
        <v>6</v>
      </c>
      <c r="B10" s="1">
        <v>2</v>
      </c>
      <c r="C10" s="1">
        <v>3</v>
      </c>
      <c r="J10" s="1" t="s">
        <v>6</v>
      </c>
      <c r="K10" s="1">
        <v>2</v>
      </c>
      <c r="L10" s="1">
        <v>3</v>
      </c>
      <c r="S10" s="1" t="s">
        <v>6</v>
      </c>
      <c r="T10" s="1">
        <v>0</v>
      </c>
      <c r="U10" s="1">
        <v>5</v>
      </c>
    </row>
    <row r="11" spans="1:21">
      <c r="A11" s="1" t="s">
        <v>9</v>
      </c>
      <c r="B11" s="1">
        <v>3</v>
      </c>
      <c r="C11" s="1">
        <v>0</v>
      </c>
      <c r="J11" s="1" t="s">
        <v>9</v>
      </c>
      <c r="K11" s="1">
        <v>3</v>
      </c>
      <c r="L11" s="1">
        <v>0</v>
      </c>
      <c r="S11" s="1" t="s">
        <v>9</v>
      </c>
      <c r="T11" s="1">
        <v>5</v>
      </c>
      <c r="U11" s="1">
        <v>0</v>
      </c>
    </row>
    <row r="13" spans="2:22">
      <c r="B13" s="2" t="s">
        <v>2</v>
      </c>
      <c r="C13" s="2" t="s">
        <v>12</v>
      </c>
      <c r="D13" s="2" t="s">
        <v>13</v>
      </c>
      <c r="K13" s="2" t="s">
        <v>2</v>
      </c>
      <c r="L13" s="2" t="s">
        <v>12</v>
      </c>
      <c r="M13" s="2" t="s">
        <v>13</v>
      </c>
      <c r="T13" s="2" t="s">
        <v>2</v>
      </c>
      <c r="U13" s="2" t="s">
        <v>12</v>
      </c>
      <c r="V13" s="2" t="s">
        <v>13</v>
      </c>
    </row>
    <row r="14" spans="1:22">
      <c r="A14" t="s">
        <v>14</v>
      </c>
      <c r="B14">
        <v>0</v>
      </c>
      <c r="C14">
        <v>0</v>
      </c>
      <c r="D14">
        <f>(B10+C11)/(B10+B11+C10+C11)</f>
        <v>0.25</v>
      </c>
      <c r="J14" t="s">
        <v>14</v>
      </c>
      <c r="K14">
        <v>0</v>
      </c>
      <c r="L14">
        <v>0</v>
      </c>
      <c r="M14">
        <f>(K10+L10)/(K10+K11+L10+L11)</f>
        <v>0.625</v>
      </c>
      <c r="S14" t="s">
        <v>14</v>
      </c>
      <c r="T14">
        <v>0</v>
      </c>
      <c r="U14">
        <v>0</v>
      </c>
      <c r="V14">
        <f>(T10+U10)/(T10+T11+U10+U11)</f>
        <v>0.5</v>
      </c>
    </row>
    <row r="15" spans="1:22">
      <c r="A15" t="s">
        <v>15</v>
      </c>
      <c r="B15">
        <v>0</v>
      </c>
      <c r="C15">
        <v>0</v>
      </c>
      <c r="D15">
        <f>B10/(B10+C11)</f>
        <v>1</v>
      </c>
      <c r="J15" t="s">
        <v>15</v>
      </c>
      <c r="K15">
        <v>0</v>
      </c>
      <c r="L15">
        <v>0</v>
      </c>
      <c r="M15">
        <f>K10/(K10+L11)</f>
        <v>1</v>
      </c>
      <c r="S15" t="s">
        <v>15</v>
      </c>
      <c r="T15">
        <v>0</v>
      </c>
      <c r="U15">
        <v>0</v>
      </c>
      <c r="V15">
        <v>0</v>
      </c>
    </row>
    <row r="16" spans="1:22">
      <c r="A16" t="s">
        <v>16</v>
      </c>
      <c r="B16">
        <v>0</v>
      </c>
      <c r="C16">
        <v>0</v>
      </c>
      <c r="D16">
        <f>$B$10/($B$10+$B$11)</f>
        <v>0.4</v>
      </c>
      <c r="J16" t="s">
        <v>16</v>
      </c>
      <c r="K16">
        <v>0</v>
      </c>
      <c r="L16">
        <v>0</v>
      </c>
      <c r="M16">
        <f>K10/(K10+K11)</f>
        <v>0.4</v>
      </c>
      <c r="S16" t="s">
        <v>16</v>
      </c>
      <c r="T16">
        <v>0</v>
      </c>
      <c r="U16">
        <v>0</v>
      </c>
      <c r="V16">
        <f>T10/(T10+T11)</f>
        <v>0</v>
      </c>
    </row>
    <row r="17" spans="1:22">
      <c r="A17" t="s">
        <v>17</v>
      </c>
      <c r="B17">
        <v>0</v>
      </c>
      <c r="C17">
        <v>0</v>
      </c>
      <c r="D17">
        <f>C10/(C10+B11)</f>
        <v>0.5</v>
      </c>
      <c r="J17" t="s">
        <v>17</v>
      </c>
      <c r="K17">
        <v>0</v>
      </c>
      <c r="L17">
        <v>0</v>
      </c>
      <c r="M17">
        <f>L10/(L10+K11)</f>
        <v>0.5</v>
      </c>
      <c r="S17" t="s">
        <v>17</v>
      </c>
      <c r="T17">
        <v>0</v>
      </c>
      <c r="U17">
        <v>0</v>
      </c>
      <c r="V17">
        <f>U10/(U10+T11)</f>
        <v>0.5</v>
      </c>
    </row>
    <row r="18" spans="1:22">
      <c r="A18" t="s">
        <v>18</v>
      </c>
      <c r="B18">
        <v>0</v>
      </c>
      <c r="C18">
        <v>0</v>
      </c>
      <c r="D18">
        <f>C10/(C10+C11)</f>
        <v>1</v>
      </c>
      <c r="J18" t="s">
        <v>18</v>
      </c>
      <c r="K18">
        <v>0</v>
      </c>
      <c r="L18">
        <v>0</v>
      </c>
      <c r="M18">
        <f>L10/(L10+L11)</f>
        <v>1</v>
      </c>
      <c r="S18" t="s">
        <v>18</v>
      </c>
      <c r="T18">
        <v>0</v>
      </c>
      <c r="U18">
        <v>0</v>
      </c>
      <c r="V18">
        <f>U10/(U10+U11)</f>
        <v>1</v>
      </c>
    </row>
    <row r="19" spans="1:22">
      <c r="A19" t="s">
        <v>19</v>
      </c>
      <c r="B19">
        <v>0</v>
      </c>
      <c r="C19">
        <v>0</v>
      </c>
      <c r="D19">
        <f>(D15+D17)/2</f>
        <v>0.75</v>
      </c>
      <c r="J19" t="s">
        <v>19</v>
      </c>
      <c r="K19">
        <v>0</v>
      </c>
      <c r="L19">
        <v>0</v>
      </c>
      <c r="M19">
        <f t="shared" ref="K19:M19" si="0">(M15+M17)/2</f>
        <v>0.75</v>
      </c>
      <c r="S19" t="s">
        <v>19</v>
      </c>
      <c r="T19">
        <v>0</v>
      </c>
      <c r="U19">
        <v>0</v>
      </c>
      <c r="V19">
        <v>0</v>
      </c>
    </row>
    <row r="20" spans="1:22">
      <c r="A20" t="s">
        <v>20</v>
      </c>
      <c r="B20">
        <v>0</v>
      </c>
      <c r="C20">
        <v>0</v>
      </c>
      <c r="D20">
        <f>D15+D17-1</f>
        <v>0.5</v>
      </c>
      <c r="J20" t="s">
        <v>20</v>
      </c>
      <c r="K20">
        <v>0</v>
      </c>
      <c r="L20">
        <v>0</v>
      </c>
      <c r="M20">
        <f t="shared" ref="K20:M20" si="1">M15+M17-1</f>
        <v>0.5</v>
      </c>
      <c r="S20" t="s">
        <v>20</v>
      </c>
      <c r="T20">
        <v>0</v>
      </c>
      <c r="U20">
        <v>0</v>
      </c>
      <c r="V20">
        <v>0</v>
      </c>
    </row>
    <row r="21" spans="1:22">
      <c r="A21" t="s">
        <v>21</v>
      </c>
      <c r="B21">
        <v>0</v>
      </c>
      <c r="C21">
        <v>0</v>
      </c>
      <c r="D21">
        <f>D16+D18-1</f>
        <v>0.4</v>
      </c>
      <c r="J21" t="s">
        <v>21</v>
      </c>
      <c r="K21">
        <v>0</v>
      </c>
      <c r="L21">
        <v>0</v>
      </c>
      <c r="M21">
        <f t="shared" ref="K21:M21" si="2">M16+M18-1</f>
        <v>0.4</v>
      </c>
      <c r="S21" t="s">
        <v>21</v>
      </c>
      <c r="T21">
        <v>0</v>
      </c>
      <c r="U21">
        <v>0</v>
      </c>
      <c r="V21">
        <f t="shared" ref="T21:V21" si="3">V16+V18-1</f>
        <v>0</v>
      </c>
    </row>
    <row r="22" spans="1:22">
      <c r="A22" t="s">
        <v>22</v>
      </c>
      <c r="B22">
        <v>0</v>
      </c>
      <c r="C22">
        <v>0</v>
      </c>
      <c r="D22">
        <f>2*B10/(2*B10+B11+C11)</f>
        <v>0.571428571428571</v>
      </c>
      <c r="J22" t="s">
        <v>22</v>
      </c>
      <c r="K22">
        <v>0</v>
      </c>
      <c r="L22">
        <v>0</v>
      </c>
      <c r="M22">
        <f>2*K10/(2*K10+K11+L11)</f>
        <v>0.571428571428571</v>
      </c>
      <c r="S22" t="s">
        <v>22</v>
      </c>
      <c r="T22">
        <v>0</v>
      </c>
      <c r="U22">
        <v>0</v>
      </c>
      <c r="V22">
        <f>2*T10/(2*T10+T11+U11)</f>
        <v>0</v>
      </c>
    </row>
    <row r="23" spans="1:22">
      <c r="A23" t="s">
        <v>23</v>
      </c>
      <c r="B23">
        <v>0</v>
      </c>
      <c r="C23">
        <v>0</v>
      </c>
      <c r="D23">
        <f>5*B10/(5*B10+4*B11+C11)</f>
        <v>0.454545454545455</v>
      </c>
      <c r="J23" t="s">
        <v>23</v>
      </c>
      <c r="K23">
        <v>0</v>
      </c>
      <c r="L23">
        <v>0</v>
      </c>
      <c r="M23">
        <f>5*K10/(5*K10+4*K11+L11)</f>
        <v>0.454545454545455</v>
      </c>
      <c r="S23" t="s">
        <v>23</v>
      </c>
      <c r="T23">
        <v>0</v>
      </c>
      <c r="U23">
        <v>0</v>
      </c>
      <c r="V23">
        <f>5*T10/(5*T10+4*T11+U11)</f>
        <v>0</v>
      </c>
    </row>
    <row r="24" spans="1:22">
      <c r="A24" t="s">
        <v>24</v>
      </c>
      <c r="B24">
        <v>0</v>
      </c>
      <c r="C24">
        <v>0</v>
      </c>
      <c r="D24">
        <f>B10/(B10+B11+C11)</f>
        <v>0.4</v>
      </c>
      <c r="J24" t="s">
        <v>24</v>
      </c>
      <c r="K24">
        <v>0</v>
      </c>
      <c r="L24">
        <v>0</v>
      </c>
      <c r="M24">
        <f>K10/(K10+K11+L11)</f>
        <v>0.4</v>
      </c>
      <c r="S24" t="s">
        <v>24</v>
      </c>
      <c r="T24">
        <v>0</v>
      </c>
      <c r="U24">
        <v>0</v>
      </c>
      <c r="V24">
        <f>T10/(T10+T11+U11)</f>
        <v>0</v>
      </c>
    </row>
    <row r="25" spans="1:22">
      <c r="A25" t="s">
        <v>25</v>
      </c>
      <c r="B25">
        <v>0</v>
      </c>
      <c r="C25">
        <v>0</v>
      </c>
      <c r="D25">
        <f>D24-D28/D28</f>
        <v>-0.6</v>
      </c>
      <c r="J25" t="s">
        <v>25</v>
      </c>
      <c r="K25">
        <v>0</v>
      </c>
      <c r="L25">
        <v>0</v>
      </c>
      <c r="M25">
        <f t="shared" ref="K25:M25" si="4">M24-M28/M28</f>
        <v>-0.6</v>
      </c>
      <c r="S25" t="s">
        <v>25</v>
      </c>
      <c r="T25">
        <v>0</v>
      </c>
      <c r="U25">
        <v>0</v>
      </c>
      <c r="V25">
        <v>0</v>
      </c>
    </row>
    <row r="26" spans="1:22">
      <c r="A26" t="s">
        <v>26</v>
      </c>
      <c r="B26">
        <v>0</v>
      </c>
      <c r="C26">
        <v>0</v>
      </c>
      <c r="D26">
        <f>(B10*C10-B11*C11)/SQRT((B10+B11)*(B10+C11)*(C10+B11)*(C10+C11))</f>
        <v>0.447213595499958</v>
      </c>
      <c r="J26" t="s">
        <v>26</v>
      </c>
      <c r="K26">
        <v>0</v>
      </c>
      <c r="L26">
        <v>0</v>
      </c>
      <c r="M26">
        <f>(K10*L10-K11*L11)/SQRT((K10+K11)*(K10+L11)*(L10+K11)*(L10+L11))</f>
        <v>0.447213595499958</v>
      </c>
      <c r="S26" t="s">
        <v>26</v>
      </c>
      <c r="T26">
        <v>0</v>
      </c>
      <c r="U26">
        <v>0</v>
      </c>
      <c r="V26">
        <v>0</v>
      </c>
    </row>
    <row r="28" spans="1:22">
      <c r="A28" t="s">
        <v>27</v>
      </c>
      <c r="B28">
        <v>0</v>
      </c>
      <c r="C28">
        <v>0</v>
      </c>
      <c r="D28">
        <f>(B10+B11)*(B10+C11)/(B10+B11+C10+C11)</f>
        <v>1.25</v>
      </c>
      <c r="J28" t="s">
        <v>27</v>
      </c>
      <c r="K28">
        <v>0</v>
      </c>
      <c r="L28">
        <v>0</v>
      </c>
      <c r="M28">
        <f>(K10+K11)*(K10+L11)/(K10+K11+L10+L11)</f>
        <v>1.25</v>
      </c>
      <c r="S28" t="s">
        <v>27</v>
      </c>
      <c r="T28">
        <v>0</v>
      </c>
      <c r="U28">
        <v>0</v>
      </c>
      <c r="V28">
        <f>(T10+T11)*(T10+U11)/(T10+T11+U10+U11)</f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</vt:lpstr>
      <vt:lpstr>2023</vt:lpstr>
      <vt:lpstr>2024</vt:lpstr>
      <vt:lpstr>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葛晓龙</dc:creator>
  <cp:lastModifiedBy>EmiyaKatuz</cp:lastModifiedBy>
  <dcterms:created xsi:type="dcterms:W3CDTF">2023-05-12T11:15:00Z</dcterms:created>
  <dcterms:modified xsi:type="dcterms:W3CDTF">2025-06-06T11:16:31Z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454731C7AB864532AFFB31A6F430834E_12</vt:lpwstr>
  </property>
</Properties>
</file>