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bc\AC\Temp\"/>
    </mc:Choice>
  </mc:AlternateContent>
  <xr:revisionPtr revIDLastSave="209" documentId="8_{D53669B3-8FF6-4724-A264-0CA4C5C4F597}" xr6:coauthVersionLast="45" xr6:coauthVersionMax="45" xr10:uidLastSave="{5D4650FD-1564-4403-B665-5BB0FD54916E}"/>
  <bookViews>
    <workbookView xWindow="-120" yWindow="-120" windowWidth="20730" windowHeight="11160" xr2:uid="{7D048373-96A5-4ABD-BCDF-64B069712EE5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6" i="1" l="1"/>
  <c r="D7" i="1"/>
  <c r="D8" i="1"/>
  <c r="D9" i="1"/>
  <c r="D10" i="1"/>
  <c r="D11" i="1"/>
  <c r="D12" i="1"/>
  <c r="D13" i="1"/>
  <c r="D14" i="1"/>
  <c r="D15" i="1"/>
  <c r="D16" i="1"/>
  <c r="D5" i="1"/>
  <c r="F4" i="1"/>
  <c r="C5" i="1" s="1"/>
  <c r="E5" i="1" l="1"/>
  <c r="F5" i="1" s="1"/>
  <c r="C6" i="1" s="1"/>
  <c r="E6" i="1" l="1"/>
  <c r="F6" i="1" s="1"/>
  <c r="C7" i="1" l="1"/>
  <c r="E7" i="1" s="1"/>
  <c r="F7" i="1" s="1"/>
  <c r="C8" i="1" l="1"/>
  <c r="E8" i="1" s="1"/>
  <c r="F8" i="1" s="1"/>
  <c r="C9" i="1" l="1"/>
  <c r="E9" i="1" s="1"/>
  <c r="F9" i="1" s="1"/>
  <c r="C10" i="1" l="1"/>
  <c r="E10" i="1" s="1"/>
  <c r="F10" i="1" s="1"/>
  <c r="C11" i="1" l="1"/>
  <c r="E11" i="1" s="1"/>
  <c r="F11" i="1"/>
  <c r="C12" i="1" l="1"/>
  <c r="E12" i="1" s="1"/>
  <c r="F12" i="1"/>
  <c r="C13" i="1" l="1"/>
  <c r="E13" i="1" s="1"/>
  <c r="F13" i="1" s="1"/>
  <c r="C14" i="1" l="1"/>
  <c r="E14" i="1" s="1"/>
  <c r="F14" i="1" s="1"/>
  <c r="C15" i="1" l="1"/>
  <c r="E15" i="1" s="1"/>
  <c r="F15" i="1" s="1"/>
  <c r="C16" i="1" l="1"/>
  <c r="E16" i="1" s="1"/>
  <c r="F16" i="1" s="1"/>
  <c r="C17" i="1" l="1"/>
  <c r="E17" i="1" s="1"/>
  <c r="F17" i="1" s="1"/>
  <c r="C18" i="1" l="1"/>
  <c r="E18" i="1" s="1"/>
  <c r="F18" i="1" s="1"/>
  <c r="C19" i="1" l="1"/>
  <c r="E19" i="1" s="1"/>
  <c r="F19" i="1" s="1"/>
  <c r="C20" i="1" l="1"/>
  <c r="F20" i="1" s="1"/>
  <c r="C21" i="1" l="1"/>
  <c r="F21" i="1" s="1"/>
  <c r="C22" i="1" l="1"/>
  <c r="E22" i="1" s="1"/>
  <c r="F22" i="1" s="1"/>
  <c r="C23" i="1" l="1"/>
  <c r="E23" i="1" s="1"/>
  <c r="F23" i="1" s="1"/>
  <c r="C24" i="1" l="1"/>
  <c r="E24" i="1" s="1"/>
  <c r="F24" i="1"/>
  <c r="C25" i="1" l="1"/>
  <c r="E25" i="1" s="1"/>
  <c r="F25" i="1" s="1"/>
  <c r="C26" i="1" l="1"/>
  <c r="E26" i="1" s="1"/>
  <c r="F26" i="1" s="1"/>
  <c r="C27" i="1" l="1"/>
  <c r="E27" i="1" s="1"/>
  <c r="F27" i="1" s="1"/>
  <c r="C28" i="1" l="1"/>
  <c r="E28" i="1" s="1"/>
  <c r="F28" i="1" s="1"/>
  <c r="C29" i="1" l="1"/>
  <c r="E29" i="1" s="1"/>
  <c r="F29" i="1"/>
  <c r="C30" i="1" l="1"/>
  <c r="E30" i="1" s="1"/>
  <c r="F30" i="1" s="1"/>
  <c r="C31" i="1" l="1"/>
  <c r="E31" i="1" s="1"/>
  <c r="F31" i="1" s="1"/>
  <c r="C32" i="1" l="1"/>
  <c r="E32" i="1" s="1"/>
  <c r="F32" i="1" s="1"/>
  <c r="C33" i="1" l="1"/>
  <c r="E33" i="1" s="1"/>
  <c r="F33" i="1" s="1"/>
  <c r="C34" i="1" l="1"/>
  <c r="E34" i="1" s="1"/>
  <c r="F34" i="1" s="1"/>
  <c r="C35" i="1" l="1"/>
  <c r="E35" i="1" s="1"/>
  <c r="F35" i="1" s="1"/>
  <c r="C36" i="1" l="1"/>
  <c r="E36" i="1" s="1"/>
  <c r="F36" i="1"/>
  <c r="C37" i="1" l="1"/>
  <c r="E37" i="1" s="1"/>
  <c r="F37" i="1" s="1"/>
  <c r="C38" i="1" l="1"/>
  <c r="E38" i="1" s="1"/>
  <c r="F38" i="1" s="1"/>
  <c r="C39" i="1" l="1"/>
  <c r="E39" i="1" s="1"/>
  <c r="F39" i="1"/>
  <c r="C40" i="1" l="1"/>
  <c r="E40" i="1" s="1"/>
  <c r="F40" i="1"/>
</calcChain>
</file>

<file path=xl/sharedStrings.xml><?xml version="1.0" encoding="utf-8"?>
<sst xmlns="http://schemas.openxmlformats.org/spreadsheetml/2006/main" count="9" uniqueCount="9">
  <si>
    <t>Tabla de Amortizacion del Credito</t>
  </si>
  <si>
    <t>Mes</t>
  </si>
  <si>
    <t>Interes Mensual</t>
  </si>
  <si>
    <t>Pago Mensual</t>
  </si>
  <si>
    <t>Pago a principal</t>
  </si>
  <si>
    <t>Deuda despues del Pago</t>
  </si>
  <si>
    <t>Tasa de Interes</t>
  </si>
  <si>
    <t>Deuda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</si>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</sst>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.0000000_-;\-&quot;$&quot;* #,##0.0000000_-;_-&quot;$&quot;* &quot;-&quot;??_-;_-@_-"/>
  </numFmts>
  <fonts count="3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ont="1" applyFill="1"/>
    <xf numFmtId="0" fontId="0" fillId="3" borderId="0" xfId="0" applyFill="1"/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164" fontId="0" fillId="3" borderId="0" xfId="1" applyFont="1" applyFill="1"/>
    <xf numFmtId="9" fontId="0" fillId="3" borderId="0" xfId="2" applyFont="1" applyFill="1"/>
    <xf numFmtId="164" fontId="0" fillId="3" borderId="0" xfId="0" applyNumberFormat="1" applyFill="1"/>
    <xf numFmtId="0" fontId="0" fillId="3" borderId="0" xfId="0" applyNumberForma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5" fontId="0" fillId="3" borderId="0" xfId="0" applyNumberFormat="1" applyFill="1"/>
    <xf numFmtId="0" fontId="2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4" borderId="0" xfId="1" applyNumberFormat="1" applyFont="1" applyFill="1"/>
    <xf numFmtId="164" fontId="0" fillId="3" borderId="0" xfId="1" applyNumberFormat="1" applyFont="1" applyFill="1"/>
    <xf numFmtId="0" fontId="2" fillId="2" borderId="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B23E-8F11-45E8-80DF-32BCD46C9002}">
  <dimension ref="A1:AM200"/>
  <sheetViews>
    <sheetView tabSelected="1" topLeftCell="A6" workbookViewId="0">
      <selection activeCell="G24" sqref="G24"/>
    </sheetView>
  </sheetViews>
  <sheetFormatPr defaultColWidth="11.5546875" defaultRowHeight="15"/>
  <cols>
    <col min="3" max="3" width="19.6640625" bestFit="1" customWidth="1"/>
    <col min="4" max="4" width="15.6640625" customWidth="1"/>
    <col min="5" max="5" width="21.21875" bestFit="1" customWidth="1"/>
    <col min="6" max="6" width="19" customWidth="1"/>
    <col min="9" max="9" width="14.44140625" customWidth="1"/>
    <col min="11" max="11" width="7.6640625" customWidth="1"/>
  </cols>
  <sheetData>
    <row r="1" spans="1:39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15.75">
      <c r="A2" s="3"/>
      <c r="B2" s="13"/>
      <c r="C2" s="20" t="s">
        <v>0</v>
      </c>
      <c r="D2" s="20"/>
      <c r="E2" s="20"/>
      <c r="F2" s="1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ht="31.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3"/>
      <c r="B4" s="10">
        <v>0</v>
      </c>
      <c r="C4" s="16"/>
      <c r="D4" s="16"/>
      <c r="E4" s="16"/>
      <c r="F4" s="16">
        <f>J6</f>
        <v>50000</v>
      </c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ht="15.75">
      <c r="A5" s="3"/>
      <c r="B5" s="11">
        <v>1</v>
      </c>
      <c r="C5" s="17">
        <f>(F4/12)*$I$6</f>
        <v>833.33333333333348</v>
      </c>
      <c r="D5" s="17">
        <f>$J$6*($I$6/$K$6)*(((1+($I$6/12))^$K$6)/(((1+($I$6/12))^$K$6)-1))</f>
        <v>619.39305599567547</v>
      </c>
      <c r="E5" s="17">
        <f>D5-C5</f>
        <v>-213.94027733765802</v>
      </c>
      <c r="F5" s="17">
        <f>F4-E5</f>
        <v>50213.940277337657</v>
      </c>
      <c r="G5" s="12"/>
      <c r="H5" s="3"/>
      <c r="I5" s="5" t="s">
        <v>6</v>
      </c>
      <c r="J5" s="5" t="s">
        <v>7</v>
      </c>
      <c r="K5" s="1" t="s">
        <v>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3"/>
      <c r="B6" s="10">
        <v>2</v>
      </c>
      <c r="C6" s="16">
        <f>(F5/12)*$I$6</f>
        <v>836.89900462229434</v>
      </c>
      <c r="D6" s="16">
        <f t="shared" ref="D6:D16" si="0">$J$6*($I$6/$K$6)*(((1+($I$6/12))^$K$6)/(((1+($I$6/12))^$K$6)-1))</f>
        <v>619.39305599567547</v>
      </c>
      <c r="E6" s="16">
        <f t="shared" ref="E6:E16" si="1">D6-C6</f>
        <v>-217.50594862661887</v>
      </c>
      <c r="F6" s="16">
        <f t="shared" ref="F6:F16" si="2">F5-E6</f>
        <v>50431.446225964275</v>
      </c>
      <c r="G6" s="12"/>
      <c r="H6" s="3"/>
      <c r="I6" s="7">
        <v>0.2</v>
      </c>
      <c r="J6" s="6">
        <v>50000</v>
      </c>
      <c r="K6" s="9">
        <v>36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3"/>
      <c r="B7" s="11">
        <v>3</v>
      </c>
      <c r="C7" s="17">
        <f t="shared" ref="C6:C16" si="3">(F6/12)*$I$6</f>
        <v>840.52410376607133</v>
      </c>
      <c r="D7" s="17">
        <f t="shared" si="0"/>
        <v>619.39305599567547</v>
      </c>
      <c r="E7" s="17">
        <f t="shared" si="1"/>
        <v>-221.13104777039587</v>
      </c>
      <c r="F7" s="17">
        <f t="shared" si="2"/>
        <v>50652.577273734671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3"/>
      <c r="B8" s="10">
        <v>4</v>
      </c>
      <c r="C8" s="16">
        <f t="shared" si="3"/>
        <v>844.20962122891126</v>
      </c>
      <c r="D8" s="16">
        <f t="shared" si="0"/>
        <v>619.39305599567547</v>
      </c>
      <c r="E8" s="16">
        <f t="shared" si="1"/>
        <v>-224.81656523323579</v>
      </c>
      <c r="F8" s="16">
        <f t="shared" si="2"/>
        <v>50877.39383896791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3"/>
      <c r="B9" s="11">
        <v>5</v>
      </c>
      <c r="C9" s="17">
        <f t="shared" si="3"/>
        <v>847.95656398279846</v>
      </c>
      <c r="D9" s="17">
        <f t="shared" si="0"/>
        <v>619.39305599567547</v>
      </c>
      <c r="E9" s="17">
        <f t="shared" si="1"/>
        <v>-228.56350798712299</v>
      </c>
      <c r="F9" s="17">
        <f t="shared" si="2"/>
        <v>51105.957346955031</v>
      </c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3"/>
      <c r="B10" s="10">
        <v>6</v>
      </c>
      <c r="C10" s="16">
        <f t="shared" si="3"/>
        <v>851.76595578258389</v>
      </c>
      <c r="D10" s="16">
        <f t="shared" si="0"/>
        <v>619.39305599567547</v>
      </c>
      <c r="E10" s="16">
        <f t="shared" si="1"/>
        <v>-232.37289978690842</v>
      </c>
      <c r="F10" s="16">
        <f t="shared" si="2"/>
        <v>51338.330246741942</v>
      </c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3"/>
      <c r="B11" s="11">
        <v>7</v>
      </c>
      <c r="C11" s="17">
        <f t="shared" si="3"/>
        <v>855.6388374456991</v>
      </c>
      <c r="D11" s="17">
        <f t="shared" si="0"/>
        <v>619.39305599567547</v>
      </c>
      <c r="E11" s="17">
        <f t="shared" si="1"/>
        <v>-236.24578145002363</v>
      </c>
      <c r="F11" s="17">
        <f t="shared" si="2"/>
        <v>51574.576028191965</v>
      </c>
      <c r="G11" s="12"/>
      <c r="H11" s="3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3"/>
      <c r="B12" s="10">
        <v>8</v>
      </c>
      <c r="C12" s="16">
        <f t="shared" si="3"/>
        <v>859.57626713653281</v>
      </c>
      <c r="D12" s="16">
        <f t="shared" si="0"/>
        <v>619.39305599567547</v>
      </c>
      <c r="E12" s="16">
        <f t="shared" si="1"/>
        <v>-240.18321114085734</v>
      </c>
      <c r="F12" s="16">
        <f t="shared" si="2"/>
        <v>51814.759239332823</v>
      </c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3"/>
      <c r="B13" s="11">
        <v>9</v>
      </c>
      <c r="C13" s="17">
        <f t="shared" si="3"/>
        <v>863.57932065554712</v>
      </c>
      <c r="D13" s="17">
        <f t="shared" si="0"/>
        <v>619.39305599567547</v>
      </c>
      <c r="E13" s="17">
        <f t="shared" si="1"/>
        <v>-244.18626465987165</v>
      </c>
      <c r="F13" s="17">
        <f t="shared" si="2"/>
        <v>52058.945503992698</v>
      </c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3"/>
      <c r="B14" s="10">
        <v>10</v>
      </c>
      <c r="C14" s="16">
        <f t="shared" si="3"/>
        <v>867.64909173321166</v>
      </c>
      <c r="D14" s="16">
        <f t="shared" si="0"/>
        <v>619.39305599567547</v>
      </c>
      <c r="E14" s="16">
        <f t="shared" si="1"/>
        <v>-248.25603573753619</v>
      </c>
      <c r="F14" s="16">
        <f t="shared" si="2"/>
        <v>52307.201539730231</v>
      </c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3"/>
      <c r="B15" s="11">
        <v>11</v>
      </c>
      <c r="C15" s="17">
        <f t="shared" si="3"/>
        <v>871.78669232883715</v>
      </c>
      <c r="D15" s="17">
        <f t="shared" si="0"/>
        <v>619.39305599567547</v>
      </c>
      <c r="E15" s="17">
        <f t="shared" si="1"/>
        <v>-252.39363633316168</v>
      </c>
      <c r="F15" s="17">
        <f t="shared" si="2"/>
        <v>52559.595176063391</v>
      </c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3"/>
      <c r="B16" s="10">
        <v>12</v>
      </c>
      <c r="C16" s="16">
        <f t="shared" si="3"/>
        <v>875.99325293438983</v>
      </c>
      <c r="D16" s="16">
        <f t="shared" si="0"/>
        <v>619.39305599567547</v>
      </c>
      <c r="E16" s="16">
        <f t="shared" si="1"/>
        <v>-256.60019693871436</v>
      </c>
      <c r="F16" s="16">
        <f t="shared" si="2"/>
        <v>52816.195373002105</v>
      </c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3"/>
      <c r="B17" s="14">
        <v>13</v>
      </c>
      <c r="C17" s="18">
        <f>(F16/12)*$I$6</f>
        <v>880.26992288336851</v>
      </c>
      <c r="D17" s="19">
        <f>$J$6*($I$6/$K$6)*(((1+($I$6/12))^$K$6)/(((1+($I$6/12))^$K$6)-1))</f>
        <v>619.39305599567547</v>
      </c>
      <c r="E17" s="19">
        <f>D17-C17</f>
        <v>-260.87686688769304</v>
      </c>
      <c r="F17" s="19">
        <f>F16-E17</f>
        <v>53077.0722398898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3"/>
      <c r="B18" s="15">
        <v>14</v>
      </c>
      <c r="C18" s="19">
        <f>(F17/12)*$I$6</f>
        <v>884.61787066482998</v>
      </c>
      <c r="D18" s="19">
        <f>$J$6*($I$6/$K$6)*(((1+($I$6/12))^$K$6)/(((1+($I$6/12))^$K$6)-1))</f>
        <v>619.39305599567547</v>
      </c>
      <c r="E18" s="19">
        <f>D18-C18</f>
        <v>-265.22481466915451</v>
      </c>
      <c r="F18" s="19">
        <f>F17-E18</f>
        <v>53342.297054558956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3"/>
      <c r="B19" s="14">
        <v>15</v>
      </c>
      <c r="C19" s="18">
        <f>(F18/12)*$I$6</f>
        <v>889.0382842426493</v>
      </c>
      <c r="D19" s="19">
        <f>$J$6*($I$6/$K$6)*(((1+($I$6/12))^$K$6)/(((1+($I$6/12))^$K$6)-1))</f>
        <v>619.39305599567547</v>
      </c>
      <c r="E19" s="19">
        <f>D19-C19</f>
        <v>-269.64522824697383</v>
      </c>
      <c r="F19" s="19">
        <f>F18-E19</f>
        <v>53611.942282805932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3"/>
      <c r="B20" s="15">
        <v>16</v>
      </c>
      <c r="C20" s="19">
        <f>(F19/12)*$I$6</f>
        <v>893.53237138009888</v>
      </c>
      <c r="D20" s="19">
        <f>$J$6*($I$6/$K$6)*(((1+($I$6/12))^$K$6)/(((1+($I$6/12))^$K$6)-1))</f>
        <v>619.39305599567547</v>
      </c>
      <c r="E20" s="19">
        <f>D20-C20</f>
        <v>-274.13931538442341</v>
      </c>
      <c r="F20" s="19">
        <f>F19-E20</f>
        <v>53886.081598190358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3"/>
      <c r="B21" s="14">
        <v>17</v>
      </c>
      <c r="C21" s="18">
        <f>(F20/12)*$I$6</f>
        <v>898.10135996983945</v>
      </c>
      <c r="D21" s="19">
        <f>$J$6*($I$6/$K$6)*(((1+($I$6/12))^$K$6)/(((1+($I$6/12))^$K$6)-1))</f>
        <v>619.39305599567547</v>
      </c>
      <c r="E21" s="19">
        <f>D21-C21</f>
        <v>-278.70830397416398</v>
      </c>
      <c r="F21" s="19">
        <f>F20-E21</f>
        <v>54164.789902164521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3"/>
      <c r="B22" s="15">
        <v>18</v>
      </c>
      <c r="C22" s="19">
        <f>(F21/12)*$I$6</f>
        <v>902.74649836940864</v>
      </c>
      <c r="D22" s="19">
        <f>$J$6*($I$6/$K$6)*(((1+($I$6/12))^$K$6)/(((1+($I$6/12))^$K$6)-1))</f>
        <v>619.39305599567547</v>
      </c>
      <c r="E22" s="19">
        <f>D22-C22</f>
        <v>-283.35344237373317</v>
      </c>
      <c r="F22" s="19">
        <f>F21-E22</f>
        <v>54448.143344538257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3"/>
      <c r="B23" s="14">
        <v>19</v>
      </c>
      <c r="C23" s="18">
        <f>(F22/12)*$I$6</f>
        <v>907.46905574230425</v>
      </c>
      <c r="D23" s="19">
        <f>$J$6*($I$6/$K$6)*(((1+($I$6/12))^$K$6)/(((1+($I$6/12))^$K$6)-1))</f>
        <v>619.39305599567547</v>
      </c>
      <c r="E23" s="19">
        <f>D23-C23</f>
        <v>-288.07599974662878</v>
      </c>
      <c r="F23" s="19">
        <f>F22-E23</f>
        <v>54736.219344284887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3"/>
      <c r="B24" s="15">
        <v>20</v>
      </c>
      <c r="C24" s="19">
        <f>(F23/12)*$I$6</f>
        <v>912.27032240474819</v>
      </c>
      <c r="D24" s="19">
        <f>$J$6*($I$6/$K$6)*(((1+($I$6/12))^$K$6)/(((1+($I$6/12))^$K$6)-1))</f>
        <v>619.39305599567547</v>
      </c>
      <c r="E24" s="19">
        <f>D24-C24</f>
        <v>-292.87726640907272</v>
      </c>
      <c r="F24" s="19">
        <f>F23-E24</f>
        <v>55029.09661069396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3"/>
      <c r="B25" s="14">
        <v>21</v>
      </c>
      <c r="C25" s="18">
        <f>(F24/12)*$I$6</f>
        <v>917.15161017823266</v>
      </c>
      <c r="D25" s="19">
        <f>$J$6*($I$6/$K$6)*(((1+($I$6/12))^$K$6)/(((1+($I$6/12))^$K$6)-1))</f>
        <v>619.39305599567547</v>
      </c>
      <c r="E25" s="19">
        <f>D25-C25</f>
        <v>-297.75855418255719</v>
      </c>
      <c r="F25" s="19">
        <f>F24-E25</f>
        <v>55326.855164876513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3"/>
      <c r="B26" s="15">
        <v>22</v>
      </c>
      <c r="C26" s="19">
        <f>(F25/12)*$I$6</f>
        <v>922.11425274794192</v>
      </c>
      <c r="D26" s="19">
        <f>$J$6*($I$6/$K$6)*(((1+($I$6/12))^$K$6)/(((1+($I$6/12))^$K$6)-1))</f>
        <v>619.39305599567547</v>
      </c>
      <c r="E26" s="19">
        <f>D26-C26</f>
        <v>-302.72119675226645</v>
      </c>
      <c r="F26" s="19">
        <f>F25-E26</f>
        <v>55629.57636162878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3"/>
      <c r="B27" s="14">
        <v>23</v>
      </c>
      <c r="C27" s="18">
        <f>(F26/12)*$I$6</f>
        <v>927.15960602714642</v>
      </c>
      <c r="D27" s="19">
        <f>$J$6*($I$6/$K$6)*(((1+($I$6/12))^$K$6)/(((1+($I$6/12))^$K$6)-1))</f>
        <v>619.39305599567547</v>
      </c>
      <c r="E27" s="19">
        <f>D27-C27</f>
        <v>-307.76655003147096</v>
      </c>
      <c r="F27" s="19">
        <f>F26-E27</f>
        <v>55937.342911660249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3"/>
      <c r="B28" s="15">
        <v>24</v>
      </c>
      <c r="C28" s="19">
        <f>(F27/12)*$I$6</f>
        <v>932.28904852767084</v>
      </c>
      <c r="D28" s="19">
        <f>$J$6*($I$6/$K$6)*(((1+($I$6/12))^$K$6)/(((1+($I$6/12))^$K$6)-1))</f>
        <v>619.39305599567547</v>
      </c>
      <c r="E28" s="19">
        <f>D28-C28</f>
        <v>-312.89599253199538</v>
      </c>
      <c r="F28" s="19">
        <f>F27-E28</f>
        <v>56250.238904192243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3"/>
      <c r="B29" s="14">
        <v>25</v>
      </c>
      <c r="C29" s="18">
        <f>(F28/12)*$I$6</f>
        <v>937.50398173653741</v>
      </c>
      <c r="D29" s="19">
        <f>$J$6*($I$6/$K$6)*(((1+($I$6/12))^$K$6)/(((1+($I$6/12))^$K$6)-1))</f>
        <v>619.39305599567547</v>
      </c>
      <c r="E29" s="19">
        <f>D29-C29</f>
        <v>-318.11092574086194</v>
      </c>
      <c r="F29" s="19">
        <f>F28-E29</f>
        <v>56568.349829933104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3"/>
      <c r="B30" s="15">
        <v>26</v>
      </c>
      <c r="C30" s="19">
        <f>(F29/12)*$I$6</f>
        <v>942.80583049888503</v>
      </c>
      <c r="D30" s="19">
        <f>$J$6*($I$6/$K$6)*(((1+($I$6/12))^$K$6)/(((1+($I$6/12))^$K$6)-1))</f>
        <v>619.39305599567547</v>
      </c>
      <c r="E30" s="19">
        <f>D30-C30</f>
        <v>-323.41277450320956</v>
      </c>
      <c r="F30" s="19">
        <f>F29-E30</f>
        <v>56891.762604436313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3"/>
      <c r="B31" s="14">
        <v>27</v>
      </c>
      <c r="C31" s="18">
        <f>(F30/12)*$I$6</f>
        <v>948.19604340727187</v>
      </c>
      <c r="D31" s="19">
        <f>$J$6*($I$6/$K$6)*(((1+($I$6/12))^$K$6)/(((1+($I$6/12))^$K$6)-1))</f>
        <v>619.39305599567547</v>
      </c>
      <c r="E31" s="19">
        <f>D31-C31</f>
        <v>-328.8029874115964</v>
      </c>
      <c r="F31" s="19">
        <f>F30-E31</f>
        <v>57220.56559184791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3"/>
      <c r="B32" s="15">
        <v>28</v>
      </c>
      <c r="C32" s="19">
        <f>(F31/12)*$I$6</f>
        <v>953.67609319746521</v>
      </c>
      <c r="D32" s="19">
        <f>$J$6*($I$6/$K$6)*(((1+($I$6/12))^$K$6)/(((1+($I$6/12))^$K$6)-1))</f>
        <v>619.39305599567547</v>
      </c>
      <c r="E32" s="19">
        <f>D32-C32</f>
        <v>-334.28303720178974</v>
      </c>
      <c r="F32" s="19">
        <f>F31-E32</f>
        <v>57554.848629049702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3"/>
      <c r="B33" s="14">
        <v>29</v>
      </c>
      <c r="C33" s="18">
        <f>(F32/12)*$I$6</f>
        <v>959.24747715082833</v>
      </c>
      <c r="D33" s="19">
        <f>$J$6*($I$6/$K$6)*(((1+($I$6/12))^$K$6)/(((1+($I$6/12))^$K$6)-1))</f>
        <v>619.39305599567547</v>
      </c>
      <c r="E33" s="19">
        <f>D33-C33</f>
        <v>-339.85442115515286</v>
      </c>
      <c r="F33" s="19">
        <f>F32-E33</f>
        <v>57894.703050204858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3"/>
      <c r="B34" s="15">
        <v>30</v>
      </c>
      <c r="C34" s="19">
        <f>(F33/12)*$I$6</f>
        <v>964.91171750341437</v>
      </c>
      <c r="D34" s="19">
        <f>$J$6*($I$6/$K$6)*(((1+($I$6/12))^$K$6)/(((1+($I$6/12))^$K$6)-1))</f>
        <v>619.39305599567547</v>
      </c>
      <c r="E34" s="19">
        <f>D34-C34</f>
        <v>-345.5186615077389</v>
      </c>
      <c r="F34" s="19">
        <f>F33-E34</f>
        <v>58240.221711712598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3"/>
      <c r="B35" s="14">
        <v>31</v>
      </c>
      <c r="C35" s="18">
        <f>(F34/12)*$I$6</f>
        <v>970.6703618618767</v>
      </c>
      <c r="D35" s="19">
        <f>$J$6*($I$6/$K$6)*(((1+($I$6/12))^$K$6)/(((1+($I$6/12))^$K$6)-1))</f>
        <v>619.39305599567547</v>
      </c>
      <c r="E35" s="19">
        <f>D35-C35</f>
        <v>-351.27730586620123</v>
      </c>
      <c r="F35" s="19">
        <f>F34-E35</f>
        <v>58591.499017578797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3"/>
      <c r="B36" s="15">
        <v>32</v>
      </c>
      <c r="C36" s="18">
        <f>(F35/12)*$I$6</f>
        <v>976.52498362631331</v>
      </c>
      <c r="D36" s="19">
        <f>$J$6*($I$6/$K$6)*(((1+($I$6/12))^$K$6)/(((1+($I$6/12))^$K$6)-1))</f>
        <v>619.39305599567547</v>
      </c>
      <c r="E36" s="19">
        <f>D36-C36</f>
        <v>-357.13192763063785</v>
      </c>
      <c r="F36" s="19">
        <f>F35-E36</f>
        <v>58948.630945209436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3"/>
      <c r="B37" s="14">
        <v>33</v>
      </c>
      <c r="C37" s="19">
        <f>(F36/12)*$I$6</f>
        <v>982.47718242015731</v>
      </c>
      <c r="D37" s="19">
        <f>$J$6*($I$6/$K$6)*(((1+($I$6/12))^$K$6)/(((1+($I$6/12))^$K$6)-1))</f>
        <v>619.39305599567547</v>
      </c>
      <c r="E37" s="19">
        <f>D37-C37</f>
        <v>-363.08412642448184</v>
      </c>
      <c r="F37" s="19">
        <f>F36-E37</f>
        <v>59311.715071633917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3"/>
      <c r="B38" s="15">
        <v>34</v>
      </c>
      <c r="C38" s="18">
        <f>(F37/12)*$I$6</f>
        <v>988.52858452723194</v>
      </c>
      <c r="D38" s="19">
        <f>$J$6*($I$6/$K$6)*(((1+($I$6/12))^$K$6)/(((1+($I$6/12))^$K$6)-1))</f>
        <v>619.39305599567547</v>
      </c>
      <c r="E38" s="19">
        <f>D38-C38</f>
        <v>-369.13552853155647</v>
      </c>
      <c r="F38" s="19">
        <f>F37-E38</f>
        <v>59680.850600165475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3"/>
      <c r="B39" s="14">
        <v>35</v>
      </c>
      <c r="C39" s="19">
        <f>(F38/12)*$I$6</f>
        <v>994.68084333609136</v>
      </c>
      <c r="D39" s="19">
        <f>$J$6*($I$6/$K$6)*(((1+($I$6/12))^$K$6)/(((1+($I$6/12))^$K$6)-1))</f>
        <v>619.39305599567547</v>
      </c>
      <c r="E39" s="19">
        <f>D39-C39</f>
        <v>-375.28778734041589</v>
      </c>
      <c r="F39" s="19">
        <f>F38-E39</f>
        <v>60056.138387505889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3"/>
      <c r="B40" s="15">
        <v>36</v>
      </c>
      <c r="C40" s="18">
        <f>(F39/12)*$I$6</f>
        <v>1000.935639791765</v>
      </c>
      <c r="D40" s="19">
        <f>$J$6*($I$6/$K$6)*(((1+($I$6/12))^$K$6)/(((1+($I$6/12))^$K$6)-1))</f>
        <v>619.39305599567547</v>
      </c>
      <c r="E40" s="19">
        <f>D40-C40</f>
        <v>-381.5425837960895</v>
      </c>
      <c r="F40" s="19">
        <f>F39-E40</f>
        <v>60437.680971301976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</sheetData>
  <mergeCells count="1">
    <mergeCell ref="C2:E2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Garcia</dc:creator>
  <cp:keywords/>
  <dc:description/>
  <cp:lastModifiedBy>Oscar RH</cp:lastModifiedBy>
  <cp:revision/>
  <dcterms:created xsi:type="dcterms:W3CDTF">2019-10-25T13:49:23Z</dcterms:created>
  <dcterms:modified xsi:type="dcterms:W3CDTF">2019-10-28T13:20:55Z</dcterms:modified>
  <cp:category/>
  <cp:contentStatus/>
</cp:coreProperties>
</file>