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A0FFB77-4FE4-4AAF-B8FB-09482243DBA8}" xr6:coauthVersionLast="47" xr6:coauthVersionMax="47" xr10:uidLastSave="{00000000-0000-0000-0000-000000000000}"/>
  <bookViews>
    <workbookView xWindow="-110" yWindow="-110" windowWidth="19420" windowHeight="10300" xr2:uid="{9D083EDB-4758-4B60-A3E3-86903EB4EABB}"/>
  </bookViews>
  <sheets>
    <sheet name="Dashboard" sheetId="3" r:id="rId1"/>
    <sheet name="Data base" sheetId="1" r:id="rId2"/>
    <sheet name="Gráficas" sheetId="2" r:id="rId3"/>
  </sheets>
  <externalReferences>
    <externalReference r:id="rId4"/>
  </externalReferences>
  <definedNames>
    <definedName name="_xlchart.v5.0" hidden="1">Gráficas!$D$61</definedName>
    <definedName name="_xlchart.v5.1" hidden="1">Gráficas!$D$62:$D$72</definedName>
    <definedName name="_xlchart.v5.2" hidden="1">Gráficas!$E$61</definedName>
    <definedName name="_xlchart.v5.3" hidden="1">Gráficas!$E$62:$E$72</definedName>
    <definedName name="_xlchart.v5.4" hidden="1">Gráficas!$D$61</definedName>
    <definedName name="_xlchart.v5.5" hidden="1">Gráficas!$D$62:$D$72</definedName>
    <definedName name="_xlchart.v5.6" hidden="1">Gráficas!$E$61</definedName>
    <definedName name="_xlchart.v5.7" hidden="1">Gráficas!$E$62:$E$72</definedName>
    <definedName name="NativeTimeline_Fecha">#N/A</definedName>
    <definedName name="SegmentaciónDeDatos_Categoría">#N/A</definedName>
    <definedName name="SegmentaciónDeDatos_Provincia">#N/A</definedName>
    <definedName name="SegmentaciónDeDat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71" i="1" l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E72" i="2"/>
  <c r="E62" i="2"/>
  <c r="E71" i="2"/>
  <c r="E68" i="2"/>
  <c r="E67" i="2"/>
  <c r="E66" i="2"/>
  <c r="E65" i="2"/>
  <c r="E64" i="2"/>
  <c r="E63" i="2"/>
  <c r="E70" i="2"/>
  <c r="E69" i="2"/>
</calcChain>
</file>

<file path=xl/sharedStrings.xml><?xml version="1.0" encoding="utf-8"?>
<sst xmlns="http://schemas.openxmlformats.org/spreadsheetml/2006/main" count="2918" uniqueCount="130">
  <si>
    <t>Documento</t>
  </si>
  <si>
    <t>Fecha</t>
  </si>
  <si>
    <t>Id Cliente</t>
  </si>
  <si>
    <t>Cliente</t>
  </si>
  <si>
    <t>Ciudad</t>
  </si>
  <si>
    <t>Provincia</t>
  </si>
  <si>
    <t>Vendedor</t>
  </si>
  <si>
    <t>Empresa</t>
  </si>
  <si>
    <t>Forma de pago</t>
  </si>
  <si>
    <t>Producto</t>
  </si>
  <si>
    <t>Categoría</t>
  </si>
  <si>
    <t>Precio</t>
  </si>
  <si>
    <t>Cantidad</t>
  </si>
  <si>
    <t>Ventas</t>
  </si>
  <si>
    <t>Empresa AA</t>
  </si>
  <si>
    <t>Cuenca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</si>
  <si>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</si>
  <si>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</si>
  <si>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</si>
  <si>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</si>
  <si>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</si>
  <si>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</si>
  <si>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</si>
  <si>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</si>
  <si>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Azogues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</si>
  <si>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</si>
  <si>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</si>
  <si>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</si>
  <si>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</si>
  <si>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</si>
  <si>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</si>
  <si>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</si>
  <si>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</si>
  <si>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</si>
  <si>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Riobamba</t>
  </si>
  <si>
    <t>Nancy Gil de la Peña</t>
  </si>
  <si>
    <t>Empresa de embarque C</t>
  </si>
  <si>
    <t>Galletas de chocolate</t>
  </si>
  <si>
    <t>Productos horneados</t>
  </si>
  <si>
    <t>Empresa CC</t>
  </si>
  <si>
    <t>Guayaquil</t>
  </si>
  <si>
    <t>José de Jesús Morales</t>
  </si>
  <si>
    <t>Chocolate</t>
  </si>
  <si>
    <t>Dulces</t>
  </si>
  <si>
    <t>Empresa C</t>
  </si>
  <si>
    <t>Machala</t>
  </si>
  <si>
    <t>Efectivo</t>
  </si>
  <si>
    <t>Almejas</t>
  </si>
  <si>
    <t>Sopas</t>
  </si>
  <si>
    <t>Empresa F</t>
  </si>
  <si>
    <t>Ibarra</t>
  </si>
  <si>
    <t>Luis Miguel Valdés Garza</t>
  </si>
  <si>
    <t>Salsa curry</t>
  </si>
  <si>
    <t>Salsas</t>
  </si>
  <si>
    <t>Empresa BB</t>
  </si>
  <si>
    <t>Manta</t>
  </si>
  <si>
    <t>Ana del Valle Hinojosa</t>
  </si>
  <si>
    <t>Empresa J</t>
  </si>
  <si>
    <t>Esmeraldas</t>
  </si>
  <si>
    <t>Laura Gutiérrez Saenz</t>
  </si>
  <si>
    <t>Té verde</t>
  </si>
  <si>
    <t>Empresa G</t>
  </si>
  <si>
    <t>Guaranda</t>
  </si>
  <si>
    <t>Jalea de fresa</t>
  </si>
  <si>
    <t>Mermeladas y jaleas</t>
  </si>
  <si>
    <t>Condimento cajún</t>
  </si>
  <si>
    <t>Condimentos</t>
  </si>
  <si>
    <t>Empresa K</t>
  </si>
  <si>
    <t>Quito</t>
  </si>
  <si>
    <t>Empresa A</t>
  </si>
  <si>
    <t>Ambato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</si>
  <si>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</si>
  <si>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</si>
  <si>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</si>
  <si>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</si>
  <si>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</si>
  <si>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</si>
  <si>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</si>
  <si>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</si>
  <si>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</si>
  <si>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Tarifa de envío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</si>
  <si>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</si>
  <si>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</si>
  <si>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</si>
  <si>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</si>
  <si>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</si>
  <si>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</si>
  <si>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</si>
  <si>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</si>
  <si>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</si>
  <si>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</si>
  <si>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</si>
  <si>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</si>
  <si>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</si>
  <si>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</si>
  <si>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</si>
  <si>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</si>
  <si>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</si>
  <si>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</si>
  <si>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</si>
  <si>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</si>
  <si>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</si>
  <si>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</si>
  <si>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</si>
  <si>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</si>
  <si>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</si>
  <si>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</si>
  <si>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Ventas</t>
  </si>
  <si>
    <t>0-20000</t>
  </si>
  <si>
    <t>20000-40000</t>
  </si>
  <si>
    <t>40000-60000</t>
  </si>
  <si>
    <t>Provicnia</t>
  </si>
  <si>
    <t>Dashboard de ejemplo</t>
  </si>
  <si>
    <t>Baja California </t>
  </si>
  <si>
    <t>Ciudad de México </t>
  </si>
  <si>
    <t>Guanajuato </t>
  </si>
  <si>
    <t>Puebla </t>
  </si>
  <si>
    <t>Estado de México </t>
  </si>
  <si>
    <t>Chihuahua </t>
  </si>
  <si>
    <t>Jalisco </t>
  </si>
  <si>
    <t>Jalisco</t>
  </si>
  <si>
    <t>Ciudad de México</t>
  </si>
  <si>
    <t>Nuevo León </t>
  </si>
  <si>
    <t>Oaxaca</t>
  </si>
  <si>
    <t>Yucatán</t>
  </si>
  <si>
    <t>Acapulco</t>
  </si>
  <si>
    <t>Cuenta de Ventas</t>
  </si>
  <si>
    <t>60000-80000</t>
  </si>
  <si>
    <t>80000-100000</t>
  </si>
  <si>
    <t>100000-120000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</si>
</sst>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rgb="FFFFFF00"/>
      <name val="Bahnschrift Light"/>
      <family val="2"/>
    </font>
    <font>
      <sz val="22"/>
      <color rgb="FFFFFF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mensuales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Gráficas!$B$2:$B$14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D-4237-AD38-F7272E879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12119152"/>
        <c:axId val="1412117904"/>
      </c:barChart>
      <c:catAx>
        <c:axId val="14121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117904"/>
        <c:crosses val="autoZero"/>
        <c:auto val="1"/>
        <c:lblAlgn val="ctr"/>
        <c:lblOffset val="100"/>
        <c:noMultiLvlLbl val="0"/>
      </c:catAx>
      <c:valAx>
        <c:axId val="141211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1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ejemplo.xlsx]Gráficas!TablaDinámica2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Gráficas!$B$16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Gráficas!$A$17:$A$25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Gráficas!$B$17:$B$25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8-4CC9-9372-9E17B4297C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420725152"/>
        <c:axId val="1420730144"/>
      </c:barChart>
      <c:catAx>
        <c:axId val="14207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30144"/>
        <c:crosses val="autoZero"/>
        <c:auto val="1"/>
        <c:lblAlgn val="ctr"/>
        <c:lblOffset val="100"/>
        <c:noMultiLvlLbl val="0"/>
      </c:catAx>
      <c:valAx>
        <c:axId val="1420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de ejemplo.xlsx]Gráficas!TablaDinámica8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Gráficas!$B$27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Gráficas!$A$28:$A$43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Gráficas!$B$28:$B$43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1-4CA3-A960-3ECFA354F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367071776"/>
        <c:axId val="1367065536"/>
      </c:barChart>
      <c:catAx>
        <c:axId val="1367071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065536"/>
        <c:crosses val="autoZero"/>
        <c:auto val="1"/>
        <c:lblAlgn val="ctr"/>
        <c:lblOffset val="100"/>
        <c:noMultiLvlLbl val="0"/>
      </c:catAx>
      <c:valAx>
        <c:axId val="136706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0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Rangos por valores</a:t>
            </a:r>
          </a:p>
        </c:rich>
      </c:tx>
      <c:layout>
        <c:manualLayout>
          <c:xMode val="edge"/>
          <c:yMode val="edge"/>
          <c:x val="0.29874530301962288"/>
          <c:y val="3.3717559163972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2464949998282972E-2"/>
              <c:y val="-0.1255386955324087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5249375995199545E-2"/>
              <c:y val="6.36062056249184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706528870501608"/>
              <c:y val="3.34769503289044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690546033570645"/>
              <c:y val="-7.364929072358977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574812798559856E-2"/>
              <c:y val="-2.04746122049683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Gráficas!$B$45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6D-47BC-B2A1-838552C792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6D-47BC-B2A1-838552C792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6D-47BC-B2A1-838552C792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6D-47BC-B2A1-838552C792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6D-47BC-B2A1-838552C792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6D-47BC-B2A1-838552C79285}"/>
              </c:ext>
            </c:extLst>
          </c:dPt>
          <c:dLbls>
            <c:dLbl>
              <c:idx val="0"/>
              <c:layout>
                <c:manualLayout>
                  <c:x val="4.2464949998282972E-2"/>
                  <c:y val="-0.125538695532408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6D-47BC-B2A1-838552C79285}"/>
                </c:ext>
              </c:extLst>
            </c:dLbl>
            <c:dLbl>
              <c:idx val="2"/>
              <c:layout>
                <c:manualLayout>
                  <c:x val="-2.5249375995199545E-2"/>
                  <c:y val="6.3606205624918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D-47BC-B2A1-838552C79285}"/>
                </c:ext>
              </c:extLst>
            </c:dLbl>
            <c:dLbl>
              <c:idx val="3"/>
              <c:layout>
                <c:manualLayout>
                  <c:x val="-0.11706528870501608"/>
                  <c:y val="3.34769503289044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6D-47BC-B2A1-838552C79285}"/>
                </c:ext>
              </c:extLst>
            </c:dLbl>
            <c:dLbl>
              <c:idx val="4"/>
              <c:layout>
                <c:manualLayout>
                  <c:x val="-0.14690546033570645"/>
                  <c:y val="-7.3649290723589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6D-47BC-B2A1-838552C79285}"/>
                </c:ext>
              </c:extLst>
            </c:dLbl>
            <c:dLbl>
              <c:idx val="5"/>
              <c:layout>
                <c:manualLayout>
                  <c:x val="7.574812798559856E-2"/>
                  <c:y val="-2.04746122049683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6D-47BC-B2A1-838552C792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Gráficas!$A$46:$A$52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Gráficas!$B$46:$B$52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6D-47BC-B2A1-838552C7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Gráficas!$B$2:$B$14</c:f>
              <c:numCache>
                <c:formatCode>General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B7F-B6CA-BC20C045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119152"/>
        <c:axId val="1412117904"/>
      </c:barChart>
      <c:catAx>
        <c:axId val="14121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117904"/>
        <c:crosses val="autoZero"/>
        <c:auto val="1"/>
        <c:lblAlgn val="ctr"/>
        <c:lblOffset val="100"/>
        <c:noMultiLvlLbl val="0"/>
      </c:catAx>
      <c:valAx>
        <c:axId val="1412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21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Gráficas!$A$17:$A$25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Gráficas!$B$17:$B$25</c:f>
              <c:numCache>
                <c:formatCode>General</c:formatCode>
                <c:ptCount val="8"/>
                <c:pt idx="0">
                  <c:v>1251166.6800000002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496528</c:v>
                </c:pt>
                <c:pt idx="5">
                  <c:v>500056.22</c:v>
                </c:pt>
                <c:pt idx="6">
                  <c:v>1375221.24</c:v>
                </c:pt>
                <c:pt idx="7">
                  <c:v>404440.19999999995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1-4B68-9170-8CE8229D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0725152"/>
        <c:axId val="1420730144"/>
      </c:barChart>
      <c:catAx>
        <c:axId val="14207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30144"/>
        <c:crosses val="autoZero"/>
        <c:auto val="1"/>
        <c:lblAlgn val="ctr"/>
        <c:lblOffset val="100"/>
        <c:noMultiLvlLbl val="0"/>
      </c:catAx>
      <c:valAx>
        <c:axId val="14207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72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Gráficas!$B$27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Gráficas!$A$28:$A$43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Gráficas!$B$28:$B$43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1389201.38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229457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247889.40000000002</c:v>
                </c:pt>
                <c:pt idx="11">
                  <c:v>428123.1999999999</c:v>
                </c:pt>
                <c:pt idx="12">
                  <c:v>916645</c:v>
                </c:pt>
                <c:pt idx="13">
                  <c:v>212120.3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0A8-807F-B3FE0FA5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7071776"/>
        <c:axId val="1367065536"/>
      </c:barChart>
      <c:catAx>
        <c:axId val="136707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065536"/>
        <c:crosses val="autoZero"/>
        <c:auto val="1"/>
        <c:lblAlgn val="ctr"/>
        <c:lblOffset val="100"/>
        <c:noMultiLvlLbl val="0"/>
      </c:catAx>
      <c:valAx>
        <c:axId val="13670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0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ejemplo.xlsx]Gráficas!TablaDinámica9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Gráficas!$B$45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25-40BE-A3B5-62ECB16C419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25-40BE-A3B5-62ECB16C419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25-40BE-A3B5-62ECB16C419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25-40BE-A3B5-62ECB16C419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25-40BE-A3B5-62ECB16C419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25-40BE-A3B5-62ECB16C4190}"/>
              </c:ext>
            </c:extLst>
          </c:dPt>
          <c:cat>
            <c:strRef>
              <c:f>Gráficas!$A$46:$A$52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Gráficas!$B$46:$B$52</c:f>
              <c:numCache>
                <c:formatCode>General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8-4ECF-80B1-7C6C35DE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Ventas por zona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Ventas por zona</a:t>
          </a:r>
        </a:p>
      </cx:txPr>
    </cx:title>
    <cx:plotArea>
      <cx:plotAreaRegion>
        <cx:series layoutId="regionMap" uniqueId="{83F4D71B-E987-4D75-A7A1-29896A54CC99}">
          <cx:dataId val="0"/>
          <cx:layoutPr>
            <cx:regionLabelLayout val="none"/>
            <cx:geography projectionType="albers" viewedRegionType="countryRegion" cultureLanguage="es-ES" cultureRegion="MX" attribution="Con tecnología de Bing">
              <cx:geoCache provider="{E9337A44-BEBE-4D9F-B70C-5C5E7DAFC167}">
                <cx:binary>1Jvbctw40udfxeHrpZo4EpiYnogBWVUqnS3b8uGGIUsyeARJECRAPs3u5V7vG+y82Gb51JbGfZiI
/ja+lh22q1gsAkhk5j9/Cf/9Lvztrnm4tc9C25jxb3fh5+eFc/3ffvppvCse2tvxqC3vbDd2H93R
Xdf+1H38WN49/HRvb31p9E84RvSnu+LWuofw/B9/h2/TD91Zd3frys68mB7scv0wTo0bf+PaDy89
u71vS5OVo7PlnUM/P1e31e2z9LYpP3bWlLf/938+f/ZgXOmWV0v/8PPzRx9//uynp1/6bwN41sAY
3XQP95L4iAmJYsLll5/nz5rO6C+XI4TYEUKIJ4iyr0+9uG3hzieD+nrxR0P6NKDb+3v7MI4wuU9/
/+ALHs0DrqcXz5/ddZNxh5XUsKg/Pz//1/8O5V33/Fk5dunnS2l3mMf5208T/+mxFf7x9ydvwFI8
eec7Qz1dt9+79G922k235raabl33Z5oIx0cyZpTHhP3YRDE6ihFmFCf4qxU+m+iX8Xx9/49b5/t7
nxhm9+ryL2aYtJzub++f3T88+7KB/kz7IHmEEy4SzMlj35HyCBFJCRXxZ8MlX83w2Tz/Nqqvl/+4
lX7wFU+MlWYH1/hLudHV9PCh+VOjHJgojnnMCeVPTJSAb8WxJLGAv+DnSZD7PJT/3C5f73tijKvX
m7+YLS6mh7l7dvbwr/9j/kyfweyIJZhJ9tQe8khyIROE6WeXgeufU91nl/luOF8v/HFneXTzE8tc
nP3FDLMZ3e19918X0giDbEPwV1nwxG3kEaeMSPJVNtCv1vhspm9p+tdlyo81wbcbn5jnfPNXC2Jp
URbTLfz+U91GHIlYsBhDon+k0mJ+RLmMURJDDvreYb4N4+vbf9xdvrv1iTXS4/3xX8xdTkA9j3d/
ti5jIk4kw4cUAj/oqVHIEUcEYcGfRLEvg/nPTfLtxicGOfnnXy18/fPutp+ag5L/9RBxqGT+C9X6
5W24vbv9vQE8Lih+q5RCHHIX6D3EfiVogo8SyGwc8c/75YnW+P3x/Dhmfr3vyZ64/OdfLWS+m6B2
/tf/Mn+eSaB0SiinULyiz0v+JG4KcSQxYhInXxS6/Prsz3nsj4zox0b55c4nZnn3Ov1vHjp/rVb4
3lEffeY/RA6YHIFwYJIk4ACPsxg+YrHkh1+P7fBNFvz6GH5shm83PhrwfzlH+PWo9S2AZLfudvMJ
4nyHGX776qcpAmN6cutvRdDP67W///k5IjGH3f8NDh2+5JFS2AGxsg/2W0T+7qaH29H9/DyS4ihm
CQKPEhDEEiTE82f+4dMlFOMjeE1Am8Qy4ezwKNNZV8CDQbMwgoAyMSiyGOegFcdu+nSJHxFImyKm
hMGfh0tf53jVNYvuzLcF+fL6mZnaq640bvz5OUXw/P7z5w6DZYizwwigyIsxkYgdiov+7vYaYB18
HP2PodYdnSIyH0e8iTJTJ7U97ru17bK4bos6TWAUi7KORkbBRIcz5zr+rolzU6djxfr2FR0TjLZz
kLbdLl4Gs+micp72neTVq7pe4/eo8drt9NKjYzGM68m4CM1Svk7lcDbwqDqdClkOWVjaeVYGo2VL
aTnKfbEu84WY/Pgeu8gd4xFmmsXOJQ+MrF2ftXNAertGnky7iDty3dLEv8UlWefLJjb5B1L365qh
ee6lqmKc2DSarffZIGtHMz708ZTpltMz1qHpdd0VfSocq5Qspj4danSytvTlKMzOwXwzNsZdKla6
qDy4yyTpk/dNlZe7votQr9Z2sPs42CprFo9elvXQKFyxLuVe5IWKGzt324rKPkpNS8dyAxnP3Juh
IqcuWiVS0YiLTYnG5qpp2n7MFj6FN+Mw4bRelvm6TEpUKWSbZGty1L6gnvgLLzurhknYD3aw5qF1
ZbFuODX3XdG2tfJNa+e0FRidoWLxe94HemypHt6w1dZkl/hSjkr0cehTX/HSqYi0PNNDXMdpN+b2
2I6DU7hp6flU+yJWqxs9Pxn8LO0W1iuZ1Fi08X09ru6qaGsWFC+J/jAH27/yodVv2ZzIkwrq2hei
oh9xvBSDmoq2mdTEva/TkPPOZ0kHm/TYYu7qDZHFDOulW30pBJVXra6qZlfGyZAo1iY3QQp3rD25
NSZqlheLjHCq6zC+aNc4unQOlljpollVOwmvulp2WxJsfOy6Wt+0M8PvajcN9XYRXCwb2H8FPrNz
xHyaRGzejWgpbTaVSxxtPNHFCctDfd6jvHgtxprWaZ5o7dQ0tKJSUzQ6uXUMfFjNuQiJwqVvty0Z
9CszNxVLQ2tbnIk+12myyGJrdY+3hSP2gia1uKyHWr6KkzBmncH9nNG69uXG+MhuZhsxtSA6KRev
Zeq0P+7WJlLtLMY2Jd1iU7tE8zE3cSZ4Hqcsj1Cq24GkwBDYLSDscIpnJhSdsEkNnosXuifjh0Yf
PMz7d9zoSBWBuEyjabVpu5AozlAZv6FtLp0qau1VqeEbBmzdNoRoOmlxrXg07VAbiivBPLqIhR2y
Ctd4t9QE3DfHiul4VHWxwt5D3Gzqyk+lklPDTwpdhcuBmrFTCclRilbHe+UrSbZ4FCMYl0W7ZrFj
pAgt/H0ba3dWETb5HXyyKneua+syG2w8w7/ZOBap5utKUyOdfF/1Fh2vU4PoJmmYe1u3ybqhIzdb
XsbtRb2EOWsEaislKObn8ZrQ47nwzaaYa3qWjHzalQxXx1Nji60TF44PaBMv85S5es2zRdpx1wJX
tmpqyHpucetOZ8CcTlmf92/7YrE7KkW0l7RvMfgN4heUu25jmjIz2L5NhJgzNA4004tO0jYpzRmO
5uV0wOJ8xeW9Dd0HWTcvXOXu0ITaY5+Y6wF1buMI24qpOjbg8zuOTbNt7GDuQ9PV23nEgyqrrjlf
azS9TMAIG6h84w0vIotVTyuyN019gztcplHEq7RLhg8yL4lQjmgJpndOHsfN0pyaMp4uzDrrLvVD
v6jBcnJM60lftUTUmQusPXMj06/bieB9j725GKvZXsh67C/lIJc0stWSlXwujCKhWt+vrI4e2Mzf
Cb8Mi1rcKF7ijguIFd5F2wjLSm+SUfjM8mo9ixDuFhXxqD9mHW/v2rqxWeI7cxbiGoJRLYq3OHCy
0ZOYx5SWy1hnNuSLUdJUycaFdtjVmEb7FZlVJdGIdhBZ4i2a1+K6DoxfRtITFebFv1ydJhBAPVWI
6nhvpqHa1lGynrkg6RvR8JROrdAZhnBw3ZRSnrgEj5sqHsY0KnEqXW4vhGlzParYt40+piuPUlQU
7XsdD4VqkNf0NF7kcMNbD9+76lqtayg3OiEPlZW0U0En4ZySvi6jNOCy6BvlbUCtmlA8rSOsYj3z
t85aRu7yLrandaDyrCjcpJbJ+32g7fpiRLk9RyMtjiVE2tSW3mZzl7cbRKx7WYwW8lrFeLEJouxO
TGC32PNxQ5ciP+W6fB+ieM56T7pNzM18FuhCstByLFTZGB1S2WAS9rKkHckgPUVa1VPVhBO7MmN5
KjzkeKJI07E0oV1B1DjO/tLPU3sbktGXKvHFMkDqnMhyrKMOnejeBJ0SMkbROa87yD4hZu99qIsS
kPAvhe4j3XPX9YstdfGlhfjt5T9edS38/lQc//LmoQP5y6vzr63Lp586aNNvHwN99UWrHvTgoxf/
Jk6/SrMn8vNzk/NXLv4xbYq5QKDVfl2bfsXpv8jZL7d8Vab8KIEaDpglxqD+JPlFmUITJgaxKmPK
OVB+JkF+flGmUB0KnCAZEykR1OwHqvZVmSZHAspG6LkB5GTQfJP/iTKFKv+pMsUJSShGMUJEcHJo
1D1Sptysa1MifLzk1USzyvfBZ+UnFdev8aqKzo8mnUY3TYo2MTnraVOecluYC2NG8EdfU3M11D1s
J9MsfF+ZYO3OJzO96Jp2sVsa8g/RDJtpt2pLIEtznLzMexGpYcZJr5Dr63DcR12a6GEuM77GuU1z
gvtNybyfUgLvNmoeJH6zVnMj00WQxO54PdejymdKHnhha52yMEJIY1ERb6Jq6nJVVMJde97xYx+Z
8VbnGO3iqS+mzTyZMsNR71+P2ve5Ak1atZvZF+OQtYBRzoyYOFO+LbhXiUD4fdU25a4BrQ6vY1KU
26Wal3TyLtGq48F/iFeU4JOBY3IV1kmSlEVlnrkpyUOGzTLeeN+1XjUM6wc5oPqNl3GNUxPr+r10
TL7QK5bHkWsGkS0kGSpINYO2io0VJypaUPnOhNVAc7/pZlXWnrzBxl1pBCJy7myeXK0urFeB8ihs
4JN5FvcGkZTKjq4qYJlDFKeSa4WWmYyKhWXqzspyLq87FJd801XVEm2XyY5YmSXOfZovwr/mi2bK
jl33YhJLUitY9fYBRi0vTZnwOsWlyaN0IqZ+u5gw9Nu1m+NhU3Bc3LGG8NdEJ80e/KP/EPmxgWCO
VxAvaxd3reqSqInVXET0VEC38m5guoLwVuoqo5qKXEUTYQsofD586CHcpzSPSZVGGokXUeN8UM2o
5d5NsT1uysSfwSeXN10Ym9dB1vpth1hUKRK75LL3q7zDdSCNCn0Jeq+V5AxZLqE64K0SjamvIkop
V0IWiKWW1sWoGpcPJ4lxxV43+XBqWZuf4po5WL+qxbDyqGDlHfE5fXCVjJuzXAN1vUUz6/MU2ySq
lW6ifM6SYATdyKiTxU2dV4Xczn0YjYL407+1Aw/2lObGQTIvJiiAHJ0Tum0T4RolnM4/Njlv5swk
RLzN9VTckUJUlWpymd+vDbTglctrvbU9wanvm9eT5DApvopoI0jtN3FBAuinHnOjOLJ9uq71uKWV
6Xs1ezaflgQb8JjF16c1L9j7ga2u3GrfTv3Jot3yPloRi5WWfVxuHYwcBDP4GGQ77vM1axLDWRrP
csyVG3T/wERS0HRY1vHEDnhVM6Keph51ea/E7A8OjYtCqKhaGlD1SSJqZUlBiSpyIz5CnW/PhtVW
t6thg8/mcTZbM9K8OSm6iqEs6YsoKEuTwDY4NyhRDurDdQdjWrN+6eIi9RDZtBK+Ndc5tPY+iGnm
HziNx3qz9D3CWV36crkb4+APIoqGdp+H4FMtiupC26nYxjRu9y4aAFBAjt8yoqs9bkfKlJTURgpq
ZZdCFRBbVSSs8aoHGfdhEMFtaDKML9jgsE+RHp1yeCE3+eCjl/G8ti4VkahEtlrPXrdVzwyUMNVN
6Ju53niceKvqpkGNilgLSqbwTvSKu0WTrHGoaNKliKHc1cm0w0vnrgdNiIOqYJVuh3SwN9JzdmXd
anUKvmLdviqx2IplcocAEJt5Wxk8pCJYVqt2DXbZSC2LfoPaqG6O5yQX5bEBAVwqERa9BVFW4je9
dNM5s5idk7zNh7SRMe9UtZj5MooX9MLQrr8nE+Kv7LSSSOmxkCcIt1D1LV1eePDsaYpPcz7jG2Ai
+rSN8XLKoF4PGWqq1maoqnN/PiBYiYxxA7qVJ/neauoSNSVLAemiIiSLhzA1ild8zXwk2kYZ0dlW
VWF2Luusv5GVXT/yiBUn+bQihWQ1vlzoMl81yxroyRDG8r01AMTPkKntedv0zikiG7PHuurBUZuG
7luHi7SiFR6Vrp2/aA9EID6wgeITJqgOxCB2a5KOTVK+qT8BheLAFhLsi834CTi0B/Yw5FV3DynR
lZvyE5wQUzt1W/YJWqADvygOJKM+MA0wRpUtB87RfUIelohVeY1hfHPC38sDFTngEXoAJeMBmVhg
J5HlL3tgKZC/Vd1D1Mg1hP3qAFvoAbv42QOA+cRi/v+qvu9F3z92D92Bb4//faThIzz7lf1+IpD8
N4XhN777izJEhzu+6EJx0IWIcC4EJhj0F/D9r8QSuCQQaDibw4H6gcSDwzlfdCHBRyD9aJwkCcRP
Ad71iy6kR4wAYJQYuCWBE1fJf6ILn/DKOCEYOuhwMoUjinEsQJp+rwotmVFpTDGcF16WSTZ0eEGX
NR1qfBfZHHPVRKAqT6FKY9E2b2y13nynon+ATNETXRrDAiSEJgl084UknMBMvx8BROamqF0/n3Xj
MOAMz5CpX1JN0LRfGASqk7AQzK5yawNQjKoKnJ40LQFwAQHP6tUrPrY5KdTvjAu61t+T3DgBbYmh
u8qSmP9gXBikvkO+QWfYu2bMRMdLDWWg8HNaV7WeQXSull+MgdBxW7dBFpkg7VKCUJnL6mpYAD2B
Diui5IR144Q+12DgJIDXf7Ru0Kl4ND4p2aHWQIIwjjBslsfrVpOG4p6w/qzk5TplcReT5ZT0kbiK
Qtz2HwPAWneKasLG7YyhflWBJkZ8WOpispmWzF7LGov5FAJOu24bNsvyypu5ZFe/s5Lx45ECmJeH
IwNQx8ApTvjziYVRB9QtChidrnFown42rs/3QyPWoPQQHAYJ2ZqHriumF3Vt6wVqk2FkxwMNrjz9
7bEcHvU9no+JACgvhEgYbDz4x+NFM2WRh4Yjf4rzZHbpgNqxOfd+JUytUH/370o+uEL/jq3AxZ8+
NYFp8zgBcIkFPizQd00Bs3YRN9XiTrsYsTkDNjhIxXgdxwCKVja8WpmtYhUZWoZdh1t4f4kqMV//
9uSf7Bg4YSsZ4DIwAbgZZU93TGuomUfjh9M4VDg6GcjMpz1tq7Cqoe/KDhr83+rjH+zQwwZ8vNZg
dgY1FJKYIikOq/LdrMnSN0Ux9O0ptl1dQwnVd3QY1CBNEXa//SgIlI8edWi4gA8IicGwh9D4+FFD
rrnQFIeTuoqWKes/LyEqODltkzFqX1voEaz7xXWMHv+Hj4ZKIRGYwnpiGMbhiPL3s4w4bYhcxuGE
R6gKOwFUKsM1yO/LrlxhoiB7c7sZ9AQI+ref/NScDEqUBDIAx9BA5kDcnjw5XvRoielPRj2gOB1c
C57+ORxBMQs76bcfhxh+EhIR5DA4iA1tLcwp8E50MMN3Fh3LPuRd1APU76Kl2+hoXD46Al2lY4Ce
lG3ArzuTVrJdUysrvqmamZ62TZKzTd4PyyVJnFWAhuV+6ZcmSwaowdqyE6e5LTGoYeNT6wIHce3m
k4a25M0guT8e4ohfe8nLNFiDNmRyF4Hlxcs5T3xPVSPzQUbboQxlTU/iaA0uepibZkxHO0wfD0jx
Qz+N81ZHqNkXZGUXsB0+QL0T7Rgg0HPQoCLtQdtDxZqj42YVLVMYEPKprZHbiVWKV1Fg4rLspElb
6PBBYdkl27jo2zMgzENWRvFaqAqYMCwKNAcgqb4mUH1dFwnw/WVu6203seqEm07vTN6+9n29vpg9
Dhu+dgAW0ZTvnBz5sR67Ao6tuI+JW3msPK2HVPp6VbmP1qyFhs5OygD1FrOz3MEyQIugoP0FlA3A
XKMKFQoqnmNHqkF5Fvc3OfLtBvNQCygKjb219YR3+cKg7cXy7pUeRrEBDmMySM/og/B4KdQyQJWw
dHo5p6y+GglPXjDhoA7kDr0Qpqiv5y6eP84VC6momDQnEspVELXMmxeEIAqUuEKzQnqJx5QZHhdq
gtbte5Yj4OBAz4YzgNLsJPRuTVmRux1buNxNvH9ZtYacdAUPG4gWgGC6IU8Bza6pATQ1bHgkSXSK
9bieVVU7vcpFXbyrZtPkGYSH6rJ2C3+JRE4uI13MNy1FKzCfWW6GqY5OB04jFUqxAFqCUzTQ62sF
2s3DUGyipnWdsjVAvEzOS3UHZPsUg8QfeSaSWFdym0RDxdqXg45gc10EGth00uXLHUM9NKb4iFRT
LeM+Arx7OkuavJ19VAZV2LY6LqJo0sqViTsG4nyDddzck4WhfS9Gv6vIALUf1P0XQxKVqvfVNk7q
Mp3i4XxagtNgVGZeL3Qts1WChWa6JtsGAzFvWV9vqwl4DcbjnFq/rOc079oMYvK8QRjnrepZ8TKx
6KzCDArKpLvnA0Az3+s96pf2JWLFmwUBYqtF5baJJR76ZCF+h0qxm1lLoFc29WeLnmLoDkyXeTf7
He7WsCFNXR0HHeZNies6RVEORNpT4bczisbUz9V64V0idxhX/TFu++7KkGV8yde8vSiHUl+VuV7O
Kk2GjYVC7zTqoReWjsnMSLp6Ow3KwX8csWmP51lvWNLmViVL089pXhThgfQlZmk31VKVKDTnqHBV
fSqgA9W8Leq8id6V89ICp5DCs0YtMqmK8172prpHeYU+DmA5fLMaYq/NYhjPvBmcuxAV5vyNTGyZ
39ge0nmryrWsypMZuv71R9HN85RGeBn5Sw46494K6AuDHJzsejVTocMOl2KMM6JH1Gw/CzMT8clA
ISvcTPehgIagGpeKbIKH3jA0kYKnZSrG2QJvjOapAI1ZgKobpyk0W1l1uNgDU8tF2kFXn+5nEhUW
WGFZnxdI0ySdQz+JM21i6N2NwZT1CVtgCUza1aGzZwE1dL5IIBJTuhk60YBsRhbiys1U1AHAQA5s
W5l4kmtKmlZDIwPiKIe+VneoJvuG1eeD7Ib1isYDZFgc+TV/WBfwj/O2r+kttiAcT/plXF8bCVtM
pxWyII8515CVkqHM2dswALHYjQJiRzoC1DtZcdcTnZGcxxBx+5XMI6DCsKzNmm8Jcsl83baDrk+m
gvfrlTNB8FctF10DXRjp5ZTC7pyZGrzohQLD5tBeGSDTmwezNkWbDZiy7hSPpS32sZx7XaVtJErP
t2sMFio2iSmltVvgm+acO48JoKeBXBMohqrybIjNQnkaNcNQteeoGZtan7KpJTJJBx9miF0Q5eNU
LMTHYNzJDGZLcSwN9Ne7eQTfnwWJN0bEVcjmoa57rtZiHbHJgOYm97KtRAFwFC1JpaGD5pZok1Tj
nOyYHpptVxY6AUA6Q79wxzjxQNEAB3ZnrEG1PpEhofRGBuHtQ2s8mCUScT+PGeguOH3w6QhC2EH5
WYlhoztXVmfYmHp677w3JQS/Lm4Axi1z3tEH2sauByK75syRrIKqSH8E9WH7F8Dm4nUPQZKO1zqH
gJkaA7L9GIiDLl/3Do/8Yh6XFVaqQAPJ3xm7GAhZ+dSW+fUAHYmFqpEPDU2Uh6KKGtXAsYXqYwmy
xRpVNGYeorTN6dAB0xkXDCoRCPNUvYoGWbxJdIU2gNgBAQs5zLsw1sNe2wYw9zTk9AI6ueE9M2P+
Gni3POlNwVNfoj4T0C++AVn+Zhh1uYfpma03UAMpSTxXXVOfcpr7ZjtM8ZKrvu3clZzC7TA76DNa
Wu5yIHfnkWvz1ANRAk3Qj3seciB7XW52K+4htwRqUzj+B93dMsQv4FxDlclRJpdlMsPBgVLyDE0F
y4phQMomgjOVy2TaDCscX6kjJk8WHE2bXuqVpDxAYBFdqLN1jl1zzYRuMhGtE1YRlKIBDtpUgEWF
aIia2NCdJ0w39V6uNN7jdc6Py7ZGxwTNxaZqfb4tC3+DlrZMFJd6TKXhg4pbyk7hPMlyQis2nOLW
ewU2aU5nA7uaOVjroodusjKmZx+w7psdqXKmmjCtamwns3dGDC+6FQUl4NTE3q7luDFj9UDX1gKf
ZEaNKJmybs2nFIWuuO4q+LoR6eQ1ayYkUkNFf2ZjY4gCzpdcVt5KUAmEaUh4K0qldWiGrso0v159
b9tN6boAOW8mxZKSpJzjjXUefZR5JM6qhZIbnEMxrBrTNenYR0OsZFyV2wn+e+OsoLay0KUocnZT
I7ywbSJ1K95RK3V1MfulghM7EHyh6oQGDEjAsSgyw4SBPr8RFsQQnmypVpAHg6qaqX9ZQrI+0brE
H4ju8tOaeLzHcG5gTmep5x3pBZJKMLwc104vUWY7WU0KevrTSdDOv+mc7a4csyCoYPbi2g0dgpzP
k/qVaasuZIue8ZsSE/G6TKpwUkBP5tqVOdkXh8I+o0sY98BFATVYCwef1noOdVqWjG5j3vd8s8ze
5elE6/zeTYu8YagcxP9j78ya5MaxJf2LOAaAAJdXkrFkRuSeUqb0QsvUAhIEF5AgSPDXj0dJ3a1S
9VTbtWt2Zx7mpWRWUigig1jOcf/8KI/mwRIQNh6vg8CTdtkYrKbLTFL1mZ6VPeIvTiS8OlLrYrJ8
ztc1tnQ/j7O8hoeSZkMY4t5yCuAN3KCxnuHmD/MZgM/42SV180T1WpZZaubtJQxlhAtl0Gof92sa
3iY2AMVCSWuWXI+9uhENtv11kvjpg0XD/4ADXVf4A1rdAT/QRzsvQ7GuoCj2E0RNOPzKhCoLtNM5
9ySa92nr1xsZRnI6qrRaFny/PmizdG1EkJVe6RPzMtjRalvfWjgPu3Ws6ZObpzR34dZBihVyP42r
OIyl7PdT2dbPTaffaN/wI35A4UBtjeELvlojCr+BImN9TeOCbGkE0KLyB1lN3cmgbzqE0SwLE8ah
ydZRV+42RX14b2qyfIhgWHU4jsvlwxp29jpRpjk3c9PeDF17ExhvvyzGljcRLME7cEV2T1Yvjrwv
Ye2ECyxQX8vrBCACNKaGw1lr1HjeiMISm9iEnorY4DhE7Xgn+i14A5GQrrkOtu0LNisD5BdG3Sdd
++FN8G458Dn5yjoUmPhx5mTeBVvIZ5QrC5qrOlVHXqMda8ckMKCX5DeTqOg6WLAvEA2mBzXp7eAd
HdFfddMNs3rcUTG8z7ZZkv2aiKYA+EWfInTBhWvb6oiefNh1XnwTa1CB12lP8DPk3ixl+kBKRp4t
eoBrgioWTlq63FowHvmW9Cwro83uaqfiVzGV022gHE6dwFaHnjcsi/kQXwnihgMIQAFHoybgkazJ
A27OFGYuqp/J5GZdptz2DC9tIn3dLyX2iOnoJ74osh8uoIruOMltrescNNixLKMQ1Rgwx3AfClRU
Gz7QPqnbsthI82UMY7gFOkh3zgUtCh3r4aCU+oIYoh0NGrlrU2nNYaXh8sUv/MPAx+a6mSJ5LVQv
M1RZj5EO4+/osfonhz7yVqHzmHY+8k23W5JgeSw5CuQimebhjk2ki298i92VBUwmp6pdSQ0CZEzE
DOPICtjGvY/u604EzwLtVXJIXFmro+pi5bIhseVn1D60SGy6ycxH7SMJCXv1o5kOfT1ENktkg6aM
0uZjsuqwsAKQUNOV4pE0YoE2luqrumef5sUNj0u1oo4ypbvvBrNc+y2VOLNjCrvH27xEnfBUksTl
qm8RMb+AN6sIkxcTjUk+hTq4qxX7qCxQhKiCSQOWs4qKLtU3MzLIe3hY8cnAHyysG9ovOMpgysAC
fOnnwTU5X2Aybx3Oa29RBeVdFAU7nbj1dh1jf8be1lnowPOspoquVdm8ozVWDw3akHwNDIN1ZbHW
cUMd145Fe0kkijKskwoChGmu2n5VO890/aTSwd1ylP/D0RHPcpLE7WduAoBpxphbTpIwp0Nr4Eeb
4A3CKQ7xTXd7rOi4OSYs2PaQrDefS5B538eF23yLY70bOJc7DR1rN6VjHWW0GcMMR048ocvDybjj
feewGKs2n5r+pbJjc88AbT2CLmnyKnRoFQNPuqwLmpu0Rm1GumU6DoP7WvNmtLkzU9Qfpq4OsyFu
hs9brHhGRI0GtcO9jfW3zmaHavhN4K9t89rXNFOE3lOY/9fl5a4lhk2nkJvkZnWM30JWDB8mx1QH
LjdmgPzKU9tJbnIglHGOrgaA0qpoeLB1sKw7gQLwCVBGdzeHtH5LMaEAP9BGvlcQNFDZl2hXl3UA
B9aS8okTS257WIUsX1ETnjvO7H6sB0dySrvoeihJvJu2dDlIUGiODPRitZO9HCbRZpOlG8/Qottv
M7TySzcJ+3x1/UFfeIiNq+jz1BD2tkGLmbJ4xjmGeh9fWDLF+xEl6w5fwDfN05dBNkHetDx95BuF
Q7rEdebLVh/pYsBWmmY6LGZUV5KPJpdyXUFyg289B5pRijpaiBfCjH1YXewgiQiBjxCf0NKKD8Ho
17domro9FOCW79Zw3NBFxcOnVi7+PjFeuCwIWhC/6bRtooDcCBzNNvqz3vQyffIeuxzVUer2MDLx
g3Vjz7+krVy/4bJ0eY0He55coIqwT0mSicXzp5nXoQPWQvqzDuIFJyab3ZCHiQT607umPkEyKuUZ
rnlZTA2Uo3eyyCE+hjjs5gJtl3hhAjeYbsJxqSialzToAH/TyJrzjIU925c1om4xUVZzx0IDspYm
dmhBu9VTtYJQmdblxtOKvijH0owM/GXETXtDRuAl0EpQcgwycPy+sdSsfVmwpG/6IY9CfLZrh0Zm
PYwVlIHbrjHoJStnNT9AgbERsIc1xdUQo0wC8lnjd9kwDN2NaQDRZpsv8X/8BM4gQN0oNoMdRuLR
6WzsSXq7zXG9FZ1x3D3L1PIbbYMuuhmWkUSf5y5kzc22LL7cgchI4iKuie0OnU4C7MDNJHiVNxoi
YlWDOj6nBg/80YPqgzPVkVbhmeCDoUeoB+AOh+GP9hkHd7l+CSoQ8zYrS2HKD2MTTeGewgiY9ski
k/YbKHK7PcYb0RD1hi1Bi9lE4PQO29yO1SnZ5KZOcH1dfB8GlgE3BacEhb33rMIvnBqPForIxOAw
XFsSy6vE14BdwcvGt1qE6OM3Jcr689a3ISTNckPzOPtwiqusZ1OcXFsVsPWOhRMa/wYcFDuZga4N
zlZdBWBx/dRDnhiMBBqTpGXY3i9bMJB9H/MJKkiDWvrKzNq3pySQkL5JugAOnnHSwNtwpVxfAAAB
lMmpA7y8g01Q8kNCLbMHlKYQC4CgE3rl6wQNA1whm8qMC99eE8gLc8HjlDc3S7f26ntQjwOaIIcK
/WqgnaH7bSaIQWTQmK3/voGK2IBHyy2JvsciVL3K13nCeqK0ulhmfY8vPgxG/LdMXeQeBdEMfamN
Njh7UYlwwVlXxKhTS0O8N9AcGb3iMFbsHrWQGlEhU/PAek3fmiqMhMladGsjevhwXHe1RGuMnTPA
ISkvtQyJgMnX1l2E3VHMJWiEIPpupoC656VJQzw67RKCX2IRXRaL8Bw8vBW0R/HUxiW6EfDvLfgZ
lJjPAFUl5OHVAxyJt0Vds6kCUTSWCocUBRkSPsxy6/u9KQfW7VEme7XjK+tEFoD17u6VUvg5q6lv
ICxuTFXdta4lfS1VbP2agZsTFeo4uGR5hKVxxBW4pOcNpW6wCxN4uzfdNnGgqIZv7KHiU1BlSz3C
IC1bQEhIp6T7pplbuzdkw08NsSM90XFeQdJrd1HOGomHGSFW0e1Ki4pgX4fR0sIcU11ZLBNtgPiY
AbUVDr7VXHeO41U8dnGCmg+e2/W0JFuCZMHcVVeoeJzbdj9cUf7HYx0RWKBPTM9pmxugFeaqHAUx
uW8CB0B60pHL+nawDlAc0h27dHPAsJfJTLpQ6xycsLiC9HYeeQ8Iuo3HR65oM7ylEw2CwgOOO0DI
VsM1Wk1gLvDg5nivxiTqjprNLXmsmt53BQ5CsRUpwGB1a7ZIpJAV6NTdrLxLCzG1Q7nfUOyjhu3S
KD2jMTKAckiztjswUDgMhWU1xF2eji8ubUFxEeSgoK7R0KZ5s2799IWrhuuCcmfe/SzcvQRlHh89
o+P0FWF73qAo7fG4Zzm2vkBGjr3EusV+64cBzRTbJLgePOo3aERNeLTp2vt9hIxIX7C6L8PC42Ao
d5cdhiM6QVN/1N1laVil/fuPzWlHijWakDE1RwJopgLwxaZlO3aOal8AGIQwCCoGxBhTQIb2GoVi
tLcjlESYQkPHEHGY1Ik6CfisBvDUFRWRq7+OPBvlXUjK3pxU0IEoRCk6W2ipYMXQV9qaJo4W3bJB
f4z6uN4pLNx4H9u0mXPZIxvlgI7Lq5jQ4Xs8kaX6HvaCblCeWRkpfHFg8w4mYGF8DVOkbV/5OGPP
18zAxWvGtoFwKnsNay7fQBtu9wyRkGk/xFw3B7a18rCwkcli0s6C5gHTZfRB2Lj3QJH8JdfCcOKq
7wraTnONayBqboRLVO8LQbBM97B/oawHYkDKYlCp/2h858/MI/RhYESMOD/TkOL0WpsOdbcaFyPz
Jo2j9lps4Oj3lteBXzI79Kz8WMeVMIc0EAmyLP2MShvndFsud5pDE7tL17rq94lKsSKYtXV4WLWD
n1WJdZ6nXE9NgJ9hACnWZk3da309tUkQFwtJ1BEUay2OYNSsukK7kX7gvOdVhh08+EImxGK/qn6s
inabzDsCJmi77VRTsaeQxIBCJuWCgI4CKfrjjvhhla5tpdWurxV9EnXUyxt8SaJ/6LkvIVnATLUf
B1/Z6PbHiRkb1tAPbiS92q/AW0Xu0VmEWxbw0FWHYJrx4NI4gfHLK04vJzDpqiPb1g2IHx7l1eAq
rnI/h3b6Go2stIXDjYfTJ9JjdPCowz40fEx4QTo9fRpoTNzO+WTr5jzuh4XZvFrnCJUyHjJBzSaN
Co5dbLEsqC9REwd07of7hcO+gPJp1+BAunpN7wIon2VW9whefNYiEfqGr030BTKD8ecpsByUNq5F
94yKSLhHicp3uy+ZC91zLGeD7bv27oqrIHJnZArI9giCDL8ZAS2aIYNgJdVXZTBW/IvqIk/ovia4
JE/htnnzDfeJbnChkLoFown9egtuJ/j5w2FRmpCj4NNFEA5mxkVaoIUuQUxWTproS9mOYBUTLqv+
nICU7avLMUW3IiBJv1VFv7KgRPIphaGwnDrT+8FlIukXxF/asHW7yOGm/zwiPbYU5RJdIB6YAyks
gjoFh5JRyOaoh8e46tzTNGo3PKCZ8PUBfqxIzrFGwiRXirXtcShb9akZPVVYokjuXTTsFS7HsWtN
Qm+hP7Vmh07PhtcSpinE9lHB9vhZIwkyh6i6vIz4caqbDlcXqIzYYhe37XYrSeO+0trjBAgiWgWg
OVFUDp9HwRB43Mji9I1UwbA+JcNQy6KWM9ZZl3R4aESlor+CdDEMxyAI5JhrsTbz00ZQ0yAbhK7n
6LY4+AijaTouC/EA+Kzq1Ll0wvkeQSznV6A7gfwWx/A+39CzBt2rjBl5jwOmzBeQmCn6wGWtImSm
FlOtqAHgWVakyWzL5HvqpqV6RYjUlG/Cl1gbJeTN9DsMltUcva1KdzV6VRfhFjQbNOwKVsQJhHfY
3EwShfyudNFEnjz0LKQAL1/sMZzqwJ67FgrKbQkWAxw48MnmRcDnx0HfaCf6DAR3NOl9iFwYh32I
outrVSHDlGR92SdR3nkDS1GrCR3VRCuJ77W9Dw2QJ/iTW+oOHh8ZIZc5bNT2MJSwpU9ItETTe9vN
owdYJZcazA5cqPkE2HnojyMYO3oxWertvI2WsdsBSnmXBbF23mf9gvaszLagt/61F9rUUEc6sdy0
xnb80VFcjsd2pDibDTr05kaBrN2undMdeKCB2CRe86DxU31VT2Wf3qsy5vFtstkSIbAFFQtiYO1A
L7vehoE/oWeY5x2h0EReYkQE0h1k4Haedlr1ZGJIFIgRWqGW4GuL2UJ6GaGc9pHUuxZMRTDchYGz
NL0J+rCuEBLQKHTn3Ya3rbv/ALv9RgFe2nfBUPtzTHCLUhAtfwY7BGrqMXLjenB9G4VPlvt0eukU
H5q3tRIw7VKgzegZNJ7Qa6pTXD9/wCU/gz0/YaEfSepfgz9/QkL/O4miP/1F/++xpX8awPArW8qA
g/2C4fwlEf9/mHB4wVJ/vPQnZUopgFGQooJcQudI+uAJ/pMyjRFxZyHAL0QM+B8R/D9RppfXsYRc
XoRXTT9y8QxTydIkTAlNgaDi1+i/R5liBB3neA/MqgFB8Rt2h8YCTdM8hDeXBEIxh2i+k9jtGSAM
sptATd4IJHA8TJKBfvrl+/o3FNpvlBQA10iIEO8ZXyJY6e+xpxA6aMybZb0huAhPq4L1FNYtvJRl
EzXmZPwd8UZ/Q95IzGkCHAzDeCJUFIL/hmRFul1h7liNKGyVPFThTNs83nqmc4PoFfSbzgcN3I94
vEMzlkJIIuoLkW6WuSt50GdinqvbKaUoKspOi/e//3x/+S4QTEN2A5MQaCjwJH4DMaHZAw0ARXFT
t+O6D1ZV3stVtXdlo+l/osV+gz7xVaT4GnhIsLaAGF8mE/3KijlUEkZvhp8xKGDZd4YsDwnas6c6
rcLj1lX6AZb+gmAKnBEY2+lnqA8So3L+7nn8hgWC8KQkpngWGJN6+SS/8WpURBpFVBOfByBAV1Wb
mqsejfXF7yQnMTB+kJr5/d+/6W+I6YVn5oA9UwGimbCU/4Y9VvVEwliv65nBLrtxcxzDRVpb99HB
U0T/mczrf0AQxb9FqGNEDlmKERt/ifahlG2RGgJCXdVzdRVwb0RuG2Weli5aPhmIGt0J0rdkRwIt
9Xunlu0iZ9UdrvpwgP4wu9smSupvbtugYoOUALYyRcg+DaTq5I5rxEEysFRZHI/Bp6ZX/Ttsp9gj
gbHW71Di4jXrh2l992p072vS9LdxRaK2ACuEfFsY97i/JGk/rKONnk0AnihHxnC7xjyOVOdxS/kB
ubuhRhGTzPncYgjBXlNXn6fOoVBGpv48zZLek6TtPywInpNCongYjyTG0qVhG0I3hYXxVXcqQAgb
t+Tz3z/WSxr0V8b0gguHIgwZZVjSF970zwt6FKD9FjmP50W06jmsO5LxxMkgr7Rem0McDOkjWsL5
Q+u1QxvWKXqdSngGxVDBFT9upc/TdV4DjCNYkPZ1Vj4FZIwe/v5zhn9ZDBduPcGB/gcZ+heePu7n
BU0AZHSO8t2BdTCdyjih46fK6c1mwg/8Y9+NqcvM1utrRkx5SyRorEzaYaxhVyTyzvPqOVgMHKfe
NOpjcol9Zzpc9E1VDv1HIAAIyGCGwns1rBKzBOTc3XGiZ8jAgUAhHKj4s6tkdISn3r1zlWyX8brh
R9m3sDh1O/2Ho+1HjfILbgxenwNQ5eySr71kbS9n8y9wKk1mXo0pWiEzuiaiMDk2OelP2xiAuYAu
Rj1y4kJdpWYcd3YLIK8jdcmHfJSufotaH2PhsjHIN0SSICVoNRx832kHdFGP721bm28ICUbXaeCB
i45Sviwx0ztRm9t+TeZHGNvIbSNOGQOKxELNJC8FAj1iQWsaB+V6J4PZfoJ+andU6/I+GPR8F8P3
B+dZD/L7nHbmJAe63MBkRq1q4Xs8R+UY7+1AzYdlq+Hd0Kh6ELJcjpCYB4CQvETQlvDxwxJHw77s
2fOIy/AubGVbZxiBZD5HwRYcZY2BCqUv5xv0B/w0qkSeJuLrfbklsD9F7bGu3ZSpCk4HmTRHrMi1
917DeaThFL12yMUNe0JY9RqukCLCRFf7GGGqj7Evm++YYwBwo6pDeExAI/bQW8LHNSiHAzFQlfMZ
8VmVK7M2RwTcl1sYbtGWhX7UL/M8ykzAFS4/x8yqb3a1tt31kdYnDTwql2XVJwcmIdHmFcQQvQe5
tb3EZdCmu6Qpv8EvjV8lJpV04EmCSy4yRqu+G0e3YdCIA5mKRCmItrkLzg7bAcxxBUwGtOmXMFLB
FToJ8wmbqjvwgPRfKsCL5zre5MGqKizzElo9or+WlYcELsg9XMT1Gd+TBYsg6kDvAhylJ9TEEJZr
DTq4GK2ev/V+Dl43iNmPHO2ZAlu4xDu0HZO5yJjkuQKBuGu2MLxbmdFgHClvizlV5SdIxaAgR7Sr
GunZiFxZBi0Q4dlpuY5koL41S4vZNUlYB4gyY3gA/hj6rRNF+jjNWN8lb5XbuoeS8LpQsSTfTCXU
ne16UYJy0YCzjcOV7Cd7jtxa3i0zC68SEU+PDdXdewymF0484DO04ClfANi5ro3zWjQrjlmEoHcm
SDB3xYglGqAB44rPeoAIa75uXszw0FkSAo1aAoTmOgC8pYUEi2hdPOyNxDQDkKaB6XKwEny7J/0q
7iFo87xe2/Ckwn6Ji9Cx+aV23XYLICzMBPN10cq5ymyFeGvqOL/Vvg6fIcKrl7FcZKHgPj9ohUsg
q+N0vSpjm+zWyhzqCam7BLMwMpowAfF8XlaQakNz2mRaLle8xAyVIERMHdbXTeK1fOLlMNwMGhPS
yTTWh9DjY7G6hds5JHtXYaBEE1pRQFQt0o4iNt1CPt3bdKGFnCPMWrFYdCmB91tBxD06l7wqC8kw
nBXL2pEgwwoJ7EZOqjlEMxWZQh4lXyvMx5iseBc1lzkLNL2Flr3lcJkeYZKctmEB5i95dL3V8RO2
0b2UICTr9bWq1+7zVKKUQo4TA4dG8TYK3OEGE2Rwr2NIUU2X3CmszW1bvvxhxFGJBTymGHIO598c
tw2PTAAjCZG9/YTNmO7TKbZ7rR3GmwwYzoPMaWX2sPiwXV3cu+dxcoiqHMEIYewBOtmpXcxa9I5G
GnbyHGE2SblgxBSt5rbdGdNcJmI5a26QUSaFJ0bUu7Y3DMge1Acov16ovKl5CycUnfDjhvbgPsR1
22VkJkF1EAMcoGyGXkd2rAN6UPVMfYTwAkecoZzJ+z4a7nrojUf8z9fOYQQAcjbUvipfp5gjFBB+
v3ocWsA3DAdzNnbHbQBJFLawNIJ4Hc4KlxyYSCSFMyRdISc2vQk47oAhvOq3xYPzAeUJTpKP15JG
S16TpiqzrlzUIcDMgpcR2Zp8ht11kcC7fu/KpXmsJs73vo3KGx4s4FLaNbCQKKEOLBfgz6hz0ibl
+zAlCBtjaNRSWKUqv9MdDpsMRoSpT4Opm49OIhU6II6qwJUbBg3eC+HzukrIE49WOHPp0iW7uprs
QTnVEIhboz7xPm7eBwpJKoPCm47ZtM723A9z+B6stqFFXxkcFi3sOZz8gtM9K6d4yYzv6Zuxftmt
qw4+07DqP9I0nXaO+e5hM1siMqtmV+fM+bgqKmblUAw9xKYc46IwYmpNWUhzBTWzwECrElPOUB02
hx6CMXRmDEWJEnOxgAclMpxFF6I+9lFBxGLzeJLdCLMrSk+wbfkHJ3X3DREg/wXGGQDWEgYpmArc
7bmfmNjBCJRPlWEKGAe+rWuxhuQt9cu0M82aOMSfOdxODH8gPkNYq30CfQ3qYk2X5GGpEBLHHbFS
t0cYXN85u6rulGDQF9aQDhj4ODR8aOJ6wNMPLWYyQasqQ8x1Cj0v9waRa1RQW1n3WWS6sM6mrsE0
gdm14UNCtuh+2FL1MMG8Ti/0uvVZPAHXu0IxFI3ZCMfvJRmM+5wyxT5tvAECfwEjy53QQ/+UeiPv
cEaG0X6iUFKBfAFryiXQqtcLWil3UWk7nIKwp9BzzhWZig0RsOV+AujxLOB3oXag3fi4xvWCZD4Z
2HQQXY3sOvC2E6KUlF4R+Fr6h7b0/6WdfzfG+OewmYs+k9IQ+al/tqt/kXb+zdz8fyWIf7z4H6Nl
MCI0gsWOGaIJxreiq/8p7WCwzCW7C7UB2T6Bdpb9M0CMcfP4HURekOlNf77qp7RzmUSPP5qkEfqE
H6/6x+icPwl1/z6Henn7X/siGkH/J/jbGLreGEbKb5pH7ZCBwMSH9Bj1uKALxNWmE4JpvsDIufJr
ObbBp1UCBW4xEeAeQFy/x8A0jCVhfa9epZdPZsb0iOA7ChUJPgVsRT+mZzE3hzamU4Hw5Bscpu8c
KIGYRoBEZWvfByuRhocxDechsnDNfM1INqU1Rkxw1sRjFvFotrsN7H7hMOOlzpR0X7Xn8tDM65pm
jVSnBWzkvoXai6aGqCuM25g+IB+Kj45Y2HGtaHpGnGiG1RGy9m7AoDOw7dvLiGleh1VymWkTsiMv
HcUIChPn0rQfZiSlMFiDHeFbYif2yehQ3tMu+RJPQ/9GeNu9dEPY38RdOD9Puq8zVPjb54mm+kMg
a/ESqos1Hi26xtiphgqwvdo3X0ey+ChHPDUoktrDNbcD+NM/VuD/2F69vNGv+u7PN76s/f9bg50o
g4D5d/vw139l5F8b8OfL/rEDsZtS5NwTDoUPgYXLBKd/yKsYO0pSvAn+lQ38SzVQBv65Bxn9XxdJ
/eIcJBCgxKVV/9cexGR7AmSQhxgTczkq/gt7kMW/Cfg0gqwHiRODBCCYYHP/tgkFrLgwwLSXqzlG
B1ahbd0pyTCHYyAj7YuxrUP9EJLLgEnLgmQH4iBY733cgi4HInGAE1fFmWTQaFGfRjUA6Sauj7BE
e0yZSHu5bzCj9JnMlrxJTVD0o7FRO9BXErHPGmjmVQ94bkLPiikDGdiT8QllIf26llM05gZfQ5XF
euvsFQjpGTaNbcIcualLXg7Id38XIWGBwFvSMoxOGpvlDu/a7MVUL3bfpHY7eVF1jzpIKoHkEpJQ
RQAPDNN5qLq4XQ0t+2yxJNKFA/Ow06ULm32LOxn8G/WRzNEeuDljKaYRFaaBhZ8t0zLeYkiMOY4m
wGxJ0dm4KSgl8inqJt0VEr3jkHs6Jm0u8Pm+lo1LRqCUc/I0tqN6QBsWIzihhi5HtIB/jtJlImiO
JAY9dnEX+3xjC5I9mP5XA3wBy4Z45mzAhCVJE5c7mJb9RzIn20vZrAywCJtuS7VF5q5aVpQTnrPq
zUF8U28IQokGnNRgW3TYTH/vbTMOO54uut9hBS7AJEEy5HqlzSN8zj5BuF4NyXVocHq9TnqN7HMp
MYv2yU+wlYvVKd2dmgnEUy4J4xsGSGHkXsajNhwz5hI0W0lHdJcxhGYw1wYtS4LDFwEMTBII1yCL
uzmCiBLaFjHe0o/bGWpf+LGXVXJvl57Fez+UzVdlMS0v15taMT5Ub5PAwIYS1Yh3wDUyqyO77jBG
ZQDMUI2wouM+NUlWUdqKa1uPabtr8BiivQg45mypsnMIUhJY+XsM4lFd0c4LRagHDmYlHypW4btf
MPIUExynaqhzjVpsLaYocnaHOVuY3QOQTz3oEE44Jt9peNtOm+k8jw5aqFnF+gH01oS1aPR96aOD
XRCydVqG+dJZdJceSMGhBfwVJoSe0KrB7U/FFxs0yKDWodKIeeI5K6gocLC5OAMgg5yfIOwcrJvY
LR3y6Hr64Mc4KxP3jafoLONhgvgJUu1I16Et7GCj3byO1zFpk6J2ieyzjVR9TpAy+mKXCVx2Ge8C
Lg5bOdwto38d+KbyDnDVfU15dwsdc9iVWImYLwTU0NDYgVaDwjoopIVaChB/nDsK2hRjURukbiWG
oFFZiDl69oBJkabR5oyQFCzxCuPB0KMigLtfSjPsgP0/U1jjx2llK8IyHFu5N49yFdAEg4/MkDfM
yjuQ0KAI1Ra70SUYzYM69zu1JnqZopa9utFXL+PgTc6YbY4p4lT7ua+aI1+s+d/snVmO40iarbfS
G2CCk5HGV4qSXJK7fJ7ihfBw9+A8z7atXkJv7H6MysiMir5V9+ZLoRsoJFBVKECRCkk0+4dzvsP3
texFW5VHN48yDAvxcC5MVwStjM1jUs2oeXSru9Rn/aUR5YK5AqH7oioXlQ7Oo8THpIuzzhhNoJGF
nmSNX2HtUWjvcz4XUaXYJ/FGPoE/iQMtLiqXnsjpLkFsjt02q5vi3gLb2a8f6fi4AGrc9X2eXNui
GQ9M5sYT0t/mDIxL/2iwXX9oyqE5TeH9itTDMA0z77VbuuiYtvZKg6MEyeEbnwsUqj1Msil/y8L6
a42a664bO/MKjXe8a9Bv9pb4suCr+dfe7T9f7f8D8T3/cMXKPptR/j+pw3+kpPy8l/3bi34sV3WL
DSrzL52bet2hco//cfuz3vmxTTV+c9mY8g+3sWviEf7jujcF1TjsBM+DcsN/6H+J5UhG0S81ty6o
HVgvCTSjrNl+nXUjEoDn2g7h0VGNKJ6HOiyBUBX9TahprRdjiI3ktActNwajXmnTZm6j8KnrIie6
lCotoD3myAo3NfqndtdWC2PwHIEAfaGpLbSkufGeG56Gfg69VX5RjIljorbGp2fTu1oX+qBVJfVC
TH8ejXOFJzSyE2R7XEG40ozxQhYp1CrdGd2d2cmUkXhb4F6WLaPazPO2BaqVz16VKkDkx5wWleA1
zTilNPfhaPttSOmwyQe0wFtlmfkzQD5lbY0ETenJAclKZ2CO9gZr9zhuVz8sqohmKKiRR93JPsuw
7M2b1hDVZaZn08QoUxfcNBU2J38GurXszNiNLnnHg+uXKjG5+jjPKAsybyiRu+We7TfuWKmtFeYI
MHJa6Mc87dtulyY14wdlq2XZlJloPyQHUeOz55GvIHTcvQUaDz/95DANEIsW3vfwCmkk5onp6a62
JsOCsjQkp6Qe9OndKtnYBmy50LFkcJnLZ8OG433wwgw0dDZor04xd0gOu9BOfYeRAtebB0h7gBI3
sf72w3wAKciL6viCIfvEWgr2rrfDU9yAHEet0/UfhqVp9lUkQAlfafjG0+YmS8XEygotHUNRZlDY
ubke/SRUX5LlwTUbb8uiFD9TfLVM6b1mJrhaJHzhLHxxZHaJ+vJitT2BQW+2RNV8WEMoHn6x/yDB
BrCALySVFWBqvTrozKdYgTEUA41Dg4MhqAoHBpBedVWNw5cEXEoQA1W/cSUAg7LW7Q1W0kM7q3jT
DqPrK48iarUK4RPBhtKbDzbmxCesCFd/WoawaNQHLCkz2shRHIWDW6sW1v67f8gIR8ZliPe//uIh
YpTfbMLJWAn2zTYreIg0vGguTmfGdAnCclzMxy7s37+7imgiMU/gsN2yZk58QS2JxeWHv8hlE3PI
8HEE4DeabZ2m7E6WyNvnlj4xAbQi35yGL65MzlE1VD4LDFgUgLAIBhDYGvEgZYMZ3maFMmUgxnAA
7z0VwZLJHnahldzaY/eE3So/e10KX7nNyw3AUcj/Tu/ilMqfRjfV/O/+pJg7Zms5jL4tFdtoEJbp
GU+Fd/03txJF4mZZLPtLjQvVipZ4tU72z4DKP9rVvsRIcLtOLja0zL9bmFjalldtZX4WiRcel2I2
/d6xtzzizLSEaAKsHNml8LLweg7Ngr67aVe4ir6DE7hTqvlIIhk0UmcVPb9MCbsBOjGM+Yrr0Y2c
QGWW6UOiyDaq4AmrqaZNb+AyBXHMGJ7SxK9n0W/+8EAJgQzUz+14H1G3UwR3r64Ym0uJi3/v1KE8
h02nP8UeJMks96xXMw9tP3XZabWUudU6I81pKRqjkeeqwoLj926ZBqtfCtQ2hTCr7XsXt+cNpl9/
HIu11vvZPJVFtdh6uG2IcPgwO+jkbV2AohTxdITc6myB54gbDR3pBVb/R+UACmDGD5pjqNONyDrb
N7toVzXRRSGcA5eBcY0HSNuXGWpzM9eeJkfTWWWp8VtV58UW2zhVWlmHOSEChgioBC1cP2Cdpvhi
QEx2B89V7bGvY2oObT4UY53MokLlf2mspVd/Fhje+skruDJibh287uPoz5r2FnGabKIU6XftuQDU
V9vWkpbWbrZg4IR80BtMMJHfjfo3M034zWiRy8CcnYzfYFBAfOs0O3gP147XIH4p4frjNx6iyzrR
k198XVM2UiiW7XVd9mdl2uWLVRcdDwXg7RTZztuS2XvN7gVUS/TgXYUa9Lvha8zieG+DxfC9ZcYa
R2/ECIh4hu/WryFKvF2taYhom5LHOXcxp1TzJmztI5o/n+QNdOlsXvHUOSmF9+xthhDgnTPQFhmG
/Vhy7i1LLP2iqFgP/L0prAoZ1lZ21bPyxXRh9uPZ0cV4ETETPxeJAkVAvQd6AnSdNgzz3Vi4VzmC
47t8IMeXzd9wVKn5wp8abmqsB+mKK+Fs8LvBG0+cO+qNVjxkXZO9FnIlvw/moRPK8eNyGa4HjBJ7
02tf9XTSt7goaQRo5a906s8zS2qL/qKT8rO3Vc54LS2zL4PCmjGBjLo0QkSXGskrOm2xHY8b+PLm
oXTj4jjxRWKBarG2GojNTz8Zz3gsum3by+EMEwfXbG+h1VjdZ+3EFGICZHFkCImT3mi0/dL0EEqQ
Nd21qE0vZkgMW+ShAgAva6m5iYAnuebww5mmFr1NUe6PSeOTJpGzsuOKO8/1XH81qzkndqF7FEXe
0giHLvkX2hJfRy4bK5tdQXJUKIY/EX87J7MPV3bsjAAF/q45f/vuaMMxpe88zlk7bjJgYXEt2o2J
gNlIDiC7UpcvIVOm0/lOhSASsiy8Gn2L3qfjZGtzAS2YigtXQG14yaXRGfV8GatpX8yG+sb04R6E
jh7duoVdGECxvCU66Ums4aMt3boF7VKlddCVuhABiIlp2Hsl4Qz7WhuWcV/UjomwpmpzdYdqW1b4
M+sZZvaUJovL4gn2qa9ncKF9x2Ql9N6P9O1ULdJ+NtjIcXCkPOgPJZVqioUgERoUXKsbzh7YDdu3
s7FtEW8rnPKNdDs8LhnjGftFa2mZAqxRmE6pPdv6ttVSBA7mxAL8MFh2NJw8Z1nC0XeoM9XBARW2
5XdV1AOTgsiqvy2WgiuQ24NzSU+kTtx2Mt/OdtYNd/gUMgAgBesYtqe5d8kFmkxXEh43OhlwEH7X
LaGO1DatFL56XT07LdPiuvSq976SA4jmbMGJteBJyIbBeizUoDHRYTyDNn8uR0DYEhZFPyXh6+J0
lG8CsBM3sYOYV01XrYqj0zCo8sQqvRVHxOkNZthKk65vDGJ5zrpUmjjFkYIglE2rU19ERr5nhU0r
OZSzEV96o9l6rKSoEbdJpSv9MsK9qh+E3WrxI7uVQn3RPE/dYJGQV72uwUxnn85EpRoSJ7sDhOeQ
tCMTx+EUqdW4m4aqv1aJHp362BuuOXIR3aB7Dm/QRQ4FaMncXa7wi2nfpsGoxBe7GwcM8NKePrGK
qLfMjrpdhZLdfv53x/iPM8v/nP1Ky3Ac8U+Hxv8X6Osfr/oxM5bkyxr0erDWTQNp7k9No/4bEiWE
esaPbvBHD0keADpFi5dxqxiMhn8aGQOLRVK6rhiZaOskWf2lkbHx32B+JixM9jXMrj3e3a8ozEqr
wpD9anQo5tJ6XbMjnsw116fS03pXrlk/k6rgyVv4Bn2Tn+X1tMjudl7zgdo2qpZbbbTeej0bGFl5
T02P/94PsdDne6Ra3o1aE4fM7+FDWukOBBFhNcYv5Nk1hMQSys1mQIfPA6xlHPRZ6HzLXHKN6Bi9
47xmHaWaVT+INf8o+h6FlK6pSNlg6B/Qjplk19MamyTthqFvMzbo6+KuzrJgEP1SHtsp1+NdzW33
mjtp9aI1DpiBsW4qpAbflyu95S7JUVu3L/THxse4hIANymWuAFyFsHcOmVUVtxNF2qYxtf6jWxc/
Xa2Y7rHaLa9jA6mZnzsh7t9p6u5N4XSPHrzvA8Zd+2oKCzx22bpzymMigdDbidCFBEioARQVbmBA
tgkbacNYOmBGedvRghYFaUhMee0dc1fEQOsWrQuxrh9mLZm+6WCn6RuyJb/N5FhZYNwULqLcdJdy
mwDLvh/ZdC0AtsIZvJpJoY227IRHyHyC3gaUO5EzMFjzO6w7XrndWtSAxXPjxH1IE7v+UOCvb9Fs
p/ehbc7mfugHfgId7NZtZUz604I6YwzAxqAd0YDO42nTEqNnn12EN64DezAwQgxQ8MKHHAfgUl1g
gY8PEufuGaX6/GDmUQTtiJgWczBC/J4ruMsr6Jq26FBTcBQJ+VVay42LcTtVrxV/d++KtAD5kkMK
eC9T2DuEpAjKd6U0L3Ccso3QtE7qC4vUjv9jsuyHWUBlwgnWtj00nxZGRAh93C9F2p0TWRgBPt/i
1lEJCkgEnMepSfMLE2XdnT6U3JJd5qRf0clY5zTn26RvUdVVgs5+9O25NZ0Nsx5+9W7kxhq+93XK
mITOrD1WWM0omE0UfLAiFcuGrsmttblvUuDoUSPijeRDqndWOcz7nAbBAd5rrlgtOgcqXsZQ5R2z
mrRhgm8SsZTa4Sy3xrBiEtyiZ09vgcOhLU0T6aLhSRgRj0s2TJcJlmZII3XUM68vkz5ff81evksF
iR6bppoUMx8jlA/FYBbn2lXoW7xO9LU/QFq6cQQi3ADbfPMIQ885zTBuADO13kupy+fSSTtiscIZ
7Ewbm2Kvtx3VSV7F6hpvkXZvFH3W7IlImNt9tcZ88b6zq3GN/goBAxFTgOGnDUC2j/tm1CDGA/2L
zUvYbuSHpf2aJfbve+z/5x4zVsHyPxt9/pHl++fd9/tr/ph8Gr8J0oMRsrvEk65zyz8nn8w0kZub
1n+zlZh4UchoJM7esHWWIPLPQSjEczxciBZYowoaPywIf2HvCbn4l0Eo4i2u6vUdOuv9++vecwjp
twajHA9ZnZnUpaZLsl8Vtf1WNz32LzmcFFToRT1+q3OtuV14RxzrcnLdIOuIM+MpdKMvVmaU5QY+
j0kLt9gr5XWyxlvHRucOcYHxZCwE9voqjcON6L1B+FYXE7C0CELmGj2zOf20KbyfPfS/PPGx9XXF
dL1iTBvFBbCqVaIGqJEYkCpeIh99b3GTJ5Nm+iY9Cb1qmnMp9E6o7C1pLA0uRjGNpE05o85ig16b
W8GaSlqPUFfmRlQSRWVdLfGD1HIb3aEttxX/imfVO9lXiR9dXkB8Ho0T4Iaedhfeh2+FY/ZlGZri
tdM6fQbmwJT2zFepAKPUqPU2rE7sBbrsIvbzLLGzKh74E3WqkW/0gtJ012YyYkGFNb/a1k6MrXLC
XQkdpUnKrdaw1Ds4rK/SA8WRfauKgovPZhrK5+Q4UzDHEbOpGGke+I42fUib+ps2Cu1ZybJ6kZwl
Ab5qMKQyHq+wPRfb3JP1Cz7Y0Bc6u6NU/0rYkNppHjXvZslb7xn/OgvGPEz3xIaIE6X3iAu4Ld+K
BOILlIPxaizL/MadM4Y5XYFG2UhgsOFkq3w9hhTsYsc/ojuttzpjs9NQrKej9K7RlkBl6oZLgaOV
/VKtznYsO9I2ZdIH8dryQ4gNt7CLianglC3SjcVE7cZlb7mxqCWC3BHfIoMIl1qJqziJikM2A2Kb
Gcle2otrPyb5pHZCUYxsdBMaegPQFUjNJjNn+3OADrUZHa14LXQ4v34+4ha91BCHekHtjv2pHLT0
tgyZD/HrWXec8HPZd6bfd5/z9z1oXhvMvC0tS6PbcDC+ExBll5XcT3j5d1pss1HF0p7SQDVpy6bV
a5m3eBRp4qiVqgUGWEk2s/L7lpbcQeborMbY3ibLgCYdvETPErFrQ/0CmFn+MXzf/tbrIpjprPU0
UNCoy5yHLA9yq3aepnCxJYZYRHodO1Hgpmj39WCI3GI8L9YgvtSkp9BdGuQL7h0hSRytM4G8GRyR
6Hmuzf4xQnV7U4xZWQcxwvyJdzBX014KYlwaNbnaxqycQbxL6CYPxGpGBdPRGV/x3MahswmzJing
GvbLfkQG3oE9S3VmW4yB1qjKSn/ubW11rE5JBtwiL7j/IQXdjwjmXsEZRLBtALXogeB0+Io8Ut2y
NCivElu295Zmu88J1JY5yGp9uasWNX0abdjSyhH8IwIHvRMPoJLJzSDL7p1rOewe7MQlTqiuXTSb
CzFXkA3A1Q073FzF8tx5bBm2lQxduUnZPkx72MstXzyLXSatuL/vwM502gUYGybXSzM3NhM+Ryh+
4IghA1OwGt5PeQRB2klMS9ugkxiyAz9WBqweZoI80FMbHtlc65Pju3rtDXukGYN1FwIQjVnFCOPL
ZKJFAkiCaASbwFQXLI+W+SVJe23TNJXF3sabF0T/MtHnANd6+BmOffg1bWM98VHicpbWdP+XCcmB
6AvEQH3WNjE7WBEbYb+hriOry4szpajy2THsiXeMIBiEugGokeWwdurRaCdsFcbheWkn93L0pkRe
4SpgqoltiUJR6eRXgPKTZ4woyAvQ8PbVhkQg9s754n5mDkF/ZBSNIFyaOEVSzWQcj0E5IeefzTEQ
i6G96Fo3P8YA6nCyT5GiwiPLI+axB/UTZKhPw7MNcFjfYAGGnDUbU/tqj43d+pNndZ1f5g5jWy3F
lFEze2BmTfEa7nQ3y11+bAtfhVwNTpCsvBhPBBqIyr4e1JTLoJ8W0w6AoSFD0eA8gklT3VKQfQSP
wg+7ljkZSxQH7MLoYT78xJeWehctkddBJuuJwMCqGOPLYal5uqYC0sM7B1X1kc5ewhxGNrFS93HZ
L/kLWKUMpzzXSnt2ZrK+/LqxZuOyg5SHkAF1n8evZZLxAU2RXl1ABuqWCxs5wbSNOOStzTjG1jvg
qNXcbNXcSalROwd6Jntjl6nHKH94dggs24h2nrbuGKe7VFV728ZDEcazw29n4dEm43ijvHa+kmP5
NhbLNdNEgzucPF/MB3DkYgXylOqcEdmWO3K6IGBqQngvh1cSS8kgnpaVJAnDysE9AmYKwU8iiBAD
Cwj3nFwheoCoc3PnNmGnf7Xwqlt+BQgCbfb+m9nGLSJ0HAAoFuBk5VxVYYycglTWRm7ZJt7WZp/o
22lp5Q3+FjCHbVld2WQpXfDtvi3QJJHLAwtHG7xK37U0PfIstC/RWAWRK5aDqixQRuTF2mZL/2Tl
Oe1SNrVodG212vFlMIcq/ZpC8fkqm4TKISnT5AU+XMMt0EoZsBSj4Y47d2PbXYd7YnEN1hZ2lbz0
BPoF1gwzsvDa7RDl7uuAROzg1CXcPGxHjLxtLXleElfPtk7BmnInIo6ASsvVg1OzaxDkmOkBDi8U
z06bdA/E785P6BRmxoaaFj+7tqljMNSviz62r+Rk1R3Gi/KBXta+ZyaZG7sML/9NF2kJuMgpx3yf
Nm+JN1qgwobqmDvaA0Tp8tFNq+Iz1AwGCwUzzuuKrLLAiLwioO2DY08OCgAgXHYH5EP6xho9dycd
971fObgt3FhSmYjL3rhJ5fAwzXxVR6Me01vPsjxwQ5N6Ym2bGaAdiojRqqTVuKC4gRuJIyyhUa07
LemYI2OcZWIQjze9Pet7D1IDvxMkoJiY1p0n0q3jBBjsJYxD+y4U3nQ1a+Q+J00KpTk10bFbmDBm
DEitc5UbigZTaHIH/wtgZFpoNUUnx6p0m2FbjCkALZA+J2Qpgn4yYmvFZ9dtFgeRlmUDxvGKnLU0
+5Ru3huSlLR1jQf4Dn9QyNLJC3eLNRGynYLct/k7+uz6AVTBbTl6qasfuSkqfJGleZXWRU4KRWad
F+j2+8YmAlLN+DtCU6zoC6lvQhGWN1lodOIk2G5t6kLWhxTJw3PJXseXcQ7uLhmtjamsGuwmQdBm
ZzU7xkvnJG406LOQkPyOLPRgWYwCoM2sP/Zu8tg4XnKCPGjx7FBMuGnxahtuB0e6lYyCvBRj5Nge
8jbclFCk9l5hMiCZz+StGZ+M1tJtJozykLW6gTGIzV7SUwlMs3cbVVlyoDaZN0Ni1ReS3xTaMMbY
luiyw0g5lvpVRIFQaOJtUOSjdoL+Uo9c5jZzejtzCt8RSIIXkvA3dIrGyZmdeh9iCTt7FaxWZlaC
GZnDdGFWnrV17Ta8ThjhP/E3q0E2eCjatgWcznhfaKWZH6UTh3ezbKbPsG0cl2UpxBw7mrtlS4nV
dcFE2WVQE0szvYnQj91NXPRUsgLjC980c2gp8FyZyIGKrOtTFBJpe4vNdMCEg/GA6RQfxedkO87t
itiPsWZOqAG2daebG6sz5r1oCuKsp7p7IyB7vADcEF2NdoRmoXAj4hmKlrXmQPmP8wP489OgYTbb
GFKusQvTAkCZSr77F6uL/7cqkKBoGUx//7EE6SF/m9/f8refFUi/v+jHMNn9DZEwHbVukyPGqurP
abInf2M9w0AYx70wDLqqPxRJKP1X+/v6Mtzh9jrS/lN/bNCXw0PwpEC0JO2/0ocbJkaDX0wAKysC
tzYiIXTtHv+mn823uTky1S4LB+6RkYBZjniQdHLD7QsWi3IHF4hkwuZ7SqGcHHEToyt6Qp1K8kcb
AfjyF7ZIR7JTxlvTyIpLWJBkH6LyDbGGDpX1FgFjeuRPqdDurUGJ8FI7bHByOKYm+mVw2ygC5tE8
tOy+XhaskO9eWRD8XU8Dil2sAo9xktTnrrChuSPigXEKnbDdIISIH/R6MZ7JLUwOBuqXL0smsPk1
kzx02M8udDz93wRbpomETjnX0CNJLajyWFxX3Wjd5s2sPzikqJ0q13RA5nC/cy33n46e94GX2fOp
lio/sxEzr9ss1m6tCEAtzYR9whyW7IBCsWV0Us98HZQLPod4iPne0NEb+hwL7oNeue59I1tOPYZx
jy2efNlRRKCoapjIcnziJpvxpqcuESlTdU3xl/kj0tDN7MyvgxMeIeaWG3uO2y22efoZEAxM9Uf2
is1wS0b5iKE+Dw+U8PLQxN50TXPc3BtzVl8Wlsjv2XWAW2OoSG1UwU1+atd5cGov1aNXjriSMsvC
QhxXepCuo+PC9JZ0MzGGQGeqESGJv825gv6gXi14BdiwYjyT2y4ZjPcWzZbK8G+hWWct9t2DBU9u
7IOiat0n+T2v0gbYVQQM7rVgRgu2r3Fz/Vsi+bfJ3v/DqgQcxuaJ/scH1Hn4HKv/uPz8r/8sfz6j
fn/djzNK/mavvAtuedRqQMZ+HhYavyF+lMBnkAexc2Kt9btqEtAMMmndQ2GuE6QlVu7CDwaNxYsY
IjJ3xELEexR/5ZDCXvHLIWVYBo4LR5gCyYzgMvv7QwqYHbr/ZDQO+OfrCj2RtjS7GTCye7K59Brf
IRnepZKwu/CUs2Gvz60Cs389IIOnWZoZ29+idTERQPHnmPdZJdahmuGGHxln3nIhynjwkI845MlN
mh6pj1zBhWXmxNSxBZM8QD/Ul3RXFUtPQNhkax9NQcXISKK3EDspT2D6GcM8Oqe2uV8DdikcEzu8
xnjU9vucSRyQvqTNaYZ0xj5om+Yx0Bd17PTJ9rO2KS6Uk9qMFqAhB4sx8vfi/ELVEpalcRSx8hBx
ygboupaNCWqmEQDfQoV3MNJQv7KbAc1473LYRSrXBFViWESXQoaavi9TB9BxHVr9RT1BMQuXwbnR
ItrPwuuz8wI144KPg+Cqwp27i9gpHyhl+JDNgQYfEsOW2JYPZPTTYTHJw/JsbaNrer/rbbZt1SSx
hOhA+6JeHOVY3DaW/h45/fBcWBbjzRTSZ1PSQY3KeaGYbZuLsGyT7NzqeskbCx0qGkEdD6htmXTn
DXvwsnGzHlxkxNzMwUor0gwIKgkQ3XnIk6Q9SrtbnLuoGDQ9cE2tiJhtTpF28GoMz4chmuw9INvx
q2HGOeLt0PM7udSBJ0tsZ87QXoGtZDQ82liBEx18hCyylQziHDsndFnoj+SaUZM7OGl6xsrpK+Hl
SLyG0vMKQlLCQiEPqr3XxnTNy2QOvfqUzEt4netD4l14sR3eN41xp8/EYfXWglu8LGLZ7qNR8+5s
5SJNNDgiXyebptcBuL+bbZ1ScWFk95I1/WWDieaUuWrZMeDRHmmW7APNW7jBxUEjFDIEBQxi+plq
RSBNu94BKAGA1upfI0UkcDaF3KuadnI11aOqguc6t9olg4XR79saZayRKlKmdKe67WZj+TQ6K+Jl
WPMXYtwmeR+bk/ZAITDauyxOcnlteOAkr7O8jh2ApACagolp7h29HCbiphii8GgTqakwk8AKDhpP
NjfNMhsXgyPy4/doC9erqhu8DS0tN7mSH1puIU+O8AiTJk7vDzmiSfkXD/5Y116u+aPVml+qfNKT
YGii4qOVTd4/8HM3XonZkdZqYGSW2kdauc24JPOjYrlwn8R6iu0aG5PfhUI/NYr1YAWC02CW30EV
caNkpkce8+w2bBWdf62bBJ4lebdco7urUeqF5dnOmo5lmxNTftvjVD2GizuYiPCGOSJkoJOXfdL1
8LGjGk6EVhk2X5ltTYccacpJnyLvS9Xknfbh9URatWTGOzGAHjLa3QZwu65V4Ddg/B9Z41j5zigW
vdqShJXRGqmepksZKyhaCQWcY6yF4w8Amg72+j3EmlHnt5Uxg3rxeZtwfTV36A9oXfjCO6mY6FnT
MlmBm7twCpQ1PYeFh0zJ4ZE7OXUrDqwr6fvyaKUb83HjcxlMxlb0z/m8d8wIKws79r2cDHTMrA3m
+4aMo2iDJw3UT1YaQZzy89OQ9N0ZyLiDZSphy6aOV0Per7IDdeESgN7OkBWaThaMiaX2VmYtG4ks
U/jx1NXEYC31Ras04xkMV7oj0me64hHQb/LcGQ5oCeuniPhzEUxJ3E7HqunUPSjD0Tstapn6U26B
zEmXJqVLIyUDQb2h4xpbALWLcxXl8aPGYEhuTCMhi6DsmBv4mZGOJyJHeyod2bXmOxNML40CXYNh
HDF5jQknB0ytFQezSs1gamnAQ1AXZByCJBn3KJ7G60G3klerTpoX8r6L5cGzcvfWG1PWyBXJX5+G
sip0ztC78LlhNWTgQBAfDR08jIyNMsPs7b92bfo/0AxKjeH+043o9dv89v53fdjvL/lR41i/Scux
bM8GbK2zdKSG+GHGRu+D/xLEmok4x6VH+6PGYevprLtYD1WR8Ex3fQ8/GjG2qCR3rWA6h5kV//yV
Gsd21kbrJwoS21BsqPwt+S8TBJn9S40zxzMzCKJdkP0u1m5ivnRQfVL3gY2w9WsGcDQiwV5PXhVn
LDP8TGvviVbVdm07FzdtXbXvTp9NsOkL1zo2GKfPidtaft94OZE1RAAg57C3Mcf4roiHvTu3fg28
wG+R5+4tSDBfpyUvLl1bq+HBDoYRXchZd4nT0YgDT8wqZE6c29zhwPZ9C2u7tncZheCNaDGvBbGm
w2sIm8jYVn1DrBt23OK1JPfRgIvdy4e1+mS2Tosp91pViLcFu9q1Vbrjlgs+OrPTM1epknnvlhGx
ipZy7cDsUhTSA5Uo/AZIz9PW7HFrHMLKVfOliGWxxxveqMNEhmf3lrA50YENs+Mhh6pQy34YW9fd
Y3+1FlyNc3TbGywYfZSWg7MxWs+0cJyFDYuKtEqu3QXZYGNZg74RDO8MTvXCWXawxa0rZNfLFzPR
kVFK0g1POurSc68v07F1O7WFsmtciUL2wChaOW0aNLx1IJp0fGnK9biJhiTt4NnM9a4wC6Pb2aJm
dYhFcsk2mF7BUJMRGO4FFCR5UPzpSGZ6k2wvJwmrg2VIRNobYcky30Vx45QH3qZlbqN4EQszIdZO
e8uNnYceNnPIEG/Iv0b1YHgnM8d1I7KhOgw00BeTZ5pbc/10kXSGdwtiShpEZSzgiKwW+74cZGB3
43RnL075PhpzcSFGPaX5jN3mYI2dgSOyta3Gj1DksOaceu8x1UJIZCrVnkrbwPqowjloW9HuV2sw
4mjFmjwqGi0AQWNt2KFp5I7ORKvoocGZDWhJgz5+TSZ2eiGNaUHUgvJLD8rOeY2E5kGja7r5tWVq
7VxYyvE+GRJ6PaaSKYMCLUAsaz0hyY9dExrhZWgh8MGLMcrivielGWn+JMb5grW1iTo5bFQYRFMD
2ZktcbKww3FmYmynVgNFcFUPSXJfdgAUkE9N+blGIMvaezG6d0wM2F3CuXeBYuZomStSspyQgiBM
z4QutvAKc6pQFzsX2CH7qmEZR31HdAcmXMYFdbOkuA+gbE+t2dy1mXtMo6SHSdUB02NBMDPrrMt7
1GHuAd5YxdKEJLhZ5t1BteV8V+sdjkuztXbKDetPtyysp1So/g4SPh4UFw4TmYo227TMfYqy7nMk
Bxl3xkxeZGkAdRdaReKyWhlxTpEFc1Q/emyCg2Eaxh3D9OxoTenrTE20T9Dt+1alriD11Sub+C5n
GoTuqxv3lZn0eDUK9coa47piyAPySJ+2I72OP+glO9lYOVduUbob5urxpnBLwazXis2SGBRUjKes
n7MDpDTtQUXSeVTk4Jwl6eZ4ou1zaw5mfR91jZFcTaQnXMvKgbJDnnB0buWsvpr2nJ4nNIW3GQRP
MkeLJn2KlJol/IVoWHxEJs67lzG6QK+f7UVfuru6Xo+vpB150BY0XUn4f9g7k+XIrfQKv0qH91AA
F/PCC+c8kEzOLHKD4Ih5uhgv3sbP4hfzB0otVVHuamvjcIS9qZCiikwyE8D9h3O+A2uunQGGfvUm
WKMtR4Ng0aXyomQvTWd6Srg4j4q6G6qPeTCUxGdVBKF/IaLSXOHfby81BmVAwcox3pNi6ZxhOXqN
qvptirPuAOCOFQpbPbqA4qwa23oz1fK5mti35bilzzJIFC9MlYoTFY1zZo8ZexNdBPEq6iAg49Jp
1mGLC5vceqY/SkCIpgfVnBX4eaocAoPIV+s0jzzXCM9Z1Y/hpcEof4cRKzzjAg62pt5FgJPczmfF
4CRjsyR6S9sSwcZz3wU3CNQYml0aY1ZRBel7WlK8u1CpHg0SkAn8G02NdEeIUwkOlazy+GyFv8PB
419NnUqeBsNJxDKKyvShqorwHcdcjnihUM09eZXEPhE/4q/8eE5fko4wLz0zccRhQBv5IirfYY7W
4LXoIVXGaKcjZPJFEdBTjoV4oiTzaCnqjjwkVEPJYhiipl5V2IrydZjgriJWQjR3VWOuBopitYkC
YWw5U5vn0SmdXVYN7bUuOzLOssEqKP4j3ho0daVP4mHE6b9TcUuHbVhKPrSQnqtFr7lSxz4vEvbd
LnsqM2i7mMOsxClSpeNO9sKtFloFgcxHwcTQLQxZLVs2N84Ydo+e1mo85mVmXfT4rOUWaqGzl2kV
MWpNZ4F5Z2sQT2IzJ9zFi452pptnXTrMtoa0mqYVa3//BS3f2J9I4Ry+BYg0r5U2mN0260cj3Fjm
VFarqW3dd2GRJL4KBD0+ZrfmiRawvzAt6P37XBhqMyg8QmDY/Hh2aYvkGHdpWp9J5YU2w8RmOgwm
eD0WNlrDXDbVn0izSG4LLe67PX6GocDJw35iY5VIoDdpOBX5LTFQRYoTxLEfifNuzwLDMbH9scZX
i5RlVIrqqgjO9Apa1UJabOx3/Bj5BjP2mGycWjceeSfIHmqR6LxFJF7d6WNV7DN83nAHa+WHAhgM
9N3LmkTkhBMqC+7NjCp+DVcbp8+kXDKWAhNbPEiJBvGBUItcw9d3BGkun1IIMSeDBAwoUuJ8UCG9
aasznq7Kqg8OtkoNa6klxMkuZBW7p6CrxiMUm4idncL35JXSI7Nioi+Hr5VvWP6MHXtkqO3btmWH
vBw0dPzuSE7quoi8XlsN4cAk5f98UQ8wxGRo+I+nl4/d63P7H//+w+jyty/6raz3XGSOLC8wafOn
TfH+R1mPVl8na8qjsrY/6/rfy3r4Lg7KQ2aeswARuvQP+xWmjEgcqewt6nHITH9B5+jO7NLvqnqb
oSq7EhflsgPi1xBf2KYoujsyTyxj60J7VNUJ0kCKI9nHMDKycBw10Ll36AonW98UWhanK+j/FY8h
r/BsUsqI0Y3s26o063ClQYil8G8mM2XvnYz6brZxERhmNSw7g2mPQ9ECJGjJ4SJM3O6yFd207lU0
3122CJd2B721sooRPDAlarxCK1Qbaz+MEGlBlcTC2edkiu/KwIOZl0JAWWE/K16h5Gi3RdC0PKWQ
GCxHFprZu08QAtEaoTeQ2aNq9NrN0MjxWGjJeEtF3MXXsCvMYKsNA0MD6BD2EdJisXKjpiuWqTQD
REKOnmyTgsYGgmlHsnRsd+9hboUcZVpRINWb4rzfTh4evnVNKPpDN5n1SWZVwtbddbsXV0Xosapw
LssGCUsw76b4g5SPOJ0WCddMeWsh3yEC3RrC9pWwu3hcU/LIKwZCbecfzHAyMC5FuNfs/Ph//q51
bVrdn9y0yzKL8x868V+/4rc7FuDZL6QWmMISM3Tsc23wO5PBgrbA7cytbKLwYLf592UDC1Fad9ae
bBo48rgz/2jE6dE9FzMMCmiLL/T+EpGJX+X7GxYGv+M7yJUF8wZBlz7//XcwYmWEMYebY+w9k2jm
BOphiB4PcSe00O13b8vlr0+BvxVdflnGRdv8678wBf76YqyGXWYRyCFsCBXGl+VrXXEke2AE9ujx
dMBm9QPU3vg2xOoSUmE68bndVglGlN4g7jI5oJHqd6WQ1srw8LfGqRtddKk7Q27Gct3LKtqPBjKT
AX/AssMUt/K75kMn8H5hSz8BP1boawLzELGGuB+ynr6HYWZMi9a/UxjcCTN9bmJ0SlCCYmRn3NOe
KCgjq+6bKQrgPnlUrUoUrGlyZQ1+vyLP8jiMXrzWlXaXjOa3ahyPozbUSzJi9zJB3hTaNvLg5lGG
45teg9gPrTPDTTFrh0hbkOaBlLMd/X1EPbkeGkrvOrNph8owvhgLJg6qQJMXIUHcxSJF3ux17IAc
3JdMdYniQkN2gSHKPs8z5S/lrL7IZh2G5gTqAReFw8Jl0NmKtGPAaU48GeUTGe3skDu/fabLZPzu
m7FX78ZPgYf9KfbgjRwZUeamfq1xYXYro3R7dHpoRPhXQ7IklE31jBJnAUnwKSaJEVrzCejTFj+w
WptN8VpD0KPAm3cjThic2s40YTKwq8h8X6sWkzLijXJ9PN4Fyh3K/zv0BQNDW6Pc0MnYy5CZ0Mrh
4bRmgDoeCBvo10llXTSkm4Oq8jBgYZtdMAC+Klz7qqibmtmOeQ+eKViWhXPruG661XNVblyWYisE
dtkC8tWeYyTdz8FSqzQX2myP/gbZj6SmybxHhZbO+4I75qnXWjl5ELglTXbf+bROuncZdZ1zLOLi
zCW2ZVmBXsINYy0Mc3TXbR9i+bRHMtbnrXDtIChVlnUai2BXNYXcu2aG919ayarU8zfWTg31dHHp
1613kY3N49iTuVNHKGYzNnnOLEbifcpXjYaWh6bhoKfOBShQ0lty5uy2S9CvkyTahvLtQsAD2MCC
aTeqUDj5Ryhmrdmyauchv3CtMF7kpKivKvyk+3HmBRQ8z9Z2YQATiVR8KYTw4l1luRPrCoSGsj4A
cwUx3MwczmwDfx1ttPUt7yUUQFilPtbsKKsPuZ/wdhS7VMsVAs1km+naSfXlhcG1TtzMA8iIQ5o2
H8Ix74pUrAeK5YXt31U5XFa3DUjfs3WCrDtr3JRhD+qB8DY3zaGM1MPW7QzY0h5Zcz1VOEvB+oj/
ADZyUJ51E+qzNAaukMr2gBBqjs1p75BfnwLyWBeRJdtrCzj/N+UM5Mn3FQly3pUvKAVcYcCdmazX
AP4XAx0KhQoZC7/BhIKVCJsl/R/wRjOhXYqru7pTxqYBcfWhxpDA+tignsKZIethF9qeOCgLowEu
6STZiby5yTxmgW7QvJd2bjz4yg75d6VUKQwIUAuenmizUrmKQ1Jid5PxP51Q879wGs5p991R8ydA
6b+F3XODLClGQ/DefL/3//zC3w9ig5G4zcFjf67vbY663w9i8QvCGyEcyqP5pP5jIo5FiF0wc2+W
/sLn4EXP9PetP1U1Zh7cQbAMHebi7l8qnREdfDmJOdDROHl0zq7DT/HjSUxKItADirp9xez5kVBz
HauOKTOUQE5FonDmxzCEzZjlGHPEksY9sjeVTLq7hGFTuzDqfoL5FqiaWLKmogQfeiq/puCeiSL6
vRWYnZnXpci4cMjyfS+1Ngm3ENsQhoadxrfw2HiqHC7xInRJwV5B2Pbr5dgJREDjOA/EYibtBI5r
/hum/fgp0WLWjSTMtVg9XWITF3mEZhDxQNXcdQCC7qwiDe5cc7Teklz0Z1VE6BhRowFFPQPshFDW
uDTem6K17qYiYd8+WLjHoSU1LmByL3qRngqvVDblh0nXI8ZuuAWAs0z6g0EXfuv7LE83hubB/6sR
hT6iMe8lZ4wXhxsySOtibcU5sYDDaIg7W43OI+IHvCCxx5xq4co+bHcYXdTW/7RZDJ+WC/PTfhF+
WjGk6tVt7ebakf/H0m/nEfEosFt1bVGS2fP/2p7/lrbHtWY62D9ujpflc9TF2fPf3t7/9vQsn8Ny
+rHq/vz63252gMMeWkOMW8gAxBdTu/nLDBqmVzbt2fL+3c3OV82aH3Q8dLG69cf2S1i/zMIeU9dt
vqtOgs1fudfpyr/c7IaYreUCm7xJZ+7pX272VONySrwu2EeWVdjrwC3wXsOvGs4AfHXiFQkCW1rk
Cv1xSsCbYehx2ONOWl8T6TGvd6fPTS9IUuahkB2C9rLQirRZkW6HDW+W7QCNLEb/CPJ4uuk/t8ia
MW+UxbxcHpsYL+Jg6ZeIFodzTZ+STT2vo+ECVrvMRqztf26rrXlxLWUwbWOMWaTM6uy1RUioozEv
u/PPvfc0r8DFvAwP9Ka9TqGBr/J5VW7MS3P5uT9351V6ozto6Lx5wa5kJQ/RvHQHckGpy8A42eef
a3n3c0Xvztt6RQTFsRtcU60o5MaHQtNc1uw1s3bbqEu05T02HFs6GFiws0XlAhMBwbJ9x1DqgFDA
6Y9GJWR2NThNeepnKUHwqSpg2I4EKs0biwUBmPvzflYfxJ9CBCgnNQJl3ID3KkcFA3Inh9pBFyX9
rcHDYbwUmqVD5i+FnkGVbPzOf0pnAUTyqYVIVGAdm6qhPARdThXpjgLhRK9QqZAuObZr2SfObFiA
W7WFKIUsZUB8MX3KMJSM1Kn+FGeQIYBQw541G96nfMP9lHKgCkDW4dRhcd3OWo/cT/OD07TakWp1
unINQiv6YlA3jeM12YGMEC27zahIEY/0nfFI1nnR3qLayt9KviFCk27EdoDHG00QafTS2gpZIYKH
fFNFS2FCIDOXpAoQjarrtZ69mWm7sY9jFEi8h6V+cnDOsVXz+JAjjZh3p8R8aJRx9zhpo76U2kgY
QY0XH6RS0u4wnWJCKFLHfSII23hsWqub+ZowBSQCDjyksgspMU2OtFgup0zEt5DUREj+ZgHKhvH2
tsxEeJOiCGHgAYUSwlBz7mst4govTm8SZ7BXKGmixz5tMxILu+lhyDnroU5lxi2hmy15q7jjMETF
I+dGOm98dc3fxiWxPZyksf5c1n2yaiqrPipcEzmrCK6ARRIkabQAh4+yhsCTu8Yvhl3g6uBePAEi
COmufp6bMUi3bmBaLQZ2GcOoaBF6urkLlfbdEu9xlS/aaupOZjPvsbI+W7Lbq7eDN1BgxrrxwKQd
m7+qt7Lto2NeVA09hmmYc5Br/+4U9vhoV3birflefKghUU905SKmxQk8JEaggaEFuPd+lWzswbmK
5hwCNsdzfVrc4C5hme17iIZc+KpdPaL717ZjnyakcoflRg7SvlGVe5cE/S1CZvwXdutSlU9Tc0rg
ES2SSVUbX4IZHvE13Lgpjk5BKJC70iff2QStWUGtNa8R4xaIjsN6NaIL2WKCdu4tyXLBFJE1XUDf
6i7rWB/unNglHEQfET87dRlc5bKo9oXRRhcZKEMyTJ0PzYvtAy/u36Rc9sRX1t5J9FELQmgIntkZ
Ty8a8+61isODE2nxRdU69ZMxmvKUFgEfWWqJpZ8m8mzSE7VLyYPBxAEPdlc5uTzZ5aQ9G6ONQzAw
B3+RReya8ExOr2Nu+JvScCD76YRrPGbwjp4Fm0SecPESFc4bN5F44dlU07fOu53Y1TD+9LV2GwSm
IMrer87nImXfm9Z04jfi0dPi6g2c4tyM/WRnp7QIFErf0E+S/YDIp113QV+cjDh8H1x6QZeLEUYD
ar4iNrbEuk94lgy5bGDdnvc1kVFpXrykldc8MV/UnmzZdd8Gkd6OrDhWbBHHPfknpIW05kve9B9O
1/rrNvGdJQkN1bpQ9rs9wtw1mhwpYhduagYbV2ZeyTXhRMMm0h00kckcJw5cdlfx7Y/0beAd8uA0
1PKla4z7MOMCn/iMmDBYDx4C1pOW9AxXtBYgkJXyr63K3bMeKlbBWFyxmrPXRh7rqyBp3nqtuerV
dCT6yV4in6+XJEg04I4E34HNJ/7nwFnXRg9wuyb+GnfuWvObWdSlnVdWSExUYenLyJvQZtZPvdfs
grgyMyRefbLWpyopliry7S3Fcrs2Q2ksTZueOhCtvR3sFkJdgbpq8uFtovslLXUm+BU6R0zfa/ky
NIx7PXbTZav3h8LBijqDJblG0pBE9na6FvXYbmsyKsgZMszhVQ3WHRPo9ECWFLyLhGlX50/XTma6
H0HYYO0mTviA3/gtjtJiB9wF9F1iJg36BtPe8740Wy0vEo41k9QiYqSG66AViq0xtik96epdYZr5
OU5kfHleQISBXZ+ShgfuZDr3sCuSM8zl3K+lg8etZaP8kvG5svELmxWS+v4SUB9+9jRb2jz0D35e
P5fMqLZJYtU3JuagTTZ20VWoSJolqpsBm2HRS7eJcnZpaJQQBpt0odVTtEs60782s9Hexljq92hW
ma9ppXIuMSUOa1b9w6ZNwVabUWacq9ryV66CiNKZcADsOLutYpOPRsdxiVSuu44LVK8DsW+rup78
LdlS8YNVyHpNks6L1hT13p2jhIbIuVPcWquxXpo8kcKFTMs7YAIkkBTVeF0U+rNpsrHPnFzf4ZWy
D1HcPnaVa3Mpu2G2JPWgXfFItA6WSshM6PUaE64/e6J076rtwJAFtnZjpVp5UJFrLKfUz/ZxKR4b
Q1vnNHWQSXVz6Lo7ia4mri9L19Ty82qECXCefYJNh18pp2E3I0+rT/yp+YlC9T+xqOmvjFTvE5hq
/0pPVZ8oVSoU5IgwjLRHoN9bgJizic8G2BXM1lGrvGKmOakLR5nell4SQsGkIsKRAQ2RLsUKAb9G
VB2BscPcEbpPelovkv6mFwNMBezj43WdopdF1Lf1RkY+Y9KGG41r/S21a+81q0t7nZUg3QJkfmtE
jsNerz3nMPhOjhsMyUdqzbIdWr9VozhQtEyOS7+SOCBaBjStl+uwelmFSs+36wVeZPdaeK27S+0Y
yjou4weur9eeefvZaBfhbiTbbC3Tptry0KvWvmqpKKJgiheSmF94SppxaPWGYCxB9tZCKitHC9Xq
H33VWKcqbptthFTgru+k/qjb03QYVWGQeTQ29YWd6AYka1WuPCMzM/bIKH81I+nWmg1VF10UU1K7
daorByj3WuTjS00ht5q4e49xUIx3saigvHW9np0GBG7PHhyNe4Lrho0k4U8DS2DYRyo+xTw2UNq3
WA2QBNl1pytBuAbC0BAmwCrUe1rdMYusC56CFf9fEdVDUklGwcSh3ObXnm0tykKgefWyDAH8WgT1
YPswhjtAH5RKkoFmWpjgQQuK0J0Zh9G0zoQEV2Uj0nhk7EG4ZxMo8TClmmRh3hvVhTfEk7WzVR+S
yxQL8ywZRnEvabNvA9mgBQXfP5x5ZamHm6qRuX7p+6Wvr+2QJZ43xnF69dnQ/Rau8duK4P/DlVsZ
v7bfj6mYOzEN+set75dw5b/ddPLPX/77mIvVkUGQLCtg+3M89ceYy7B/EQJnCSqKz3EW+5c/zC24
XuhwXfS/xjzU+mPMxWyMkZlOGq9lYkyx/5K5ZV7xfLcgRm5qui7ZJKzEfJx+7pcVkO31DKg50M7y
OhvOC52OqUijbFqWcLAISaS4XVh239989379F7unr2suAAqGydtissuageRf+u2wZmXDAyY863Lb
W/dhnHI7yMm/bJI+f6o6T/v4+Qt+nebxgg6yceKEyXJmmjD//Xd7NcMEoTYkIjwzMiPm5h3NCAQZ
eJRl6tjE2fVj/kwcmbqAOqY9tZqwTz//Ab680YYu0O/ibWLWyR+EQv74AwDW7fR6kCZoyDG5ZX4Z
YrxOY/wxfnreNSSjYKT1Dz9/0TkT/PuPd35Vj40nTzbB5+t9XSfmeubaZgnLR3fgji6Kzm0fcEM4
71aZWSmYySa7gsSbXGWmVsEY0krnsvOD6TnJfX+RwwTIlrTk5aupszhXUlPPiNZ84i7qenjwtSx7
swUHP4KAODlFpIrtQydNz3A2yosgbZNnz++svRTedCMC4qsXVELR6ue/5Z9+SVOfI+i5fpksMVH+
sjNN1MRGh6nKcSrK/j7PuaMWOtiQ69zNdPwnBFW2eBQ2mWCX9vOXNr4OjnQix7mMmVrhhJvp/T9+
rFHfgKkOK3VUGg2QOYmeX7FsEoyqffVmhjocD1kpubTq1HvBl8om0YinD35m65/8LLOV98cPGy6j
DfOfWxqglfi8GL67xhmwWXg+p+GITju/BcNmbnkzWJu0AeHH+lS3chkEOmmovUPMFoD+5JhELq0z
rNqipsuD2TIvUtjApGAQFrBngYu0nn4RUfxQUOtxxii5pica51bME3YAwc1Eo7k0sskCXAxqNVk6
AYfR4ufv9H/xy5EeaLks53WHHPMvTwxzIt92msrhSJwNQJecJBi4Tr5o9pluZN9+/mJfM5u5ZfAc
Mv038CXzkP16SfUJSaRR1efHgETbD80fSTkh3Te47AvIi8sCihVmOCvXbmKwKAhcJGu4JWSzDJqJ
54dzkrRd3+QJScFLaCYstSZLBBAEPUHf9U9+2j893Ewuf6zaXIaexYrri3a/kq0ajHZ2oSg1MrDX
UeUQa4AGjMuWarAKC7YCFgSYglBaV+6gMqE89T2iRJH75C9QaOBI+oSP3ik9l++5qYXlug084zX0
mspnUTp0HzUspvOf/+h/Ogf4yW2OMq4UYXv814+3j8UgAUiXbGfl4UBREyRL8pXVVrdqd5tyy9/+
/PU+L5Pvzrv5g7VtHKXW7LeY9Vc/viAdIsYuDDHHKPacE9Q3siwqs78BPxrvkfZYZ6oHPW5Xvf3g
hWaSLAVTw7tikI8wWfXNJIVwF6YT0/VDbZSXHbYvlJljOJ2Q8fRr9knNWpNjtM96xZNv1OU5pSAx
5q5hbH/+29gYWb/c8pZAV4r0hCwPZC6z/Oz7Y81sK6VVgwmmszFjc0O01owxxfI/N39CWRurHdQL
iDc0o0GfmOlJTJb5bOU1ia4tiknrkHmmdml2lk7Cp4a2aUH8rQPqyRf3vj2yTvUra2sEjCC8scwg
48VOc+zrqk53XhxleAizjjAfF4HqOcTXojsQ3FuWG790vHUYgkfC/B3p726eQ+qhCfaSo+n3RITU
Vi2fwJfDW8YEGqzSBHWqIiQeLYqIgzdGktZlBAG2OgL3IFDZVoyID3XlgCBDI2xpB7+mT1slYKju
gYvxSCJDozoDlX4eVqa1txkbjasOYGi0mPpyOyC5WUYtEUmGXZWnos2zNzfsUXtEseOeJpWZe1wq
tb7MWxykZmJH9wrt27eyYJhYSoR7SytR5j6hoke53ZGbNZhB8tiTzHCTovIIQLDGY3vZu46i+mcY
htYVIPmilhHGViw9BvM5Y7JXbe+Gb2VUESlo5ZV+rQxP1zaC9IZwVYgKq30Emf1mUg6uFa2mgLzQ
9LT8FsM2ecgTY/AOY2m2G6g0Q7dsOKnDpUbs16tBLsq502nuh9UGxQHlL4wvI4vii4b4BC7bHLPR
EuoektwCXh9JC6K7txBMIPvQ3D3YnZoOUovwInd1jZVkKkCiBUDqDsottS1+1hxReOGfxSW/y8LW
QZ41GfOu0e0FTaqH65GIU0NMhMl5TFfYXdrPkxW1YmGikjmX0pGs3tE/xnOriiY/9C5VpxPfAqls
evWs1jm1UYtncPapEk48alcu+Y2vRaR35zVGii3+6IQdgcJWGGtWt0oyBgKmXVlHgXPAXyfgSZ/S
KNUueifr3yOIQ1eudKH16ga699JmlJg7ROD6ejszd3zvWY7xfahV3UNkGv0di8sScUdF9kLrR0SN
dS1+3bEJLUHOw2g+hpGEnzsa9bNpzB2fq9qCwLDecPJrKOtJfho8s/sQw+BCapJd2m8tY+QSSb2x
0RZjrnnBzdDwwbg2Q7GZHRNtOwu9+7Iz5BECcV/g1mjTcoO+EQm8k7kdM8iCeF19mO7zyq1utETK
h6SHdzYS7vaaOOxCnCD5QJLhXwMbnl6RlxSb+eAgmLjRA2iD5PnOHFqlXxXOaHyk1GTpQnd18C1R
JPRbvN/hEcUWbCeI0o8JDiaKVTWdRiMwrqfa8120XGGPQwUAGcoiYtEXGIGTfe+59YYH7L0d+sVL
k/UfjKGdc3b51X0dRy5gh2EITtBzvesGGLSxRHkZfcs0WbwHgd8eDLKsbl0j5wqLlK5OCcJvqI/A
gjdpIdtwNXUWFOUpGfyMIjSr9G3f9kjEdDn4HZbKEourLsuK7LDcKJnGsT5kk24ng9ppJHC8pb5m
qOqx1uyQfQHb99I7Kr9sr03idvDzN/o3v3fKx9bD1b4kvXA4diWWuAIL2IUN/BJmjpwHJkEFItCI
SV5zmaZ9q9s231lJWZ4xnhrvOvI3gWBC4BG81ZGsjxSEzq2WjpoEySQ6yR4/K8m3KGt7GWDah3E/
TT0AyqYEVt/fZM4Q7skP6ys8uxYDUGbUXYbYybHfe8Q2CCFRUAB+DpN3bPfJtDCmljnbUE9OgE3N
T58SMpGtheOOQXv0Ruy8PMNG8FhaCZdgpbyk7Jf0hBqydmIoPwKWZU+VrZmH0sKvsbBiusN1n3ZB
d0YIXwmRn6EK729GCAKGLnIlCZswtH1F6/OIm2i8IhWkyCEk6Azs5pRiAzRBiMEvwPmR8FhH1eTa
Qr0pVbJX0GJOhQX2DP/gOExPVu1Yz7zSJqgxaYxyDnxv++yGoMDhFY5BcNcHeXRuFIY86QRKATzR
G7B9IJf9cInxVrhrKgD1NGUw8gLSO/JNDZe1WLNjzZLLdMysaaHrZRNfQzHoHvs+jMBQojU+al5o
7dls+tdUr0a7BIglMILoTnefdg0SjNITQ7wp+971l23ihN7BqZP4mDQifGoi4Icr/BfGDWMv75lk
QDwskB0mY+NVftGAtikxtGE0qZ8mXwsZ/EGWOu+MyIenlIXxTrgGc67MsOXG7wLofUnW9G9eCx11
yWEXJ0vZ1uycGxs6FfEppYaQUFTig+YqefXyoj5UJb3vJhljW6ziDJjfwkWdWdFfO5paGNLQpjX6
5vYlmZpZeMaWp0K8QgfHGakF27Qx3K3FWqGfDWaBtm3TqcVHPgNsKrsTZ4NV0RH4eSluZUlv1bSt
565FF8szfpLSYmwWtyDX6hxNiDFmxF+ahPfgdwoyecpC0ZHaMbXlg+a7AcJsGjbeVpSP66BswGSX
LUF3q64cKi9jE0bxsoZrgX7Pw7RqLuoOGzfvPRrQINXqcD1WAWSugjTMeOEX5XQ9GBJ4eafSD9lM
1REoQzob29rCPKuYK7oLoSL2CbqTs8IxR5YoOc+xe4kkT1t4tuyzo4zkVK/qLHRveiLHv6VYPRak
KsiRvGwU2zg2yNhei97HLofUMFzrTlM/Dsk4XtVGrp+8HBMq6rK4KK2rsKm0+Cpxyu5IMopiCwNQ
/VHMR7QrB9i4U6dL7tYmFNdWYaWvnhvoB6aJXJY9OC+MknU0qhXpo9mLIWV5qNAjshPODFLO2Oio
b3y4ziVpR16zJKiNlQGKS0gEHfjBs6iSDaQuOUSXCUB/DR1PNxzr3O82ArzhbdAJgIOwNTba+Jlc
j/vvsq8j+xEnFj7FZsiiJzn0/nUcyvAe4AioMVDFEN10tyvfWqu2ipOHQDncm/D/H1E0M3RN4OFi
H5tO2hQg4gMhujPHsrq0lJ1v6xBQxeffAtl17yIogncZbjG4lOyT8Rw4vXua4QnxAkOlfZ0ZrWIz
DznvG+vDF5FHQCBHzfG2qE2sJTFF7DYyh0NobfMBYERrpmk9wbcaQBbKVlzVAXTAc3h8SfXOGGRI
nibJWgwrXgzkpDEH3X7OiOfpOJPHrNqiJ83NBzsIbefJsh2tWYS+U3W3dICOe+sEdqiRSMbWfV/n
SN6WQJiUsxnanMomZV67NCuVt2tLxYH/2g1zEI3Xijw+9EN62/sQUHaCZOZ4+dkO/I+Na/8XKg0Z
qNCh/eNJ7PI5r95fo/fvx6+/fs1v41fP/4XZF6Ij4i8QXTNX+3386s9SwnlWQvfkOMRq8Fd/H7+K
X1DDMzybMUKMTeax6G8qQwPsEEA1whjpJF1ayb80fv3a/zLM8D2Ty5Tmnd7j63xOcggmvQBHw+pn
H7kEhJLVC8rxZLr57rs35r8xcp1NDc4c+4jlYW6Cv0zJOvCqSCasckc58Gh77jNToVvTHe94Y5x/
MpH42pYCEWAWh/yGgaen219hAk0f2kMQWOku0MtuwdEfncfxxG4/yv9pD/ylA/58KcTCAo2+MY/Y
f+yA0ziv3dYw0h37mVve6CdSgE5DGu1//u7x6X99IeYG0JIZPjHoYy7/ZVRR+G3pYFU3txgY7ESB
O6RuVqAxGYI2FwEK7DJex8Lru+Ga33X28li/Ont4Isw+HxXi+aEgp5Vgm4QVaKDXo8JkGVTeenDq
8AuRaBl/jLOLiE25dQ/znZkdQBgxQzYRUtdD5W4HoPPLKAzAPPlE524sFyBpSY904/d9IPcKEdtF
YgvChkMNfmwSEF+iTfiTeBK3h5Dch5VsY0SkEhbvIVbRC4Pe4iiUW2zNagp9jMKxPy3FGCiwp07T
H+AiyDkbN0+XKWvNoR1681gDxGVRWLczmmHIrpG5EVuZdwGu1HRK9Uf8N9Sp4+j0J6Vc4j3YCndn
JBl1JxedyTk2UPGt88KUQhxyEw4DeWPYHC4qVc2qlaN5Ixyv1LGBJy2+02zYGeVwHrQeORCjWw5I
yRsbklQvk9mTEc+BoplWhWcQ1zO1rJqBB3NsTNW4sdKhm24dUC7R5eRE3S30bP3I9Un7NY7ZQ92T
LdhMWbh12aifOswp9y0dxskeffeInH1MV2SmiQvbI2QJ3Y/0TniFq41By/A4EPOyzGULZKVjxAQw
p7Q6g/ogbWPyu63sqraZ8RPG7ZXLapTensDNYA0UsJ+WvSSUea/F9n+ydybLkVtpln6VttpDhuli
WPSi3OETnc6ZDDI2MJLBwDzj4gJ4o36OfrH+4CGlIkJZUmuTVmlWG2VahFykuwO4/3DOdxDVxlrZ
PkbKsh4RPoiEtazsvKXE8Wdc3zjxERDqCV9lbYmryGh0pBZ40xHOpuXTGMue1Os4dF2uT33u1g4d
O3xSGy/xdF2mnnpOXXjIe8es0Cbwqfot7AHTHvu3WFR+spnTaSLcU0tP2sgkgswUXNSd8phgNqxa
Ucrn4VbWJpIyUsfCTWj39rbQ+2HDqsvYTrFFLjYJrrc5ON2LKnFqj4kkaXXNYm/F9oozVuEHqpLk
qtEGbWNkmXVpFjYr6ZF+8khwa3OtRWV7tBz7zrX7+gLXSrkJSeM8FbiBN93UxEelZb5xMWm93cNg
zfqu3kQJc6avtMeF9k0DDBc0+qj+ybPzD6N10CCM+TlEdINHmvHzmH9CqQK5JPRhc7Tj65g79adw
SmGUm3lFborrTXt91rODHtbNNcHw3bRDZDJ8VrVWvEuB1biXMv+U6WW/p3dqLsfGRxGGdo40Un+M
Rv3KE1b0wV0Pjr63p2mLHI6RV8Wjo6NkkvpOtQawk39tyfBvS1ZdIrK+OwH+4GG4rygFXr8vK9h0
Li/5x1p3gRbSSwItYyfBKPkfdYXBWlc/R4twWvBv6BxJv9YVFiWHz1LCX45FYxnY/qOuMJ1fTH4A
JzNrX6Fji/g7iuafto2cg5gRcfTpix2Cw+qnuXDmGuhOEq25LIxmIeRMBSj2xgitI3K+kQSgOi9J
Qmztq+8+pH9yo1g/nZI65YXA9WZ4Brs4bE5LZfDdDiot4o6bJW4uU28mFL5l/IsbvrQKsZeU2OYO
nz+ZJ+FUz/617RK4R6qVeJ7ob25pObG3N13OlE121ZPyFdkYbiXmkRdA/beU0xqBpreOzRRzgQCk
pCcwjO4JB/KXtKfMd/aapar+sh+FC1ZU5jF0kzaXgSSouUcA7TjzOour9C/e+bJ/+m6xsLxx12Jh
v6ymXMrJn+oQ3qZXG3VSXQ7xOD5UUGOuNfQvfzXx//GnsM91TOf8ES+upnM1+/3H61mouUhkiS9D
dt1PoVWbNVNx1V7ZEmHUt37iv3zqcTF+/5b4YVyk7BZMOkOXi/Pn77LW/EhmozjWbH+vCVazwTNq
lYcGkZ2rhdY7JN4rrBr3ch4WwPqfX0vnXcx3H+ny83ns6h64oWXO+PO1RMXsliVulONkIS/3MRxK
BhpNdyttVXwaTZSOo8oCksurDeg6b9dqUDVRB/nRDh0sMTd//gtZC230x08Ehy+rIywJ9BLM2ehN
vv/4+3woCyk6eWw6a7orhtK8KT1IJaui1mC2D4bQblpniB+HgaJmLcQUF8Qu21NhjluhuSR2DTEr
iUOSZnLCYpv5/H9m0S0TPykehiVjslvSJrMld3IkIu1kMOeYnY4liVzyKY0lqdI4h1YydSbAspwl
YZa5lEvFgF6fEa6cLmOTPzSqrn6fXLPaxjGpmNyMiUIwFU43/TkxE70K6ZmIkYsLDAtkaiK88i8J
mOGAVnhd3RWjjk7eQaknjbMFQ3wsbCI6Z2tJ6/TPyZ0pyWbEeCKiMDeIrWL94DnnqE+zB9F7ZE1M
Bmh3zgNlh9nWtzRWRfUpItc3DnLE+fZz67lLmKh/Tha1smFJGT0njjbaKOVVT94C/XbmhenWTpnK
PUDwLaOt0mvxCR0e4bvEjZNnapyzTckwRhTnfQs9Tc8JqBTuS9X1LRm1XlJSm3NianhOTyV2Dy9v
f05Vzc8Jq6UJoH1tnJNX43AgYdOd6ejX89Q0RB8t+Xha12450b/MtbR6ZOtsksrV3JGaSj5MxX5C
gVyvKu2NpLWO6Olk6okoonZMfeseDkKX97veUUMa72v2YIzO2BrbwrwpeHOevhUiy+RlCOAFeVqV
Rf4YALIW63QwiJjH2buGIl9+LpPxOY6GuzGMb3jBfRvZzsWCA1+TsXckzeWOdmZcF6OrX7GzjNa+
39+Kyhw2tLiQvZhSo8L10l1nLLvgQbmrVGgGeLXZWbex85zjwqK0cet9VhEYEVOEBNIe6u3oEQm/
qmULg7QSyNpZDdqYmLelCvN1GyI56YH5+IS2UPVH9cmbhHanqvIUWvBqUCqoa9LMQ3WIDGLFS+Zr
a1EgOKWSdXDIdaJa96LaaawjN81kjAdSiDJ/icmbbssYdbEJJvRTHZnmQxxJ+2o0ejJAIhmvbHNK
wHYxNIJHPV1B25efiLZTpKYIupYqJFdkrkZx41iNPTMY03BnVFY6LL1L6WzxpJFeUnv4oAe3DD+S
rI3iTThTau5hQ0XEYzeODY9F6N3nKpt4NhqCJSAalMwDt8Ppu86sNFm01A1xNKNZ5ZiD6Z346hxd
vooEbBrwX+bXSZfLW68p5njbJq6/de0RxDXWGvlSsVfr12ncWdmmTDv2VapHTb3rzdgjoQjH+FMf
zV22LmgN2BZWCf6Fppisr7HX1K+cwzyCJnsiltwuJI0Jptc84uzPOYIDGzXre6QMceF2mmp3GPpS
YGijEz5JMhGfIw1r0ILWHOtrzy4sudI0FJZ4kksdLtUMUBQmLVrd0WkWOUvsfqnLfDA3sWG0Yh86
hpIvepm57n1XKB1qT2eP42rwHKVvRzuxPjK9L4etiLMe13xjO2DHokyb1xEL2U/6gBxqhfZgOPmk
Ab3ZzmIaIU1s2llYI8s13kYxMLurUvcgQ9bRQVoITEI0ZzzjKrwZm6RQsIn8kOjdYO6SF6TkBDKh
0GeB5ridBS2MDKhuTf4ohNyhkpK8mWyKbFK0xEi6potvewtNFoZSGJGK7uWtOvljRlg4YZvRg2nF
41Zrhv69tUvcNvpYOB9QB2kFTX1g0dcXA/aMBpv4ySTnzA2Yb6K+5sIh2JG4qPJZDJV/RG+LGp40
G1M7hk6Wa5s+M53hqbfc4bPvDsNwC+EwYqbbun7KkGGZKHYj5oa11vUxDyZ6h0dABMkc1MQSvalJ
mVUAs4rxKuRHnxF4hgnLjzHUbRmJCmMj2LzoPNFKX9v74TDpwPiy8bFu6JDXXlx0jzJvhNpxUftf
IybAHfKAyk63A/yGeKeTB8aTzkX/ygrIHdCeD3p5Y8+i+CpYGzAyZ5g+3da1IJwpCsG7bWudcMxL
UfsDH6VHfucr10RSb9yQhmqN992KdimQvfoqagXAGbdHR40pzicCDOkCmRVi/ppGVf6YTnb4ZOIY
g5ffah25FiLRrG1H5N2A97SsLkL274dkZqkxqLGc1+Vk9NllKF3GHEY/yyDyIlQyy8U77UytHC5s
Q0zzHpGHvCVrI9mNtHKYaCNhh5symvVhRY5Nvq8HxdI/LL2vym/8XYUt6YGhjnNMU1lufDk4oO4a
UwcXWFvV9YSikpT42rjg8dHd60WP/DpqTRa7pIdeeUM27AfDzg9qEh3WnCg31ons5wSMQVO5nx29
yE9lWsBGbKpsZgmU61W5/fPCZqlNfyi0iHhAE0m/wNgOieRPZU1V9Q2UZq0/WqHlloFNbDyPwrw0
eWiFcpOVUnh/UUsZPzUKdCb8TKzVSDEd7J3OT3quwiqGJM8zeZzGOL3WRVc/x4bgS+90ubMzl4/W
Js6HmBQ7Avmhp+MpHDQr+vZ7/Mtm5v+uDTAAWr6RPxmsx8krZ8T3DfC3l/xm6CVvmlBlNFu+tXjw
f3Xu+/YvBpNYGgfG6jS5y1/92vsyOIcgzZeOZAkf8Bm99dtMHTcvw2KbEYuvkwDKvPhvQK/+0DdQ
taKddl1MX8ISdKI/VumtbL3Cm1x352LPX+swMQ921pMX3bL6s9woDhh7JSwSKdLMXeT59rQa+sxX
LOorbmJnTp337z68m2/30vesHWzOP91jfHqGwQRMx0yhc5ctHft3jTHySJrwvBl2C7KPyF0CLIuM
cstxZXeycevt29J9D8chXvVgtE6G8j9Gs/D4nRz/np0RBl8pySdSoUDsH6ccyGHyFXXIlgPIuLe9
MHu3zeyKvnxcIcs5kfgY4GO0OgiaUU68Rs+tuJ8cN0b3k95rseO/TI1UDwlg87ZGiuFPB7JMjn1e
2BuLpy8eMnySaJvwJ0AMLNSrl3w20PqkCxXBo2jSG+SuWnKwqH7buPxqzN5pRlptVzYIwWE6KRj2
LK5HZxVZyX5Rr+46lFufqhang1WmWwpMcOMzkY0YVxI0iC7oD1k/LXCuyjC3idNcM9wrr4fQVTWu
LqO23KepBbbHUHuoUV1SEvKpAQBL8Ar1c68SbTWHJpYaBKLQ9GKqEZsxhJlYV8BNnodx3nZtI7/6
fdi+1bIbtnoyu1ihrCszDfHPopN0dRQabVm8FRblKE9xfZ1OyUq6IrskAllhKkUhWwu9XftmCF8e
Gg8H+TgdwhScmdmY3pGdbLEZJrn3Zt970EZwKG6dXqa2fC0iSv6iNK9TSH+Bjp/5sh2rJkhwfmPj
BCa8IdQG07CRPFoowO4ivdrFg3HCvF1RY6fWBlftarCTT5mBmLdwEPOExaOqs/l2UOa4ceJ4L0rM
4oMhw50ErLYnLpUwVs+U97i53vyofYlqIppjk+xUxDbtDQVss/YViwgRFW9j5H8UTp/tfJ+sQbeJ
Po2N+5THDf71AlMk6+a82NiR3MbG+EryDP6ehkyuZmoWyOTT6MfTodNVdegdEDt2h4E1fFfMwZ9Y
gLybAg28Gx5MZ8yIS1NuTbJmTqHtFdOtyMQNLRkGxInkvRKd8QPC/iYoW+0EsbcMiAfCKsSW6ZTX
sbfBoouvZ2raaTNV0XSyRXbTkTVySzqfBkvV9IJIwP0d6ddIeoMnX2vuTreg0Q6VPnxFquGsOmIz
hatg5Gpz3j0rvxYEqzfHMjbfw4xhL4IikiNdt9ixhXeROGQE57F6X2Jxwi+1axzQ0pDxHY42TEds
itMiCtvPqn5IS9iwLeaAdTI3yXHw0nRTTY13Q/T2eEQvuq7sl5nc2gs4CGwrkGTxy/bzGl2+Gzjz
eMy86bafCZuQTn0PRC459DXe34quQlhAppy+eMxtGQXsX46TSi5Jg7vsKYtK2fXNJiFF40rqEn6P
LHMcmkkRof7tqK3SQj6EXha/4GlML4dmxOFu1FAIHLcOXIbZDvl+d30cWldaFCOxtw1uznjwN2HR
sjFKlqwyA9ea5b4DWHAh24HBWjWWIlOEed4+9rGKAvbwVvqsiXXdDDctd6fWxfYFRgR5jLJw/krn
lH2J2lqDjSnjLSFFxHqMrn+fE9ROQh7vfzTmcOfmsghmHXti3roU3Yn8iq3QeJzrun5KEhvISt6+
z4R8simpvqaLBz6Zohh5WFT32heCQ6a7vguXtXxYJR+Abynjq9j8lDmG3MlOHKWogKLYXyZCNda1
JqxDQa6CTew41VndbZAGmfYKUVl127KvugtjRBOrqWais/Zby2DnpWuX85hyG+eItKqEejaxreK+
ABCBWGVCwQbfE2RWgFp8i16t3obUlo9Dq4CZ2fNwV5NYAdBah7kMbt3Puqt0Vki44iH3N1iPa3uN
CTSs8I23QLng0aBJ1pBGYaVBI2fb+54F43M6asYCsYIdMBRw11aFN7YPHNpadlxsZYQvMqzy95pP
asiKeO72kkeHcUpa8yHFh3sYSLsgOXJU43ODym4lckjcVrL0zGWEWELvoN14EnjGaMn2Y7T75qKC
YbXB13oP8IoIQxHFIQ57HbU1OuFxA23XWtNeyBEo6oT9OBK5duf2NADQZbj/INE8hdhcgSxE/dGs
HeuzQ8w0UYFxPC0sNv+BS0ZjLan5e9PKDZM4ZvA2yI1i67MMlxQRs+9uQwer5TrueHLCW2Xlti5I
lAat2w35ljBEAG00eaReOQzFS6nrpNpb+t4sdP8YmlDcCcs02pgJk7CBo68WqACPX0R/0PFV/ljr
Wvk2WEaBLidhF5jO8cyWFukVbQ1nkLmqpAgtEOrA27d11zVGwARtjm9rN7MOUkh/D3eeSB9EXHId
9S1qP3Aa8ks8V81bz6lyjz++34cxNAAt5xNCFymafjv247QNzxhxkCZGszLUghcfZzOxSd4Y5vTk
Wh1+ek+DkXs511rfPI4LpZwjH49GAuPvOaqiiOXiEEXO3lzo5mnfMzzzm6RdrN8+Yw+wcLs8Ifdm
MwIgQTQWEh7iotz5yt7fkbi643gzMYz9lKaRsxbgUvYDPE0W1p2+ztOcMSgfwSoTPly0UYTHPk2R
8+STuvUy0i2ORhzH5eVM+62/z1ygVDZyFlqxdVTJN7vOqqx2LnWr5JEYCOUZ8xZpYOttMjzX88Pi
XCJOcc7CUpwyv5LqVUh3fhwQOHObA3IJv436/2U9w39DnQ1LqT9dhwWyfS2j6vt24NtL/rEOW8Q0
sHjQRZwr/99lNogyfjEsHdom/h1skA6V8a8tATsvjB+WzV+yP/m2RPu1JYDzxXgfDxMXESacZVP2
N1oC6zyZ/77FxTrBvH5JM6SswHL5U7uZNAmhSZmZXkSF6pIPOeRuvooJ5tJ5fFJKTDgTdD89IMxg
OhiNhW/gccI6vx3KQc/uJ5pTiJcexOrnwtdBdvQ5+tJ1aCeMydCFjSoQRh6+jcrVDgD+ojfG6ovV
Qddw8pu91b4kbRxFuHU16AUVEHrUuHUTN2vcRoRZM1egUSmrsMzviHjB9R3iQWIq5JX+yk+z/gWI
EZuOzgB4u5iGd5icRwrGNgyIQvB3ntW4z9SoT5FfpXez6s1XlCUeBHGFNrXr9fGeJ1xzqXKzv8Yx
VAjioMusDrCuQe+UmlVdGLGQTsXcdKiyx9HW/E9xHPk3tVaDr9cypxLYPfRxx8Q+2YlinkFxIiQf
j4Qu5eOdXldajOk+tKN7UY0EXek0H2NatcUde2zOjBUaXY83Dt88QFuIp2EesFurs/XaOtuw4fTB
NTqbsztE/c/qbNkGpy6O3dnIzaOLhNvF3c2Oz34tzpbv1KynS1wS4yO/QXScDH4105nf0JcTVHz2
jYeYIFaRg8o2Mhdf+eIw989mc2vxnTuLA31YvOjT2ZbOFw6SfPGqJ4trvVn866rGyc5H+bU7m9sr
QZoiyQggVPWpMi/wVWHNNiW2hrqZxJpdAerbcq53uNeJfV5c9H2rp5dCNe9p7n5Kz1Z7SS+9F4v/
3mnPXvwCWz5qg+RLzhxxNdoTqRwF9M1aY7KvE/p1AD2DbS9GM8uAyL0wfWz3U4IIoiesdlUrKTa6
Jrx32gvzi9HyFN96arzp5zzZtXAFIgVgQJ1ZA2rBDlhnAkEFWIaGIe/T+ogl7LqzupzaGuZ+dgrd
tn6eIs3bDWeyQbxADpxvwIN+NLsl0j3M5M60nYrwKQ7j8tOEQamC3uroVuA49qhwduTJ0QAtb10b
IhFsxRKcsUxl2zxCpt9Z4qY1LKD0yindHWFU7osH7KUhjl20X2JEIEGrC+VsmVa33bYQevRI+DxM
69YdqnnTWYPHFZf5fMtVisOEDAwWv5ztKfSQAoX25VTQJWxrK0LXoot+5P2ZnRpWQ66qS26/3ryh
Ey7jfWFgouNiqSgcroU/WePJKcLZQmJu5p9YFYRi07G0Rndb0NNih5wg5ZHRgBMWIdeJZd4clGqM
PyI8XJuKPvXZC4fcY0Nkp+uyaWKXRnS2DaQxE42FXORLmhGXHGdSg4VKSoyKd8LJeYLMYYRSyJOj
fSwnoDpbnUy3QwbNjIKjmux6TYUfJYe5kxMttOOE8zUIVbb/SifdmSqWkU/DH0wvQG2H8opowb76
TAcr7U+5DUK+nMf5lfeqPgwns8wDo2Fj14YmcZyOFUv29XoHpNbSe7Pd4Lh9tuUod5HF8HsvVclW
MTSKJcPOKBbmSRSCb0HlUlH0qZkBd6PKgbgRMlMWT9N7ElPuyT6pbkmmQWucRGmUf7XwRk2BZzqV
QcyoF63TLFXaPiuUeqG6xl7LejPDITYkolxpaWV3EKnm6sWGFDjsUYU7zyYNXkgVE+IoaDqoi6yT
UsYQcxEUEaGN9TyxONWFfhsmSl47rtcZ+4zAC+uWOAYGD4ipBnPFL5IDUBRx/+ortypehrKaDgwo
Uhx1FFRBxbMSnwq8m8Ag28B6r+yaDjvjunP3PgsosUmN0mlwWvJwYEjf5eSVAtWCWDWbyN2wX5A6
lz2gnWciXUz3JBu0az2yzJ1p2ifPd8hfStIAg/5Kky2xNWNpPUzmZG8IClRcoYbHtDk7jK5d37G1
TrealaSXpVWCpSvMQ26GT6Ge51dW7bQ3elvEb0TgzFuWO/CCSGeza8gttFHzFu6jRpKdF41Hst0t
ZPVk6ZRL8Hbj7XUR5v5r0pVYm0kNp81/btJaGZ9L00m8k9P74HiYHPA8ABrQTnKbTqMPP1lO+ZVq
k9mCcNfn8osWm1V2fx6u/cvqsX/XGa4BAJEx4n89xN0nX17zH6u2X1/z2xR3mcla0HRReQgT/crv
KqaF2MiY8pu46Tzi/a1oM37hTxlj6rqNlNjRqed+m+P6hE3zZGHCCRDR5X//TtGGRvvnmalpW2gt
yFZAZIVm6idNDbapqC1JPtkjTwwJX43TO4/QPbDVdnWTkhDMeobMFa8l3tgbS+8+FdFk7FjwUMOI
JRXZcTOikYwlMLk3hlas5tyKtzZL1gP1kIqZWsrWGT7bvQ6xuY6I6AiYAjlv2Av8N18V5d04owld
kU6gx+u2GIcnfYH3b9hvUlo5eQcmw6oNjYzOMHaMIMXvCBrVNcqtVlitCpzYSV87168hYBUtXXMr
0+yCHWSzrJd7nfRRUNRqweq1eEonDcd467uTYwca1h4/kDnMIFa4KiKjJ05Z5k0tZrFCG8x7xy1u
p962aOIpaD/sfFbsa+rGlDtSvcYumJ3CFPuxQdMe5KnW38mOnJCVdAbLXVVa7j9VuB0ulaHqcaVR
WSxQy6LBjep0H6QgZPNab0Ztj5+vtzj5tbLeSawm6Qq6Q60zUgAPtSGc1OPNwHo4YldTPQT10r7v
pkKAq3GSPWqWIrBZmtcr7NSwy6dOY1jhtt2UbgS8kXqJh0peQ7dI8jWiI0n354j6xcS6zlspveiL
xHnZr0xfdfO6nhM8vHPocQwZQUPqNbl1UZ+KLTLpUbubcVl+EQhBX7U57kEdkEhWXc3T3PgnxUdy
j2NnLgOW1tqzVyXpjadmmW2gPaaQtYSybupJzTe9mdzTxb+XqGoA7WRrRe4sq8s4XJuVVQYDh4rj
5HKfm4bJ9AOFrjUWTDP0kHlKhevFNsziYszErZ513q0xhngR7UoftyV52l5kQNWT+biP7Wg8uKrz
V5L5R5C3dn+bWN2u6qcQ1QKAFjxLsfehML/ASSnKk4qGL1wW3Z5SHQiXlZQo59Df6vlMjQ5SVO47
ny91NTuTfiV9xuartJn8AI+h+0TievSamnb8gG/dPHCxRjtf5M0baoskQCNCnWy0HyY13JNbei+p
UAETqAlf/PSiOsd4wr9oGPvJRN3czQ1CVcfwKbNGTbQnVAmP0o9Sxubos4AVomlZFRjt9m1sptel
U1WEcKpQv8tIPjS+uEZY1lsYpqROpX3DvdA2uVXtVT1zqfYjSsqV0kyTrCvmOdpj3Ki0WdGwRNqa
I5IZoDW2Jhtkx2P2aiBIwoZT4v00Jy88ZX2bvul0aUy+NK24I8I4Z59RNRfUP+EVtXFxS4yfEbTY
/K56q8BBxF05XrV8Zhzdmd/pKwpg8dB2bu8TNBrOn5s5XRQoJJSFgauE9VKkVlQxqnCGd8JUvWeb
pAL/ZLqIElMyTcnd01Jnn3I+9lTn7EU3juN4yAhcjRqYWfLJyCMgEaZFdok/yatQipgZ01Ttk0nm
e0beLhG6To+I3umK8KbwBq4l9jykP//PcVr2ST89TPXH//6P1y8Fypuk+yP1aUF9/NlxevU6vbZJ
//0QhAHF8pp/TEFI+cTP4y4RIsh4v1uM4jYjJgSXkW4T77EIGn+fgli/INP1OC15KXiIRVz+2xRE
/8XxkfAu+3FcluJvEc1/Pk2FbVsLKpkdGzgqlrQ/biBr0NsJY+HqYrB6m4heLbxsI7P4C6k87+MH
LQE/Bauyvux+Uao6S8DS93vOljNvmHW/vWhww5/y3p2DwXbL/WgRVUg6H1sC0dm3jnL07VLI/4VP
58w6+XHQQ94R7QHgLNNbOPA//nzO1prReNdczBJZWpyBrIwZ/px6pDqlENDtHBY/BIXPQUZ1euvI
uNm0SCN2BYQG2uwpu4ww2p5qJF470cDF0TqFLgirxgrdXvvcJ7ZPYClhyw3B5+iKjUlbx1VsbDWj
txQpgxKHMPvJbKG21uvvLrl/skk2flbl8gFzieiLNpNPWDd/knb7aVEm5pTXF8JtESlGvv/S2+N9
q5UxyQxFeTXOUDR5bSx3aayS596w1UUc1s6jyo1s43qaB1DaqoJc68wNgxt7yyq4QTnlmX/Bn/oD
HolflmuBf1iMBrFCLtfkd1vvVPaWX3pueWHXrJ3Bqs50+hh4jMH4HOrGBfWGDHTWlfS9nV49Tiw+
QdV2xd2ff2o/K1yIGDAYAdrL/YfdzvzJvGUjCGvrKEkuqinWLka3tNaJM+fH0E+brcTr+hffkmkv
d9OP1yHgLYF3jn+4fxQh5EDtAc2SuNE4snsQKfCpldEq1vCJsLQdvP/5gUd+vm7QtVZ4lFy+Gy/u
008NwEM213U5sbGPYlKAZvfFLfx248bJBScsIi+7Sp6ZWtDc2y2ofoC1iozLzHZXcRj7QYyuiZJK
8O3ruW6XAATa5s03kuzNnDUvQAw0B1aPA8iw8rxfWWbrkBoQaZDKrQsNKsaBLUngJnr7XGtpemFO
RbGRpSE44iERs6BOXy039PayLasTEykzGKbWu6koCPTNnKlb5MONtyEMr97EOJFZgRUMSm29PjGN
7DaDXTfFWrKdPY4pvri47/PTMut0bkdqfMY5uMbcbaMhc0M+FpXUj15ChmekC/zY8GKcKmDTNLyQ
6DVdgDSDO8LGDqOAZawkS27CxPqJenxoVqnTHKq2TZ9Ay8DjYtjH428sdkQfIClusRMLiN8LjWAj
2OwwwPIDKIyscOPJOZh9hdYgo/o017OurHeFyoz1VcHfWa2bTuhUs27asxzTq30RKi8+dAwGCFEz
bGwXhtbPxqUDRJ2sV3aR7VVFdVRv0FBTqehlZVhfrYqwym6VksOQBhGBE9l9P5mJ/IIXkN55Wtpo
UiboqP1zdx2eO22nxWnVredUz7zTlBMP+9k/9+ZQdpZGHVUqXbtWwFfn7nZn8Les7TdOY9yzQWMl
NsZF4QCgtj2Gk6nykovIj7oHwp0HLoVIw5cXlaMDq4RVX0JSbdp/QIBfs0Pr2qODkhwslomEG85g
E7S2yTfMXPYjNuZq53qM+TbuqHWP2eSGL3EJJjbIR12S4Ganw9pFFFNdjGaWEWve2s5zyQhk2BIj
z4DCMrvHxmvN9VC44GpYnS2/htWhJKFPEuParfFnY4OcpuHazCpsWF6U5szXXaaO6zKNo4PrhlV/
yEDQ+DttTCgapaOBR5YWdBXPJVzTBqK9KhwKBkPz/S0dr/WJEDm5qnTHQSvUhJsJnt+Nz/A3qFxR
XiDos/dxAaY4NB7maq4YuIELDGqYxAw5wzg7eSa3A8O06zkyvmLZ16lbCaMKxRDhnW+5IbKhDOoW
cLOb18PW0lv/evbEeK2SyrlUxdAcVN+913lLRdiziE/VO6HX4NF7nJTKF9qBID/ndgIssdJrxoqz
D7CU5iFLQMBP7Z6IEOsev6RzzFV4afuVcTBt9RSD4idSukeww1b8au616H4oJ/0U96X8XBjKuOjK
0ttx8NC7JHOJa3JassjMYidiCzRHqtDYOp1yn51Uxh9tL/PACF2AQVFbULInmCinzsFKn0oTfsr/
lKb/X6WpixnmuxPvD3a1W/nR/t//07+21f/6z7b/eI1+sK6hslxe/tvQx6fetEwqSnSXrON+V+8Z
uv6LQAqFMNPF436uRH+f+vBvos8zf1XocZL/PvXxsT0ZS2wGwyT+u39r6uP+XEHixwdk57iwtHHP
QTL8sWbQVdabWlcVBzctS8g0faweUGTl+TYHi17eKSdl3mHX5tjvsSiVzrElInwnfcCKWzObZXF0
MTEbd8XSaGrQPwLm+A9WEec08KwpuNYJYpv7tzJyiG5mvbSqvV5uFqsHq2fyY01jpHvt6GNrowL7
MaT7LvPBPvEUQQ3la1uEbuGGRHa1abCABuAu58CAF7YiSOeWEW+yZrr9WvjTR2+g4p9tQV44ge7o
d5X87AuUy8AhtbVhBkrvnyqfR6dnVI9NJ25jtybUNcrbbVv6D0XY31W9/ICOFPPATseVCydAd9Lu
0tehscA0u1e5hGMVo0PikJlXeYmeGoFK/MCupN8Sb9lCU4mndT4Ih1k+Yhw0hnEwwDgI3IrwnTLH
b52qvtyM6JDXGtOOq36sXYQnsXcwIk1tcnf8MCMp9/5k+gfcFnGQGHp88Jexg5/XJSYjV2xxOGqr
qKheSxaaaxK6vqDW+UTRkSH18F+l38ImzMbbRJ/vgZJ+8Pwmi9Oq03se6h0uX1IfGq9Q6w54y85v
Y0xI/dL6Mw4RU3LAL5Ftqm6MtzIHdoSXGLc6w4S9y64ISLtWBnRfrB8YsOhyrNlsQ/8nC+k2U7Bi
BimQijB2vM0L91ZVWnERWcI9mJGf7+eyMWHNz5/B6p2yZabjjL3cZ7X14GbRG0HK2L0yf52MasdU
7H7QPSBJtsKCwYTIYVI0Otm9y6L5Eqldw+qASZJ+HiqVdgg1Uyun+tErOrQg/4+9M0uO3Dq77VQ8
AShw0CPij/8hkciOyZ7FYvEFUQ2Jg7456Od0R3EndhdSkl1VsiX7PjtCrghZLCaZCeB8zd5rs9+U
y6FloxkH1eAuzdeG3GPsEGLZIii0KYA6Yw/PkVS2ipWePsfXGkjPQNQdNC45znug69Uqrhgfpwy7
gjYxrmi93t/jQsKAzy7mlhapDPn459NsmElYFT2bNbgXCKpjHulld98NVh4mmXgSXRltl9ZObywJ
omDI6yfdLiHtaFDVDS76jZGmn+uZWLU+yr3duKrbqKm1rVWaZGwswr6dVPVNNzLMSWyeiR3Mph0z
QIxR2MwBYsfTczpY8mFYX9P3tB7Qe65jD9KOKVPlYUMAtPletWaxHDXJVRKSAVubLCmwzuxzodUP
eYFxHcQ+tJfNIga25zNZiPGmcEt3DhqOYtzgK2A8hKBnvbYcv3hFROpeqaJN74VNNMYCk/tFj+d8
61jz8G12F5cQgZwAn2AecYRsJ1HFjz4tKubCJUuB5Q1+hliM6jwOeog3ELQcwggh2M0Oi5K5j9nS
6q2R7WzMp5+sonMpQjOi8TaOoDpDSJsRDS2t3Pe201JKe5OwlXxIsTZcCZaVJCeQfb7zYoJBNISl
qHZIv9pUA2JGcGZ2unej1jau0Eokx6i3SCu3ZEycYo8A2AwaQkP0oUyWIzqrlxpXHVdNpIgezArd
fczLVn5TqJEgCGCxURtYVJbYVZPlHSYBjmE31TQyaypAPQRCi4aX//zcvk6+tpjO3rv/+UH/clF1
fK1qUutj2f3vU1Xwz59+yb/8Rj98X7Dmvy2Q1sPyh38JL0fuemTOD2+qz7vflSXrV/67//Fvb//m
wb1uNf71iua+J5z1c/n5bw/VD+qa1RjBX/ztyPacXzjCPTAxvmXAOln93L8p7i+AG8bIPm5ZNPQs
c/4xWCIQD7U9ixqeeBhXV5TO72c2FJv1W/E/ZDEsBv+TI/tnLwd8F7ZIyG/hWxPxRTTfjyf2gO+W
BUc5wSMpavxpWXlGTIEkjqFw2M+yTbZSFUmHr6iRHwtT0YW55tj9BUz2J9O7bfmoiPgxENPhSzB+
noxYLXL52bWXvTO23DxiUUxfrCFJtt5sySPuEXHjkwI7bL77xP7JSOafvO46ayL/iZdeF1U//vpj
VpZsJTKxr7S4+cICaHJBv1XFuYHqBwU7ax6WhYfZn7/qiqT/fsLAr4vMifoIWwGlF86KH182Jto1
cqdq2ms9GqxtT4LKLeREBCmm95zMRE5vs9Jo+rCNLPheJZyxU8OOqjiUNg7MEV8wZUaX47Psc/Mh
cgX5WSYs1U1FrgayC8PeAjdePrTEf777FfAyfs3Oe0qhDQaIt6tLL406Pp6abt3s1lec89GnjFiQ
P/9df5p58au66LcoTWElsaUUjFy/HyORV8PMDdnH3pnz6yL1553IJA702sEhtEQsimCuxNdtEr39
+QuvI9af32WfKpRL3OWFwSf99NKRiwKGnKRhnxMdpJciRIMFfS+5qlrxaoxlErqYNHoBA71tlqPB
ciFX0VWq6V1YxEc5QGWlC90Q/vGGqPw2iwpAKtaT3rg3fUymK5lM4lAbxt5JY2h0y4k4JHNbWVVY
2/IxG/DZu8uVEw+fC2+8SYV3KPPyLgeSY+IIZHK5JZjiZazjIyOjj2ndX3cAIQ5dI49RIo6jgOsO
4urKk0ipnL5BJ05OmM+tUOufClNew1Gl++0ibGpdmNM7dzZtpUgQ+tgFYvl4NILG0fazoG4sCYkJ
rKQnACmfgo6kCooFqtgmSKQI9cI99Kl9R1reN3Za42HQdNLZ6fADP63M8zB6w962UDcsWJCLdGAP
lH8CFHybNdhqlbHWFR3er1i7M7qMvBvcMRsXEdPOaNoY0Xb/Ulqwc/3Y3SB3Dt3GHoJRY/9r+SWb
0u6usCso5271cWm9FxSib0lpUUzLjRIJnjwZ38ym81oz/6rQeI8VAcZL4pNmIrpX9CXIXvO8XfZa
HjkEM2XOG8Kk1g+GKo6SsGWLdUNFop9E75Hp2+dt89kb+WkI9zKTXS7c/L1ARkPEMf3ICb+mkW3d
qO+1k6AE5FfEBJ/wESTRCejQGuc7qzg6lqqUe0RRGYVeY8/3BDF5z27lT0XgqcX86qqm/2QIWHfb
JIv04dzLDA6548XNV3qjZpcRhPzm5Jr41MEfuR/TqmMhFpdVE9Z9Pe9F0+dP3pQX+QomRFNk+YOO
gSOKNoaH2mUD4R3xUUPUdVi2q9YxI7FzRFZrpyetr6gbq7rOtspx1Cnth2Vn5dNMy4SMrMt1pG96
2T6PSEMeCbrR/DdHucZVI1Ode5aAcqKzfbwo+PiaFX86F4+Ih+tsryxCGIIa3i4ee1Z/d2J0MZV4
tWVXW3YJiQg8y5llqI2gjLYNirfhyKBnCBgTgt1nbcIVUJGald/LwSvO0WTMhxSn5m4wAAmykZTG
PiVOZ9zOuZc8aJGijGoXu2YwF836Dh+1T9wzk7drAvbUjWWBx0omLNMbb5Ae7D8USARxNziJgtgf
rIho4k6VW4LCCLKKfZKlnciD3NYUn9LJbj4wpVnxCOTyRTsXh8gLocuqDxKUpDu79iCiFVORERYL
ufUTJyvO7hwU9660ZveboUx5bnmMNySdVQv5kWpabwENbXdXWUfHiMeKjgHh2WZMU845EmWSECZI
5ePzb53tFGtmkBaVDHzka7tFx81usbPeLfEYfTKs3gylxloZQhi3xqLnRUmfxfhwk+ZmtNdlWhEs
VEw7z0mtZe9aa4oT86XC2fgAwJ/K0oiwraXRIfLHCR/y6IdzPmYH22u+zK6TM1dN8Wpz22Ney+bz
AHwVsWLiRC+UOJuqS9v9YmNRKi0tCRjOfiJYyH3IGfvvIAGLmzW0B+yZP+pXmjByd1/RFTK8tKRm
7VGI6wFcyYn2UVofBCBZzNB+7cc3uLiYahmYPk4KgO0Ymm29PFeLLyRNRqlGHuCEeN/x4t6jhdxv
jRnKsC7jvG6DHDV+vBmptZ4cjtzAL+T8oabWfnbQsjYoOkd1D1luvslakdibtLWZCENpcni28sn4
xNNt6hTk2lZasEECs63MDcuPnlWT1zn3fW5nj5rRxq8OayaM+KVf0SLXfXw3e6ubHS2q/upY8Zvl
N+U27yOCu5m6oTHrZaUO/GLFLoHIchBQVcNlSSLsYx6xLR3RUBmCrCvHniI6TpPpHffshzqaCS6I
CtAe1UKWV+Auw/w1IwTujtxC2W/NaVgOKXqZQMx9CwlX9M69o2cG4ZpxZ9q00Y2oNz3SPAlxYpwH
UOQRQaJxHeXzNhN5J0gtczE5O70esYOI9fwDnun4lOocECZalZPVTfm568DMZ0Xmbke2YkMg/TV1
3GIN8pKlJvRVYiaiz27Ti3M31vXdbBbjF0vmzo0H0xPvYzuGpWzSU+8D/IpljaW+msQ1RDve76yo
jnKqjUPH6H+zzKqtV0Qqwh3Am+2Hig8USUPtoPO2qkh9jMxhgQiCUR2nH8N4chzhglz5aR6Fmaqm
L3aZVagzCi1Psq3oagX7P0sasGUfMDIgdj41XimRnZrRLOf6Vv4K/sOyRKR9YIgRXWDSv9ocjmmt
HSZHgY3u+ocYAKLsRqTkhl0e9JSn6zgCWucdQxXY9+CQfYXQtS3Sg6gjKLCGNXD7V+E08Ziv9PZZ
Otz0mRjTh7JudtznaH/GExqvMlykHQ5dK8PY80rEBfsIudaRBMXzAPoYAJS70YBtQArfjtaUbtLB
vZHW3N0WupGGszF0gZlhXSvtVaYAAZqIzIe51b4uPu66OrUfZKn/htX5rfv6rX7+b8rUH/UGPNmp
2f91b/j4ufzbuU/U3+6qrlL/9//8IDz49S//PtL1fmHBSpISujz+uFiev8tSN9j4Qy3C3ntJSv67
/QLbtc2X+1jxMUsjCfh7f2iIXyBgUif+f9kvSGz4sYoWpD2xBdUxe3DB8Sed6PcFfIweoWs6m6xf
lkrVTXRRZXHaFJ/nVaqlXVRb0UC1gYKJh/Y5S+ooPdle+74AIv7IXmQ6Vr5dfDSA5IdgpkUoBJ1d
Z7MfNAFffxUiR6dcLCcDQsXedyKKFVKXS2DPZn5jlFR/0shfAYYlqAAnjKyWzAJ83/193y54cHuP
tMWy6TZlN8qtIzrjQ4mP89i6gDvKmS3mJp3Go5+2FhbXxT/nBFceWtRZAbsZPcRie1v3hRfMc2vt
vLorAo7FGNQv3J6snsttM0i0jEiPXuWi5QHYn/RdJxsywF5sM+tyShk4qZbv9cF6IoX5jdMqDkdh
TcdCt6ejLEiNnxn0BHO1dKfSkJCSQG9dL2UXhb0qqKdju3vEyzpd6+00v/F8lzeVbckTkXflS0II
wXZKLHc7zWq+9zoZX9PbGLdtFEWnKsubHUR0L2gRds0onYyXZk6jb3Aom301OuZtPK7+MBEDI71W
VcMjpMDX7YSxykpKd9eujb3eZ4W249S1l7NvT14X+I3C01dljultynGkdio9QOHn3q8nLCual5h3
45jWTIZ7qFEEHivHvbK0TPFRi9FBXdYtlY/CDeHAQehZIw5LIzXsZuOAy72yI0UYX+X5S/vRwHbq
huSVDPNR+ElhbrSiKr8amV6/RsmM+c9O0OSHsC5gWwi7nb8t8L/dlxiq1kyFhyos1Ksoe+3ttH/N
6jzzj/iVIUUDdUU9PnAtNjtsZXUVWDFjulCXU0dybCnxWE7cAum2MjvQ5sZC0kxQjyp/k0jczW1k
5u69iGQxP1l10rwYY55+EqofbnETaANLSpw/p6kdoNxUqbFtRKkVR2+RHGRCGws9Doyo81NoaCkv
doeMny1knCj5sWLviW/SLQHpSS8t4isYvE73oFpzSveGY2Y3o84ds6eQdfmQitJCFo9NeDlROWL1
wZPaETJQL4gxtkM/emwUimoonjMWp8wJE+6tF6OZAb7MDfieop8XayM8v3n3PYBFgUQNv9ws2uqX
nzPWHxuWjB0exsZ67JSfedtRZK51ckatf/Q6ascd6aoVmUrEn5BpTQocHipv0Gj5GvhQ+EkopAfG
yL2OMtZc8jnhbcFNhCbQj/V9jHp24s4S1TWzVpKX+BjNGEKCkY6PYLc8uS1xUDirLZ86M/fImDAr
V4W0WSx5ImSmNL3gaqEtVMOA6LVm1bNdxaVYNDJAvUwYTLIHNk7ZOzDWmn7WNj2CForuZRy8gJ4O
VR7vOfiDAlIaP6VD07IBCkkBMI4jfZSnV2Q9QvrKy6tJpUWE4beulsc2n5zuyWiY6r1Yi2i8Uwcb
FkkgE9kHkaWOCGpYgqc4moqKqWXG4rgg4uO9rnm0kF3SgIqmGOrTzxOxL5/jcaJ8hYIIMGGSskMp
MBmHpfeWj+T5Vc+ul7lRKE32SFcechAzYFfNVMocCJG+S36dv0/xKSHmhkhuraID192EVkPH2qz7
zNHHnspng30z3y8yE884I9yHMk/IvDTW7UHm6TM524X2FOV9/s58OeLdcTrjaKU+Ty1jKer3isqf
Eb2+ojh0Y6+iPnkvf12AXJYh02UxolMJzTtXi+oPpHezOtETfci4L7v0jrBX7cW+KHiHVcw7X3S9
l5P2v0XJX4gg8XmtUqY/KUqS8nNe/bBe/u3v/FaLoHr6BXgc+n/BUnMtOf4+q0Z9+IuFlgRBIxKs
XwuO3/fLLsxUChFfp4pZqTL/2C9jBeX/poCgVEH1Rjv8nwyrfxolwh2C480onYkeRPQ/KMHEqOlK
qqRCJxGrIxs8bYecxCIvHOYxj/goFWDBdPnYpqPd/sWk+KeR7eXFWWtDwKEYQ5H2kzjSIURH+ljT
rsQEUVNp3rxDQ1haB01r3Ag2a6UxtvbMaIvg2AB5l095Gn73cf2TaTVF3fdj499+BrSofAa8F2vR
930pVla5S5vclldFN5WSlF4OaFVmDa7xqbU+/fmLiT+8GsxkrijIPiwt2Fys78h3AsC5q+i/Gie9
wv94ZZQOnLVhcne9qzeB8v2Ve8gA4pBZg19t6to2TrRKzyL2mhe36/1AOBOMabd9t1Ipxr9Q6Zl/
+DzQqmJ9wcXCAegyCPnxpwPPZsiqruSVGsl6iTSlkffQOPUGthfniegUDNvZU9pXX2XkwEg2g1tg
M1jxac04mvKmu831xBvuu64sHtpK1FSDiwfkooSWTZCilGogdK8pWrZ7FUzS1PDch3roP+XOMj77
ERaRvOeX70b/BM3QYzMS7wh9SwOqc9jcGGa3TVa6aHGkEle1P8/mVk/sTuyAX/rtjqGqz+oT5wCh
TkjNi7+4aG3jj+pJtCLok3lVkL5wkH98myzA5As8pfoEg6fdZjJpt/6Q2y9z1S+XAbZenzzpEne0
CsSwo6AVU6wusbJpFiLD/qInk6u0rEpoMD/nPomEgbpo0Ix5lDs9FhzlLcg1O1CJ1XoHl+lGCaWS
ZJEAFzOuNH81qNky0XdxMTXh0mFfa1l8lKuhTazWtgWaxZ222t0KfG8MU46Ln3hBjIXujM8021Vd
Yj8isvID6ozxsKxGOoxD5hOKRTNY96N82VaHIrmNBuc6w/y4H2PWqMycHpvVpCdXu54+85lCLMHT
l1U9FtyLs49zDU/fxe8XXbx/+cUHSFQ2nkDj4g/smqjZklCFH6ISS6Nt7bnKvoyrrTC6OAzL1Wyo
26vvcJ3KGpv64kdkwIo3EfM9PkVttSwqa77Px8W1toVhOVcN9hofayl9iSux/4oY52MxukRk0gXY
L/bFG7msNsk4Wx2T+cU9Kdwix9lycVXmq8Eyu3gtzdV2iUIHByagF9yY6cWZuZaw2C5Ww2ZKdbfH
Ad1+RRbTBe1q7MRCg8eTlDj8nuXF+2lffKD9r6ZQLO7znbx4RYmy6/ftMr9YFycpFE1cpfOkDf7t
UPQr444RI3ozdptHWw293E+9qOzXtBu0dybYLnifYsYiNBDLczdrWj4xIPP7W2qE+GrqwWksUb0M
Owo1VHw5C+56W/eJkz14+JW5Hrksy7uJU+I6jvzlbnaTYmHw1mryg9Q7XT+mFTj3s16zmg+BsLIT
G8pJyHNfNkhu+iIWOSR8I63WbDD3S65Sz0DsouaPfLieuxH92JB4r9m1fZqgST455Wy255YArOnY
0EURj05M4nRMG5T0m0RAUdmgcqjT0HBqd2yvuOKddw8ryFbiogFKE8O4csjwOgK8EMeqgclCbxR/
baD+viSpXgbKm6yHsfVKDpLYgDzQdwfZJbh24tLcAs9KPydu2obIKeKDY07uoXYjkDFeqgAUJHq2
XSA4fKraCRVMvtQ3fbboByir5qFJ9BkjWGnunXyKt46XRQ9YkSU/dCcyGzBCX8Lm8DUZouYF+eX4
RkIZmvYpKOasH29pZ2D91zHZigtROBGNYD2Saad6zwl6vNv6Dh0OEhmI0GnYzp2ubWo7m06dZ3xr
6My4tpLZvEecS5c7eePXgrshEJ7F/Mtr3BPkxAVql62FlSNb3K1tc2wsA91Iwryy6Yb4PFZZG4x2
Du1AimZvqlkPLccC8DhMWXcr9VzSzydTUDW1d4Vft/GpWR1LgzWbA0grHQS1u8pGEQLFoXv0O6I/
m6UjykPlDQKZXveBcfLrHZrG/GrBO99NYsl3FMeEpCW6i68MLSosc/O8aMO9ryr2L4lvkTlmOwc0
yuwb5h4HG5Dc5YbYRPfWMUxtTZNYCA5wh71j1DpuRzZlT/3St48m18SRiC5a8W6Q4xBgXW9OZdkb
D5jrtH1TGaRk6JVzXUZJ+mh4NMALWynmhHAzY81Ob3tlXZd+fWaX4Z9ZZKqwZse/I0qUB0DmPC81
Su5+zEEQz0Z15vMl0q5uxx07zWGbEq+D4R4p0jLAZ5OtPz9It3kvuISibe0teZAi3Sb4a2j7G/Dd
1aOlTfnWazv7ZSIUku+QrZhO2NYKnWrW9yI0aZ0OSwGXKZtkcuUT/7m3l9QNCphG+6IfLZBGC6he
gAy7PGrScIwY2S/EiIZLbidoUDsEUtHwCeg91ZTWNHtJqtoRFVR51UWD/7XhMUvEbBFUca4+pPWU
HTFfY4qccGTNHU5+wyngctQs9/dm0fvPSTv0sJTJzjkbLrtzY3C0cqf7qjiVQ2RgW6MRe0Q9HPvb
pF4nzqbFju84WOV4RshV37gjeNXQwQZANllMtlVaaM0Wvc3UnvCcEcYCvwc9Yz2ufjubvBblfRR+
GoUOyFMYBPDwIzGTweUwiDk0c62dGtJWD5C2itDNEdsLX95CU1nTAnX1QBCnhR+0Go5uWexMv27C
IeVdqJzuK4a8ZIsGM7uaYxoxG1XafiQdILw8dRwT/dBWn0Qa+GaDuLgSjnzhnNQ3qrNcoLZ9f/LU
wBa080R3ZFqDxthVBSuxlIC80vT3aSrcuwwz5MdiTLwTYZOGw7oKC+Iu0cr0kErbuXYi+F8Wt/ax
tDsU/2V7Z7YGCwLDThEnR8AJEdM7Z6jHw3ksBYNtHjws43Mm8NdqiFRY4PcJWa4MrzFrdSAXhGkm
Zf2Siry5sURaX7e4Y0mtJWosrMfypPHFd+Qg+dCme9mWqy6ePxkSGhab6lzNwayRVPqAzGt6q/XY
IkMMhgL8VCJkhM6rV3HKOerIzPucZYl7jiFsJXCzE8ogifAUBiMzHTLUYxfJ6tCY5D1Wyn+ezMj6
Zma5wWavFQodBeKMLk7svYTddp1TJD7oqdmRqZhp9x6JaHdKTPOtMfQc9r3OcCltE2/T2H46gh1g
vOFWiTEFTV0yq1+84pZ+DTgIpv7OwQ5CkDMyhezsmIu3K5BRbmye3tkGl+2qIotsBJZIVMWWnPh+
p9n4dJbJNwlUTfva/FrYPS5oOGyWgxBS5ZyEtjvxnUk81VieZ24ai1sZMZ7YiCiVJAzKqnucWNgA
rdLyQxqhQd5kVaEdZ7S1/W6asvINeoccQqc0EDlKxzRxq5hE04WGUMnJbJoh5ZlXpfmZkttbDqM0
+2oTMbJNN4hWEeMLszVPXiTSjyCJmrueg5ycwNIHwzIFUZFbLJt9F/oUwXMr0Q8fQ0zqot1rBgi3
NL7Nh0xCHIRZXt4tc8IEasKsZO7i1btgri6G/04U/h0JnImvn4biX08Unj5/+ay+/qB+++3v/L7d
0H/xPfx84O/FT7bKC2/WWknC61zge0yB8H5xyAfH7EgdBq3A+8dAARKtgXgKtRZLCf+ii/tdAfjD
tuqfZwPBR6b9+d7q5dAYoajHXumxfqGb/LE9wtgjnK71mGVZxfIR247ng6Z0dZ6DOx79pBHJSzJR
mwEyDZdfI4umS34RsE95Va6hRkUipmtKvTLUMsx9rWk8IHVrrigdmlvhJgQjyYyMJH2NS2Inq4V4
wJKbQjpseJkpuE+kY+W76deopfqSu1SsEUzW3Ip3lIOCBNs1pUkrrF08kNw0XEKcat0Y9/7Ird9d
Qp7qS+BTjO505QWk1/qaByWyGvWLPii9+7Kkl8wo1GN0dim4wpRhtBpe6U66DxHvD2JoK0q3jU+0
5gP6nuRQi/EViTfCbgxbT2bvoxAqII3G+kxPL5US865YlGq3RhxVxY0F9TE72aD+NOZ+al9UxBQ0
CPDehxJGbMYBzZOETO9qjt2DkyEPYSls3Ohm9LYeL+RaVfN8ULOc2h0F+zTsLNbLZOWC/L3F61lt
UcE6H1kPUZbxAP4AjVoLC7k0V2h3BO4VRyjrkJU4bXSlymM7JKrAiqQiqJXYVstvTZOpUBnmgxyj
CuFTUdzNkdLZRbjU0YsvIfu44/PoAESNXcc7ucpJD2bk9tAc64K0hMautXvquPKhyLUKcUXNLrhi
S0CcsY0MqHC/Djlqawv33JmoHLHtDHTP2KaU9U0oEe39QcbfLDW+WSIz9l7C/Hw05/SQYzF87VmJ
HOe4bA7KMZkq0/OOBmRNTGI2URAHdiNi43jdKevxCgKpMm5jHxFCOqizCcMsLzV9B2ozRQoGVAKM
BNqxqVP5dZpp0b1lR7duB+CILTxwWLt4Lkk12g6RRgjywiTNItl669a9pvFo14YKFFgJhBVEFpMm
raDQ6uPlm5wsfwzWA4ri0kGxSHJo1TbP/Wj692YjkjPutnFjAPp4LpeuIESWPKwcJIdCsl0SE63F
abk2YNPWZ0UFJ7SwJzkRveD7V0Jo+gGnBula6CLZ30EnvJVMSj6im8t3/biug0SqwYXEqYghrl/D
OOAVL+p+WCGSZAybr+JClowYHxmbYQVOomeKr3wWMU8eQXVYNVcypaiBVLorrtJfwZWpSp/ZyHDy
OB3NsmblGgqXlXVpF91AoNGKwCx9ggSR9xUsklZCJtoPaJmgOx8rzQBfuqI0/Uxr3rK4iI5isEmq
HzNSMYwVv2mtIM56RXJKku9e0oz8EfrzCRU47E5uH3EN2Kw9RxeyJ+qo2D/4F+JncaF/5h4g0L5A
UEOE+8TuKllRoTJxqxc9hfWPzw27Yh+4M7fmhjukHkNPtV31SPWJWMR0e/9FTXa6zS5g0nhpByKU
pc21D9U1BG/RHVzX6k/tPNdn36pXnumKNm0Tfru0McZPqV/XO2XbzU3uN9O+FXq+ZZkIm8suymwk
aH3FpUoLcmq5MlTHBk4vrtBs5wulP/u1gRrKlyt9dTEJZN8kuGwCV4P4wm0myF123CiwjOns2fF4
ZMHSwcmS73RMWzrvq7zyqn1kafZ9AZj7xCJWvsH4ghnMwM833+EIxMggDKlJABFkeTdpNIUzO5hn
eWHOrvRZFIMwKEr3oKV1sQU9F+25Gh6smRSDTarF2dOgTC/omnj335ri36spHAsh7p/VFMXnPk9+
Itivpjf+2u9lBVxKaMQ2RjdU1PCMOLf/LprQ4div0gjd0i9gpH+I6t1fAHMY8BqYiPoGrrd/iCaM
X5CAOwju2X6Y0G7+IyPcz7Npegl+BHTHxI3yzZyfRPVMv3Wn6ZgMeswWArZqyMCamWetpcldXil5
RyxD9tRmcbSDTTiE371f/2RN8LOof82CEHD58O4Lai/WJT9WNT4sJLdw+omsF/tgT6SvEA0a3TRZ
+sEtrC/ZWN6jt+uwMUdUFTj9/2Ls/POihteHGWqgJREM56FJ/fj6w8J0kK3uZVx2wzoQ90B8W6R0
Lkbq35hahK6gNv9CaH6p1b6v5dZX9dhYuCa1o/0H5JTLycmgChoPG2yHoQfu10YBue9NgLM1CVob
Vh1vMV+AnWDZmAOGHqOKQUN44s1IcDNp9fItlRoaZyLB/+o90ddP/fufDxIk14RtMQxYdxc/QzxS
bCDaRLOPc9giocnqsicNvru7RSZcApxsJfAHxJ+zf50ANT4MXgYvvranbNnSfjN0dRYj78Bdkz6z
66pEs3Z+Uqv6KknQqLyMuCjUh1jUdn3XDIWmgnldAkd2NXhwmPFBb3EldPYns7Hb7I2bS3TfVFM1
0Yj1Ed0IGdqcGWW9KXXp11vL1/QvlSWbD6SOaneWPjXJSfbAAztSbJ7HYZ6OmtDrJSiGmHAEp6jD
rLC1BipWu4hDU6LARKc8Magk7cw9kiKLBRpdRThTxQy8TKODzrY7xwmhvDJBUV77DQKw+UycOvO9
erQhbyFoMLauU8MFS4b2YM7LzVQm1k5MihPcsfV9xIT1tUahuEUkY+9MmE5wStnnkMM+WDfmxF26
WWJTfWwQw94OA1Vn3tnyncJWJKGNi20PRNxCG9Chzct7umutL8EJjIooU6VunKbFIa7sNujM3kCR
c5WX1bPlVd1hLE2AQ0rdF76/7OIO3YCD4VW5i3WI3WhXFGTdCq62QE1ucjf2wmG2NuTlXi68bbTL
8tjqOplkduI/OrWaj06cIY3qi15h/khTfYtbVf9QKFt9MnPpv4oYpKtloVqCptDUp8TPvXzTz+3w
AHBC3DV5ZqBsWYe7WoLwxz5ZPcz5SOsXcoCFhvVMke3uNfPnsXU/VQUC02AG8uxK8xpRN1JLezby
PYbcBXlAHX0RetWeDMTUZ8YAUNl8b5cQDLRz+8wKBnuMw1nopNOnsJkof9wAUG3DHqTyP4GpD/NS
v3XRrH2zAAafsNvpqLarOWTBmL3JmSwF5qF3UWGj9+8lUMzYOTJgMPdNm+C5ACQXIIzyQ71zy7Ai
pO0BlU6yhR5uhC1xe8XG7Jv+gNSs2vYFSbV20WfHLPLX0Xzc2h+ok+c33LLt9Zob8JBQuFVcmo3x
tS0tsa/d3joxvlZ7j5XGe+M5FC6Qzz6OnZjZL+NdgaxY6i8VxMZv5VAPTyzVrC9Og5YjQOnKAz7L
rekbuU1QP5S1kJNp9vYViG3zxTNGyZwVsQUJfxFii05oTjgMffUkcBeDFXPbFxQq2oM+O8ZHyJyr
6zAd+IWkloCUQ2xFYpPjstM8yEhf0MQRYb0cZqwYMBCEVW2G1jp7dWpu1NiaVwthY3dOpXs7j+iS
82DRyuDyp7faIIH19pByq2CY0/G6F/gNuUrUSXD1uYbLnFZVb2oBDeeURb6fW4irg+lc21TsoQ9w
flOprtnnbNLQ5/nRhrFwu1fMl27EqL/KaLnzGYqC0mRBzILngzaqjzqIysPagSFFOoAvMoGRmzA5
nNqZNmYL63XUeFQT/9BfN5b3DWqccQYeihJHpNMRuc+DNUx3aevcyowdJuyFOsQ4UB7qtVdC+1cA
Z8nVsLFH7xqT770mozM+dab4qlt2AAgddmuOuSM+tLxXmiEOwISek856WeSaX+dE/a4GZXEaXBON
u55ezzzD3Lg/6J2TvRSRoULdKQ+O0vZt7P4/9s5jSXIkQc+vssY7xqDFgZfQERmpK1Vd3FIV4NCA
O+Tb8Fn4YvwQM92cbtrsbhsvNNrexnamarszIwD3X3z/Xo7+GzXOW9GZvEsGrnjl5PUbL04fXI01
UFM4PeZzZ++Gop5XXFr4ITSsT7Uf7Po9eZz7N2168X1B6M1N+z7M5q8UkU6Vg8M7wX4tCvk86pLt
bj5/W3Av6sozxb2fzeHW8WdWWsz5tmIeZxtrrLwxU9HaTVzQLWbTHItcxMuP6FwPdXCMRiXeyWU3
DDcSrupFIq7M1nCum8Do7mQQO6SHGobCWqelpZrUG9vM+TeWuqYf08c0FpjPZP7ME5ukzd1z3duj
hHdv1gew2xQ7DA3lho8hvneW/uzb1NtMeM9rRLn2jVEGInRhk+2ryre3HNX1mphF/eWjtOx74gsB
8bieT4Tt20dAhFwR2e/dN+Twtg5lYZ7XYtgtIQSZDM+2KKYN/0HvlhbvtcOe+7rsCLLVjv1z8Ntm
42Y2b/6RZxqo329z5Ikuhtg5Sttw137vd7xRdHvqyyhAZvS5C09kGE1t+OwhBvMAR9t/Mora+4AD
lWN5zoTo414STO1KVuu8+l7i6LFpY1LUCkhWO7P9MyqCZ4ss17l2+bklM/eXgZe6kkGzJltX8tia
AC+6XnE0WJHYSVKqV21jvvpdSOguU67xBtGlPvtWQzjcnKBRER4Xuzyx4i0gF+MQMt9y40pt3NPu
BmFlzta6mtV4pnMwfntG1z8lA/8ERVCr5Z1crHgndiyrzf0pqrtvXBuHTgmBLGP5XHjlfGUK5iTg
3tIci1W6d+OZ5OoM5ZtqREhBWdcwjiK9QXWqDxyi2deIIgl5oLbaG9PXSANwtUeidqg1NkqvzWrx
WK+tPAwPin98LHPbYZFtyvD4uX6mG1UX6TZJhPecWfZEnwYIX8qCEbBpmVKy37gtFMKbfpjoXvtx
YD6w22Cwr4B5deN0yroeBIdnNVvFGsWctKAXYm2FdR2fyrwObjjNMHrfpU0DOYZNhUfpNOhSQ7Vj
s8R+pe9NnNIPXwRFomKlMYYebK6q9zPgZBYdpHy2Cnr6cRWczbYdT4q58peSLaBr3mnMHKCedacx
1sOLCwoBbKRR7bUHU2WV1EH4QKh0BIKY2Pdl3ll3gDfgWBdpNW6muLdfmjzqHmrX9neMTfODnUfz
hOCQrvqyue9GSkxGHa0Hp/418Grf6bnPTgoz6dUaI4LPbUPmkmLNm7DLr7ZVcovgoVgj7yzGkkc2
Ezn9Tg+xXwTzc+MGIjoVOLR87RmmfBhYS4fSzvaOvx/mGPNXsE3yIAVbwt+xPRg/MncIH2twW4oJ
meWWTaJ9+g5Zdv0GrlPd0943eOWI4DXvE6r/rXFeisY7o3X0igAWT278uoSj7J4+Ox/hqdJsssCX
SefW26QZLhjLdSlZQxmtSFO6R8MRxhPLqhPfCa+/ysz2HPHJ58wlQbh5fcEKpclXIvGm8C32sGdX
bj9HD0WRhLx9nAndbR75jNWN9dAFLL0cJ6tz75JxErfJyBYMVtlkn+MajIY1Aa1lNpZdgRWXIY2q
VcBBfauHruevoZlV/eLW1J6MEHyrcGRMjsIc1qnHRxCKRI3zVcMgHQ9z7LJL4rIED9qNdllIjHas
8/SDm6HYGjWJ2NtcBEGwdcy0x0V0WeR54OsSeYcS5uwuVJ4I8GhUNHqPDGVWTBbZdNZ8lnPfwWJo
+GCEjr2Vo5knAjhbjXF249swuA4JEcpX3ZTVphqdk+Bzs0183b20jvkZ9cU9pX3vFOVMPg7UIKFV
5EdENVi5EXJuPiJZGhkco6L7KjPP3w42F0FuVs0umvMfDJ6pAxgX30T38S141Wl2k2YW0d4m9e8q
xjwOVjnoQ0HclXPobAlzPzEDHp+TOTe8TRe4KEFNF9ODSYV5PVlBcqxn5E5kYxNlyG0FHDUTjDAh
/NI6RROwhK0sIwpbs4GYWoY9oSsGcQiZhYrA8jSfQC31GwtSyptVEGpJVhlpEWffsmqg9zKVrrj1
EhaDnc5CuMuy+MYRkmMlc9i2v2nakBRsKQfX+IJGrG9j35zSXYOW2gEP9vMjoJMGfVNE0fRlJzn1
ntyNVLTNRkOMhxYV+SskhcCipIyU/Th6mb2gvQGg3gudsMijGIuTt0j7sr4BN0ifGGgL7nc4cMCi
aUgu3exU/rMa6o5PCK4BhmW7hNhHHY5fc2aTW7GIOCVbOzQWZ+6Sfl9y8OYlEk9QY4nHX6Ly5SU2
z8QWr1x85SVQT+KXcL15CdrDwCJ0L1u/jnZgggnjO5dgfnkJ6XPvJ7DfX8L78hLk15dQf3EJ+LP6
qXkMsyEaUppcSgCey6tg3bKFFm+MuB7BlycmQLAs1wBwZmskrOIfg1b/5LPgrIQi0A3MdkXqg/MP
KTrwkX6wTtvQoX3LzChuCi4w2dJVU2GVcJeBURfEc/HIz8bBRTZwfycn3UkF0odOa/7RJfyi/GLM
1sJSw7PMJlba+At3dWq5N0FhWCeto4kohMfQacmVlnVtqIEReHqE15CHQk8Ajv2ejK8ma1iZsQ5w
DfakXcRWQoJcR3BXOAhM492cxd1tqmVxnAe/3/dhODzhWdX3AJ37X/yKk4Wdkob49UVwTNt0fM9T
zbeNNFIODpoP176EUnbThprb0FDO873HP8qzE1Z9dCg0abf/EhX/U6Ii/ah/V1R8/m7fP9tu/rev
7387xuX7p6yW/5i//9s5f++xg/+OBDl+/ff/RpB5+bt+Uxqdv13YrhaJNeLPXJR+VxojbEoHaAQo
QIQuXvNkK3+LRJN7DpjKjJB5IBKxO/+70oiDSZiWQhVjO/Sml//qLziY1p+lRkQlwp3EgQltRxYb
wH+S2gqjbuoqkMe4BmgUhDGPLQmaAF638W0W2XjTIfrIzWyU8TaoEVX3qR7MLxrb/cYuJr7XZlJ+
9TVyGfkUKFip0vY30ivcgzDTj31vRObmPxAol9TpH6UwSrHgjckXIb0E0Z8EQm1MHeFSNz7WQzPW
P0RtFldlUXFrIZ6WHsQUyvtqaml20TYAP8meyDxV4VeFSr8JqYT/B4opVM8//xPRcANDHWF1ohH/
n5LpUE+ahDec6ymch3XYi/YLKKc+kGaL7x3OhjMHSaFGRtykGDYA7cuP5OJi1aySK5xTzK22covb
QnYKw4tGceoKee4XO4yphmeiklvfYARQDCpbauq4ZxSI5y+9WGrJ3921KcHcuHhu4cV/8xYrzru4
cgP+HOc3yB5D9lxMyl2Hi4nHjewWIrsBTB6Dj1kgvD57sf3CxQAsFivQxRPM8AbBjPSUu4V9myOI
8Fg3j40xMoansmWmrP7wF5uxxG/U+I4cDZuDaEJ5pOfm/BwXezJajErwuEvmaPgeq8n4LJRpHpQ5
Aj1Ed5drb7E742jyz91igVqLGUr2x1sNHvdagVNauCZQUWexT+kMG/fdxVPl7NiXzIZjtdIYDwmT
Y7+qvhqfKewlu9iP88282LQhgaA7sGEV8pHz0C5mLurcrI8D2yD2gXRJ2+8CIL7VhhdKUvKrqdlh
13lQUseNKKmsqsCdZzBM2t0GFcdwguJGyfGuSd69mu0Z2kEKoYO4sVmvHAetfZ83fsEOaVQBAQ0J
ZRK9GfK2WFm4r9dJY06fds7JnpZU8yWcsnqoFEfDzhWBwRCdYdwyCG7zh0ojfR1kMI5XTTnK5Wcx
pl8uq2kAjA2LZc6wnoLT1KOQ3mR8DcudrOfhZaZK5e17Uy6HPJmA/Q+92Vh5o9l7MGVJJa3LsSFD
6sNQQPUUL2E6G1cTEYM9drFzJ/u5vJ+AYp9IGsZnD6XqzPT4zvYI3t0MvMcoYTWJV28gYKXvbOtR
egTCsQZ46kVXjJX3pKXnSP9oXEqJK7dpzAcsVH+dxvP8GQSWxK0m0jeGvh5QCDPaegTrJX69VWRP
Yw5egFd3xHYR52WH6FXeOseoLSHgbyr2GqwbznLB3ahZ2KX4B/PvhNDtD08yyArSWKJHlBdxMwfw
nlkafU/HtIGeAFJvGFsOInngVNTjIN2lV7Mus36dm8ztSbapURxsF3Jtoa9hB5cM+M6zuWXlM6vX
jV23R25X9fOQ+fO2YBEoY5MiJSFlDlP5A/J/XK7or+snNurAwetC/PQCxb0snVm08Mt0AQBG2b3T
+dM5tAPY/XZBQX0Nob7FYkXdxXmng0/O07OOUxcG6Up6tj+hCcfitSxNwU3a6bodz3v3pJxFqzd6
391XAXiGNVqpep5Kkb7oiLyhCwJQnqaihucmfQkbN7VvDBTpVYOz3QKM1QamKnQduvkyjEPkp978
ooTHYG3C2Lx9Rh4bdkUcFs8qr93byRgcY9P7s3vE1arXacSDzooM9ks9mEA/IoI0LbsR9vTkT2Ww
DTm2E20F4/rZ8RKEV5IofgqFGWYn0zFAaad89dYYVHQaaPNhOXPaowmPI+7eZxZ6AYw9NceFyVRQ
GpZn1uyT/NaXtFE2vkN2k1mHNQuMk7kemWn9zNoifEBw5+AUDU3yzDL8fK8uBys0VOdGsIEXrxuj
4ntQETjTiqTCQmCBLuBKSg05Phy/0ACNN8JsThOzfO8KVz2SZY5pC8ZO84RHIsjBNqp9cFvP3Fpc
riG5gQ5SfKrgBtXdgS8sHYmugIw1GqTTE1jkayGqYB8Xw7kZCzybrJuOxE71w+TkxW4iuI/nFHZf
AGqMcGXHDNi1OC3XdjZkq2w5EKNuBOsySXHBmSZYNZybjeUAbXBYWZVB89PnbM0li4FUGstEpF1t
rEEpcApXKfy+VdcmrnXog6XGa7ChEO7yS72XC+bA2DGFDXnNViRjWa7ZO7eWFbD/uTSEgaq8lg33
0g3PBRoXVtvsYMuIRS0yb1OrSq4VN7ybdmogDUNm2SgmQl7rpZkckC69qRQDurbnius0zzv6onSZ
aQBSz7CM9trCi8v7wbiVduydJydKT0luGIfZ5lvZ1vW3nP3nyTENODgpJeqc/9mW6TWLudx16zXi
O4pC8jvN5L5RqowOquBeYi3F7HGpaAdLWXu2DQR35h6ObMuOd/78qlxb732vjs4UJrEoJDFa4qOL
E5oHG8Dp7lH6sf1ULYXxPCz0irplvu40O93DUiwvLhVzkQbPw1I7V1R9NxlnBGaoY5rp3MqzDaaO
pkthnuxF7rKDrnoCg21uGm7h62EpusdOqRkpm5ybpBh+qtYUxzpJjeeSiuqqGeckPc2X0nx9GUKx
mUQpEQuszmh98sDLYIq+jKdUlx2VdNLoILXnbOY4C36k5hzwKfS0e+RiCiPEW5ZY3MsoS2ta6L+p
wbkPHZRH5Tq3UP6p9lyuUs5uhvyxbka/vK1Z3TsYE2o/nyJdEN/kNHzn5dLJD8qwRnaShTFO7Gno
2lyJsGVCZuCFWe/9y7RMrZcnc0JL4m2SrQJ36lQPsWUxg9xfxmniSE7nGPXsWfvLeE3BPJtLZQzV
iXYxml+fwYU76LQcQJnWDRM4zmUOJ1mWcWTbutSKw+reLkL7EZVOvLjsvYKBikT8AcsHkWZO4Vxu
Ij7GFbDrBOnjnQgaezwjf5xrGisyw6q7bPb0oV0PawNEzqlBTeAhMWWfZcCg0apNdJStWrukOMxj
MglXUT/IfOUaCD5Mus14+D3leJ75oTrlHYOtwIz6+nvuIwaoodjCu5b+IOaN6ioBh3ZUJd/ksDbl
rpWJZ67QDKefBmWZ+lR7s5Y7s5vdn3IasiupYzjjbTv0VyihFSePRLQ7X5X1WtU2t1IrcXgsR042
EGOhk9HVtU+lxR4eep9KM9AZYk+siLEFXDveO7Fr7s14t/EnGLQFqeXn/SbQsfiFCUAqQLl94O5Y
GzARTFjPY8mStj4FFkxhbJH0QmBoJO19qLLJs89Ok0vGkdD7hri9QW+ezJ9YdzSe/XePybz8bA/C
/U5xL+RnJJUFZ6suNMMRmkiXP0X5tWbqdp9p0ZwaPqjgkaLE8sjykkRdhXmY3s3Lc3oMm+irK+yz
lFPLDDSi6Sp3pPi0sQBvOU0afASjLH4tR5U/CV4GL3Svx7Oib36A9x4dRa4hHKWMLNy7pWKzT9t5
srZSv/kQXIkm6u8ZBC1RKLmZvFY6nO5r/82zjZ4hYYNyleNKbD2mhIW9CqoJ3QpuXv2xPL2PTdCE
T13kGx89faTbIWgMEOecwOpdkfnpa6HayOChnvrZOiCJckuGJf/WMA4ZLecZcS99snTC7YenYjIF
DYuuVVR30nQydqXF5g2nvF4+MNDZVWdz6sl+D4YOYAkMEJbXMdFHNEchR3bRY46YCvI+ebS4F7ca
4v90E8luJqJOviA7uWaXuABScxBRhE7O9jRhz/djfJcmnfHW0UsjxOo4HEqqCTYqAhk+yGjb8cfU
InPwKhqZvKa1s+WWOfEGAdxDP4LRn5yT6rnBDsFCqzO6egKCFW+YD/T3bGfR9/IZ+Vzhr0LQl3l3
iuvmq3TnTw5y/hlBfLGlzdDa+qqob9ueNgAmUnTDpL1kKbB0gMybAtzUlF41mF4/xzBJIeOVhPKt
kRdn30T1F62cla+qN4sMAIlD2cL8y2gbRIRMd1mHW85E+vzm0tT55LDFv4IxzeOys+ekz1nhFpTj
0iq5B9eR3jThOH/gAMc3QeW3xqoPhLw1GD2X10ZJYuGxEkhNUWaf+LZkN33a+09NY4gfqaaIgtGn
rgInsdnLKGj01weHdTGENxwurcJrjY3MzjuqJdjZYYsZwTMeves2Vub8VtuSN0pm9rCyTGzL2n2w
CxL2M4HAdOKhSTgt3iMvvWnDyk6wE/odPrzeWFX7hPEFOIU6zEo743hqrSzDLeOPrdKJE04Vdt95
z2pYRNBBcFbmV1prZ2tgbTzg9TrPBsCH76KfnF1jqnoHy3d8mMJcHcUsA7KSujpyCA04Ilrlo2zD
kLi+p9y9jCVDFAxCIz3TI4rINHC4A+2LHjGAXM5giMUDZqMnGLuPycwemVBrj4Mp0puyGiG+rCgp
sTLjilEH18KcqJcNhfrUUTLTV+DOdjP7KY9P0C7JI9RSmfvXbcQTaWBU1S7v/rqO9i9ZtX/YHPz/
DHrrwDBEQvrX6byf75/v+vvzXf1BMvv7n/qdImD+jXw7ISwXRQV1G63l93Ceyza0SfsZxqsLX4Bk
/2+Smfc3ixtPFBLCX+aSTDS4fxBvIRoRZvOW2r1jQRH1/b8imTlLbvAP6hP/z7nt+YFpUWX0LjHA
fy6288LJIDCm7tEd7UagM5ul/4OEqvfTnkN556UBdvfEO4ebdero6bqc5uE7rc3pYSrdZtwQOAlf
ZFipR1NwirfsxryPisH7CHTbmRs1WdTM03AgaiUn+Qj9cOZF0lotQJSh8YlZVebLTLTe2A4knHGX
YI+5HCpweTmDLLXKdoIKKgwsgI2ccufomzEvd9ITA2V06Q3zxlT9jP9dY46uS3ibMzvzxdqfKwvK
PCVFxRzdvde28kPKxr0zYuL4yA+of8cw9d2nNlag2nprZNspa2bzCOcMHH5UMC271mwAP8Vc55/g
gdI4NJwU2F4fJR0GvCH9FiUklT8DxMEvtqHDjofxyHNq6Ozo3LqU5oGP4IduhNb08DuffMhqcmd1
KJtZdFfGEO8ZlOsfRW1DrkFXCLIjYoswN+04M5+WeYTNejFhQCfC9rGJyzLfdFw9ILvAyQTzIovG
RsO84F/0BQVT+D7hpNSVLqN1TcPrKkNk+iZhDQvlgpPJ7AUtExRsGFxVEazwVanoaW06x4fFnam2
uq5qc1lbaU1j3rsXZI17wdfQaSM7uGoveBv/76wbtuyDYmc7HQ84eQHiOGkSzCuSK6aCRb4wc7oL
P6dbUDpB1HQf44WvAzMBDUCVQcduQc6Qyg6yjAeSVXbNLyYBZpcQ1OR8i6xklXDMguaaobuJ6q6B
33EYw3EsnueiAR9gVRZjOXWWEKnjuGPBA8ozmUGjzQNAQTTc6beQQErlXkjJBSYSEy4/fTP9YPU2
eXilKpspX8EmHikhL3mhUxITQ/eMvL3zyWmfgfC7CEmOVXhb7hgyu/fjWj6JiLWBLdflwryLGAaP
dxUG8tkgqQ6+TwblW9eJ5iGVtnMGcGqMjP5Zo3tgwKa+MZcl9EPW5/YL5jSgnSBIrZ+NrZAmXYjj
8zbVIPwZZeZO3reU1nizdxXEGkc0g0cazOqGVPIKzXG/+FWxWT4v8+VzXS1T5m7RpRBOPWhFV7R7
GBXHwZb7BBF3HxPZopdy2UaXy0z6tAym02tjO91OPHBIq5agX3Wal4H1rgLQuBnDIvf2rm7pqEdN
c2b+Z8Qlhz9GBTwAwU6l7d0tIvngVPEztSb/1a1Jt6TLzHs+QnwPvUzvtcUIPA/BptpiHqq3ISjo
GnJRwMy03Srhfx/k+cOcNSTy5wb4Djx4DMY1ggixRveyQZ9c9ugtzZULoCUr9VW6LNZ3I+P1jBMY
R+3Y0Udz2bbHZ+KL6HUMia+FmXIH9mcnaV6ZHXXn9SzbKXuM3NLGI3THkN6wAS95bbj8hUftKpc0
IB2l0ny0pemjnXbwr75LYiTpph0ocxNF08lXkXNnYVY5GJJziFQ63BpcKDYCFTc6YERW43fHGR/l
0KbRm25FZNRiFcBzAnU4Zz3mrLNg/NUw2e6Ggy3QqbiVlXvbRok/czegqUWMmm1ml7HGrAg2Wd24
YmexIEQ9pDWsD9PUVbHhwqYU8d4GxYoqe/vmN80yxTC1GQvsvtEJ9iEn/OUEAC0yWdLBB4s9BLGr
mYPuE7J5/BaOPFt04cmrspU5VfGmDx7Zbcx4/LK4M6/KkFHPiXbBiy2SjiKDBTZg7WLy3hSzSVm2
YfXzVfsz+a2AxlF4jW0enAVfrRcl6lpuI+ox8mQyE078lQAHjXiAI3ofJhnidEy3RyBRU8QgoNSW
3JrdoNErWSiazeh88ixN4jArKhFgiaNei48MPefbdjI+arwWxmQ9kQVRa7+o0OrQKF6NeAByUrcG
v4YKpiznYNVaP21+gQkncKoOQHbjsNsPtTkwK5a6NJ9F0eX8IcbCb73Y5NE61lJnx4AvNWtQecyd
GLPHLfc+IjawAjcmAtukcICxELy42dp1qJkBb9LoQaWqJpwVlTRfoENYA8BZEUCti0az2bIBV9Dv
6TvV7aasgmtd1UGbX/31w93/zbHtD+e//Xd18158qz/PHiy0qt+nEf7fGDQABBNhH/7rsx0n3qR6
//yf/6NcvNHbz/ei/kO18x9/wf8+5v3Tuc75G5hKzFBGDZeeJ0e+3851JkipCJ808t3fmFL/ONdh
hfI2CiiIUuUIbPuvnet8888enkfWO1jaG7bDSdEOMV3/+Vznkf/h/ddA3UNJYdxnKG/KzrGPnfLi
p5Gu2Vk4Sb4ZmJq+a1vfOcQhxP2WTQ+ozNLsblQRsCvYWtEhUR46eh3z7lzFvf4A4pyuu3ap8HXF
s5Uq59hEMzf2hH4pCAoWhSamSR59MVKys7yGsArk85EZli8YGjnBp6zem15Gfhf0wdzpLRDCB7uz
ikMfCXa5SOFv/F5cK/jCV4FnleeEy+t6yurhNo2Jd6d1SQpS5uWxqUZx6Ovc/mE3lfdlwV/Zj7QL
3i3dyJ8Jz50MCh/x41WQFPoxAoLJS4FoGikpvSeswGpxTqZeIf0vpX6/39XEdtHMbTfjVjV4Ozmn
Vb9maMWTsGOxD6vWB7rbOIVki9gYdkPMahJ1+gIpVAzjyS3MdN0ELix9J2PYoAuFAdPWJD0U5XNA
d3EOj7E/+2gX6B/vturHA63gmHdpwFA1qI0HCgeKmTePtU+Grq/aVDO/MvrU4gmPxB8JDJubMdDV
Q216wT0hlupK8ey7tnlEk9f2NYYhWbJw71S5uoEBPXCCBElCub0tng2fdCMRFFHsKuBA5I9qJ6LF
0DfbzCzUdla6PKVJEWzjYjI6WBlmL/eMWWVy4/gJJwcWpIZhLwBHnW1WfL4o6CnGGNh021sqVM99
SgfdnLW/NOIFLDLHU9Uq9/R4G3a5f0rTgdgT77FyS9m+pzhIPB3c0XK+c9D9cVXnkOwq1EHrxqQB
fAcge1/C4uY33J0kFvUuiT0+kUvJjiElEH1wc17yycFVNhASoR2Njt54yxwkHI63LKaea1SO+gji
IMGfsss1VURAVRzDrkK+UO9GDk7QFYa1DnxG37xFvp6MHogTXG27MFHXB1gVOAh8ahxHrmVK0KDN
U14PSK+cvrJRbuvSrvuNko5i0iCLftCkDW/hhLY3DHnYO5S/BASo5I1UtCzs0QGlnFA6TfyjGO1i
N8Cih/feNzB/imjuop1dOSEiQjDHYAhV5iIlVwTE9qMGDIGKpY1H8MnzrdWqkSg7ebo9Ep1ukaoj
2DJBbLz0Zhu9TnGieDfjeGlaEj9kO7QhywW6uhvntqNpEMwGEXr2GG7Kuo24BlpUMXoChxJJNIxo
mjpC52SGAq4cvuMSMA0Cvx/OpmeypkmAOAzWc6Zoh+IisBlpd71trzOUjHBL0r1/jeuJaZ6pXmZ6
IgswC09E0q+kLlkkmrrhVwB0D2e4UhyfsVa+8sRVb2ZRW3uCW7ZzdCY/JBPh8tu1yFGv7OWSsQrG
lNjB1EvUbzdrg/w+5aO1m5U36ZXhJ1Z+30JUqDYDbPTFeUzybVGwWe+MQ/NAJLlYp0aXnaSzTDVG
urdeGz3o7cX5Fab44j5+ZTlT+dEAVFqzwAK7DAjnMZOqxicyfYKzbWolXx6gnC/FanO0saTigECv
dcGaUUklC2+P1yG9AoZMmZy8K6e+uOpF6RVbU4wOcrTV0PrOcXHuhiV/w9XTC79MiEf3to03TPDb
Nd9Tp6+WwSzlraBh+zgGIPn5AFNLxtU3MDPy/sktZyjYed2wUDCmvdrq0VfnWBZVwM2hTCCfZ+Nz
oQApcZXN621NdJiCi0FYjj0SRoRXlXaAROXVLCANz1UAccky+Lh7pPTClI4V2Y5z4zMJwD2S5QQ7
8DYxGsFNyCd6H7lskqlx3Ltt1RC2TbLDmA5UnJAlD6WhOcO3U/ISJp71aurGf/Hapv3lea61mnKU
OP7VFOhef1+44/usjeepKu8bEEMUY1iKUjT/pe9FO0Yrzr1o6m0f0AeTE0rDgvsS+Bxl3pyBhVEP
7/wfyBQHtwKxpRJ7CfAR1VwppmBXpUUnNvd689h3PNHpS/R39Gg01of1y7Jg0aQc6G64WAZ3eYNM
XsXme1S713MnDlXSPpmc6JDs1IMlR/OzD1miIZXD96EsVciusj7h3/rbce4K7k3tfHDKniduWoLY
C/tv2y2+xrJ4apmO2ZJtYmKWavWahQ3vbFg9PhRz16s6yBkj8Foj2hSR98kqCQX10LSuytS+m1Un
9lW7FCYGnM6152KUktffIzze1T3p73U7euMTTnbx1hNKXrMk6H7bHNIZw9ix82dvQUxgwafQ2HaV
3blPCALNOR+1uZIyLo7N7F1XdsxjyPd+ueXEBa5dIFFlp+6EXWCUjTYrOyseg2JL+IYnFSePTdxw
eqADZkzkdA0BWa87NwOPSrT4W07h4Q8a7/qqHujL90jSJ4vc6JoOQlhRWpPVnedQ73fGBN2WzTo0
+qG/Fg4vLyLaxXtvhj2Ppty7qnMn3YvJ4nZiRuHLjIZksp+SzQQTzA8WJ15ygexeRGH92oG/2vph
0l+nrFrtIp6ajO2V1SvtMOMlmZLhyNWAgIyTdMk9TQmKDEqa1tobwbG0pVO+1DktaFxUGD2kovzs
Y5GrXoaAcKydMbOr+QD+cKuQzC47JzP7Cs7AGg26EBs6SQPtemV7Q19s7bFsMNzDAI8YljViktUl
vDQzbAdOVCwV3wUVp59VJGTyHfr1zOyGGWjvsLBd3sDdOR+RXRkDRPxIPDL94dKtnzzeQLZKuCLr
iLMP2MVYrHO3YC7E1pMxXVPWwr1R/X0ycQNZMP6RXuVDj71cO27p7oxh4KkgpfLyY5UbzX3Ret0v
gEUFE8ZTy4KcGNFRaM71/QMheatfZSndKWS91vJXcRWO5irXTOdWvT1BCVdtDqsc4+TIvE7sAo7T
3OCm/ETEIDjyauwPveG37z4HHD6H3bhXBXfdOhW0CRyTlZD5RnfBufOsM0GtcGuoZfcjrqi1pNar
qiNEf/r4dg8h0Vc6uGOmXpDkptI5U7LcmEFRY77NFIO443Hl4qeyyuLE3Eatm27m2sT4jkRzIMaM
2xl3Y/PG7N3Y4TbZsY8Bk/DXl1gTGwkj8AMdYIEFZ7beiolFD+ROyoyF8YotMZwmFdsvCe3FI9/Q
H/ziyns4UpVzYINYzOvKbV4GF6o3+Sf5UkAGW8tKmwefQiCCp5aH2QE9RRY+IVLtyg0ds3jTsORM
v8EtsU6l293IrifB1c5tu0fzarJzKVT7KUmQTxiiPiw0KJf7IpaRBFM5Ag9dBzRVWDUxZc9ZoJfZ
L9XbbDaANcxA04/+cBo8fjHWkIf80FuiUt8UlojrZOjl53wa3v7rBvqfiemGDtxcn5muf+cOWrXf
NOD/2V34/U/9Fskld2tjMIANsjlkkb/9/R4aRX/z6J6CYSUWE/rBEpf9xz3UisAC8H9mjswK2f8M
+a9+u4cywWCHPnRCE1XMQ5n7K/6CZWNi/MFf8LEXTPICFnnSBVK77JL9EzhX2VhfFOP8Q2nZtgJW
zvY5LXxCGrUzPQhORN/SF8Eepb88FiUZppWXd+01gHTHPw9WV+/om80E9+1+Wsk+jW0Ws1x15YdR
f4fwrh5p8nKONLzk5MXB/Guwpuds/F/cnd1S4kgUx1/F8l4q38CFU7XKiuvOOrq6VTN7Y2UxE4KB
QOhEwhvN9TyCL7a/ToimESnW9oJa9AYIJ+d0+uN0n/P/n1yIHmgdkhJnXA0FizH+dX4nnAvRXsZ9
QgyiD3oG36ldgLGFDWWIE0zuC9PoaAx+JBUukN0Z53EuuKdeasyMHJ8rJN+IbOf5t6HTCc/C7vDh
du4tF6A8iT9YEAIKOMGj+GbqEI7jFKlY/mXNxPjzozGbXprDcfoljIv42piCuZmGuUt5TrCW7vDB
hvAznlE0vgNRbA6M4GY4T4ue61nz34tlciR6oA+HRZ/skZQzNHHUA7a5IOEwLh7uKdrnElsnf3AJ
3Vk79CBlsyZfhRgNwuKxfcX6uaTQ7MIbkidlLVOiBpEYkXdbjLyvoTcD75VbzsXdYpo/njyGBGpP
QCVKvHNkONcjL1mcLrH3+0NH5JCiHoVnggWrP5nfpedHLDmstPaYXKhk5pxnaZhdzez5kjP6OPk7
z0ESnwgo7Ow+MPD4tzTOIL6UOTjTBWfZJHG6VC8i0+jOgfvT7C4D20wGGYT8ZGu4JnFlWG9FCl8C
REzQIIEMOcs75uIkpyr5lDKhww4QUMh78oGZHDmXs1k6CaIHp6A2BDEl6gjAEdlNVhTY/xti9ZUh
G0uBVkVsoAWT317B8iNuJfN+JIpGMdGdLqqz9TcLUmqLDpJsImSl0jBKJs0pDUrmtUmwVKlUZZuE
2Efj7D44PrTsVteuedNikJ+rzyFcsFouVCbyr7kqbVb3dRHVt9rmP5jt34+jSQ96nTQaCMVsi/z6
3Qxfk9EwHEY5A2ceMngZY+Z1eKDaT7QYeI9jtUEdsNA0esX7bNuljZSHtqb7C7TE8uDg1rSfdcww
PArfSGa+puFdTlMNgypBLC3li+PPfTNfpgIoa/8b3X6tBV+evk2Ve0KEhjxPrl5qI5gmaQSmycov
ITf7Zb7p2i6pCFr2W9J+A8hPWRqYx4zv0+wEtEzLIwyLO7N3ox+oj675dH6r7XFcJBFaTbtx/Kgy
4dhs/6tuUU0zezT28WI9ohyaz58GsF0mPuiwNvZ/2oEwC1yn9QDBN92vUQC5he4UaHVasHVKwJba
CUzDawHQM8wyeWi/zC63ApoP33JbhMlcIKaq3Tz0Lq5/m51I1Sn2buhbDoUrNa03PaxkjLOF3Nz1
efjE/SwP6rP9XP8oH2Nr931y68iSYH0zKyvXxkCn04LZzu1a0ClVr90ngB1my2cPmUSk+L50oKNg
vsmFfuuC2o98/X0Dgyv9Y+VCWfqounflTcn3nxQvofTzGl/Wfl95n9XPVwa+vrVyr9qq+sPzCPBw
OuCUqdwvrNSUUf/jw1/CDAJkPybhRQTzpq8L/139Vt79+FDRtjEWtok/8Uf+wSnivyfpJPJrgRKm
DA8OztSLwR9yg4ObLK2Frm6Ce617k1MSCYLBMKglScky3l+/f3/78CT9NaJIr9MhgVVbZTCUmc9/
LUrqXC1d2qIT5EaxIrkNvKG+k0ZrJHE0VuW6kntRV+M/gkU0SA5O2SzXwmRzVP6crvBelvpA8xTB
IO7r9+9vjX7mT/xR5gtFtlltQXW17mdBmgapKtouKQB0RZ9H936sNgiurY3nqCv5golkja19tSfR
lXzpF34aKXt9kMTS3deWnAV5cvA5ePqpHKCs3Cld6V/8BfnstZbljFd5KrqCr7LgH3WIr/b+uoLl
Uvv0Q/hq17PaHPvUZrx/yFxnnIsxag7+TJSejfiPmJ92KYr8dhjhed+8bcG8ebvEoa7khECC0lVI
ePiIJXhLDQVNlW/9bUzKusJjf4Hjo7aI7Zocu+j28ZqspZYkx2XNyqKp9bcM+AoJjoroyi3X1Xor
MkZT7ZfMzKbidT6mrvBtITdd2U8/pO/Q1Pr5IGR7g2/y1Z8Pc1978PUh7aafqdsTecUgDvz0078A
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83F4D71B-E987-4D75-A7A1-29896A54CC99}">
          <cx:dataId val="0"/>
          <cx:layoutPr>
            <cx:geography cultureLanguage="es-ES" cultureRegion="MX" attribution="Con tecnología de Bing">
              <cx:geoCache provider="{E9337A44-BEBE-4D9F-B70C-5C5E7DAFC167}">
                <cx:binary>1Jvbctw40udfxeHrpZo4EpiYnogBWVUqnS3b8uGGIUsyeARJECRAPs3u5V7vG+y82Gb51JbGfZiI
/ja+lh22q1gsAkhk5j9/Cf/9Lvztrnm4tc9C25jxb3fh5+eFc/3ffvppvCse2tvxqC3vbDd2H93R
Xdf+1H38WN49/HRvb31p9E84RvSnu+LWuofw/B9/h2/TD91Zd3frys68mB7scv0wTo0bf+PaDy89
u71vS5OVo7PlnUM/P1e31e2z9LYpP3bWlLf/938+f/ZgXOmWV0v/8PPzRx9//uynp1/6bwN41sAY
3XQP95L4iAmJYsLll5/nz5rO6C+XI4TYEUKIJ4iyr0+9uG3hzieD+nrxR0P6NKDb+3v7MI4wuU9/
/+ALHs0DrqcXz5/ddZNxh5XUsKg/Pz//1/8O5V33/Fk5dunnS2l3mMf5208T/+mxFf7x9ydvwFI8
eec7Qz1dt9+79G922k235raabl33Z5oIx0cyZpTHhP3YRDE6ihFmFCf4qxU+m+iX8Xx9/49b5/t7
nxhm9+ryL2aYtJzub++f3T88+7KB/kz7IHmEEy4SzMlj35HyCBFJCRXxZ8MlX83w2Tz/Nqqvl/+4
lX7wFU+MlWYH1/hLudHV9PCh+VOjHJgojnnMCeVPTJSAb8WxJLGAv+DnSZD7PJT/3C5f73tijKvX
m7+YLS6mh7l7dvbwr/9j/kyfweyIJZhJ9tQe8khyIROE6WeXgeufU91nl/luOF8v/HFneXTzE8tc
nP3FDLMZ3e19918X0giDbEPwV1nwxG3kEaeMSPJVNtCv1vhspm9p+tdlyo81wbcbn5jnfPNXC2Jp
URbTLfz+U91GHIlYsBhDon+k0mJ+RLmMURJDDvreYb4N4+vbf9xdvrv1iTXS4/3xX8xdTkA9j3d/
ti5jIk4kw4cUAj/oqVHIEUcEYcGfRLEvg/nPTfLtxicGOfnnXy18/fPutp+ag5L/9RBxqGT+C9X6
5W24vbv9vQE8Lih+q5RCHHIX6D3EfiVogo8SyGwc8c/75YnW+P3x/Dhmfr3vyZ64/OdfLWS+m6B2
/tf/Mn+eSaB0SiinULyiz0v+JG4KcSQxYhInXxS6/Prsz3nsj4zox0b55c4nZnn3Ov1vHjp/rVb4
3lEffeY/RA6YHIFwYJIk4ACPsxg+YrHkh1+P7fBNFvz6GH5shm83PhrwfzlH+PWo9S2AZLfudvMJ
4nyHGX776qcpAmN6cutvRdDP67W///k5IjGH3f8NDh2+5JFS2AGxsg/2W0T+7qaH29H9/DyS4ihm
CQKPEhDEEiTE82f+4dMlFOMjeE1Am8Qy4ezwKNNZV8CDQbMwgoAyMSiyGOegFcdu+nSJHxFImyKm
hMGfh0tf53jVNYvuzLcF+fL6mZnaq640bvz5OUXw/P7z5w6DZYizwwigyIsxkYgdiov+7vYaYB18
HP2PodYdnSIyH0e8iTJTJ7U97ru17bK4bos6TWAUi7KORkbBRIcz5zr+rolzU6djxfr2FR0TjLZz
kLbdLl4Gs+micp72neTVq7pe4/eo8drt9NKjYzGM68m4CM1Svk7lcDbwqDqdClkOWVjaeVYGo2VL
aTnKfbEu84WY/Pgeu8gd4xFmmsXOJQ+MrF2ftXNAertGnky7iDty3dLEv8UlWefLJjb5B1L365qh
ee6lqmKc2DSarffZIGtHMz708ZTpltMz1qHpdd0VfSocq5Qspj4danSytvTlKMzOwXwzNsZdKla6
qDy4yyTpk/dNlZe7votQr9Z2sPs42CprFo9elvXQKFyxLuVe5IWKGzt324rKPkpNS8dyAxnP3Juh
IqcuWiVS0YiLTYnG5qpp2n7MFj6FN+Mw4bRelvm6TEpUKWSbZGty1L6gnvgLLzurhknYD3aw5qF1
ZbFuODX3XdG2tfJNa+e0FRidoWLxe94HemypHt6w1dZkl/hSjkr0cehTX/HSqYi0PNNDXMdpN+b2
2I6DU7hp6flU+yJWqxs9Pxn8LO0W1iuZ1Fi08X09ru6qaGsWFC+J/jAH27/yodVv2ZzIkwrq2hei
oh9xvBSDmoq2mdTEva/TkPPOZ0kHm/TYYu7qDZHFDOulW30pBJVXra6qZlfGyZAo1iY3QQp3rD25
NSZqlheLjHCq6zC+aNc4unQOlljpollVOwmvulp2WxJsfOy6Wt+0M8PvajcN9XYRXCwb2H8FPrNz
xHyaRGzejWgpbTaVSxxtPNHFCctDfd6jvHgtxprWaZ5o7dQ0tKJSUzQ6uXUMfFjNuQiJwqVvty0Z
9CszNxVLQ2tbnIk+12myyGJrdY+3hSP2gia1uKyHWr6KkzBmncH9nNG69uXG+MhuZhsxtSA6KRev
Zeq0P+7WJlLtLMY2Jd1iU7tE8zE3cSZ4Hqcsj1Cq24GkwBDYLSDscIpnJhSdsEkNnosXuifjh0Yf
PMz7d9zoSBWBuEyjabVpu5AozlAZv6FtLp0qau1VqeEbBmzdNoRoOmlxrXg07VAbiivBPLqIhR2y
Ctd4t9QE3DfHiul4VHWxwt5D3Gzqyk+lklPDTwpdhcuBmrFTCclRilbHe+UrSbZ4FCMYl0W7ZrFj
pAgt/H0ba3dWETb5HXyyKneua+syG2w8w7/ZOBap5utKUyOdfF/1Fh2vU4PoJmmYe1u3ybqhIzdb
XsbtRb2EOWsEaislKObn8ZrQ47nwzaaYa3qWjHzalQxXx1Nji60TF44PaBMv85S5es2zRdpx1wJX
tmpqyHpucetOZ8CcTlmf92/7YrE7KkW0l7RvMfgN4heUu25jmjIz2L5NhJgzNA4004tO0jYpzRmO
5uV0wOJ8xeW9Dd0HWTcvXOXu0ITaY5+Y6wF1buMI24qpOjbg8zuOTbNt7GDuQ9PV23nEgyqrrjlf
azS9TMAIG6h84w0vIotVTyuyN019gztcplHEq7RLhg8yL4lQjmgJpndOHsfN0pyaMp4uzDrrLvVD
v6jBcnJM60lftUTUmQusPXMj06/bieB9j725GKvZXsh67C/lIJc0stWSlXwujCKhWt+vrI4e2Mzf
Cb8Mi1rcKF7ijguIFd5F2wjLSm+SUfjM8mo9ixDuFhXxqD9mHW/v2rqxWeI7cxbiGoJRLYq3OHCy
0ZOYx5SWy1hnNuSLUdJUycaFdtjVmEb7FZlVJdGIdhBZ4i2a1+K6DoxfRtITFebFv1ydJhBAPVWI
6nhvpqHa1lGynrkg6RvR8JROrdAZhnBw3ZRSnrgEj5sqHsY0KnEqXW4vhGlzParYt40+piuPUlQU
7XsdD4VqkNf0NF7kcMNbD9+76lqtayg3OiEPlZW0U0En4ZySvi6jNOCy6BvlbUCtmlA8rSOsYj3z
t85aRu7yLrandaDyrCjcpJbJ+32g7fpiRLk9RyMtjiVE2tSW3mZzl7cbRKx7WYwW8lrFeLEJouxO
TGC32PNxQ5ciP+W6fB+ieM56T7pNzM18FuhCstByLFTZGB1S2WAS9rKkHckgPUVa1VPVhBO7MmN5
KjzkeKJI07E0oV1B1DjO/tLPU3sbktGXKvHFMkDqnMhyrKMOnejeBJ0SMkbROa87yD4hZu99qIsS
kPAvhe4j3XPX9YstdfGlhfjt5T9edS38/lQc//LmoQP5y6vzr63Lp586aNNvHwN99UWrHvTgoxf/
Jk6/SrMn8vNzk/NXLv4xbYq5QKDVfl2bfsXpv8jZL7d8Vab8KIEaDpglxqD+JPlFmUITJgaxKmPK
OVB+JkF+flGmUB0KnCAZEykR1OwHqvZVmSZHAspG6LkB5GTQfJP/iTKFKv+pMsUJSShGMUJEcHJo
1D1Sptysa1MifLzk1USzyvfBZ+UnFdev8aqKzo8mnUY3TYo2MTnraVOecluYC2NG8EdfU3M11D1s
J9MsfF+ZYO3OJzO96Jp2sVsa8g/RDJtpt2pLIEtznLzMexGpYcZJr5Dr63DcR12a6GEuM77GuU1z
gvtNybyfUgLvNmoeJH6zVnMj00WQxO54PdejymdKHnhha52yMEJIY1ERb6Jq6nJVVMJde97xYx+Z
8VbnGO3iqS+mzTyZMsNR71+P2ve5Ak1atZvZF+OQtYBRzoyYOFO+LbhXiUD4fdU25a4BrQ6vY1KU
26Wal3TyLtGq48F/iFeU4JOBY3IV1kmSlEVlnrkpyUOGzTLeeN+1XjUM6wc5oPqNl3GNUxPr+r10
TL7QK5bHkWsGkS0kGSpINYO2io0VJypaUPnOhNVAc7/pZlXWnrzBxl1pBCJy7myeXK0urFeB8ihs
4JN5FvcGkZTKjq4qYJlDFKeSa4WWmYyKhWXqzspyLq87FJd801XVEm2XyY5YmSXOfZovwr/mi2bK
jl33YhJLUitY9fYBRi0vTZnwOsWlyaN0IqZ+u5gw9Nu1m+NhU3Bc3LGG8NdEJ80e/KP/EPmxgWCO
VxAvaxd3reqSqInVXET0VEC38m5guoLwVuoqo5qKXEUTYQsofD586CHcpzSPSZVGGokXUeN8UM2o
5d5NsT1uysSfwSeXN10Ym9dB1vpth1hUKRK75LL3q7zDdSCNCn0Jeq+V5AxZLqE64K0SjamvIkop
V0IWiKWW1sWoGpcPJ4lxxV43+XBqWZuf4po5WL+qxbDyqGDlHfE5fXCVjJuzXAN1vUUz6/MU2ySq
lW6ifM6SYATdyKiTxU2dV4Xczn0YjYL407+1Aw/2lObGQTIvJiiAHJ0Tum0T4RolnM4/Njlv5swk
RLzN9VTckUJUlWpymd+vDbTglctrvbU9wanvm9eT5DApvopoI0jtN3FBAuinHnOjOLJ9uq71uKWV
6Xs1ezaflgQb8JjF16c1L9j7ga2u3GrfTv3Jot3yPloRi5WWfVxuHYwcBDP4GGQ77vM1axLDWRrP
csyVG3T/wERS0HRY1vHEDnhVM6Keph51ea/E7A8OjYtCqKhaGlD1SSJqZUlBiSpyIz5CnW/PhtVW
t6thg8/mcTZbM9K8OSm6iqEs6YsoKEuTwDY4NyhRDurDdQdjWrN+6eIi9RDZtBK+Ndc5tPY+iGnm
HziNx3qz9D3CWV36crkb4+APIoqGdp+H4FMtiupC26nYxjRu9y4aAFBAjt8yoqs9bkfKlJTURgpq
ZZdCFRBbVSSs8aoHGfdhEMFtaDKML9jgsE+RHp1yeCE3+eCjl/G8ti4VkahEtlrPXrdVzwyUMNVN
6Ju53niceKvqpkGNilgLSqbwTvSKu0WTrHGoaNKliKHc1cm0w0vnrgdNiIOqYJVuh3SwN9JzdmXd
anUKvmLdviqx2IplcocAEJt5Wxk8pCJYVqt2DXbZSC2LfoPaqG6O5yQX5bEBAVwqERa9BVFW4je9
dNM5s5idk7zNh7SRMe9UtZj5MooX9MLQrr8nE+Kv7LSSSOmxkCcIt1D1LV1eePDsaYpPcz7jG2Ai
+rSN8XLKoF4PGWqq1maoqnN/PiBYiYxxA7qVJ/neauoSNSVLAemiIiSLhzA1ild8zXwk2kYZ0dlW
VWF2Luusv5GVXT/yiBUn+bQihWQ1vlzoMl81yxroyRDG8r01AMTPkKntedv0zikiG7PHuurBUZuG
7luHi7SiFR6Vrp2/aA9EID6wgeITJqgOxCB2a5KOTVK+qT8BheLAFhLsi834CTi0B/Yw5FV3DynR
lZvyE5wQUzt1W/YJWqADvygOJKM+MA0wRpUtB87RfUIelohVeY1hfHPC38sDFTngEXoAJeMBmVhg
J5HlL3tgKZC/Vd1D1Mg1hP3qAFvoAbv42QOA+cRi/v+qvu9F3z92D92Bb4//faThIzz7lf1+IpD8
N4XhN777izJEhzu+6EJx0IWIcC4EJhj0F/D9r8QSuCQQaDibw4H6gcSDwzlfdCHBRyD9aJwkCcRP
Ad71iy6kR4wAYJQYuCWBE1fJf6ILn/DKOCEYOuhwMoUjinEsQJp+rwotmVFpTDGcF16WSTZ0eEGX
NR1qfBfZHHPVRKAqT6FKY9E2b2y13nynon+ATNETXRrDAiSEJgl084UknMBMvx8BROamqF0/n3Xj
MOAMz5CpX1JN0LRfGASqk7AQzK5yawNQjKoKnJ40LQFwAQHP6tUrPrY5KdTvjAu61t+T3DgBbYmh
u8qSmP9gXBikvkO+QWfYu2bMRMdLDWWg8HNaV7WeQXSull+MgdBxW7dBFpkg7VKCUJnL6mpYAD2B
Diui5IR144Q+12DgJIDXf7Ru0Kl4ND4p2aHWQIIwjjBslsfrVpOG4p6w/qzk5TplcReT5ZT0kbiK
Qtz2HwPAWneKasLG7YyhflWBJkZ8WOpispmWzF7LGov5FAJOu24bNsvyypu5ZFe/s5Lx45ECmJeH
IwNQx8ApTvjziYVRB9QtChidrnFown42rs/3QyPWoPQQHAYJ2ZqHriumF3Vt6wVqk2FkxwMNrjz9
7bEcHvU9no+JACgvhEgYbDz4x+NFM2WRh4Yjf4rzZHbpgNqxOfd+JUytUH/370o+uEL/jq3AxZ8+
NYFp8zgBcIkFPizQd00Bs3YRN9XiTrsYsTkDNjhIxXgdxwCKVja8WpmtYhUZWoZdh1t4f4kqMV//
9uSf7Bg4YSsZ4DIwAbgZZU93TGuomUfjh9M4VDg6GcjMpz1tq7Cqoe/KDhr83+rjH+zQwwZ8vNZg
dgY1FJKYIikOq/LdrMnSN0Ux9O0ptl1dQwnVd3QY1CBNEXa//SgIlI8edWi4gA8IicGwh9D4+FFD
rrnQFIeTuoqWKes/LyEqODltkzFqX1voEaz7xXWMHv+Hj4ZKIRGYwnpiGMbhiPL3s4w4bYhcxuGE
R6gKOwFUKsM1yO/LrlxhoiB7c7sZ9AQI+ref/NScDEqUBDIAx9BA5kDcnjw5XvRoielPRj2gOB1c
C57+ORxBMQs76bcfhxh+EhIR5DA4iA1tLcwp8E50MMN3Fh3LPuRd1APU76Kl2+hoXD46Al2lY4Ce
lG3ArzuTVrJdUysrvqmamZ62TZKzTd4PyyVJnFWAhuV+6ZcmSwaowdqyE6e5LTGoYeNT6wIHce3m
k4a25M0guT8e4ohfe8nLNFiDNmRyF4Hlxcs5T3xPVSPzQUbboQxlTU/iaA0uepibZkxHO0wfD0jx
Qz+N81ZHqNkXZGUXsB0+QL0T7Rgg0HPQoCLtQdtDxZqj42YVLVMYEPKprZHbiVWKV1Fg4rLspElb
6PBBYdkl27jo2zMgzENWRvFaqAqYMCwKNAcgqb4mUH1dFwnw/WVu6203seqEm07vTN6+9n29vpg9
Dhu+dgAW0ZTvnBz5sR67Ao6tuI+JW3msPK2HVPp6VbmP1qyFhs5OygD1FrOz3MEyQIugoP0FlA3A
XKMKFQoqnmNHqkF5Fvc3OfLtBvNQCygKjb219YR3+cKg7cXy7pUeRrEBDmMySM/og/B4KdQyQJWw
dHo5p6y+GglPXjDhoA7kDr0Qpqiv5y6eP84VC6momDQnEspVELXMmxeEIAqUuEKzQnqJx5QZHhdq
gtbte5Yj4OBAz4YzgNLsJPRuTVmRux1buNxNvH9ZtYacdAUPG4gWgGC6IU8Bza6pATQ1bHgkSXSK
9bieVVU7vcpFXbyrZtPkGYSH6rJ2C3+JRE4uI13MNy1FKzCfWW6GqY5OB04jFUqxAFqCUzTQ62sF
2s3DUGyipnWdsjVAvEzOS3UHZPsUg8QfeSaSWFdym0RDxdqXg45gc10EGth00uXLHUM9NKb4iFRT
LeM+Arx7OkuavJ19VAZV2LY6LqJo0sqViTsG4nyDddzck4WhfS9Gv6vIALUf1P0XQxKVqvfVNk7q
Mp3i4XxagtNgVGZeL3Qts1WChWa6JtsGAzFvWV9vqwl4DcbjnFq/rOc079oMYvK8QRjnrepZ8TKx
6KzCDArKpLvnA0Az3+s96pf2JWLFmwUBYqtF5baJJR76ZCF+h0qxm1lLoFc29WeLnmLoDkyXeTf7
He7WsCFNXR0HHeZNies6RVEORNpT4bczisbUz9V64V0idxhX/TFu++7KkGV8yde8vSiHUl+VuV7O
Kk2GjYVC7zTqoReWjsnMSLp6Ow3KwX8csWmP51lvWNLmViVL089pXhThgfQlZmk31VKVKDTnqHBV
fSqgA9W8Leq8id6V89ICp5DCs0YtMqmK8172prpHeYU+DmA5fLMaYq/NYhjPvBmcuxAV5vyNTGyZ
39ge0nmryrWsypMZuv71R9HN85RGeBn5Sw46494K6AuDHJzsejVTocMOl2KMM6JH1Gw/CzMT8clA
ISvcTPehgIagGpeKbIKH3jA0kYKnZSrG2QJvjOapAI1ZgKobpyk0W1l1uNgDU8tF2kFXn+5nEhUW
WGFZnxdI0ySdQz+JM21i6N2NwZT1CVtgCUza1aGzZwE1dL5IIBJTuhk60YBsRhbiys1U1AHAQA5s
W5l4kmtKmlZDIwPiKIe+VneoJvuG1eeD7Ib1isYDZFgc+TV/WBfwj/O2r+kttiAcT/plXF8bCVtM
pxWyII8515CVkqHM2dswALHYjQJiRzoC1DtZcdcTnZGcxxBx+5XMI6DCsKzNmm8Jcsl83baDrk+m
gvfrlTNB8FctF10DXRjp5ZTC7pyZGrzohQLD5tBeGSDTmwezNkWbDZiy7hSPpS32sZx7XaVtJErP
t2sMFio2iSmltVvgm+acO48JoKeBXBMohqrybIjNQnkaNcNQteeoGZtan7KpJTJJBx9miF0Q5eNU
LMTHYNzJDGZLcSwN9Ne7eQTfnwWJN0bEVcjmoa57rtZiHbHJgOYm97KtRAFwFC1JpaGD5pZok1Tj
nOyYHpptVxY6AUA6Q79wxzjxQNEAB3ZnrEG1PpEhofRGBuHtQ2s8mCUScT+PGeguOH3w6QhC2EH5
WYlhoztXVmfYmHp677w3JQS/Lm4Axi1z3tEH2sauByK75syRrIKqSH8E9WH7F8Dm4nUPQZKO1zqH
gJkaA7L9GIiDLl/3Do/8Yh6XFVaqQAPJ3xm7GAhZ+dSW+fUAHYmFqpEPDU2Uh6KKGtXAsYXqYwmy
xRpVNGYeorTN6dAB0xkXDCoRCPNUvYoGWbxJdIU2gNgBAQs5zLsw1sNe2wYw9zTk9AI6ueE9M2P+
Gni3POlNwVNfoj4T0C++AVn+Zhh1uYfpma03UAMpSTxXXVOfcpr7ZjtM8ZKrvu3clZzC7TA76DNa
Wu5yIHfnkWvz1ANRAk3Qj3seciB7XW52K+4htwRqUzj+B93dMsQv4FxDlclRJpdlMsPBgVLyDE0F
y4phQMomgjOVy2TaDCscX6kjJk8WHE2bXuqVpDxAYBFdqLN1jl1zzYRuMhGtE1YRlKIBDtpUgEWF
aIia2NCdJ0w39V6uNN7jdc6Py7ZGxwTNxaZqfb4tC3+DlrZMFJd6TKXhg4pbyk7hPMlyQis2nOLW
ewU2aU5nA7uaOVjroodusjKmZx+w7psdqXKmmjCtamwns3dGDC+6FQUl4NTE3q7luDFj9UDX1gKf
ZEaNKJmybs2nFIWuuO4q+LoR6eQ1ayYkUkNFf2ZjY4gCzpdcVt5KUAmEaUh4K0qldWiGrso0v159
b9tN6boAOW8mxZKSpJzjjXUefZR5JM6qhZIbnEMxrBrTNenYR0OsZFyV2wn+e+OsoLay0KUocnZT
I7ywbSJ1K95RK3V1MfulghM7EHyh6oQGDEjAsSgyw4SBPr8RFsQQnmypVpAHg6qaqX9ZQrI+0brE
H4ju8tOaeLzHcG5gTmep5x3pBZJKMLwc104vUWY7WU0KevrTSdDOv+mc7a4csyCoYPbi2g0dgpzP
k/qVaasuZIue8ZsSE/G6TKpwUkBP5tqVOdkXh8I+o0sY98BFATVYCwef1noOdVqWjG5j3vd8s8ze
5elE6/zeTYu8YagcxP9j78ya5MaxJf2LOAaAAJdXkrFkRuSeUqb0QsvUAhIEF5AgSPDXj0dJ3a1S
9VTbtWt2Zx7mpWRWUigig1jOcf/8KI/mwRIQNh6vg8CTdtkYrKbLTFL1mZ6VPeIvTiS8OlLrYrJ8
ztc1tnQ/j7O8hoeSZkMY4t5yCuAN3KCxnuHmD/MZgM/42SV180T1WpZZaubtJQxlhAtl0Gof92sa
3iY2AMVCSWuWXI+9uhENtv11kvjpg0XD/4ADXVf4A1rdAT/QRzsvQ7GuoCj2E0RNOPzKhCoLtNM5
9ySa92nr1xsZRnI6qrRaFny/PmizdG1EkJVe6RPzMtjRalvfWjgPu3Ws6ZObpzR34dZBihVyP42r
OIyl7PdT2dbPTaffaN/wI35A4UBtjeELvlojCr+BImN9TeOCbGkE0KLyB1lN3cmgbzqE0SwLE8ah
ydZRV+42RX14b2qyfIhgWHU4jsvlwxp29jpRpjk3c9PeDF17ExhvvyzGljcRLME7cEV2T1Yvjrwv
Ye2ECyxQX8vrBCACNKaGw1lr1HjeiMISm9iEnorY4DhE7Xgn+i14A5GQrrkOtu0LNisD5BdG3Sdd
++FN8G458Dn5yjoUmPhx5mTeBVvIZ5QrC5qrOlVHXqMda8ckMKCX5DeTqOg6WLAvEA2mBzXp7eAd
HdFfddMNs3rcUTG8z7ZZkv2aiKYA+EWfInTBhWvb6oiefNh1XnwTa1CB12lP8DPk3ixl+kBKRp4t
eoBrgioWTlq63FowHvmW9Cwro83uaqfiVzGV022gHE6dwFaHnjcsi/kQXwnihgMIQAFHoybgkazJ
A27OFGYuqp/J5GZdptz2DC9tIn3dLyX2iOnoJ74osh8uoIruOMltrescNNixLKMQ1Rgwx3AfClRU
Gz7QPqnbsthI82UMY7gFOkh3zgUtCh3r4aCU+oIYoh0NGrlrU2nNYaXh8sUv/MPAx+a6mSJ5LVQv
M1RZj5EO4+/osfonhz7yVqHzmHY+8k23W5JgeSw5CuQimebhjk2ki298i92VBUwmp6pdSQ0CZEzE
DOPICtjGvY/u604EzwLtVXJIXFmro+pi5bIhseVn1D60SGy6ycxH7SMJCXv1o5kOfT1ENktkg6aM
0uZjsuqwsAKQUNOV4pE0YoE2luqrumef5sUNj0u1oo4ypbvvBrNc+y2VOLNjCrvH27xEnfBUksTl
qm8RMb+AN6sIkxcTjUk+hTq4qxX7qCxQhKiCSQOWs4qKLtU3MzLIe3hY8cnAHyysG9ovOMpgysAC
fOnnwTU5X2Aybx3Oa29RBeVdFAU7nbj1dh1jf8be1lnowPOspoquVdm8ozVWDw3akHwNDIN1ZbHW
cUMd145Fe0kkijKskwoChGmu2n5VO890/aTSwd1ylP/D0RHPcpLE7WduAoBpxphbTpIwp0Nr4Eeb
4A3CKQ7xTXd7rOi4OSYs2PaQrDefS5B538eF23yLY70bOJc7DR1rN6VjHWW0GcMMR048ocvDybjj
feewGKs2n5r+pbJjc88AbT2CLmnyKnRoFQNPuqwLmpu0Rm1GumU6DoP7WvNmtLkzU9Qfpq4OsyFu
hs9brHhGRI0GtcO9jfW3zmaHavhN4K9t89rXNFOE3lOY/9fl5a4lhk2nkJvkZnWM30JWDB8mx1QH
LjdmgPzKU9tJbnIglHGOrgaA0qpoeLB1sKw7gQLwCVBGdzeHtH5LMaEAP9BGvlcQNFDZl2hXl3UA
B9aS8okTS257WIUsX1ETnjvO7H6sB0dySrvoeihJvJu2dDlIUGiODPRitZO9HCbRZpOlG8/Qottv
M7TySzcJ+3x1/UFfeIiNq+jz1BD2tkGLmbJ4xjmGeh9fWDLF+xEl6w5fwDfN05dBNkHetDx95BuF
Q7rEdebLVh/pYsBWmmY6LGZUV5KPJpdyXUFyg289B5pRijpaiBfCjH1YXewgiQiBjxCf0NKKD8Ho
17domro9FOCW79Zw3NBFxcOnVi7+PjFeuCwIWhC/6bRtooDcCBzNNvqz3vQyffIeuxzVUer2MDLx
g3Vjz7+krVy/4bJ0eY0He55coIqwT0mSicXzp5nXoQPWQvqzDuIFJyab3ZCHiQT607umPkEyKuUZ
rnlZTA2Uo3eyyCE+hjjs5gJtl3hhAjeYbsJxqSialzToAH/TyJrzjIU925c1om4xUVZzx0IDspYm
dmhBu9VTtYJQmdblxtOKvijH0owM/GXETXtDRuAl0EpQcgwycPy+sdSsfVmwpG/6IY9CfLZrh0Zm
PYwVlIHbrjHoJStnNT9AgbERsIc1xdUQo0wC8lnjd9kwDN2NaQDRZpsv8X/8BM4gQN0oNoMdRuLR
6WzsSXq7zXG9FZ1x3D3L1PIbbYMuuhmWkUSf5y5kzc22LL7cgchI4iKuie0OnU4C7MDNJHiVNxoi
YlWDOj6nBg/80YPqgzPVkVbhmeCDoUeoB+AOh+GP9hkHd7l+CSoQ8zYrS2HKD2MTTeGewgiY9ski
k/YbKHK7PcYb0RD1hi1Bi9lE4PQO29yO1SnZ5KZOcH1dfB8GlgE3BacEhb33rMIvnBqPForIxOAw
XFsSy6vE14BdwcvGt1qE6OM3Jcr689a3ISTNckPzOPtwiqusZ1OcXFsVsPWOhRMa/wYcFDuZga4N
zlZdBWBx/dRDnhiMBBqTpGXY3i9bMJB9H/MJKkiDWvrKzNq3pySQkL5JugAOnnHSwNtwpVxfAAAB
lMmpA7y8g01Q8kNCLbMHlKYQC4CgE3rl6wQNA1whm8qMC99eE8gLc8HjlDc3S7f26ntQjwOaIIcK
/WqgnaH7bSaIQWTQmK3/voGK2IBHyy2JvsciVL3K13nCeqK0ulhmfY8vPgxG/LdMXeQeBdEMfamN
Njh7UYlwwVlXxKhTS0O8N9AcGb3iMFbsHrWQGlEhU/PAek3fmiqMhMladGsjevhwXHe1RGuMnTPA
ISkvtQyJgMnX1l2E3VHMJWiEIPpupoC656VJQzw67RKCX2IRXRaL8Bw8vBW0R/HUxiW6EfDvLfgZ
lJjPAFUl5OHVAxyJt0Vds6kCUTSWCocUBRkSPsxy6/u9KQfW7VEme7XjK+tEFoD17u6VUvg5q6lv
ICxuTFXdta4lfS1VbP2agZsTFeo4uGR5hKVxxBW4pOcNpW6wCxN4uzfdNnGgqIZv7KHiU1BlSz3C
IC1bQEhIp6T7pplbuzdkw08NsSM90XFeQdJrd1HOGomHGSFW0e1Ki4pgX4fR0sIcU11ZLBNtgPiY
AbUVDr7VXHeO41U8dnGCmg+e2/W0JFuCZMHcVVeoeJzbdj9cUf7HYx0RWKBPTM9pmxugFeaqHAUx
uW8CB0B60pHL+nawDlAc0h27dHPAsJfJTLpQ6xycsLiC9HYeeQ8Iuo3HR65oM7ylEw2CwgOOO0DI
VsM1Wk1gLvDg5nivxiTqjprNLXmsmt53BQ5CsRUpwGB1a7ZIpJAV6NTdrLxLCzG1Q7nfUOyjhu3S
KD2jMTKAckiztjswUDgMhWU1xF2eji8ubUFxEeSgoK7R0KZ5s2799IWrhuuCcmfe/SzcvQRlHh89
o+P0FWF73qAo7fG4Zzm2vkBGjr3EusV+64cBzRTbJLgePOo3aERNeLTp2vt9hIxIX7C6L8PC42Ao
d5cdhiM6QVN/1N1laVil/fuPzWlHijWakDE1RwJopgLwxaZlO3aOal8AGIQwCCoGxBhTQIb2GoVi
tLcjlESYQkPHEHGY1Ik6CfisBvDUFRWRq7+OPBvlXUjK3pxU0IEoRCk6W2ipYMXQV9qaJo4W3bJB
f4z6uN4pLNx4H9u0mXPZIxvlgI7Lq5jQ4Xs8kaX6HvaCblCeWRkpfHFg8w4mYGF8DVOkbV/5OGPP
18zAxWvGtoFwKnsNay7fQBtu9wyRkGk/xFw3B7a18rCwkcli0s6C5gHTZfRB2Lj3QJH8JdfCcOKq
7wraTnONayBqboRLVO8LQbBM97B/oawHYkDKYlCp/2h858/MI/RhYESMOD/TkOL0WpsOdbcaFyPz
Jo2j9lps4Oj3lteBXzI79Kz8WMeVMIc0EAmyLP2MShvndFsud5pDE7tL17rq94lKsSKYtXV4WLWD
n1WJdZ6nXE9NgJ9hACnWZk3da309tUkQFwtJ1BEUay2OYNSsukK7kX7gvOdVhh08+EImxGK/qn6s
inabzDsCJmi77VRTsaeQxIBCJuWCgI4CKfrjjvhhla5tpdWurxV9EnXUyxt8SaJ/6LkvIVnATLUf
B1/Z6PbHiRkb1tAPbiS92q/AW0Xu0VmEWxbw0FWHYJrx4NI4gfHLK04vJzDpqiPb1g2IHx7l1eAq
rnI/h3b6Go2stIXDjYfTJ9JjdPCowz40fEx4QTo9fRpoTNzO+WTr5jzuh4XZvFrnCJUyHjJBzSaN
Co5dbLEsqC9REwd07of7hcO+gPJp1+BAunpN7wIon2VW9whefNYiEfqGr030BTKD8ecpsByUNq5F
94yKSLhHicp3uy+ZC91zLGeD7bv27oqrIHJnZArI9giCDL8ZAS2aIYNgJdVXZTBW/IvqIk/ovia4
JE/htnnzDfeJbnChkLoFown9egtuJ/j5w2FRmpCj4NNFEA5mxkVaoIUuQUxWTproS9mOYBUTLqv+
nICU7avLMUW3IiBJv1VFv7KgRPIphaGwnDrT+8FlIukXxF/asHW7yOGm/zwiPbYU5RJdIB6YAyks
gjoFh5JRyOaoh8e46tzTNGo3PKCZ8PUBfqxIzrFGwiRXirXtcShb9akZPVVYokjuXTTsFS7HsWtN
Qm+hP7Vmh07PhtcSpinE9lHB9vhZIwkyh6i6vIz4caqbDlcXqIzYYhe37XYrSeO+0trjBAgiWgWg
OVFUDp9HwRB43Mji9I1UwbA+JcNQy6KWM9ZZl3R4aESlor+CdDEMxyAI5JhrsTbz00ZQ0yAbhK7n
6LY4+AijaTouC/EA+Kzq1Ll0wvkeQSznV6A7gfwWx/A+39CzBt2rjBl5jwOmzBeQmCn6wGWtImSm
FlOtqAHgWVakyWzL5HvqpqV6RYjUlG/Cl1gbJeTN9DsMltUcva1KdzV6VRfhFjQbNOwKVsQJhHfY
3EwShfyudNFEnjz0LKQAL1/sMZzqwJ67FgrKbQkWAxw48MnmRcDnx0HfaCf6DAR3NOl9iFwYh32I
outrVSHDlGR92SdR3nkDS1GrCR3VRCuJ77W9Dw2QJ/iTW+oOHh8ZIZc5bNT2MJSwpU9ItETTe9vN
owdYJZcazA5cqPkE2HnojyMYO3oxWertvI2WsdsBSnmXBbF23mf9gvaszLagt/61F9rUUEc6sdy0
xnb80VFcjsd2pDibDTr05kaBrN2undMdeKCB2CRe86DxU31VT2Wf3qsy5vFtstkSIbAFFQtiYO1A
L7vehoE/oWeY5x2h0EReYkQE0h1k4Haedlr1ZGJIFIgRWqGW4GuL2UJ6GaGc9pHUuxZMRTDchYGz
NL0J+rCuEBLQKHTn3Ya3rbv/ALv9RgFe2nfBUPtzTHCLUhAtfwY7BGrqMXLjenB9G4VPlvt0eukU
H5q3tRIw7VKgzegZNJ7Qa6pTXD9/wCU/gz0/YaEfSepfgz9/QkL/O4miP/1F/++xpX8awPArW8qA
g/2C4fwlEf9/mHB4wVJ/vPQnZUopgFGQooJcQudI+uAJ/pMyjRFxZyHAL0QM+B8R/D9RppfXsYRc
XoRXTT9y8QxTydIkTAlNgaDi1+i/R5liBB3neA/MqgFB8Rt2h8YCTdM8hDeXBEIxh2i+k9jtGSAM
sptATd4IJHA8TJKBfvrl+/o3FNpvlBQA10iIEO8ZXyJY6e+xpxA6aMybZb0huAhPq4L1FNYtvJRl
EzXmZPwd8UZ/Q95IzGkCHAzDeCJUFIL/hmRFul1h7liNKGyVPFThTNs83nqmc4PoFfSbzgcN3I94
vEMzlkJIIuoLkW6WuSt50GdinqvbKaUoKspOi/e//3x/+S4QTEN2A5MQaCjwJH4DMaHZAw0ARXFT
t+O6D1ZV3stVtXdlo+l/osV+gz7xVaT4GnhIsLaAGF8mE/3KijlUEkZvhp8xKGDZd4YsDwnas6c6
rcLj1lX6AZb+gmAKnBEY2+lnqA8So3L+7nn8hgWC8KQkpngWGJN6+SS/8WpURBpFVBOfByBAV1Wb
mqsejfXF7yQnMTB+kJr5/d+/6W+I6YVn5oA9UwGimbCU/4Y9VvVEwliv65nBLrtxcxzDRVpb99HB
U0T/mczrf0AQxb9FqGNEDlmKERt/ifahlG2RGgJCXdVzdRVwb0RuG2Weli5aPhmIGt0J0rdkRwIt
9Xunlu0iZ9UdrvpwgP4wu9smSupvbtugYoOUALYyRcg+DaTq5I5rxEEysFRZHI/Bp6ZX/Ttsp9gj
gbHW71Di4jXrh2l992p072vS9LdxRaK2ACuEfFsY97i/JGk/rKONnk0AnihHxnC7xjyOVOdxS/kB
ubuhRhGTzPncYgjBXlNXn6fOoVBGpv48zZLek6TtPywInpNCongYjyTG0qVhG0I3hYXxVXcqQAgb
t+Tz3z/WSxr0V8b0gguHIgwZZVjSF970zwt6FKD9FjmP50W06jmsO5LxxMkgr7Rem0McDOkjWsL5
Q+u1QxvWKXqdSngGxVDBFT9upc/TdV4DjCNYkPZ1Vj4FZIwe/v5zhn9ZDBduPcGB/gcZ+heePu7n
BU0AZHSO8t2BdTCdyjih46fK6c1mwg/8Y9+NqcvM1utrRkx5SyRorEzaYaxhVyTyzvPqOVgMHKfe
NOpjcol9Zzpc9E1VDv1HIAAIyGCGwns1rBKzBOTc3XGiZ8jAgUAhHKj4s6tkdISn3r1zlWyX8brh
R9m3sDh1O/2Ho+1HjfILbgxenwNQ5eySr71kbS9n8y9wKk1mXo0pWiEzuiaiMDk2OelP2xiAuYAu
Rj1y4kJdpWYcd3YLIK8jdcmHfJSufotaH2PhsjHIN0SSICVoNRx832kHdFGP721bm28ICUbXaeCB
i45Sviwx0ztRm9t+TeZHGNvIbSNOGQOKxELNJC8FAj1iQWsaB+V6J4PZfoJ+andU6/I+GPR8F8P3
B+dZD/L7nHbmJAe63MBkRq1q4Xs8R+UY7+1AzYdlq+Hd0Kh6ELJcjpCYB4CQvETQlvDxwxJHw77s
2fOIy/AubGVbZxiBZD5HwRYcZY2BCqUv5xv0B/w0qkSeJuLrfbklsD9F7bGu3ZSpCk4HmTRHrMi1
917DeaThFL12yMUNe0JY9RqukCLCRFf7GGGqj7Evm++YYwBwo6pDeExAI/bQW8LHNSiHAzFQlfMZ
8VmVK7M2RwTcl1sYbtGWhX7UL/M8ykzAFS4/x8yqb3a1tt31kdYnDTwql2XVJwcmIdHmFcQQvQe5
tb3EZdCmu6Qpv8EvjV8lJpV04EmCSy4yRqu+G0e3YdCIA5mKRCmItrkLzg7bAcxxBUwGtOmXMFLB
FToJ8wmbqjvwgPRfKsCL5zre5MGqKizzElo9or+WlYcELsg9XMT1Gd+TBYsg6kDvAhylJ9TEEJZr
DTq4GK2ev/V+Dl43iNmPHO2ZAlu4xDu0HZO5yJjkuQKBuGu2MLxbmdFgHClvizlV5SdIxaAgR7Sr
GunZiFxZBi0Q4dlpuY5koL41S4vZNUlYB4gyY3gA/hj6rRNF+jjNWN8lb5XbuoeS8LpQsSTfTCXU
ne16UYJy0YCzjcOV7Cd7jtxa3i0zC68SEU+PDdXdewymF0484DO04ClfANi5ro3zWjQrjlmEoHcm
SDB3xYglGqAB44rPeoAIa75uXszw0FkSAo1aAoTmOgC8pYUEi2hdPOyNxDQDkKaB6XKwEny7J/0q
7iFo87xe2/Ckwn6Ji9Cx+aV23XYLICzMBPN10cq5ymyFeGvqOL/Vvg6fIcKrl7FcZKHgPj9ohUsg
q+N0vSpjm+zWyhzqCam7BLMwMpowAfF8XlaQakNz2mRaLle8xAyVIERMHdbXTeK1fOLlMNwMGhPS
yTTWh9DjY7G6hds5JHtXYaBEE1pRQFQt0o4iNt1CPt3bdKGFnCPMWrFYdCmB91tBxD06l7wqC8kw
nBXL2pEgwwoJ7EZOqjlEMxWZQh4lXyvMx5iseBc1lzkLNL2Flr3lcJkeYZKctmEB5i95dL3V8RO2
0b2UICTr9bWq1+7zVKKUQo4TA4dG8TYK3OEGE2Rwr2NIUU2X3CmszW1bvvxhxFGJBTymGHIO598c
tw2PTAAjCZG9/YTNmO7TKbZ7rR3GmwwYzoPMaWX2sPiwXV3cu+dxcoiqHMEIYewBOtmpXcxa9I5G
GnbyHGE2SblgxBSt5rbdGdNcJmI5a26QUSaFJ0bUu7Y3DMge1Acov16ovKl5CycUnfDjhvbgPsR1
22VkJkF1EAMcoGyGXkd2rAN6UPVMfYTwAkecoZzJ+z4a7nrojUf8z9fOYQQAcjbUvipfp5gjFBB+
v3ocWsA3DAdzNnbHbQBJFLawNIJ4Hc4KlxyYSCSFMyRdISc2vQk47oAhvOq3xYPzAeUJTpKP15JG
S16TpiqzrlzUIcDMgpcR2Zp8ht11kcC7fu/KpXmsJs73vo3KGx4s4FLaNbCQKKEOLBfgz6hz0ibl
+zAlCBtjaNRSWKUqv9MdDpsMRoSpT4Opm49OIhU6II6qwJUbBg3eC+HzukrIE49WOHPp0iW7uprs
QTnVEIhboz7xPm7eBwpJKoPCm47ZtM723A9z+B6stqFFXxkcFi3sOZz8gtM9K6d4yYzv6Zuxftmt
qw4+07DqP9I0nXaO+e5hM1siMqtmV+fM+bgqKmblUAw9xKYc46IwYmpNWUhzBTWzwECrElPOUB02
hx6CMXRmDEWJEnOxgAclMpxFF6I+9lFBxGLzeJLdCLMrSk+wbfkHJ3X3DREg/wXGGQDWEgYpmArc
7bmfmNjBCJRPlWEKGAe+rWuxhuQt9cu0M82aOMSfOdxODH8gPkNYq30CfQ3qYk2X5GGpEBLHHbFS
t0cYXN85u6rulGDQF9aQDhj4ODR8aOJ6wNMPLWYyQasqQ8x1Cj0v9waRa1RQW1n3WWS6sM6mrsE0
gdm14UNCtuh+2FL1MMG8Ti/0uvVZPAHXu0IxFI3ZCMfvJRmM+5wyxT5tvAECfwEjy53QQ/+UeiPv
cEaG0X6iUFKBfAFryiXQqtcLWil3UWk7nIKwp9BzzhWZig0RsOV+AujxLOB3oXag3fi4xvWCZD4Z
2HQQXY3sOvC2E6KUlF4R+Fr6h7b0/6WdfzfG+OewmYs+k9IQ+al/tqt/kXb+zdz8fyWIf7z4H6Nl
MCI0gsWOGaIJxreiq/8p7WCwzCW7C7UB2T6Bdpb9M0CMcfP4HURekOlNf77qp7RzmUSPP5qkEfqE
H6/6x+icPwl1/z6Henn7X/siGkH/J/jbGLreGEbKb5pH7ZCBwMSH9Bj1uKALxNWmE4JpvsDIufJr
ObbBp1UCBW4xEeAeQFy/x8A0jCVhfa9epZdPZsb0iOA7ChUJPgVsRT+mZzE3hzamU4Hw5Bscpu8c
KIGYRoBEZWvfByuRhocxDechsnDNfM1INqU1Rkxw1sRjFvFotrsN7H7hMOOlzpR0X7Xn8tDM65pm
jVSnBWzkvoXai6aGqCuM25g+IB+Kj45Y2HGtaHpGnGiG1RGy9m7AoDOw7dvLiGleh1VymWkTsiMv
HcUIChPn0rQfZiSlMFiDHeFbYif2yehQ3tMu+RJPQ/9GeNu9dEPY38RdOD9Puq8zVPjb54mm+kMg
a/ESqos1Hi26xtiphgqwvdo3X0ey+ChHPDUoktrDNbcD+NM/VuD/2F69vNGv+u7PN76s/f9bg50o
g4D5d/vw139l5F8b8OfL/rEDsZtS5NwTDoUPgYXLBKd/yKsYO0pSvAn+lQ38SzVQBv65Bxn9XxdJ
/eIcJBCgxKVV/9cexGR7AmSQhxgTczkq/gt7kMW/Cfg0gqwHiRODBCCYYHP/tgkFrLgwwLSXqzlG
B1ahbd0pyTCHYyAj7YuxrUP9EJLLgEnLgmQH4iBY733cgi4HInGAE1fFmWTQaFGfRjUA6Sauj7BE
e0yZSHu5bzCj9JnMlrxJTVD0o7FRO9BXErHPGmjmVQ94bkLPiikDGdiT8QllIf26llM05gZfQ5XF
euvsFQjpGTaNbcIcualLXg7Id38XIWGBwFvSMoxOGpvlDu/a7MVUL3bfpHY7eVF1jzpIKoHkEpJQ
RQAPDNN5qLq4XQ0t+2yxJNKFA/Ow06ULm32LOxn8G/WRzNEeuDljKaYRFaaBhZ8t0zLeYkiMOY4m
wGxJ0dm4KSgl8inqJt0VEr3jkHs6Jm0u8Pm+lo1LRqCUc/I0tqN6QBsWIzihhi5HtIB/jtJlImiO
JAY9dnEX+3xjC5I9mP5XA3wBy4Z45mzAhCVJE5c7mJb9RzIn20vZrAywCJtuS7VF5q5aVpQTnrPq
zUF8U28IQokGnNRgW3TYTH/vbTMOO54uut9hBS7AJEEy5HqlzSN8zj5BuF4NyXVocHq9TnqN7HMp
MYv2yU+wlYvVKd2dmgnEUy4J4xsGSGHkXsajNhwz5hI0W0lHdJcxhGYw1wYtS4LDFwEMTBII1yCL
uzmCiBLaFjHe0o/bGWpf+LGXVXJvl57Fez+UzVdlMS0v15taMT5Ub5PAwIYS1Yh3wDUyqyO77jBG
ZQDMUI2wouM+NUlWUdqKa1uPabtr8BiivQg45mypsnMIUhJY+XsM4lFd0c4LRagHDmYlHypW4btf
MPIUExynaqhzjVpsLaYocnaHOVuY3QOQTz3oEE44Jt9peNtOm+k8jw5aqFnF+gH01oS1aPR96aOD
XRCydVqG+dJZdJceSMGhBfwVJoSe0KrB7U/FFxs0yKDWodKIeeI5K6gocLC5OAMgg5yfIOwcrJvY
LR3y6Hr64Mc4KxP3jafoLONhgvgJUu1I16Et7GCj3byO1zFpk6J2ieyzjVR9TpAy+mKXCVx2Ge8C
Lg5bOdwto38d+KbyDnDVfU15dwsdc9iVWImYLwTU0NDYgVaDwjoopIVaChB/nDsK2hRjURukbiWG
oFFZiDl69oBJkabR5oyQFCzxCuPB0KMigLtfSjPsgP0/U1jjx2llK8IyHFu5N49yFdAEg4/MkDfM
yjuQ0KAI1Ra70SUYzYM69zu1JnqZopa9utFXL+PgTc6YbY4p4lT7ua+aI1+s+d/snVmO40iarbfS
G2CCk5HGV4qSXJK7fJ7ihfBw9+A8z7atXkJv7H6MysiMir5V9+ZLoRsoJFBVKECRCkk0+4dzvsP3
texFW5VHN48yDAvxcC5MVwStjM1jUs2oeXSru9Rn/aUR5YK5AqH7oioXlQ7Oo8THpIuzzhhNoJGF
nmSNX2HtUWjvcz4XUaXYJ/FGPoE/iQMtLiqXnsjpLkFsjt02q5vi3gLb2a8f6fi4AGrc9X2eXNui
GQ9M5sYT0t/mDIxL/2iwXX9oyqE5TeH9itTDMA0z77VbuuiYtvZKg6MEyeEbnwsUqj1Msil/y8L6
a42a664bO/MKjXe8a9Bv9pb4suCr+dfe7T9f7f8D8T3/cMXKPptR/j+pw3+kpPy8l/3bi34sV3WL
DSrzL52bet2hco//cfuz3vmxTTV+c9mY8g+3sWviEf7jujcF1TjsBM+DcsN/6H+J5UhG0S81ty6o
HVgvCTSjrNl+nXUjEoDn2g7h0VGNKJ6HOiyBUBX9TahprRdjiI3ktActNwajXmnTZm6j8KnrIie6
lCotoD3myAo3NfqndtdWC2PwHIEAfaGpLbSkufGeG56Gfg69VX5RjIljorbGp2fTu1oX+qBVJfVC
TH8ejXOFJzSyE2R7XEG40ozxQhYp1CrdGd2d2cmUkXhb4F6WLaPazPO2BaqVz16VKkDkx5wWleA1
zTilNPfhaPttSOmwyQe0wFtlmfkzQD5lbY0ETenJAclKZ2CO9gZr9zhuVz8sqohmKKiRR93JPsuw
7M2b1hDVZaZn08QoUxfcNBU2J38GurXszNiNLnnHg+uXKjG5+jjPKAsybyiRu+We7TfuWKmtFeYI
MHJa6Mc87dtulyY14wdlq2XZlJloPyQHUeOz55GvIHTcvQUaDz/95DANEIsW3vfwCmkk5onp6a62
JsOCsjQkp6Qe9OndKtnYBmy50LFkcJnLZ8OG433wwgw0dDZor04xd0gOu9BOfYeRAtebB0h7gBI3
sf72w3wAKciL6viCIfvEWgr2rrfDU9yAHEet0/UfhqVp9lUkQAlfafjG0+YmS8XEygotHUNRZlDY
ubke/SRUX5LlwTUbb8uiFD9TfLVM6b1mJrhaJHzhLHxxZHaJ+vJitT2BQW+2RNV8WEMoHn6x/yDB
BrCALySVFWBqvTrozKdYgTEUA41Dg4MhqAoHBpBedVWNw5cEXEoQA1W/cSUAg7LW7Q1W0kM7q3jT
DqPrK48iarUK4RPBhtKbDzbmxCesCFd/WoawaNQHLCkz2shRHIWDW6sW1v67f8gIR8ZliPe//uIh
YpTfbMLJWAn2zTYreIg0vGguTmfGdAnCclzMxy7s37+7imgiMU/gsN2yZk58QS2JxeWHv8hlE3PI
8HEE4DeabZ2m7E6WyNvnlj4xAbQi35yGL65MzlE1VD4LDFgUgLAIBhDYGvEgZYMZ3maFMmUgxnAA
7z0VwZLJHnahldzaY/eE3So/e10KX7nNyw3AUcj/Tu/ilMqfRjfV/O/+pJg7Zms5jL4tFdtoEJbp
GU+Fd/03txJF4mZZLPtLjQvVipZ4tU72z4DKP9rVvsRIcLtOLja0zL9bmFjalldtZX4WiRcel2I2
/d6xtzzizLSEaAKsHNml8LLweg7Ngr67aVe4ir6DE7hTqvlIIhk0UmcVPb9MCbsBOjGM+Yrr0Y2c
QGWW6UOiyDaq4AmrqaZNb+AyBXHMGJ7SxK9n0W/+8EAJgQzUz+14H1G3UwR3r64Ym0uJi3/v1KE8
h02nP8UeJMks96xXMw9tP3XZabWUudU6I81pKRqjkeeqwoLj926ZBqtfCtQ2hTCr7XsXt+cNpl9/
HIu11vvZPJVFtdh6uG2IcPgwO+jkbV2AohTxdITc6myB54gbDR3pBVb/R+UACmDGD5pjqNONyDrb
N7toVzXRRSGcA5eBcY0HSNuXGWpzM9eeJkfTWWWp8VtV58UW2zhVWlmHOSEChgioBC1cP2Cdpvhi
QEx2B89V7bGvY2oObT4UY53MokLlf2mspVd/Fhje+skruDJibh287uPoz5r2FnGabKIU6XftuQDU
V9vWkpbWbrZg4IR80BtMMJHfjfo3M034zWiRy8CcnYzfYFBAfOs0O3gP147XIH4p4frjNx6iyzrR
k198XVM2UiiW7XVd9mdl2uWLVRcdDwXg7RTZztuS2XvN7gVUS/TgXYUa9Lvha8zieG+DxfC9ZcYa
R2/ECIh4hu/WryFKvF2taYhom5LHOXcxp1TzJmztI5o/n+QNdOlsXvHUOSmF9+xthhDgnTPQFhmG
/Vhy7i1LLP2iqFgP/L0prAoZ1lZ21bPyxXRh9uPZ0cV4ETETPxeJAkVAvQd6AnSdNgzz3Vi4VzmC
47t8IMeXzd9wVKn5wp8abmqsB+mKK+Fs8LvBG0+cO+qNVjxkXZO9FnIlvw/moRPK8eNyGa4HjBJ7
02tf9XTSt7goaQRo5a906s8zS2qL/qKT8rO3Vc54LS2zL4PCmjGBjLo0QkSXGskrOm2xHY8b+PLm
oXTj4jjxRWKBarG2GojNTz8Zz3gsum3by+EMEwfXbG+h1VjdZ+3EFGICZHFkCImT3mi0/dL0EEqQ
Nd21qE0vZkgMW+ShAgAva6m5iYAnuebww5mmFr1NUe6PSeOTJpGzsuOKO8/1XH81qzkndqF7FEXe
0giHLvkX2hJfRy4bK5tdQXJUKIY/EX87J7MPV3bsjAAF/q45f/vuaMMxpe88zlk7bjJgYXEt2o2J
gNlIDiC7UpcvIVOm0/lOhSASsiy8Gn2L3qfjZGtzAS2YigtXQG14yaXRGfV8GatpX8yG+sb04R6E
jh7duoVdGECxvCU66Ums4aMt3boF7VKlddCVuhABiIlp2Hsl4Qz7WhuWcV/UjomwpmpzdYdqW1b4
M+sZZvaUJovL4gn2qa9ncKF9x2Ql9N6P9O1ULdJ+NtjIcXCkPOgPJZVqioUgERoUXKsbzh7YDdu3
s7FtEW8rnPKNdDs8LhnjGftFa2mZAqxRmE6pPdv6ttVSBA7mxAL8MFh2NJw8Z1nC0XeoM9XBARW2
5XdV1AOTgsiqvy2WgiuQ24NzSU+kTtx2Mt/OdtYNd/gUMgAgBesYtqe5d8kFmkxXEh43OhlwEH7X
LaGO1DatFL56XT07LdPiuvSq976SA4jmbMGJteBJyIbBeizUoDHRYTyDNn8uR0DYEhZFPyXh6+J0
lG8CsBM3sYOYV01XrYqj0zCo8sQqvRVHxOkNZthKk65vDGJ5zrpUmjjFkYIglE2rU19ERr5nhU0r
OZSzEV96o9l6rKSoEbdJpSv9MsK9qh+E3WrxI7uVQn3RPE/dYJGQV72uwUxnn85EpRoSJ7sDhOeQ
tCMTx+EUqdW4m4aqv1aJHp362BuuOXIR3aB7Dm/QRQ4FaMncXa7wi2nfpsGoxBe7GwcM8NKePrGK
qLfMjrpdhZLdfv53x/iPM8v/nP1Ky3Ac8U+Hxv8X6Osfr/oxM5bkyxr0erDWTQNp7k9No/4bEiWE
esaPbvBHD0keADpFi5dxqxiMhn8aGQOLRVK6rhiZaOskWf2lkbHx32B+JixM9jXMrj3e3a8ozEqr
wpD9anQo5tJ6XbMjnsw116fS03pXrlk/k6rgyVv4Bn2Tn+X1tMjudl7zgdo2qpZbbbTeej0bGFl5
T02P/94PsdDne6Ra3o1aE4fM7+FDWukOBBFhNcYv5Nk1hMQSys1mQIfPA6xlHPRZ6HzLXHKN6Bi9
47xmHaWaVT+INf8o+h6FlK6pSNlg6B/Qjplk19MamyTthqFvMzbo6+KuzrJgEP1SHtsp1+NdzW33
mjtp9aI1DpiBsW4qpAbflyu95S7JUVu3L/THxse4hIANymWuAFyFsHcOmVUVtxNF2qYxtf6jWxc/
Xa2Y7rHaLa9jA6mZnzsh7t9p6u5N4XSPHrzvA8Zd+2oKCzx22bpzymMigdDbidCFBEioARQVbmBA
tgkbacNYOmBGedvRghYFaUhMee0dc1fEQOsWrQuxrh9mLZm+6WCn6RuyJb/N5FhZYNwULqLcdJdy
mwDLvh/ZdC0AtsIZvJpJoY227IRHyHyC3gaUO5EzMFjzO6w7XrndWtSAxXPjxH1IE7v+UOCvb9Fs
p/ehbc7mfugHfgId7NZtZUz604I6YwzAxqAd0YDO42nTEqNnn12EN64DezAwQgxQ8MKHHAfgUl1g
gY8PEufuGaX6/GDmUQTtiJgWczBC/J4ruMsr6Jq26FBTcBQJ+VVay42LcTtVrxV/d++KtAD5kkMK
eC9T2DuEpAjKd6U0L3Ccso3QtE7qC4vUjv9jsuyHWUBlwgnWtj00nxZGRAh93C9F2p0TWRgBPt/i
1lEJCkgEnMepSfMLE2XdnT6U3JJd5qRf0clY5zTn26RvUdVVgs5+9O25NZ0Nsx5+9W7kxhq+93XK
mITOrD1WWM0omE0UfLAiFcuGrsmttblvUuDoUSPijeRDqndWOcz7nAbBAd5rrlgtOgcqXsZQ5R2z
mrRhgm8SsZTa4Sy3xrBiEtyiZ09vgcOhLU0T6aLhSRgRj0s2TJcJlmZII3XUM68vkz5ff81evksF
iR6bppoUMx8jlA/FYBbn2lXoW7xO9LU/QFq6cQQi3ADbfPMIQ885zTBuADO13kupy+fSSTtiscIZ
7Ewbm2Kvtx3VSV7F6hpvkXZvFH3W7IlImNt9tcZ88b6zq3GN/goBAxFTgOGnDUC2j/tm1CDGA/2L
zUvYbuSHpf2aJfbve+z/5x4zVsHyPxt9/pHl++fd9/tr/ph8Gr8J0oMRsrvEk65zyz8nn8w0kZub
1n+zlZh4UchoJM7esHWWIPLPQSjEczxciBZYowoaPywIf2HvCbn4l0Eo4i2u6vUdOuv9++vecwjp
twajHA9ZnZnUpaZLsl8Vtf1WNz32LzmcFFToRT1+q3OtuV14RxzrcnLdIOuIM+MpdKMvVmaU5QY+
j0kLt9gr5XWyxlvHRucOcYHxZCwE9voqjcON6L1B+FYXE7C0CELmGj2zOf20KbyfPfS/PPGx9XXF
dL1iTBvFBbCqVaIGqJEYkCpeIh99b3GTJ5Nm+iY9Cb1qmnMp9E6o7C1pLA0uRjGNpE05o85ig16b
W8GaSlqPUFfmRlQSRWVdLfGD1HIb3aEttxX/imfVO9lXiR9dXkB8Ho0T4Iaedhfeh2+FY/ZlGZri
tdM6fQbmwJT2zFepAKPUqPU2rE7sBbrsIvbzLLGzKh74E3WqkW/0gtJ012YyYkGFNb/a1k6MrXLC
XQkdpUnKrdaw1Ds4rK/SA8WRfauKgovPZhrK5+Q4UzDHEbOpGGke+I42fUib+ps2Cu1ZybJ6kZwl
Ab5qMKQyHq+wPRfb3JP1Cz7Y0Bc6u6NU/0rYkNppHjXvZslb7xn/OgvGPEz3xIaIE6X3iAu4Ld+K
BOILlIPxaizL/MadM4Y5XYFG2UhgsOFkq3w9hhTsYsc/ojuttzpjs9NQrKej9K7RlkBl6oZLgaOV
/VKtznYsO9I2ZdIH8dryQ4gNt7CLianglC3SjcVE7cZlb7mxqCWC3BHfIoMIl1qJqziJikM2A2Kb
Gcle2otrPyb5pHZCUYxsdBMaegPQFUjNJjNn+3OADrUZHa14LXQ4v34+4ha91BCHekHtjv2pHLT0
tgyZD/HrWXec8HPZd6bfd5/z9z1oXhvMvC0tS6PbcDC+ExBll5XcT3j5d1pss1HF0p7SQDVpy6bV
a5m3eBRp4qiVqgUGWEk2s/L7lpbcQeborMbY3ibLgCYdvETPErFrQ/0CmFn+MXzf/tbrIpjprPU0
UNCoy5yHLA9yq3aepnCxJYZYRHodO1Hgpmj39WCI3GI8L9YgvtSkp9BdGuQL7h0hSRytM4G8GRyR
6Hmuzf4xQnV7U4xZWQcxwvyJdzBX014KYlwaNbnaxqycQbxL6CYPxGpGBdPRGV/x3MahswmzJing
GvbLfkQG3oE9S3VmW4yB1qjKSn/ubW11rE5JBtwiL7j/IQXdjwjmXsEZRLBtALXogeB0+Io8Ut2y
NCivElu295Zmu88J1JY5yGp9uasWNX0abdjSyhH8IwIHvRMPoJLJzSDL7p1rOewe7MQlTqiuXTSb
CzFXkA3A1Q073FzF8tx5bBm2lQxduUnZPkx72MstXzyLXSatuL/vwM502gUYGybXSzM3NhM+Ryh+
4IghA1OwGt5PeQRB2klMS9ugkxiyAz9WBqweZoI80FMbHtlc65Pju3rtDXukGYN1FwIQjVnFCOPL
ZKJFAkiCaASbwFQXLI+W+SVJe23TNJXF3sabF0T/MtHnANd6+BmOffg1bWM98VHicpbWdP+XCcmB
6AvEQH3WNjE7WBEbYb+hriOry4szpajy2THsiXeMIBiEugGokeWwdurRaCdsFcbheWkn93L0pkRe
4SpgqoltiUJR6eRXgPKTZ4woyAvQ8PbVhkQg9s754n5mDkF/ZBSNIFyaOEVSzWQcj0E5IeefzTEQ
i6G96Fo3P8YA6nCyT5GiwiPLI+axB/UTZKhPw7MNcFjfYAGGnDUbU/tqj43d+pNndZ1f5g5jWy3F
lFEze2BmTfEa7nQ3y11+bAtfhVwNTpCsvBhPBBqIyr4e1JTLoJ8W0w6AoSFD0eA8gklT3VKQfQSP
wg+7ljkZSxQH7MLoYT78xJeWehctkddBJuuJwMCqGOPLYal5uqYC0sM7B1X1kc5ewhxGNrFS93HZ
L/kLWKUMpzzXSnt2ZrK+/LqxZuOyg5SHkAF1n8evZZLxAU2RXl1ABuqWCxs5wbSNOOStzTjG1jvg
qNXcbNXcSalROwd6Jntjl6nHKH94dggs24h2nrbuGKe7VFV728ZDEcazw29n4dEm43ijvHa+kmP5
NhbLNdNEgzucPF/MB3DkYgXylOqcEdmWO3K6IGBqQngvh1cSS8kgnpaVJAnDysE9AmYKwU8iiBAD
Cwj3nFwheoCoc3PnNmGnf7Xwqlt+BQgCbfb+m9nGLSJ0HAAoFuBk5VxVYYycglTWRm7ZJt7WZp/o
22lp5Q3+FjCHbVld2WQpXfDtvi3QJJHLAwtHG7xK37U0PfIstC/RWAWRK5aDqixQRuTF2mZL/2Tl
Oe1SNrVodG212vFlMIcq/ZpC8fkqm4TKISnT5AU+XMMt0EoZsBSj4Y47d2PbXYd7YnEN1hZ2lbz0
BPoF1gwzsvDa7RDl7uuAROzg1CXcPGxHjLxtLXleElfPtk7BmnInIo6ASsvVg1OzaxDkmOkBDi8U
z06bdA/E785P6BRmxoaaFj+7tqljMNSviz62r+Rk1R3Gi/KBXta+ZyaZG7sML/9NF2kJuMgpx3yf
Nm+JN1qgwobqmDvaA0Tp8tFNq+Iz1AwGCwUzzuuKrLLAiLwioO2DY08OCgAgXHYH5EP6xho9dycd
971fObgt3FhSmYjL3rhJ5fAwzXxVR6Me01vPsjxwQ5N6Ym2bGaAdiojRqqTVuKC4gRuJIyyhUa07
LemYI2OcZWIQjze9Pet7D1IDvxMkoJiY1p0n0q3jBBjsJYxD+y4U3nQ1a+Q+J00KpTk10bFbmDBm
DEitc5UbigZTaHIH/wtgZFpoNUUnx6p0m2FbjCkALZA+J2Qpgn4yYmvFZ9dtFgeRlmUDxvGKnLU0
+5Ru3huSlLR1jQf4Dn9QyNLJC3eLNRGynYLct/k7+uz6AVTBbTl6qasfuSkqfJGleZXWRU4KRWad
F+j2+8YmAlLN+DtCU6zoC6lvQhGWN1lodOIk2G5t6kLWhxTJw3PJXseXcQ7uLhmtjamsGuwmQdBm
ZzU7xkvnJG406LOQkPyOLPRgWYwCoM2sP/Zu8tg4XnKCPGjx7FBMuGnxahtuB0e6lYyCvBRj5Nge
8jbclFCk9l5hMiCZz+StGZ+M1tJtJozykLW6gTGIzV7SUwlMs3cbVVlyoDaZN0Ni1ReS3xTaMMbY
luiyw0g5lvpVRIFQaOJtUOSjdoL+Uo9c5jZzejtzCt8RSIIXkvA3dIrGyZmdeh9iCTt7FaxWZlaC
GZnDdGFWnrV17Ta8ThjhP/E3q0E2eCjatgWcznhfaKWZH6UTh3ezbKbPsG0cl2UpxBw7mrtlS4nV
dcFE2WVQE0szvYnQj91NXPRUsgLjC980c2gp8FyZyIGKrOtTFBJpe4vNdMCEg/GA6RQfxedkO87t
itiPsWZOqAG2daebG6sz5r1oCuKsp7p7IyB7vADcEF2NdoRmoXAj4hmKlrXmQPmP8wP489OgYTbb
GFKusQvTAkCZSr77F6uL/7cqkKBoGUx//7EE6SF/m9/f8refFUi/v+jHMNn9DZEwHbVukyPGqurP
abInf2M9w0AYx70wDLqqPxRJKP1X+/v6Mtzh9jrS/lN/bNCXw0PwpEC0JO2/0ocbJkaDX0wAKysC
tzYiIXTtHv+mn823uTky1S4LB+6RkYBZjniQdHLD7QsWi3IHF4hkwuZ7SqGcHHEToyt6Qp1K8kcb
AfjyF7ZIR7JTxlvTyIpLWJBkH6LyDbGGDpX1FgFjeuRPqdDurUGJ8FI7bHByOKYm+mVw2ygC5tE8
tOy+XhaskO9eWRD8XU8Dil2sAo9xktTnrrChuSPigXEKnbDdIISIH/R6MZ7JLUwOBuqXL0smsPk1
kzx02M8udDz93wRbpomETjnX0CNJLajyWFxX3Wjd5s2sPzikqJ0q13RA5nC/cy33n46e94GX2fOp
lio/sxEzr9ss1m6tCEAtzYR9whyW7IBCsWV0Us98HZQLPod4iPne0NEb+hwL7oNeue59I1tOPYZx
jy2efNlRRKCoapjIcnziJpvxpqcuESlTdU3xl/kj0tDN7MyvgxMeIeaWG3uO2y22efoZEAxM9Uf2
is1wS0b5iKE+Dw+U8PLQxN50TXPc3BtzVl8Wlsjv2XWAW2OoSG1UwU1+atd5cGov1aNXjriSMsvC
QhxXepCuo+PC9JZ0MzGGQGeqESGJv825gv6gXi14BdiwYjyT2y4ZjPcWzZbK8G+hWWct9t2DBU9u
7IOiat0n+T2v0gbYVQQM7rVgRgu2r3Fz/Vsi+bfJ3v/DqgQcxuaJ/scH1Hn4HKv/uPz8r/8sfz6j
fn/djzNK/mavvAtuedRqQMZ+HhYavyF+lMBnkAexc2Kt9btqEtAMMmndQ2GuE6QlVu7CDwaNxYsY
IjJ3xELEexR/5ZDCXvHLIWVYBo4LR5gCyYzgMvv7QwqYHbr/ZDQO+OfrCj2RtjS7GTCye7K59Brf
IRnepZKwu/CUs2Gvz60Cs389IIOnWZoZ29+idTERQPHnmPdZJdahmuGGHxln3nIhynjwkI845MlN
mh6pj1zBhWXmxNSxBZM8QD/Ul3RXFUtPQNhkax9NQcXISKK3EDspT2D6GcM8Oqe2uV8DdikcEzu8
xnjU9vucSRyQvqTNaYZ0xj5om+Yx0Bd17PTJ9rO2KS6Uk9qMFqAhB4sx8vfi/ELVEpalcRSx8hBx
ygboupaNCWqmEQDfQoV3MNJQv7KbAc1473LYRSrXBFViWESXQoaavi9TB9BxHVr9RT1BMQuXwbnR
ItrPwuuz8wI144KPg+Cqwp27i9gpHyhl+JDNgQYfEsOW2JYPZPTTYTHJw/JsbaNrer/rbbZt1SSx
hOhA+6JeHOVY3DaW/h45/fBcWBbjzRTSZ1PSQY3KeaGYbZuLsGyT7NzqeskbCx0qGkEdD6htmXTn
DXvwsnGzHlxkxNzMwUor0gwIKgkQ3XnIk6Q9SrtbnLuoGDQ9cE2tiJhtTpF28GoMz4chmuw9INvx
q2HGOeLt0PM7udSBJ0tsZ87QXoGtZDQ82liBEx18hCyylQziHDsndFnoj+SaUZM7OGl6xsrpK+Hl
SLyG0vMKQlLCQiEPqr3XxnTNy2QOvfqUzEt4netD4l14sR3eN41xp8/EYfXWglu8LGLZ7qNR8+5s
5SJNNDgiXyebptcBuL+bbZ1ScWFk95I1/WWDieaUuWrZMeDRHmmW7APNW7jBxUEjFDIEBQxi+plq
RSBNu94BKAGA1upfI0UkcDaF3KuadnI11aOqguc6t9olg4XR79saZayRKlKmdKe67WZj+TQ6K+Jl
WPMXYtwmeR+bk/ZAITDauyxOcnlteOAkr7O8jh2ApACagolp7h29HCbiphii8GgTqakwk8AKDhpP
NjfNMhsXgyPy4/doC9erqhu8DS0tN7mSH1puIU+O8AiTJk7vDzmiSfkXD/5Y116u+aPVml+qfNKT
YGii4qOVTd4/8HM3XonZkdZqYGSW2kdauc24JPOjYrlwn8R6iu0aG5PfhUI/NYr1YAWC02CW30EV
caNkpkce8+w2bBWdf62bBJ4lebdco7urUeqF5dnOmo5lmxNTftvjVD2GizuYiPCGOSJkoJOXfdL1
8LGjGk6EVhk2X5ltTYccacpJnyLvS9Xknfbh9URatWTGOzGAHjLa3QZwu65V4Ddg/B9Z41j5zigW
vdqShJXRGqmepksZKyhaCQWcY6yF4w8Amg72+j3EmlHnt5Uxg3rxeZtwfTV36A9oXfjCO6mY6FnT
MlmBm7twCpQ1PYeFh0zJ4ZE7OXUrDqwr6fvyaKUb83HjcxlMxlb0z/m8d8wIKws79r2cDHTMrA3m
+4aMo2iDJw3UT1YaQZzy89OQ9N0ZyLiDZSphy6aOV0Per7IDdeESgN7OkBWaThaMiaX2VmYtG4ks
U/jx1NXEYC31Ras04xkMV7oj0me64hHQb/LcGQ5oCeuniPhzEUxJ3E7HqunUPSjD0Tstapn6U26B
zEmXJqVLIyUDQb2h4xpbALWLcxXl8aPGYEhuTCMhi6DsmBv4mZGOJyJHeyod2bXmOxNML40CXYNh
HDF5jQknB0ytFQezSs1gamnAQ1AXZByCJBn3KJ7G60G3klerTpoX8r6L5cGzcvfWG1PWyBXJX5+G
sip0ztC78LlhNWTgQBAfDR08jIyNMsPs7b92bfo/0AxKjeH+043o9dv89v53fdjvL/lR41i/Scux
bM8GbK2zdKSG+GHGRu+D/xLEmok4x6VH+6PGYevprLtYD1WR8Ex3fQ8/GjG2qCR3rWA6h5kV//yV
Gsd21kbrJwoS21BsqPwt+S8TBJn9S40zxzMzCKJdkP0u1m5ivnRQfVL3gY2w9WsGcDQiwV5PXhVn
LDP8TGvviVbVdm07FzdtXbXvTp9NsOkL1zo2GKfPidtaft94OZE1RAAg57C3Mcf4roiHvTu3fg28
wG+R5+4tSDBfpyUvLl1bq+HBDoYRXchZd4nT0YgDT8wqZE6c29zhwPZ9C2u7tncZheCNaDGvBbGm
w2sIm8jYVn1DrBt23OK1JPfRgIvdy4e1+mS2Tosp91pViLcFu9q1Vbrjlgs+OrPTM1epknnvlhGx
ipZy7cDsUhTSA5Uo/AZIz9PW7HFrHMLKVfOliGWxxxveqMNEhmf3lrA50YENs+Mhh6pQy34YW9fd
Y3+1FlyNc3TbGywYfZSWg7MxWs+0cJyFDYuKtEqu3QXZYGNZg74RDO8MTvXCWXawxa0rZNfLFzPR
kVFK0g1POurSc68v07F1O7WFsmtciUL2wChaOW0aNLx1IJp0fGnK9biJhiTt4NnM9a4wC6Pb2aJm
dYhFcsk2mF7BUJMRGO4FFCR5UPzpSGZ6k2wvJwmrg2VIRNobYcky30Vx45QH3qZlbqN4EQszIdZO
e8uNnYceNnPIEG/Iv0b1YHgnM8d1I7KhOgw00BeTZ5pbc/10kXSGdwtiShpEZSzgiKwW+74cZGB3
43RnL075PhpzcSFGPaX5jN3mYI2dgSOyta3Gj1DksOaceu8x1UJIZCrVnkrbwPqowjloW9HuV2sw
4mjFmjwqGi0AQWNt2KFp5I7ORKvoocGZDWhJgz5+TSZ2eiGNaUHUgvJLD8rOeY2E5kGja7r5tWVq
7VxYyvE+GRJ6PaaSKYMCLUAsaz0hyY9dExrhZWgh8MGLMcrivielGWn+JMb5grW1iTo5bFQYRFMD
2ZktcbKww3FmYmynVgNFcFUPSXJfdgAUkE9N+blGIMvaezG6d0wM2F3CuXeBYuZomStSspyQgiBM
z4QutvAKc6pQFzsX2CH7qmEZR31HdAcmXMYFdbOkuA+gbE+t2dy1mXtMo6SHSdUB02NBMDPrrMt7
1GHuAd5YxdKEJLhZ5t1BteV8V+sdjkuztXbKDetPtyysp1So/g4SPh4UFw4TmYo227TMfYqy7nMk
Bxl3xkxeZGkAdRdaReKyWhlxTpEFc1Q/emyCg2Eaxh3D9OxoTenrTE20T9Dt+1alriD11Sub+C5n
GoTuqxv3lZn0eDUK9coa47piyAPySJ+2I72OP+glO9lYOVduUbob5urxpnBLwazXis2SGBRUjKes
n7MDpDTtQUXSeVTk4Jwl6eZ4ou1zaw5mfR91jZFcTaQnXMvKgbJDnnB0buWsvpr2nJ4nNIW3GQRP
MkeLJn2KlJol/IVoWHxEJs67lzG6QK+f7UVfuru6Xo+vpB150BY0XUn4f9g7k+XIrfQKv0qH91AA
F/PCC+c8kEzOLHKD4Ih5uhgv3sbP4hfzB0otVVHuamvjcIS9qZCiikwyE8D9h3O+A2uunQGGfvUm
WKMtR4Ng0aXyomQvTWd6Srg4j4q6G6qPeTCUxGdVBKF/IaLSXOHfby81BmVAwcox3pNi6ZxhOXqN
qvptirPuAOCOFQpbPbqA4qwa23oz1fK5mti35bilzzJIFC9MlYoTFY1zZo8ZexNdBPEq6iAg49Jp
1mGLC5vceqY/SkCIpgfVnBX4eaocAoPIV+s0jzzXCM9Z1Y/hpcEof4cRKzzjAg62pt5FgJPczmfF
4CRjsyR6S9sSwcZz3wU3CNQYml0aY1ZRBel7WlK8u1CpHg0SkAn8G02NdEeIUwkOlazy+GyFv8PB
419NnUqeBsNJxDKKyvShqorwHcdcjnihUM09eZXEPhE/4q/8eE5fko4wLz0zccRhQBv5IirfYY7W
4LXoIVXGaKcjZPJFEdBTjoV4oiTzaCnqjjwkVEPJYhiipl5V2IrydZjgriJWQjR3VWOuBopitYkC
YWw5U5vn0SmdXVYN7bUuOzLOssEqKP4j3ho0daVP4mHE6b9TcUuHbVhKPrSQnqtFr7lSxz4vEvbd
LnsqM2i7mMOsxClSpeNO9sKtFloFgcxHwcTQLQxZLVs2N84Ydo+e1mo85mVmXfT4rOUWaqGzl2kV
MWpNZ4F5Z2sQT2IzJ9zFi452pptnXTrMtoa0mqYVa3//BS3f2J9I4Ry+BYg0r5U2mN0260cj3Fjm
VFarqW3dd2GRJL4KBD0+ZrfmiRawvzAt6P37XBhqMyg8QmDY/Hh2aYvkGHdpWp9J5YU2w8RmOgwm
eD0WNlrDXDbVn0izSG4LLe67PX6GocDJw35iY5VIoDdpOBX5LTFQRYoTxLEfifNuzwLDMbH9scZX
i5RlVIrqqgjO9Apa1UJabOx3/Bj5BjP2mGycWjceeSfIHmqR6LxFJF7d6WNV7DN83nAHa+WHAhgM
9N3LmkTkhBMqC+7NjCp+DVcbp8+kXDKWAhNbPEiJBvGBUItcw9d3BGkun1IIMSeDBAwoUuJ8UCG9
aasznq7Kqg8OtkoNa6klxMkuZBW7p6CrxiMUm4idncL35JXSI7Nioi+Hr5VvWP6MHXtkqO3btmWH
vBw0dPzuSE7quoi8XlsN4cAk5f98UQ8wxGRo+I+nl4/d63P7H//+w+jyty/6raz3XGSOLC8wafOn
TfH+R1mPVl8na8qjsrY/6/rfy3r4Lg7KQ2aeswARuvQP+xWmjEgcqewt6nHITH9B5+jO7NLvqnqb
oSq7EhflsgPi1xBf2KYoujsyTyxj60J7VNUJ0kCKI9nHMDKycBw10Ll36AonW98UWhanK+j/FY8h
r/BsUsqI0Y3s26o063ClQYil8G8mM2XvnYz6brZxERhmNSw7g2mPQ9ECJGjJ4SJM3O6yFd207lU0
3122CJd2B721sooRPDAlarxCK1Qbaz+MEGlBlcTC2edkiu/KwIOZl0JAWWE/K16h5Gi3RdC0PKWQ
GCxHFprZu08QAtEaoTeQ2aNq9NrN0MjxWGjJeEtF3MXXsCvMYKsNA0MD6BD2EdJisXKjpiuWqTQD
REKOnmyTgsYGgmlHsnRsd+9hboUcZVpRINWb4rzfTh4evnVNKPpDN5n1SWZVwtbddbsXV0Xosapw
LssGCUsw76b4g5SPOJ0WCddMeWsh3yEC3RrC9pWwu3hcU/LIKwZCbecfzHAyMC5FuNfs/Ph//q51
bVrdn9y0yzKL8x868V+/4rc7FuDZL6QWmMISM3Tsc23wO5PBgrbA7cytbKLwYLf592UDC1Fad9ae
bBo48rgz/2jE6dE9FzMMCmiLL/T+EpGJX+X7GxYGv+M7yJUF8wZBlz7//XcwYmWEMYebY+w9k2jm
BOphiB4PcSe00O13b8vlr0+BvxVdflnGRdv8678wBf76YqyGXWYRyCFsCBXGl+VrXXEke2AE9ujx
dMBm9QPU3vg2xOoSUmE68bndVglGlN4g7jI5oJHqd6WQ1srw8LfGqRtddKk7Q27Gct3LKtqPBjKT
AX/AssMUt/K75kMn8H5hSz8BP1boawLzELGGuB+ynr6HYWZMi9a/UxjcCTN9bmJ0SlCCYmRn3NOe
KCgjq+6bKQrgPnlUrUoUrGlyZQ1+vyLP8jiMXrzWlXaXjOa3ahyPozbUSzJi9zJB3hTaNvLg5lGG
45teg9gPrTPDTTFrh0hbkOaBlLMd/X1EPbkeGkrvOrNph8owvhgLJg6qQJMXIUHcxSJF3ux17IAc
3JdMdYniQkN2gSHKPs8z5S/lrL7IZh2G5gTqAReFw8Jl0NmKtGPAaU48GeUTGe3skDu/fabLZPzu
m7FX78ZPgYf9KfbgjRwZUeamfq1xYXYro3R7dHpoRPhXQ7IklE31jBJnAUnwKSaJEVrzCejTFj+w
WptN8VpD0KPAm3cjThic2s40YTKwq8h8X6sWkzLijXJ9PN4Fyh3K/zv0BQNDW6Pc0MnYy5CZ0Mrh
4bRmgDoeCBvo10llXTSkm4Oq8jBgYZtdMAC+Klz7qqibmtmOeQ+eKViWhXPruG661XNVblyWYisE
dtkC8tWeYyTdz8FSqzQX2myP/gbZj6SmybxHhZbO+4I75qnXWjl5ELglTXbf+bROuncZdZ1zLOLi
zCW2ZVmBXsINYy0Mc3TXbR9i+bRHMtbnrXDtIChVlnUai2BXNYXcu2aG919ayarU8zfWTg31dHHp
1613kY3N49iTuVNHKGYzNnnOLEbifcpXjYaWh6bhoKfOBShQ0lty5uy2S9CvkyTahvLtQsAD2MCC
aTeqUDj5Ryhmrdmyauchv3CtMF7kpKivKvyk+3HmBRQ8z9Z2YQATiVR8KYTw4l1luRPrCoSGsj4A
cwUx3MwczmwDfx1ttPUt7yUUQFilPtbsKKsPuZ/wdhS7VMsVAs1km+naSfXlhcG1TtzMA8iIQ5o2
H8Ix74pUrAeK5YXt31U5XFa3DUjfs3WCrDtr3JRhD+qB8DY3zaGM1MPW7QzY0h5Zcz1VOEvB+oj/
ADZyUJ51E+qzNAaukMr2gBBqjs1p75BfnwLyWBeRJdtrCzj/N+UM5Mn3FQly3pUvKAVcYcCdmazX
AP4XAx0KhQoZC7/BhIKVCJsl/R/wRjOhXYqru7pTxqYBcfWhxpDA+tignsKZIethF9qeOCgLowEu
6STZiby5yTxmgW7QvJd2bjz4yg75d6VUKQwIUAuenmizUrmKQ1Jid5PxP51Q879wGs5p991R8ydA
6b+F3XODLClGQ/DefL/3//zC3w9ig5G4zcFjf67vbY663w9i8QvCGyEcyqP5pP5jIo5FiF0wc2+W
/sLn4EXP9PetP1U1Zh7cQbAMHebi7l8qnREdfDmJOdDROHl0zq7DT/HjSUxKItADirp9xez5kVBz
HauOKTOUQE5FonDmxzCEzZjlGHPEksY9sjeVTLq7hGFTuzDqfoL5FqiaWLKmogQfeiq/puCeiSL6
vRWYnZnXpci4cMjyfS+1Ngm3ENsQhoadxrfw2HiqHC7xInRJwV5B2Pbr5dgJREDjOA/EYibtBI5r
/hum/fgp0WLWjSTMtVg9XWITF3mEZhDxQNXcdQCC7qwiDe5cc7Teklz0Z1VE6BhRowFFPQPshFDW
uDTem6K17qYiYd8+WLjHoSU1LmByL3qRngqvVDblh0nXI8ZuuAWAs0z6g0EXfuv7LE83hubB/6sR
hT6iMe8lZ4wXhxsySOtibcU5sYDDaIg7W43OI+IHvCCxx5xq4co+bHcYXdTW/7RZDJ+WC/PTfhF+
WjGk6tVt7ebakf/H0m/nEfEosFt1bVGS2fP/2p7/lrbHtWY62D9ujpflc9TF2fPf3t7/9vQsn8Ny
+rHq/vz63252gMMeWkOMW8gAxBdTu/nLDBqmVzbt2fL+3c3OV82aH3Q8dLG69cf2S1i/zMIeU9dt
vqtOgs1fudfpyr/c7IaYreUCm7xJZ+7pX272VONySrwu2EeWVdjrwC3wXsOvGs4AfHXiFQkCW1rk
Cv1xSsCbYehx2ONOWl8T6TGvd6fPTS9IUuahkB2C9rLQirRZkW6HDW+W7QCNLEb/CPJ4uuk/t8ia
MW+UxbxcHpsYL+Jg6ZeIFodzTZ+STT2vo+ECVrvMRqztf26rrXlxLWUwbWOMWaTM6uy1RUioozEv
u/PPvfc0r8DFvAwP9Ka9TqGBr/J5VW7MS3P5uT9351V6ozto6Lx5wa5kJQ/RvHQHckGpy8A42eef
a3n3c0Xvztt6RQTFsRtcU60o5MaHQtNc1uw1s3bbqEu05T02HFs6GFiws0XlAhMBwbJ9x1DqgFDA
6Y9GJWR2NThNeepnKUHwqSpg2I4EKs0biwUBmPvzflYfxJ9CBCgnNQJl3ID3KkcFA3Inh9pBFyX9
rcHDYbwUmqVD5i+FnkGVbPzOf0pnAUTyqYVIVGAdm6qhPARdThXpjgLhRK9QqZAuObZr2SfObFiA
W7WFKIUsZUB8MX3KMJSM1Kn+FGeQIYBQw541G96nfMP9lHKgCkDW4dRhcd3OWo/cT/OD07TakWp1
unINQiv6YlA3jeM12YGMEC27zahIEY/0nfFI1nnR3qLayt9KviFCk27EdoDHG00QafTS2gpZIYKH
fFNFS2FCIDOXpAoQjarrtZ69mWm7sY9jFEi8h6V+cnDOsVXz+JAjjZh3p8R8aJRx9zhpo76U2kgY
QY0XH6RS0u4wnWJCKFLHfSII23hsWqub+ZowBSQCDjyksgspMU2OtFgup0zEt5DUREj+ZgHKhvH2
tsxEeJOiCGHgAYUSwlBz7mst4govTm8SZ7BXKGmixz5tMxILu+lhyDnroU5lxi2hmy15q7jjMETF
I+dGOm98dc3fxiWxPZyksf5c1n2yaiqrPipcEzmrCK6ARRIkabQAh4+yhsCTu8Yvhl3g6uBePAEi
COmufp6bMUi3bmBaLQZ2GcOoaBF6urkLlfbdEu9xlS/aaupOZjPvsbI+W7Lbq7eDN1BgxrrxwKQd
m7+qt7Lto2NeVA09hmmYc5Br/+4U9vhoV3birflefKghUU905SKmxQk8JEaggaEFuPd+lWzswbmK
5hwCNsdzfVrc4C5hme17iIZc+KpdPaL717ZjnyakcoflRg7SvlGVe5cE/S1CZvwXdutSlU9Tc0rg
ES2SSVUbX4IZHvE13Lgpjk5BKJC70iff2QStWUGtNa8R4xaIjsN6NaIL2WKCdu4tyXLBFJE1XUDf
6i7rWB/unNglHEQfET87dRlc5bKo9oXRRhcZKEMyTJ0PzYvtAy/u36Rc9sRX1t5J9FELQmgIntkZ
Ty8a8+61isODE2nxRdU69ZMxmvKUFgEfWWqJpZ8m8mzSE7VLyYPBxAEPdlc5uTzZ5aQ9G6ONQzAw
B3+RReya8ExOr2Nu+JvScCD76YRrPGbwjp4Fm0SecPESFc4bN5F44dlU07fOu53Y1TD+9LV2GwSm
IMrer87nImXfm9Z04jfi0dPi6g2c4tyM/WRnp7QIFErf0E+S/YDIp113QV+cjDh8H1x6QZeLEUYD
ar4iNrbEuk94lgy5bGDdnvc1kVFpXrykldc8MV/UnmzZdd8Gkd6OrDhWbBHHPfknpIW05kve9B9O
1/rrNvGdJQkN1bpQ9rs9wtw1mhwpYhduagYbV2ZeyTXhRMMm0h00kckcJw5cdlfx7Y/0beAd8uA0
1PKla4z7MOMCn/iMmDBYDx4C1pOW9AxXtBYgkJXyr63K3bMeKlbBWFyxmrPXRh7rqyBp3nqtuerV
dCT6yV4in6+XJEg04I4E34HNJ/7nwFnXRg9wuyb+GnfuWvObWdSlnVdWSExUYenLyJvQZtZPvdfs
grgyMyRefbLWpyopliry7S3Fcrs2Q2ksTZueOhCtvR3sFkJdgbpq8uFtovslLXUm+BU6R0zfa/ky
NIx7PXbTZav3h8LBijqDJblG0pBE9na6FvXYbmsyKsgZMszhVQ3WHRPo9ECWFLyLhGlX50/XTma6
H0HYYO0mTviA3/gtjtJiB9wF9F1iJg36BtPe8740Wy0vEo41k9QiYqSG66AViq0xtik96epdYZr5
OU5kfHleQISBXZ+ShgfuZDr3sCuSM8zl3K+lg8etZaP8kvG5svELmxWS+v4SUB9+9jRb2jz0D35e
P5fMqLZJYtU3JuagTTZ20VWoSJolqpsBm2HRS7eJcnZpaJQQBpt0odVTtEs60782s9Hexljq92hW
ma9ppXIuMSUOa1b9w6ZNwVabUWacq9ryV66CiNKZcADsOLutYpOPRsdxiVSuu44LVK8DsW+rup78
LdlS8YNVyHpNks6L1hT13p2jhIbIuVPcWquxXpo8kcKFTMs7YAIkkBTVeF0U+rNpsrHPnFzf4ZWy
D1HcPnaVa3Mpu2G2JPWgXfFItA6WSshM6PUaE64/e6J076rtwJAFtnZjpVp5UJFrLKfUz/ZxKR4b
Q1vnNHWQSXVz6Lo7ia4mri9L19Ty82qECXCefYJNh18pp2E3I0+rT/yp+YlC9T+xqOmvjFTvE5hq
/0pPVZ8oVSoU5IgwjLRHoN9bgJizic8G2BXM1lGrvGKmOakLR5nell4SQsGkIsKRAQ2RLsUKAb9G
VB2BscPcEbpPelovkv6mFwNMBezj43WdopdF1Lf1RkY+Y9KGG41r/S21a+81q0t7nZUg3QJkfmtE
jsNerz3nMPhOjhsMyUdqzbIdWr9VozhQtEyOS7+SOCBaBjStl+uwelmFSs+36wVeZPdaeK27S+0Y
yjou4weur9eeefvZaBfhbiTbbC3Tptry0KvWvmqpKKJgiheSmF94SppxaPWGYCxB9tZCKitHC9Xq
H33VWKcqbptthFTgru+k/qjb03QYVWGQeTQ29YWd6AYka1WuPCMzM/bIKH81I+nWmg1VF10UU1K7
daorByj3WuTjS00ht5q4e49xUIx3saigvHW9np0GBG7PHhyNe4Lrho0k4U8DS2DYRyo+xTw2UNq3
WA2QBNl1pytBuAbC0BAmwCrUe1rdMYusC56CFf9fEdVDUklGwcSh3ObXnm0tykKgefWyDAH8WgT1
YPswhjtAH5RKkoFmWpjgQQuK0J0Zh9G0zoQEV2Uj0nhk7EG4ZxMo8TClmmRh3hvVhTfEk7WzVR+S
yxQL8ywZRnEvabNvA9mgBQXfP5x5ZamHm6qRuX7p+6Wvr+2QJZ43xnF69dnQ/Rau8duK4P/DlVsZ
v7bfj6mYOzEN+set75dw5b/ddPLPX/77mIvVkUGQLCtg+3M89ceYy7B/EQJnCSqKz3EW+5c/zC24
XuhwXfS/xjzU+mPMxWyMkZlOGq9lYkyx/5K5ZV7xfLcgRm5qui7ZJKzEfJx+7pcVkO31DKg50M7y
OhvOC52OqUijbFqWcLAISaS4XVh239989379F7unr2suAAqGydtissuageRf+u2wZmXDAyY863Lb
W/dhnHI7yMm/bJI+f6o6T/v4+Qt+nebxgg6yceKEyXJmmjD//Xd7NcMEoTYkIjwzMiPm5h3NCAQZ
eJRl6tjE2fVj/kwcmbqAOqY9tZqwTz//Ab680YYu0O/ibWLWyR+EQv74AwDW7fR6kCZoyDG5ZX4Z
YrxOY/wxfnreNSSjYKT1Dz9/0TkT/PuPd35Vj40nTzbB5+t9XSfmeubaZgnLR3fgji6Kzm0fcEM4
71aZWSmYySa7gsSbXGWmVsEY0krnsvOD6TnJfX+RwwTIlrTk5aupszhXUlPPiNZ84i7qenjwtSx7
swUHP4KAODlFpIrtQydNz3A2yosgbZNnz++svRTedCMC4qsXVELR6ue/5Z9+SVOfI+i5fpksMVH+
sjNN1MRGh6nKcSrK/j7PuaMWOtiQ69zNdPwnBFW2eBQ2mWCX9vOXNr4OjnQix7mMmVrhhJvp/T9+
rFHfgKkOK3VUGg2QOYmeX7FsEoyqffVmhjocD1kpubTq1HvBl8om0YinD35m65/8LLOV98cPGy6j
DfOfWxqglfi8GL67xhmwWXg+p+GITju/BcNmbnkzWJu0AeHH+lS3chkEOmmovUPMFoD+5JhELq0z
rNqipsuD2TIvUtjApGAQFrBngYu0nn4RUfxQUOtxxii5pica51bME3YAwc1Eo7k0sskCXAxqNVk6
AYfR4ufv9H/xy5EeaLks53WHHPMvTwxzIt92msrhSJwNQJecJBi4Tr5o9pluZN9+/mJfM5u5ZfAc
Mv038CXzkP16SfUJSaRR1efHgETbD80fSTkh3Te47AvIi8sCihVmOCvXbmKwKAhcJGu4JWSzDJqJ
54dzkrRd3+QJScFLaCYstSZLBBAEPUHf9U9+2j893Ewuf6zaXIaexYrri3a/kq0ajHZ2oSg1MrDX
UeUQa4AGjMuWarAKC7YCFgSYglBaV+6gMqE89T2iRJH75C9QaOBI+oSP3ik9l++5qYXlug084zX0
mspnUTp0HzUspvOf/+h/Ogf4yW2OMq4UYXv814+3j8UgAUiXbGfl4UBREyRL8pXVVrdqd5tyy9/+
/PU+L5Pvzrv5g7VtHKXW7LeY9Vc/viAdIsYuDDHHKPacE9Q3siwqs78BPxrvkfZYZ6oHPW5Xvf3g
hWaSLAVTw7tikI8wWfXNJIVwF6YT0/VDbZSXHbYvlJljOJ2Q8fRr9knNWpNjtM96xZNv1OU5pSAx
5q5hbH/+29gYWb/c8pZAV4r0hCwPZC6z/Oz7Y81sK6VVgwmmszFjc0O01owxxfI/N39CWRurHdQL
iDc0o0GfmOlJTJb5bOU1ia4tiknrkHmmdml2lk7Cp4a2aUH8rQPqyRf3vj2yTvUra2sEjCC8scwg
48VOc+zrqk53XhxleAizjjAfF4HqOcTXojsQ3FuWG790vHUYgkfC/B3p726eQ+qhCfaSo+n3RITU
Vi2fwJfDW8YEGqzSBHWqIiQeLYqIgzdGktZlBAG2OgL3IFDZVoyID3XlgCBDI2xpB7+mT1slYKju
gYvxSCJDozoDlX4eVqa1txkbjasOYGi0mPpyOyC5WUYtEUmGXZWnos2zNzfsUXtEseOeJpWZe1wq
tb7MWxykZmJH9wrt27eyYJhYSoR7SytR5j6hoke53ZGbNZhB8tiTzHCTovIIQLDGY3vZu46i+mcY
htYVIPmilhHGViw9BvM5Y7JXbe+Gb2VUESlo5ZV+rQxP1zaC9IZwVYgKq30Emf1mUg6uFa2mgLzQ
9LT8FsM2ecgTY/AOY2m2G6g0Q7dsOKnDpUbs16tBLsq502nuh9UGxQHlL4wvI4vii4b4BC7bHLPR
EuoektwCXh9JC6K7txBMIPvQ3D3YnZoOUovwInd1jZVkKkCiBUDqDsottS1+1hxReOGfxSW/y8LW
QZ41GfOu0e0FTaqH65GIU0NMhMl5TFfYXdrPkxW1YmGikjmX0pGs3tE/xnOriiY/9C5VpxPfAqls
evWs1jm1UYtncPapEk48alcu+Y2vRaR35zVGii3+6IQdgcJWGGtWt0oyBgKmXVlHgXPAXyfgSZ/S
KNUueifr3yOIQ1eudKH16ga699JmlJg7ROD6ejszd3zvWY7xfahV3UNkGv0di8sScUdF9kLrR0SN
dS1+3bEJLUHOw2g+hpGEnzsa9bNpzB2fq9qCwLDecPJrKOtJfho8s/sQw+BCapJd2m8tY+QSSb2x
0RZjrnnBzdDwwbg2Q7GZHRNtOwu9+7Iz5BECcV/g1mjTcoO+EQm8k7kdM8iCeF19mO7zyq1utETK
h6SHdzYS7vaaOOxCnCD5QJLhXwMbnl6RlxSb+eAgmLjRA2iD5PnOHFqlXxXOaHyk1GTpQnd18C1R
JPRbvN/hEcUWbCeI0o8JDiaKVTWdRiMwrqfa8120XGGPQwUAGcoiYtEXGIGTfe+59YYH7L0d+sVL
k/UfjKGdc3b51X0dRy5gh2EITtBzvesGGLSxRHkZfcs0WbwHgd8eDLKsbl0j5wqLlK5OCcJvqI/A
gjdpIdtwNXUWFOUpGfyMIjSr9G3f9kjEdDn4HZbKEourLsuK7LDcKJnGsT5kk24ng9ppJHC8pb5m
qOqx1uyQfQHb99I7Kr9sr03idvDzN/o3v3fKx9bD1b4kvXA4diWWuAIL2IUN/BJmjpwHJkEFItCI
SV5zmaZ9q9s231lJWZ4xnhrvOvI3gWBC4BG81ZGsjxSEzq2WjpoEySQ6yR4/K8m3KGt7GWDah3E/
TT0AyqYEVt/fZM4Q7skP6ys8uxYDUGbUXYbYybHfe8Q2CCFRUAB+DpN3bPfJtDCmljnbUE9OgE3N
T58SMpGtheOOQXv0Ruy8PMNG8FhaCZdgpbyk7Jf0hBqydmIoPwKWZU+VrZmH0sKvsbBiusN1n3ZB
d0YIXwmRn6EK729GCAKGLnIlCZswtH1F6/OIm2i8IhWkyCEk6Azs5pRiAzRBiMEvwPmR8FhH1eTa
Qr0pVbJX0GJOhQX2DP/gOExPVu1Yz7zSJqgxaYxyDnxv++yGoMDhFY5BcNcHeXRuFIY86QRKATzR
G7B9IJf9cInxVrhrKgD1NGUw8gLSO/JNDZe1WLNjzZLLdMysaaHrZRNfQzHoHvs+jMBQojU+al5o
7dls+tdUr0a7BIglMILoTnefdg0SjNITQ7wp+971l23ihN7BqZP4mDQifGoi4Icr/BfGDWMv75lk
QDwskB0mY+NVftGAtikxtGE0qZ8mXwsZ/EGWOu+MyIenlIXxTrgGc67MsOXG7wLofUnW9G9eCx11
yWEXJ0vZ1uycGxs6FfEppYaQUFTig+YqefXyoj5UJb3vJhljW6ziDJjfwkWdWdFfO5paGNLQpjX6
5vYlmZpZeMaWp0K8QgfHGakF27Qx3K3FWqGfDWaBtm3TqcVHPgNsKrsTZ4NV0RH4eSluZUlv1bSt
565FF8szfpLSYmwWtyDX6hxNiDFmxF+ahPfgdwoyecpC0ZHaMbXlg+a7AcJsGjbeVpSP66BswGSX
LUF3q64cKi9jE0bxsoZrgX7Pw7RqLuoOGzfvPRrQINXqcD1WAWSugjTMeOEX5XQ9GBJ4eafSD9lM
1REoQzob29rCPKuYK7oLoSL2CbqTs8IxR5YoOc+xe4kkT1t4tuyzo4zkVK/qLHRveiLHv6VYPRak
KsiRvGwU2zg2yNhei97HLofUMFzrTlM/Dsk4XtVGrp+8HBMq6rK4KK2rsKm0+Cpxyu5IMopiCwNQ
/VHMR7QrB9i4U6dL7tYmFNdWYaWvnhvoB6aJXJY9OC+MknU0qhXpo9mLIWV5qNAjshPODFLO2Oio
b3y4ziVpR16zJKiNlQGKS0gEHfjBs6iSDaQuOUSXCUB/DR1PNxzr3O82ArzhbdAJgIOwNTba+Jlc
j/vvsq8j+xEnFj7FZsiiJzn0/nUcyvAe4AioMVDFEN10tyvfWqu2ipOHQDncm/D/H1E0M3RN4OFi
H5tO2hQg4gMhujPHsrq0lJ1v6xBQxeffAtl17yIogncZbjG4lOyT8Rw4vXua4QnxAkOlfZ0ZrWIz
DznvG+vDF5FHQCBHzfG2qE2sJTFF7DYyh0NobfMBYERrpmk9wbcaQBbKVlzVAXTAc3h8SfXOGGRI
nibJWgwrXgzkpDEH3X7OiOfpOJPHrNqiJ83NBzsIbefJsh2tWYS+U3W3dICOe+sEdqiRSMbWfV/n
SN6WQJiUsxnanMomZV67NCuVt2tLxYH/2g1zEI3Xijw+9EN62/sQUHaCZOZ4+dkO/I+Na/8XKg0Z
qNCh/eNJ7PI5r95fo/fvx6+/fs1v41fP/4XZF6Ij4i8QXTNX+3386s9SwnlWQvfkOMRq8Fd/H7+K
X1DDMzybMUKMTeax6G8qQwPsEEA1whjpJF1ayb80fv3a/zLM8D2Ty5Tmnd7j63xOcggmvQBHw+pn
H7kEhJLVC8rxZLr57rs35r8xcp1NDc4c+4jlYW6Cv0zJOvCqSCasckc58Gh77jNToVvTHe94Y5x/
MpH42pYCEWAWh/yGgaen219hAk0f2kMQWOku0MtuwdEfncfxxG4/yv9pD/ylA/58KcTCAo2+MY/Y
f+yA0ziv3dYw0h37mVve6CdSgE5DGu1//u7x6X99IeYG0JIZPjHoYy7/ZVRR+G3pYFU3txgY7ESB
O6RuVqAxGYI2FwEK7DJex8Lru+Ga33X28li/Ont4Isw+HxXi+aEgp5Vgm4QVaKDXo8JkGVTeenDq
8AuRaBl/jLOLiE25dQ/znZkdQBgxQzYRUtdD5W4HoPPLKAzAPPlE524sFyBpSY904/d9IPcKEdtF
YgvChkMNfmwSEF+iTfiTeBK3h5Dch5VsY0SkEhbvIVbRC4Pe4iiUW2zNagp9jMKxPy3FGCiwp07T
H+AiyDkbN0+XKWvNoR1681gDxGVRWLczmmHIrpG5EVuZdwGu1HRK9Uf8N9Sp4+j0J6Vc4j3YCndn
JBl1JxedyTk2UPGt88KUQhxyEw4DeWPYHC4qVc2qlaN5Ixyv1LGBJy2+02zYGeVwHrQeORCjWw5I
yRsbklQvk9mTEc+BoplWhWcQ1zO1rJqBB3NsTNW4sdKhm24dUC7R5eRE3S30bP3I9Un7NY7ZQ92T
LdhMWbh12aifOswp9y0dxskeffeInH1MV2SmiQvbI2QJ3Y/0TniFq41By/A4EPOyzGULZKVjxAQw
p7Q6g/ogbWPyu63sqraZ8RPG7ZXLapTensDNYA0UsJ+WvSSUea/F9n+ydybLkVtpln6VttpDhuli
WPSi3OETnc6ZDDI2MJLBwDzj4gJ4o36OfrH+4CGlIkJZUmuTVmlWG2VahFykuwO4/3DOdxDVxlrZ
PkbKsh4RPoiEtazsvKXE8Wdc3zjxERDqCV9lbYmryGh0pBZ40xHOpuXTGMue1Os4dF2uT33u1g4d
O3xSGy/xdF2mnnpOXXjIe8es0Cbwqfot7AHTHvu3WFR+spnTaSLcU0tP2sgkgswUXNSd8phgNqxa
Ucrn4VbWJpIyUsfCTWj39rbQ+2HDqsvYTrFFLjYJrrc5ON2LKnFqj4kkaXXNYm/F9oozVuEHqpLk
qtEGbWNkmXVpFjYr6ZF+8khwa3OtRWV7tBz7zrX7+gLXSrkJSeM8FbiBN93UxEelZb5xMWm93cNg
zfqu3kQJc6avtMeF9k0DDBc0+qj+ybPzD6N10CCM+TlEdINHmvHzmH9CqQK5JPRhc7Tj65g79adw
SmGUm3lFborrTXt91rODHtbNNcHw3bRDZDJ8VrVWvEuB1biXMv+U6WW/p3dqLsfGRxGGdo40Un+M
Rv3KE1b0wV0Pjr63p2mLHI6RV8Wjo6NkkvpOtQawk39tyfBvS1ZdIrK+OwH+4GG4rygFXr8vK9h0
Li/5x1p3gRbSSwItYyfBKPkfdYXBWlc/R4twWvBv6BxJv9YVFiWHz1LCX45FYxnY/qOuMJ1fTH4A
JzNrX6Fji/g7iuafto2cg5gRcfTpix2Cw+qnuXDmGuhOEq25LIxmIeRMBSj2xgitI3K+kQSgOi9J
Qmztq+8+pH9yo1g/nZI65YXA9WZ4Brs4bE5LZfDdDiot4o6bJW4uU28mFL5l/IsbvrQKsZeU2OYO
nz+ZJ+FUz/617RK4R6qVeJ7ob25pObG3N13OlE121ZPyFdkYbiXmkRdA/beU0xqBpreOzRRzgQCk
pCcwjO4JB/KXtKfMd/aapar+sh+FC1ZU5jF0kzaXgSSouUcA7TjzOour9C/e+bJ/+m6xsLxx12Jh
v6ymXMrJn+oQ3qZXG3VSXQ7xOD5UUGOuNfQvfzXx//GnsM91TOf8ES+upnM1+/3H61mouUhkiS9D
dt1PoVWbNVNx1V7ZEmHUt37iv3zqcTF+/5b4YVyk7BZMOkOXi/Pn77LW/EhmozjWbH+vCVazwTNq
lYcGkZ2rhdY7JN4rrBr3ch4WwPqfX0vnXcx3H+ny83ns6h64oWXO+PO1RMXsliVulONkIS/3MRxK
BhpNdyttVXwaTZSOo8oCksurDeg6b9dqUDVRB/nRDh0sMTd//gtZC230x08Ehy+rIywJ9BLM2ehN
vv/4+3woCyk6eWw6a7orhtK8KT1IJaui1mC2D4bQblpniB+HgaJmLcQUF8Qu21NhjluhuSR2DTEr
iUOSZnLCYpv5/H9m0S0TPykehiVjslvSJrMld3IkIu1kMOeYnY4liVzyKY0lqdI4h1YydSbAspwl
YZa5lEvFgF6fEa6cLmOTPzSqrn6fXLPaxjGpmNyMiUIwFU43/TkxE70K6ZmIkYsLDAtkaiK88i8J
mOGAVnhd3RWjjk7eQaknjbMFQ3wsbCI6Z2tJ6/TPyZ0pyWbEeCKiMDeIrWL94DnnqE+zB9F7ZE1M
Bmh3zgNlh9nWtzRWRfUpItc3DnLE+fZz67lLmKh/Tha1smFJGT0njjbaKOVVT94C/XbmhenWTpnK
PUDwLaOt0mvxCR0e4bvEjZNnapyzTckwRhTnfQs9Tc8JqBTuS9X1LRm1XlJSm3NianhOTyV2Dy9v
f05Vzc8Jq6UJoH1tnJNX43AgYdOd6ejX89Q0RB8t+Xha12450b/MtbR6ZOtsksrV3JGaSj5MxX5C
gVyvKu2NpLWO6Olk6okoonZMfeseDkKX97veUUMa72v2YIzO2BrbwrwpeHOevhUiy+RlCOAFeVqV
Rf4YALIW63QwiJjH2buGIl9+LpPxOY6GuzGMb3jBfRvZzsWCA1+TsXckzeWOdmZcF6OrX7GzjNa+
39+Kyhw2tLiQvZhSo8L10l1nLLvgQbmrVGgGeLXZWbex85zjwqK0cet9VhEYEVOEBNIe6u3oEQm/
qmULg7QSyNpZDdqYmLelCvN1GyI56YH5+IS2UPVH9cmbhHanqvIUWvBqUCqoa9LMQ3WIDGLFS+Zr
a1EgOKWSdXDIdaJa96LaaawjN81kjAdSiDJ/icmbbssYdbEJJvRTHZnmQxxJ+2o0ejJAIhmvbHNK
wHYxNIJHPV1B25efiLZTpKYIupYqJFdkrkZx41iNPTMY03BnVFY6LL1L6WzxpJFeUnv4oAe3DD+S
rI3iTThTau5hQ0XEYzeODY9F6N3nKpt4NhqCJSAalMwDt8Ppu86sNFm01A1xNKNZ5ZiD6Z346hxd
vooEbBrwX+bXSZfLW68p5njbJq6/de0RxDXWGvlSsVfr12ncWdmmTDv2VapHTb3rzdgjoQjH+FMf
zV22LmgN2BZWCf6Fppisr7HX1K+cwzyCJnsiltwuJI0Jptc84uzPOYIDGzXre6QMceF2mmp3GPpS
YGijEz5JMhGfIw1r0ILWHOtrzy4sudI0FJZ4kksdLtUMUBQmLVrd0WkWOUvsfqnLfDA3sWG0Yh86
hpIvepm57n1XKB1qT2eP42rwHKVvRzuxPjK9L4etiLMe13xjO2DHokyb1xEL2U/6gBxqhfZgOPmk
Ab3ZzmIaIU1s2llYI8s13kYxMLurUvcgQ9bRQVoITEI0ZzzjKrwZm6RQsIn8kOjdYO6SF6TkBDKh
0GeB5ridBS2MDKhuTf4ohNyhkpK8mWyKbFK0xEi6potvewtNFoZSGJGK7uWtOvljRlg4YZvRg2nF
41Zrhv69tUvcNvpYOB9QB2kFTX1g0dcXA/aMBpv4ySTnzA2Yb6K+5sIh2JG4qPJZDJV/RG+LGp40
G1M7hk6Wa5s+M53hqbfc4bPvDsNwC+EwYqbbun7KkGGZKHYj5oa11vUxDyZ6h0dABMkc1MQSvalJ
mVUAs4rxKuRHnxF4hgnLjzHUbRmJCmMj2LzoPNFKX9v74TDpwPiy8bFu6JDXXlx0jzJvhNpxUftf
IybAHfKAyk63A/yGeKeTB8aTzkX/ygrIHdCeD3p5Y8+i+CpYGzAyZ5g+3da1IJwpCsG7bWudcMxL
UfsDH6VHfucr10RSb9yQhmqN992KdimQvfoqagXAGbdHR40pzicCDOkCmRVi/ppGVf6YTnb4ZOIY
g5ffah25FiLRrG1H5N2A97SsLkL274dkZqkxqLGc1+Vk9NllKF3GHEY/yyDyIlQyy8U77UytHC5s
Q0zzHpGHvCVrI9mNtHKYaCNhh5symvVhRY5Nvq8HxdI/LL2vym/8XYUt6YGhjnNMU1lufDk4oO4a
UwcXWFvV9YSikpT42rjg8dHd60WP/DpqTRa7pIdeeUM27AfDzg9qEh3WnCg31ons5wSMQVO5nx29
yE9lWsBGbKpsZgmU61W5/fPCZqlNfyi0iHhAE0m/wNgOieRPZU1V9Q2UZq0/WqHlloFNbDyPwrw0
eWiFcpOVUnh/UUsZPzUKdCb8TKzVSDEd7J3OT3quwiqGJM8zeZzGOL3WRVc/x4bgS+90ubMzl4/W
Js6HmBQ7Avmhp+MpHDQr+vZ7/Mtm5v+uDTAAWr6RPxmsx8krZ8T3DfC3l/xm6CVvmlBlNFu+tXjw
f3Xu+/YvBpNYGgfG6jS5y1/92vsyOIcgzZeOZAkf8Bm99dtMHTcvw2KbEYuvkwDKvPhvQK/+0DdQ
taKddl1MX8ISdKI/VumtbL3Cm1x352LPX+swMQ921pMX3bL6s9woDhh7JSwSKdLMXeT59rQa+sxX
LOorbmJnTp337z68m2/30vesHWzOP91jfHqGwQRMx0yhc5ctHft3jTHySJrwvBl2C7KPyF0CLIuM
cstxZXeycevt29J9D8chXvVgtE6G8j9Gs/D4nRz/np0RBl8pySdSoUDsH6ccyGHyFXXIlgPIuLe9
MHu3zeyKvnxcIcs5kfgY4GO0OgiaUU68Rs+tuJ8cN0b3k95rseO/TI1UDwlg87ZGiuFPB7JMjn1e
2BuLpy8eMnySaJvwJ0AMLNSrl3w20PqkCxXBo2jSG+SuWnKwqH7buPxqzN5pRlptVzYIwWE6KRj2
LK5HZxVZyX5Rr+46lFufqhang1WmWwpMcOMzkY0YVxI0iC7oD1k/LXCuyjC3idNcM9wrr4fQVTWu
LqO23KepBbbHUHuoUV1SEvKpAQBL8Ar1c68SbTWHJpYaBKLQ9GKqEZsxhJlYV8BNnodx3nZtI7/6
fdi+1bIbtnoyu1ihrCszDfHPopN0dRQabVm8FRblKE9xfZ1OyUq6IrskAllhKkUhWwu9XftmCF8e
Gg8H+TgdwhScmdmY3pGdbLEZJrn3Zt970EZwKG6dXqa2fC0iSv6iNK9TSH+Bjp/5sh2rJkhwfmPj
BCa8IdQG07CRPFoowO4ivdrFg3HCvF1RY6fWBlftarCTT5mBmLdwEPOExaOqs/l2UOa4ceJ4L0rM
4oMhw50ErLYnLpUwVs+U97i53vyofYlqIppjk+xUxDbtDQVss/YViwgRFW9j5H8UTp/tfJ+sQbeJ
Po2N+5THDf71AlMk6+a82NiR3MbG+EryDP6ehkyuZmoWyOTT6MfTodNVdegdEDt2h4E1fFfMwZ9Y
gLybAg28Gx5MZ8yIS1NuTbJmTqHtFdOtyMQNLRkGxInkvRKd8QPC/iYoW+0EsbcMiAfCKsSW6ZTX
sbfBoouvZ2raaTNV0XSyRXbTkTVySzqfBkvV9IJIwP0d6ddIeoMnX2vuTreg0Q6VPnxFquGsOmIz
hatg5Gpz3j0rvxYEqzfHMjbfw4xhL4IikiNdt9ixhXeROGQE57F6X2Jxwi+1axzQ0pDxHY42TEds
itMiCtvPqn5IS9iwLeaAdTI3yXHw0nRTTY13Q/T2eEQvuq7sl5nc2gs4CGwrkGTxy/bzGl2+Gzjz
eMy86bafCZuQTn0PRC459DXe34quQlhAppy+eMxtGQXsX46TSi5Jg7vsKYtK2fXNJiFF40rqEn6P
LHMcmkkRof7tqK3SQj6EXha/4GlML4dmxOFu1FAIHLcOXIbZDvl+d30cWldaFCOxtw1uznjwN2HR
sjFKlqwyA9ea5b4DWHAh24HBWjWWIlOEed4+9rGKAvbwVvqsiXXdDDctd6fWxfYFRgR5jLJw/krn
lH2J2lqDjSnjLSFFxHqMrn+fE9ROQh7vfzTmcOfmsghmHXti3roU3Yn8iq3QeJzrun5KEhvISt6+
z4R8simpvqaLBz6Zohh5WFT32heCQ6a7vguXtXxYJR+Abynjq9j8lDmG3MlOHKWogKLYXyZCNda1
JqxDQa6CTew41VndbZAGmfYKUVl127KvugtjRBOrqWais/Zby2DnpWuX85hyG+eItKqEejaxreK+
ABCBWGVCwQbfE2RWgFp8i16t3obUlo9Dq4CZ2fNwV5NYAdBah7kMbt3Puqt0Vki44iH3N1iPa3uN
CTSs8I23QLng0aBJ1pBGYaVBI2fb+54F43M6asYCsYIdMBRw11aFN7YPHNpadlxsZYQvMqzy95pP
asiKeO72kkeHcUpa8yHFh3sYSLsgOXJU43ODym4lckjcVrL0zGWEWELvoN14EnjGaMn2Y7T75qKC
YbXB13oP8IoIQxHFIQ57HbU1OuFxA23XWtNeyBEo6oT9OBK5duf2NADQZbj/INE8hdhcgSxE/dGs
HeuzQ8w0UYFxPC0sNv+BS0ZjLan5e9PKDZM4ZvA2yI1i67MMlxQRs+9uQwer5TrueHLCW2Xlti5I
lAat2w35ljBEAG00eaReOQzFS6nrpNpb+t4sdP8YmlDcCcs02pgJk7CBo68WqACPX0R/0PFV/ljr
Wvk2WEaBLidhF5jO8cyWFukVbQ1nkLmqpAgtEOrA27d11zVGwARtjm9rN7MOUkh/D3eeSB9EXHId
9S1qP3Aa8ks8V81bz6lyjz++34cxNAAt5xNCFymafjv247QNzxhxkCZGszLUghcfZzOxSd4Y5vTk
Wh1+ek+DkXs511rfPI4LpZwjH49GAuPvOaqiiOXiEEXO3lzo5mnfMzzzm6RdrN8+Yw+wcLs8Ifdm
MwIgQTQWEh7iotz5yt7fkbi643gzMYz9lKaRsxbgUvYDPE0W1p2+ztOcMSgfwSoTPly0UYTHPk2R
8+STuvUy0i2ORhzH5eVM+62/z1ygVDZyFlqxdVTJN7vOqqx2LnWr5JEYCOUZ8xZpYOttMjzX88Pi
XCJOcc7CUpwyv5LqVUh3fhwQOHObA3IJv436/2U9w39DnQ1LqT9dhwWyfS2j6vt24NtL/rEOW8Q0
sHjQRZwr/99lNogyfjEsHdom/h1skA6V8a8tATsvjB+WzV+yP/m2RPu1JYDzxXgfDxMXESacZVP2
N1oC6zyZ/77FxTrBvH5JM6SswHL5U7uZNAmhSZmZXkSF6pIPOeRuvooJ5tJ5fFJKTDgTdD89IMxg
OhiNhW/gccI6vx3KQc/uJ5pTiJcexOrnwtdBdvQ5+tJ1aCeMydCFjSoQRh6+jcrVDgD+ojfG6ovV
Qddw8pu91b4kbRxFuHU16AUVEHrUuHUTN2vcRoRZM1egUSmrsMzviHjB9R3iQWIq5JX+yk+z/gWI
EZuOzgB4u5iGd5icRwrGNgyIQvB3ntW4z9SoT5FfpXez6s1XlCUeBHGFNrXr9fGeJ1xzqXKzv8Yx
VAjioMusDrCuQe+UmlVdGLGQTsXcdKiyx9HW/E9xHPk3tVaDr9cypxLYPfRxx8Q+2YlinkFxIiQf
j4Qu5eOdXldajOk+tKN7UY0EXek0H2NatcUde2zOjBUaXY83Dt88QFuIp2EesFurs/XaOtuw4fTB
NTqbsztE/c/qbNkGpy6O3dnIzaOLhNvF3c2Oz34tzpbv1KynS1wS4yO/QXScDH4105nf0JcTVHz2
jYeYIFaRg8o2Mhdf+eIw989mc2vxnTuLA31YvOjT2ZbOFw6SfPGqJ4trvVn866rGyc5H+bU7m9sr
QZoiyQggVPWpMi/wVWHNNiW2hrqZxJpdAerbcq53uNeJfV5c9H2rp5dCNe9p7n5Kz1Z7SS+9F4v/
3mnPXvwCWz5qg+RLzhxxNdoTqRwF9M1aY7KvE/p1AD2DbS9GM8uAyL0wfWz3U4IIoiesdlUrKTa6
Jrx32gvzi9HyFN96arzp5zzZtXAFIgVgQJ1ZA2rBDlhnAkEFWIaGIe/T+ogl7LqzupzaGuZ+dgrd
tn6eIs3bDWeyQbxADpxvwIN+NLsl0j3M5M60nYrwKQ7j8tOEQamC3uroVuA49qhwduTJ0QAtb10b
IhFsxRKcsUxl2zxCpt9Z4qY1LKD0yindHWFU7osH7KUhjl20X2JEIEGrC+VsmVa33bYQevRI+DxM
69YdqnnTWYPHFZf5fMtVisOEDAwWv5ztKfSQAoX25VTQJWxrK0LXoot+5P2ZnRpWQ66qS26/3ryh
Ey7jfWFgouNiqSgcroU/WePJKcLZQmJu5p9YFYRi07G0Rndb0NNih5wg5ZHRgBMWIdeJZd4clGqM
PyI8XJuKPvXZC4fcY0Nkp+uyaWKXRnS2DaQxE42FXORLmhGXHGdSg4VKSoyKd8LJeYLMYYRSyJOj
fSwnoDpbnUy3QwbNjIKjmux6TYUfJYe5kxMttOOE8zUIVbb/SifdmSqWkU/DH0wvQG2H8opowb76
TAcr7U+5DUK+nMf5lfeqPgwns8wDo2Fj14YmcZyOFUv29XoHpNbSe7Pd4Lh9tuUod5HF8HsvVclW
MTSKJcPOKBbmSRSCb0HlUlH0qZkBd6PKgbgRMlMWT9N7ElPuyT6pbkmmQWucRGmUf7XwRk2BZzqV
QcyoF63TLFXaPiuUeqG6xl7LejPDITYkolxpaWV3EKnm6sWGFDjsUYU7zyYNXkgVE+IoaDqoi6yT
UsYQcxEUEaGN9TyxONWFfhsmSl47rtcZ+4zAC+uWOAYGD4ipBnPFL5IDUBRx/+ortypehrKaDgwo
Uhx1FFRBxbMSnwq8m8Ag28B6r+yaDjvjunP3PgsosUmN0mlwWvJwYEjf5eSVAtWCWDWbyN2wX5A6
lz2gnWciXUz3JBu0az2yzJ1p2ifPd8hfStIAg/5Kky2xNWNpPUzmZG8IClRcoYbHtDk7jK5d37G1
TrealaSXpVWCpSvMQ26GT6Ge51dW7bQ3elvEb0TgzFuWO/CCSGeza8gttFHzFu6jRpKdF41Hst0t
ZPVk6ZRL8Hbj7XUR5v5r0pVYm0kNp81/btJaGZ9L00m8k9P74HiYHPA8ABrQTnKbTqMPP1lO+ZVq
k9mCcNfn8osWm1V2fx6u/cvqsX/XGa4BAJEx4n89xN0nX17zH6u2X1/z2xR3mcla0HRReQgT/crv
KqaF2MiY8pu46Tzi/a1oM37hTxlj6rqNlNjRqed+m+P6hE3zZGHCCRDR5X//TtGGRvvnmalpW2gt
yFZAZIVm6idNDbapqC1JPtkjTwwJX43TO4/QPbDVdnWTkhDMeobMFa8l3tgbS+8+FdFk7FjwUMOI
JRXZcTOikYwlMLk3hlas5tyKtzZL1gP1kIqZWsrWGT7bvQ6xuY6I6AiYAjlv2Av8N18V5d04owld
kU6gx+u2GIcnfYH3b9hvUlo5eQcmw6oNjYzOMHaMIMXvCBrVNcqtVlitCpzYSV87168hYBUtXXMr
0+yCHWSzrJd7nfRRUNRqweq1eEonDcd467uTYwca1h4/kDnMIFa4KiKjJ05Z5k0tZrFCG8x7xy1u
p962aOIpaD/sfFbsa+rGlDtSvcYumJ3CFPuxQdMe5KnW38mOnJCVdAbLXVVa7j9VuB0ulaHqcaVR
WSxQy6LBjep0H6QgZPNab0Ztj5+vtzj5tbLeSawm6Qq6Q60zUgAPtSGc1OPNwHo4YldTPQT10r7v
pkKAq3GSPWqWIrBZmtcr7NSwy6dOY1jhtt2UbgS8kXqJh0peQ7dI8jWiI0n354j6xcS6zlspveiL
xHnZr0xfdfO6nhM8vHPocQwZQUPqNbl1UZ+KLTLpUbubcVl+EQhBX7U57kEdkEhWXc3T3PgnxUdy
j2NnLgOW1tqzVyXpjadmmW2gPaaQtYSybupJzTe9mdzTxb+XqGoA7WRrRe4sq8s4XJuVVQYDh4rj
5HKfm4bJ9AOFrjUWTDP0kHlKhevFNsziYszErZ513q0xhngR7UoftyV52l5kQNWT+biP7Wg8uKrz
V5L5R5C3dn+bWN2u6qcQ1QKAFjxLsfehML/ASSnKk4qGL1wW3Z5SHQiXlZQo59Df6vlMjQ5SVO47
ny91NTuTfiV9xuartJn8AI+h+0TievSamnb8gG/dPHCxRjtf5M0baoskQCNCnWy0HyY13JNbei+p
UAETqAlf/PSiOsd4wr9oGPvJRN3czQ1CVcfwKbNGTbQnVAmP0o9Sxubos4AVomlZFRjt9m1sptel
U1WEcKpQv8tIPjS+uEZY1lsYpqROpX3DvdA2uVXtVT1zqfYjSsqV0kyTrCvmOdpj3Ki0WdGwRNqa
I5IZoDW2Jhtkx2P2aiBIwoZT4v00Jy88ZX2bvul0aUy+NK24I8I4Z59RNRfUP+EVtXFxS4yfEbTY
/K56q8BBxF05XrV8Zhzdmd/pKwpg8dB2bu8TNBrOn5s5XRQoJJSFgauE9VKkVlQxqnCGd8JUvWeb
pAL/ZLqIElMyTcnd01Jnn3I+9lTn7EU3juN4yAhcjRqYWfLJyCMgEaZFdok/yatQipgZ01Ttk0nm
e0beLhG6To+I3umK8KbwBq4l9jykP//PcVr2ST89TPXH//6P1y8Fypuk+yP1aUF9/NlxevU6vbZJ
//0QhAHF8pp/TEFI+cTP4y4RIsh4v1uM4jYjJgSXkW4T77EIGn+fgli/INP1OC15KXiIRVz+2xRE
/8XxkfAu+3FcluJvEc1/Pk2FbVsLKpkdGzgqlrQ/biBr0NsJY+HqYrB6m4heLbxsI7P4C6k87+MH
LQE/Bauyvux+Uao6S8DS93vOljNvmHW/vWhww5/y3p2DwXbL/WgRVUg6H1sC0dm3jnL07VLI/4VP
58w6+XHQQ94R7QHgLNNbOPA//nzO1prReNdczBJZWpyBrIwZ/px6pDqlENDtHBY/BIXPQUZ1euvI
uNm0SCN2BYQG2uwpu4ww2p5qJF470cDF0TqFLgirxgrdXvvcJ7ZPYClhyw3B5+iKjUlbx1VsbDWj
txQpgxKHMPvJbKG21uvvLrl/skk2flbl8gFzieiLNpNPWDd/knb7aVEm5pTXF8JtESlGvv/S2+N9
q5UxyQxFeTXOUDR5bSx3aayS596w1UUc1s6jyo1s43qaB1DaqoJc68wNgxt7yyq4QTnlmX/Bn/oD
HolflmuBf1iMBrFCLtfkd1vvVPaWX3pueWHXrJ3Bqs50+hh4jMH4HOrGBfWGDHTWlfS9nV49Tiw+
QdV2xd2ff2o/K1yIGDAYAdrL/YfdzvzJvGUjCGvrKEkuqinWLka3tNaJM+fH0E+brcTr+hffkmkv
d9OP1yHgLYF3jn+4fxQh5EDtAc2SuNE4snsQKfCpldEq1vCJsLQdvP/5gUd+vm7QtVZ4lFy+Gy/u
008NwEM213U5sbGPYlKAZvfFLfx248bJBScsIi+7Sp6ZWtDc2y2ofoC1iozLzHZXcRj7QYyuiZJK
8O3ruW6XAATa5s03kuzNnDUvQAw0B1aPA8iw8rxfWWbrkBoQaZDKrQsNKsaBLUngJnr7XGtpemFO
RbGRpSE44iERs6BOXy039PayLasTEykzGKbWu6koCPTNnKlb5MONtyEMr97EOJFZgRUMSm29PjGN
7DaDXTfFWrKdPY4pvri47/PTMut0bkdqfMY5uMbcbaMhc0M+FpXUj15ChmekC/zY8GKcKmDTNLyQ
6DVdgDSDO8LGDqOAZawkS27CxPqJenxoVqnTHKq2TZ9Ay8DjYtjH428sdkQfIClusRMLiN8LjWAj
2OwwwPIDKIyscOPJOZh9hdYgo/o017OurHeFyoz1VcHfWa2bTuhUs27asxzTq30RKi8+dAwGCFEz
bGwXhtbPxqUDRJ2sV3aR7VVFdVRv0FBTqehlZVhfrYqwym6VksOQBhGBE9l9P5mJ/IIXkN55Wtpo
UiboqP1zdx2eO22nxWnVredUz7zTlBMP+9k/9+ZQdpZGHVUqXbtWwFfn7nZn8Les7TdOY9yzQWMl
NsZF4QCgtj2Gk6nykovIj7oHwp0HLoVIw5cXlaMDq4RVX0JSbdp/QIBfs0Pr2qODkhwslomEG85g
E7S2yTfMXPYjNuZq53qM+TbuqHWP2eSGL3EJJjbIR12S4Ganw9pFFFNdjGaWEWve2s5zyQhk2BIj
z4DCMrvHxmvN9VC44GpYnS2/htWhJKFPEuParfFnY4OcpuHazCpsWF6U5szXXaaO6zKNo4PrhlV/
yEDQ+DttTCgapaOBR5YWdBXPJVzTBqK9KhwKBkPz/S0dr/WJEDm5qnTHQSvUhJsJnt+Nz/A3qFxR
XiDos/dxAaY4NB7maq4YuIELDGqYxAw5wzg7eSa3A8O06zkyvmLZ16lbCaMKxRDhnW+5IbKhDOoW
cLOb18PW0lv/evbEeK2SyrlUxdAcVN+913lLRdiziE/VO6HX4NF7nJTKF9qBID/ndgIssdJrxoqz
D7CU5iFLQMBP7Z6IEOsev6RzzFV4afuVcTBt9RSD4idSukeww1b8au616H4oJ/0U96X8XBjKuOjK
0ttx8NC7JHOJa3JassjMYidiCzRHqtDYOp1yn51Uxh9tL/PACF2AQVFbULInmCinzsFKn0oTfsr/
lKb/X6WpixnmuxPvD3a1W/nR/t//07+21f/6z7b/eI1+sK6hslxe/tvQx6fetEwqSnSXrON+V+8Z
uv6LQAqFMNPF436uRH+f+vBvos8zf1XocZL/PvXxsT0ZS2wGwyT+u39r6uP+XEHixwdk57iwtHHP
QTL8sWbQVdabWlcVBzctS8g0faweUGTl+TYHi17eKSdl3mHX5tjvsSiVzrElInwnfcCKWzObZXF0
MTEbd8XSaGrQPwLm+A9WEec08KwpuNYJYpv7tzJyiG5mvbSqvV5uFqsHq2fyY01jpHvt6GNrowL7
MaT7LvPBPvEUQQ3la1uEbuGGRHa1abCABuAu58CAF7YiSOeWEW+yZrr9WvjTR2+g4p9tQV44ge7o
d5X87AuUy8AhtbVhBkrvnyqfR6dnVI9NJ25jtybUNcrbbVv6D0XY31W9/ICOFPPATseVCydAd9Lu
0tehscA0u1e5hGMVo0PikJlXeYmeGoFK/MCupN8Sb9lCU4mndT4Ih1k+Yhw0hnEwwDgI3IrwnTLH
b52qvtyM6JDXGtOOq36sXYQnsXcwIk1tcnf8MCMp9/5k+gfcFnGQGHp88Jexg5/XJSYjV2xxOGqr
qKheSxaaaxK6vqDW+UTRkSH18F+l38ImzMbbRJ/vgZJ+8Pwmi9Oq03se6h0uX1IfGq9Q6w54y85v
Y0xI/dL6Mw4RU3LAL5Ftqm6MtzIHdoSXGLc6w4S9y64ISLtWBnRfrB8YsOhyrNlsQ/8nC+k2U7Bi
BimQijB2vM0L91ZVWnERWcI9mJGf7+eyMWHNz5/B6p2yZabjjL3cZ7X14GbRG0HK2L0yf52MasdU
7H7QPSBJtsKCwYTIYVI0Otm9y6L5Eqldw+qASZJ+HiqVdgg1Uyun+tErOrQg/4+9M0uO3Dq77VQ8
AShw0CPij/8hkciOyZ7FYvEFUQ2Jg7456Od0R3EndhdSkl1VsiX7PjtCrghZLCaZCeB8zd5rs9+U
y6FloxkH1eAuzdeG3GPsEGLZIii0KYA6Yw/PkVS2ipWePsfXGkjPQNQdNC45znug69Uqrhgfpwy7
gjYxrmi93t/jQsKAzy7mlhapDPn459NsmElYFT2bNbgXCKpjHulld98NVh4mmXgSXRltl9ZObywJ
omDI6yfdLiHtaFDVDS76jZGmn+uZWLU+yr3duKrbqKm1rVWaZGwswr6dVPVNNzLMSWyeiR3Mph0z
QIxR2MwBYsfTczpY8mFYX9P3tB7Qe65jD9KOKVPlYUMAtPletWaxHDXJVRKSAVubLCmwzuxzodUP
eYFxHcQ+tJfNIga25zNZiPGmcEt3DhqOYtzgK2A8hKBnvbYcv3hFROpeqaJN74VNNMYCk/tFj+d8
61jz8G12F5cQgZwAn2AecYRsJ1HFjz4tKubCJUuB5Q1+hliM6jwOeog3ELQcwggh2M0Oi5K5j9nS
6q2R7WzMp5+sonMpQjOi8TaOoDpDSJsRDS2t3Pe201JKe5OwlXxIsTZcCZaVJCeQfb7zYoJBNISl
qHZIv9pUA2JGcGZ2unej1jau0Eokx6i3SCu3ZEycYo8A2AwaQkP0oUyWIzqrlxpXHVdNpIgezArd
fczLVn5TqJEgCGCxURtYVJbYVZPlHSYBjmE31TQyaypAPQRCi4aX//zcvk6+tpjO3rv/+UH/clF1
fK1qUutj2f3vU1Xwz59+yb/8Rj98X7Dmvy2Q1sPyh38JL0fuemTOD2+qz7vflSXrV/67//Fvb//m
wb1uNf71iua+J5z1c/n5bw/VD+qa1RjBX/ztyPacXzjCPTAxvmXAOln93L8p7i+AG8bIPm5ZNPQs
c/4xWCIQD7U9ixqeeBhXV5TO72c2FJv1W/E/ZDEsBv+TI/tnLwd8F7ZIyG/hWxPxRTTfjyf2gO+W
BUc5wSMpavxpWXlGTIEkjqFw2M+yTbZSFUmHr6iRHwtT0YW55tj9BUz2J9O7bfmoiPgxENPhSzB+
noxYLXL52bWXvTO23DxiUUxfrCFJtt5sySPuEXHjkwI7bL77xP7JSOafvO46ayL/iZdeF1U//vpj
VpZsJTKxr7S4+cICaHJBv1XFuYHqBwU7ax6WhYfZn7/qiqT/fsLAr4vMifoIWwGlF86KH182Jto1
cqdq2ms9GqxtT4LKLeREBCmm95zMRE5vs9Jo+rCNLPheJZyxU8OOqjiUNg7MEV8wZUaX47Psc/Mh
cgX5WSYs1U1FrgayC8PeAjdePrTEf777FfAyfs3Oe0qhDQaIt6tLL406Pp6abt3s1lec89GnjFiQ
P/9df5p58au66LcoTWElsaUUjFy/HyORV8PMDdnH3pnz6yL1553IJA702sEhtEQsimCuxNdtEr39
+QuvI9af32WfKpRL3OWFwSf99NKRiwKGnKRhnxMdpJciRIMFfS+5qlrxaoxlErqYNHoBA71tlqPB
ciFX0VWq6V1YxEc5QGWlC90Q/vGGqPw2iwpAKtaT3rg3fUymK5lM4lAbxt5JY2h0y4k4JHNbWVVY
2/IxG/DZu8uVEw+fC2+8SYV3KPPyLgeSY+IIZHK5JZjiZazjIyOjj2ndX3cAIQ5dI49RIo6jgOsO
4urKk0ipnL5BJ05OmM+tUOufClNew1Gl++0ibGpdmNM7dzZtpUgQ+tgFYvl4NILG0fazoG4sCYkJ
rKQnACmfgo6kCooFqtgmSKQI9cI99Kl9R1reN3Za42HQdNLZ6fADP63M8zB6w962UDcsWJCLdGAP
lH8CFHybNdhqlbHWFR3er1i7M7qMvBvcMRsXEdPOaNoY0Xb/Ulqwc/3Y3SB3Dt3GHoJRY/9r+SWb
0u6usCso5271cWm9FxSib0lpUUzLjRIJnjwZ38ym81oz/6rQeI8VAcZL4pNmIrpX9CXIXvO8XfZa
HjkEM2XOG8Kk1g+GKo6SsGWLdUNFop9E75Hp2+dt89kb+WkI9zKTXS7c/L1ARkPEMf3ICb+mkW3d
qO+1k6AE5FfEBJ/wESTRCejQGuc7qzg6lqqUe0RRGYVeY8/3BDF5z27lT0XgqcX86qqm/2QIWHfb
JIv04dzLDA6548XNV3qjZpcRhPzm5Jr41MEfuR/TqmMhFpdVE9Z9Pe9F0+dP3pQX+QomRFNk+YOO
gSOKNoaH2mUD4R3xUUPUdVi2q9YxI7FzRFZrpyetr6gbq7rOtspx1Cnth2Vn5dNMy4SMrMt1pG96
2T6PSEMeCbrR/DdHucZVI1Ode5aAcqKzfbwo+PiaFX86F4+Ih+tsryxCGIIa3i4ee1Z/d2J0MZV4
tWVXW3YJiQg8y5llqI2gjLYNirfhyKBnCBgTgt1nbcIVUJGald/LwSvO0WTMhxSn5m4wAAmykZTG
PiVOZ9zOuZc8aJGijGoXu2YwF836Dh+1T9wzk7drAvbUjWWBx0omLNMbb5Ae7D8USARxNziJgtgf
rIho4k6VW4LCCLKKfZKlnciD3NYUn9LJbj4wpVnxCOTyRTsXh8gLocuqDxKUpDu79iCiFVORERYL
ufUTJyvO7hwU9660ZveboUx5bnmMNySdVQv5kWpabwENbXdXWUfHiMeKjgHh2WZMU845EmWSECZI
5ePzb53tFGtmkBaVDHzka7tFx81usbPeLfEYfTKs3gylxloZQhi3xqLnRUmfxfhwk+ZmtNdlWhEs
VEw7z0mtZe9aa4oT86XC2fgAwJ/K0oiwraXRIfLHCR/y6IdzPmYH22u+zK6TM1dN8Wpz22Ney+bz
AHwVsWLiRC+UOJuqS9v9YmNRKi0tCRjOfiJYyH3IGfvvIAGLmzW0B+yZP+pXmjByd1/RFTK8tKRm
7VGI6wFcyYn2UVofBCBZzNB+7cc3uLiYahmYPk4KgO0Ymm29PFeLLyRNRqlGHuCEeN/x4t6jhdxv
jRnKsC7jvG6DHDV+vBmptZ4cjtzAL+T8oabWfnbQsjYoOkd1D1luvslakdibtLWZCENpcni28sn4
xNNt6hTk2lZasEECs63MDcuPnlWT1zn3fW5nj5rRxq8OayaM+KVf0SLXfXw3e6ubHS2q/upY8Zvl
N+U27yOCu5m6oTHrZaUO/GLFLoHIchBQVcNlSSLsYx6xLR3RUBmCrCvHniI6TpPpHffshzqaCS6I
CtAe1UKWV+Auw/w1IwTujtxC2W/NaVgOKXqZQMx9CwlX9M69o2cG4ZpxZ9q00Y2oNz3SPAlxYpwH
UOQRQaJxHeXzNhN5J0gtczE5O70esYOI9fwDnun4lOocECZalZPVTfm568DMZ0Xmbke2YkMg/TV1
3GIN8pKlJvRVYiaiz27Ti3M31vXdbBbjF0vmzo0H0xPvYzuGpWzSU+8D/IpljaW+msQ1RDve76yo
jnKqjUPH6H+zzKqtV0Qqwh3Am+2Hig8USUPtoPO2qkh9jMxhgQiCUR2nH8N4chzhglz5aR6Fmaqm
L3aZVagzCi1Psq3oagX7P0sasGUfMDIgdj41XimRnZrRLOf6Vv4K/sOyRKR9YIgRXWDSv9ocjmmt
HSZHgY3u+ocYAKLsRqTkhl0e9JSn6zgCWucdQxXY9+CQfYXQtS3Sg6gjKLCGNXD7V+E08Ziv9PZZ
Otz0mRjTh7JudtznaH/GExqvMlykHQ5dK8PY80rEBfsIudaRBMXzAPoYAJS70YBtQArfjtaUbtLB
vZHW3N0WupGGszF0gZlhXSvtVaYAAZqIzIe51b4uPu66OrUfZKn/htX5rfv6rX7+b8rUH/UGPNmp
2f91b/j4ufzbuU/U3+6qrlL/9//8IDz49S//PtL1fmHBSpISujz+uFiev8tSN9j4Qy3C3ntJSv67
/QLbtc2X+1jxMUsjCfh7f2iIXyBgUif+f9kvSGz4sYoWpD2xBdUxe3DB8Sed6PcFfIweoWs6m6xf
lkrVTXRRZXHaFJ/nVaqlXVRb0UC1gYKJh/Y5S+ooPdle+74AIv7IXmQ6Vr5dfDSA5IdgpkUoBJ1d
Z7MfNAFffxUiR6dcLCcDQsXedyKKFVKXS2DPZn5jlFR/0shfAYYlqAAnjKyWzAJ83/193y54cHuP
tMWy6TZlN8qtIzrjQ4mP89i6gDvKmS3mJp3Go5+2FhbXxT/nBFceWtRZAbsZPcRie1v3hRfMc2vt
vLorAo7FGNQv3J6snsttM0i0jEiPXuWi5QHYn/RdJxsywF5sM+tyShk4qZbv9cF6IoX5jdMqDkdh
TcdCt6ejLEiNnxn0BHO1dKfSkJCSQG9dL2UXhb0qqKdju3vEyzpd6+00v/F8lzeVbckTkXflS0II
wXZKLHc7zWq+9zoZX9PbGLdtFEWnKsubHUR0L2gRds0onYyXZk6jb3Aom301OuZtPK7+MBEDI71W
VcMjpMDX7YSxykpKd9eujb3eZ4W249S1l7NvT14X+I3C01dljultynGkdio9QOHn3q8nLCual5h3
45jWTIZ7qFEEHivHvbK0TPFRi9FBXdYtlY/CDeHAQehZIw5LIzXsZuOAy72yI0UYX+X5S/vRwHbq
huSVDPNR+ElhbrSiKr8amV6/RsmM+c9O0OSHsC5gWwi7nb8t8L/dlxiq1kyFhyos1Ksoe+3ttH/N
6jzzj/iVIUUDdUU9PnAtNjtsZXUVWDFjulCXU0dybCnxWE7cAum2MjvQ5sZC0kxQjyp/k0jczW1k
5u69iGQxP1l10rwYY55+EqofbnETaANLSpw/p6kdoNxUqbFtRKkVR2+RHGRCGws9Doyo81NoaCkv
doeMny1knCj5sWLviW/SLQHpSS8t4isYvE73oFpzSveGY2Y3o84ds6eQdfmQitJCFo9NeDlROWL1
wZPaETJQL4gxtkM/emwUimoonjMWp8wJE+6tF6OZAb7MDfieop8XayM8v3n3PYBFgUQNv9ws2uqX
nzPWHxuWjB0exsZ67JSfedtRZK51ckatf/Q6ascd6aoVmUrEn5BpTQocHipv0Gj5GvhQ+EkopAfG
yL2OMtZc8jnhbcFNhCbQj/V9jHp24s4S1TWzVpKX+BjNGEKCkY6PYLc8uS1xUDirLZ86M/fImDAr
V4W0WSx5ImSmNL3gaqEtVMOA6LVm1bNdxaVYNDJAvUwYTLIHNk7ZOzDWmn7WNj2CForuZRy8gJ4O
VR7vOfiDAlIaP6VD07IBCkkBMI4jfZSnV2Q9QvrKy6tJpUWE4beulsc2n5zuyWiY6r1Yi2i8Uwcb
FkkgE9kHkaWOCGpYgqc4moqKqWXG4rgg4uO9rnm0kF3SgIqmGOrTzxOxL5/jcaJ8hYIIMGGSskMp
MBmHpfeWj+T5Vc+ul7lRKE32SFcechAzYFfNVMocCJG+S36dv0/xKSHmhkhuraID192EVkPH2qz7
zNHHnspng30z3y8yE884I9yHMk/IvDTW7UHm6TM524X2FOV9/s58OeLdcTrjaKU+Ty1jKer3isqf
Eb2+ojh0Y6+iPnkvf12AXJYh02UxolMJzTtXi+oPpHezOtETfci4L7v0jrBX7cW+KHiHVcw7X3S9
l5P2v0XJX4gg8XmtUqY/KUqS8nNe/bBe/u3v/FaLoHr6BXgc+n/BUnMtOf4+q0Z9+IuFlgRBIxKs
XwuO3/fLLsxUChFfp4pZqTL/2C9jBeX/poCgVEH1Rjv8nwyrfxolwh2C480onYkeRPQ/KMHEqOlK
qqRCJxGrIxs8bYecxCIvHOYxj/goFWDBdPnYpqPd/sWk+KeR7eXFWWtDwKEYQ5H2kzjSIURH+ljT
rsQEUVNp3rxDQ1haB01r3Ag2a6UxtvbMaIvg2AB5l095Gn73cf2TaTVF3fdj499+BrSofAa8F2vR
930pVla5S5vclldFN5WSlF4OaFVmDa7xqbU+/fmLiT+8GsxkrijIPiwt2Fys78h3AsC5q+i/Gie9
wv94ZZQOnLVhcne9qzeB8v2Ve8gA4pBZg19t6to2TrRKzyL2mhe36/1AOBOMabd9t1Ipxr9Q6Zl/
+DzQqmJ9wcXCAegyCPnxpwPPZsiqruSVGsl6iTSlkffQOPUGthfniegUDNvZU9pXX2XkwEg2g1tg
M1jxac04mvKmu831xBvuu64sHtpK1FSDiwfkooSWTZCilGogdK8pWrZ7FUzS1PDch3roP+XOMj77
ERaRvOeX70b/BM3QYzMS7wh9SwOqc9jcGGa3TVa6aHGkEle1P8/mVk/sTuyAX/rtjqGqz+oT5wCh
TkjNi7+4aG3jj+pJtCLok3lVkL5wkH98myzA5As8pfoEg6fdZjJpt/6Q2y9z1S+XAbZenzzpEne0
CsSwo6AVU6wusbJpFiLD/qInk6u0rEpoMD/nPomEgbpo0Ix5lDs9FhzlLcg1O1CJ1XoHl+lGCaWS
ZJEAFzOuNH81qNky0XdxMTXh0mFfa1l8lKuhTazWtgWaxZ222t0KfG8MU46Ln3hBjIXujM8021Vd
Yj8isvID6ozxsKxGOoxD5hOKRTNY96N82VaHIrmNBuc6w/y4H2PWqMycHpvVpCdXu54+85lCLMHT
l1U9FtyLs49zDU/fxe8XXbx/+cUHSFQ2nkDj4g/smqjZklCFH6ISS6Nt7bnKvoyrrTC6OAzL1Wyo
26vvcJ3KGpv64kdkwIo3EfM9PkVttSwqa77Px8W1toVhOVcN9hofayl9iSux/4oY52MxukRk0gXY
L/bFG7msNsk4Wx2T+cU9Kdwix9lycVXmq8Eyu3gtzdV2iUIHByagF9yY6cWZuZaw2C5Ww2ZKdbfH
Ad1+RRbTBe1q7MRCg8eTlDj8nuXF+2lffKD9r6ZQLO7znbx4RYmy6/ftMr9YFycpFE1cpfOkDf7t
UPQr444RI3ozdptHWw293E+9qOzXtBu0dybYLnifYsYiNBDLczdrWj4xIPP7W2qE+GrqwWksUb0M
Owo1VHw5C+56W/eJkz14+JW5Hrksy7uJU+I6jvzlbnaTYmHw1mryg9Q7XT+mFTj3s16zmg+BsLIT
G8pJyHNfNkhu+iIWOSR8I63WbDD3S65Sz0DsouaPfLieuxH92JB4r9m1fZqgST455Wy255YArOnY
0EURj05M4nRMG5T0m0RAUdmgcqjT0HBqd2yvuOKddw8ryFbiogFKE8O4csjwOgK8EMeqgclCbxR/
baD+viSpXgbKm6yHsfVKDpLYgDzQdwfZJbh24tLcAs9KPydu2obIKeKDY07uoXYjkDFeqgAUJHq2
XSA4fKraCRVMvtQ3fbboByir5qFJ9BkjWGnunXyKt46XRQ9YkSU/dCcyGzBCX8Lm8DUZouYF+eX4
RkIZmvYpKOasH29pZ2D91zHZigtROBGNYD2Saad6zwl6vNv6Dh0OEhmI0GnYzp2ubWo7m06dZ3xr
6My4tpLZvEecS5c7eePXgrshEJ7F/Mtr3BPkxAVql62FlSNb3K1tc2wsA91Iwryy6Yb4PFZZG4x2
Du1AimZvqlkPLccC8DhMWXcr9VzSzydTUDW1d4Vft/GpWR1LgzWbA0grHQS1u8pGEQLFoXv0O6I/
m6UjykPlDQKZXveBcfLrHZrG/GrBO99NYsl3FMeEpCW6i68MLSosc/O8aMO9ryr2L4lvkTlmOwc0
yuwb5h4HG5Dc5YbYRPfWMUxtTZNYCA5wh71j1DpuRzZlT/3St48m18SRiC5a8W6Q4xBgXW9OZdkb
D5jrtH1TGaRk6JVzXUZJ+mh4NMALWynmhHAzY81Ob3tlXZd+fWaX4Z9ZZKqwZse/I0qUB0DmPC81
Su5+zEEQz0Z15vMl0q5uxx07zWGbEq+D4R4p0jLAZ5OtPz9It3kvuISibe0teZAi3Sb4a2j7G/Dd
1aOlTfnWazv7ZSIUku+QrZhO2NYKnWrW9yI0aZ0OSwGXKZtkcuUT/7m3l9QNCphG+6IfLZBGC6he
gAy7PGrScIwY2S/EiIZLbidoUDsEUtHwCeg91ZTWNHtJqtoRFVR51UWD/7XhMUvEbBFUca4+pPWU
HTFfY4qccGTNHU5+wyngctQs9/dm0fvPSTv0sJTJzjkbLrtzY3C0cqf7qjiVQ2RgW6MRe0Q9HPvb
pF4nzqbFju84WOV4RshV37gjeNXQwQZANllMtlVaaM0Wvc3UnvCcEcYCvwc9Yz2ufjubvBblfRR+
GoUOyFMYBPDwIzGTweUwiDk0c62dGtJWD5C2itDNEdsLX95CU1nTAnX1QBCnhR+0Go5uWexMv27C
IeVdqJzuK4a8ZIsGM7uaYxoxG1XafiQdILw8dRwT/dBWn0Qa+GaDuLgSjnzhnNQ3qrNcoLZ9f/LU
wBa080R3ZFqDxthVBSuxlIC80vT3aSrcuwwz5MdiTLwTYZOGw7oKC+Iu0cr0kErbuXYi+F8Wt/ax
tDsU/2V7Z7YGCwLDThEnR8AJEdM7Z6jHw3ksBYNtHjws43Mm8NdqiFRY4PcJWa4MrzFrdSAXhGkm
Zf2Siry5sURaX7e4Y0mtJWosrMfypPHFd+Qg+dCme9mWqy6ePxkSGhab6lzNwayRVPqAzGt6q/XY
IkMMhgL8VCJkhM6rV3HKOerIzPucZYl7jiFsJXCzE8ogifAUBiMzHTLUYxfJ6tCY5D1Wyn+ezMj6
Zma5wWavFQodBeKMLk7svYTddp1TJD7oqdmRqZhp9x6JaHdKTPOtMfQc9r3OcCltE2/T2H46gh1g
vOFWiTEFTV0yq1+84pZ+DTgIpv7OwQ5CkDMyhezsmIu3K5BRbmye3tkGl+2qIotsBJZIVMWWnPh+
p9n4dJbJNwlUTfva/FrYPS5oOGyWgxBS5ZyEtjvxnUk81VieZ24ai1sZMZ7YiCiVJAzKqnucWNgA
rdLyQxqhQd5kVaEdZ7S1/W6asvINeoccQqc0EDlKxzRxq5hE04WGUMnJbJoh5ZlXpfmZkttbDqM0
+2oTMbJNN4hWEeMLszVPXiTSjyCJmrueg5ycwNIHwzIFUZFbLJt9F/oUwXMr0Q8fQ0zqot1rBgi3
NL7Nh0xCHIRZXt4tc8IEasKsZO7i1btgri6G/04U/h0JnImvn4biX08Unj5/+ay+/qB+++3v/L7d
0H/xPfx84O/FT7bKC2/WWknC61zge0yB8H5xyAfH7EgdBq3A+8dAARKtgXgKtRZLCf+ii/tdAfjD
tuqfZwPBR6b9+d7q5dAYoajHXumxfqGb/LE9wtgjnK71mGVZxfIR247ng6Z0dZ6DOx79pBHJSzJR
mwEyDZdfI4umS34RsE95Va6hRkUipmtKvTLUMsx9rWk8IHVrrigdmlvhJgQjyYyMJH2NS2Inq4V4
wJKbQjpseJkpuE+kY+W76deopfqSu1SsEUzW3Ip3lIOCBNs1pUkrrF08kNw0XEKcat0Y9/7Ird9d
Qp7qS+BTjO505QWk1/qaByWyGvWLPii9+7Kkl8wo1GN0dim4wpRhtBpe6U66DxHvD2JoK0q3jU+0
5gP6nuRQi/EViTfCbgxbT2bvoxAqII3G+kxPL5US865YlGq3RhxVxY0F9TE72aD+NOZ+al9UxBQ0
CPDehxJGbMYBzZOETO9qjt2DkyEPYSls3Ohm9LYeL+RaVfN8ULOc2h0F+zTsLNbLZOWC/L3F61lt
UcE6H1kPUZbxAP4AjVoLC7k0V2h3BO4VRyjrkJU4bXSlymM7JKrAiqQiqJXYVstvTZOpUBnmgxyj
CuFTUdzNkdLZRbjU0YsvIfu44/PoAESNXcc7ucpJD2bk9tAc64K0hMautXvquPKhyLUKcUXNLrhi
S0CcsY0MqHC/Djlqawv33JmoHLHtDHTP2KaU9U0oEe39QcbfLDW+WSIz9l7C/Hw05/SQYzF87VmJ
HOe4bA7KMZkq0/OOBmRNTGI2URAHdiNi43jdKevxCgKpMm5jHxFCOqizCcMsLzV9B2ozRQoGVAKM
BNqxqVP5dZpp0b1lR7duB+CILTxwWLt4Lkk12g6RRgjywiTNItl669a9pvFo14YKFFgJhBVEFpMm
raDQ6uPlm5wsfwzWA4ri0kGxSHJo1TbP/Wj692YjkjPutnFjAPp4LpeuIESWPKwcJIdCsl0SE63F
abk2YNPWZ0UFJ7SwJzkRveD7V0Jo+gGnBula6CLZ30EnvJVMSj6im8t3/biug0SqwYXEqYghrl/D
OOAVL+p+WCGSZAybr+JClowYHxmbYQVOomeKr3wWMU8eQXVYNVcypaiBVLorrtJfwZWpSp/ZyHDy
OB3NsmblGgqXlXVpF91AoNGKwCx9ggSR9xUsklZCJtoPaJmgOx8rzQBfuqI0/Uxr3rK4iI5isEmq
HzNSMYwVv2mtIM56RXJKku9e0oz8EfrzCRU47E5uH3EN2Kw9RxeyJ+qo2D/4F+JncaF/5h4g0L5A
UEOE+8TuKllRoTJxqxc9hfWPzw27Yh+4M7fmhjukHkNPtV31SPWJWMR0e/9FTXa6zS5g0nhpByKU
pc21D9U1BG/RHVzX6k/tPNdn36pXnumKNm0Tfru0McZPqV/XO2XbzU3uN9O+FXq+ZZkIm8suymwk
aH3FpUoLcmq5MlTHBk4vrtBs5wulP/u1gRrKlyt9dTEJZN8kuGwCV4P4wm0myF123CiwjOns2fF4
ZMHSwcmS73RMWzrvq7zyqn1kafZ9AZj7xCJWvsH4ghnMwM833+EIxMggDKlJABFkeTdpNIUzO5hn
eWHOrvRZFIMwKEr3oKV1sQU9F+25Gh6smRSDTarF2dOgTC/omnj335ri36spHAsh7p/VFMXnPk9+
Itivpjf+2u9lBVxKaMQ2RjdU1PCMOLf/LprQ4div0gjd0i9gpH+I6t1fAHMY8BqYiPoGrrd/iCaM
X5CAOwju2X6Y0G7+IyPcz7Npegl+BHTHxI3yzZyfRPVMv3Wn6ZgMeswWArZqyMCamWetpcldXil5
RyxD9tRmcbSDTTiE371f/2RN8LOof82CEHD58O4Lai/WJT9WNT4sJLdw+omsF/tgT6SvEA0a3TRZ
+sEtrC/ZWN6jt+uwMUdUFTj9/2Ls/POihteHGWqgJREM56FJ/fj6w8J0kK3uZVx2wzoQ90B8W6R0
Lkbq35hahK6gNv9CaH6p1b6v5dZX9dhYuCa1o/0H5JTLycmgChoPG2yHoQfu10YBue9NgLM1CVob
Vh1vMV+AnWDZmAOGHqOKQUN44s1IcDNp9fItlRoaZyLB/+o90ddP/fufDxIk14RtMQxYdxc/QzxS
bCDaRLOPc9giocnqsicNvru7RSZcApxsJfAHxJ+zf50ANT4MXgYvvranbNnSfjN0dRYj78Bdkz6z
66pEs3Z+Uqv6KknQqLyMuCjUh1jUdn3XDIWmgnldAkd2NXhwmPFBb3EldPYns7Hb7I2bS3TfVFM1
0Yj1Ed0IGdqcGWW9KXXp11vL1/QvlSWbD6SOaneWPjXJSfbAAztSbJ7HYZ6OmtDrJSiGmHAEp6jD
rLC1BipWu4hDU6LARKc8Magk7cw9kiKLBRpdRThTxQy8TKODzrY7xwmhvDJBUV77DQKw+UycOvO9
erQhbyFoMLauU8MFS4b2YM7LzVQm1k5MihPcsfV9xIT1tUahuEUkY+9MmE5wStnnkMM+WDfmxF26
WWJTfWwQw94OA1Vn3tnyncJWJKGNi20PRNxCG9Chzct7umutL8EJjIooU6VunKbFIa7sNujM3kCR
c5WX1bPlVd1hLE2AQ0rdF76/7OIO3YCD4VW5i3WI3WhXFGTdCq62QE1ucjf2wmG2NuTlXi68bbTL
8tjqOplkduI/OrWaj06cIY3qi15h/khTfYtbVf9QKFt9MnPpv4oYpKtloVqCptDUp8TPvXzTz+3w
AHBC3DV5ZqBsWYe7WoLwxz5ZPcz5SOsXcoCFhvVMke3uNfPnsXU/VQUC02AG8uxK8xpRN1JLezby
PYbcBXlAHX0RetWeDMTUZ8YAUNl8b5cQDLRz+8wKBnuMw1nopNOnsJkof9wAUG3DHqTyP4GpD/NS
v3XRrH2zAAafsNvpqLarOWTBmL3JmSwF5qF3UWGj9+8lUMzYOTJgMPdNm+C5ACQXIIzyQ71zy7Ai
pO0BlU6yhR5uhC1xe8XG7Jv+gNSs2vYFSbV20WfHLPLX0Xzc2h+ok+c33LLt9Zob8JBQuFVcmo3x
tS0tsa/d3joxvlZ7j5XGe+M5FC6Qzz6OnZjZL+NdgaxY6i8VxMZv5VAPTyzVrC9Og5YjQOnKAz7L
rekbuU1QP5S1kJNp9vYViG3zxTNGyZwVsQUJfxFii05oTjgMffUkcBeDFXPbFxQq2oM+O8ZHyJyr
6zAd+IWkloCUQ2xFYpPjstM8yEhf0MQRYb0cZqwYMBCEVW2G1jp7dWpu1NiaVwthY3dOpXs7j+iS
82DRyuDyp7faIIH19pByq2CY0/G6F/gNuUrUSXD1uYbLnFZVb2oBDeeURb6fW4irg+lc21TsoQ9w
flOprtnnbNLQ5/nRhrFwu1fMl27EqL/KaLnzGYqC0mRBzILngzaqjzqIysPagSFFOoAvMoGRmzA5
nNqZNmYL63XUeFQT/9BfN5b3DWqccQYeihJHpNMRuc+DNUx3aevcyowdJuyFOsQ4UB7qtVdC+1cA
Z8nVsLFH7xqT770mozM+dab4qlt2AAgddmuOuSM+tLxXmiEOwISek856WeSaX+dE/a4GZXEaXBON
u55ezzzD3Lg/6J2TvRSRoULdKQ+O0vZt7P4/9s5jSXIkQc+vssY7xqDFgZfQERmpK1Vd3FIV4NCA
O+Tb8Fn4YvwQM92cbtrsbhsvNNrexnamarszIwD3X3z/Xo7+GzXOW9GZvEsGrnjl5PUbL04fXI01
UFM4PeZzZ++Gop5XXFr4ITSsT7Uf7Po9eZz7N2168X1B6M1N+z7M5q8UkU6Vg8M7wX4tCvk86pLt
bj5/W3Av6sozxb2fzeHW8WdWWsz5tmIeZxtrrLwxU9HaTVzQLWbTHItcxMuP6FwPdXCMRiXeyWU3
DDcSrupFIq7M1nCum8Do7mQQO6SHGobCWqelpZrUG9vM+TeWuqYf08c0FpjPZP7ME5ukzd1z3duj
hHdv1gew2xQ7DA3lho8hvneW/uzb1NtMeM9rRLn2jVEGInRhk+2ryre3HNX1mphF/eWjtOx74gsB
8bieT4Tt20dAhFwR2e/dN+Twtg5lYZ7XYtgtIQSZDM+2KKYN/0HvlhbvtcOe+7rsCLLVjv1z8Ntm
42Y2b/6RZxqo329z5Ikuhtg5Sttw137vd7xRdHvqyyhAZvS5C09kGE1t+OwhBvMAR9t/Mora+4AD
lWN5zoTo414STO1KVuu8+l7i6LFpY1LUCkhWO7P9MyqCZ4ss17l2+bklM/eXgZe6kkGzJltX8tia
AC+6XnE0WJHYSVKqV21jvvpdSOguU67xBtGlPvtWQzjcnKBRER4Xuzyx4i0gF+MQMt9y40pt3NPu
BmFlzta6mtV4pnMwfntG1z8lA/8ERVCr5Z1crHgndiyrzf0pqrtvXBuHTgmBLGP5XHjlfGUK5iTg
3tIci1W6d+OZ5OoM5ZtqREhBWdcwjiK9QXWqDxyi2deIIgl5oLbaG9PXSANwtUeidqg1NkqvzWrx
WK+tPAwPin98LHPbYZFtyvD4uX6mG1UX6TZJhPecWfZEnwYIX8qCEbBpmVKy37gtFMKbfpjoXvtx
YD6w22Cwr4B5deN0yroeBIdnNVvFGsWctKAXYm2FdR2fyrwObjjNMHrfpU0DOYZNhUfpNOhSQ7Vj
s8R+pe9NnNIPXwRFomKlMYYebK6q9zPgZBYdpHy2Cnr6cRWczbYdT4q58peSLaBr3mnMHKCedacx
1sOLCwoBbKRR7bUHU2WV1EH4QKh0BIKY2Pdl3ll3gDfgWBdpNW6muLdfmjzqHmrX9neMTfODnUfz
hOCQrvqyue9GSkxGHa0Hp/418Grf6bnPTgoz6dUaI4LPbUPmkmLNm7DLr7ZVcovgoVgj7yzGkkc2
Ezn9Tg+xXwTzc+MGIjoVOLR87RmmfBhYS4fSzvaOvx/mGPNXsE3yIAVbwt+xPRg/MncIH2twW4oJ
meWWTaJ9+g5Zdv0GrlPd0943eOWI4DXvE6r/rXFeisY7o3X0igAWT278uoSj7J4+Ox/hqdJsssCX
SefW26QZLhjLdSlZQxmtSFO6R8MRxhPLqhPfCa+/ysz2HPHJ58wlQbh5fcEKpclXIvGm8C32sGdX
bj9HD0WRhLx9nAndbR75jNWN9dAFLL0cJ6tz75JxErfJyBYMVtlkn+MajIY1Aa1lNpZdgRWXIY2q
VcBBfauHruevoZlV/eLW1J6MEHyrcGRMjsIc1qnHRxCKRI3zVcMgHQ9z7LJL4rIED9qNdllIjHas
8/SDm6HYGjWJ2NtcBEGwdcy0x0V0WeR54OsSeYcS5uwuVJ4I8GhUNHqPDGVWTBbZdNZ8lnPfwWJo
+GCEjr2Vo5knAjhbjXF249swuA4JEcpX3ZTVphqdk+Bzs0183b20jvkZ9cU9pX3vFOVMPg7UIKFV
5EdENVi5EXJuPiJZGhkco6L7KjPP3w42F0FuVs0umvMfDJ6pAxgX30T38S141Wl2k2YW0d4m9e8q
xjwOVjnoQ0HclXPobAlzPzEDHp+TOTe8TRe4KEFNF9ODSYV5PVlBcqxn5E5kYxNlyG0FHDUTjDAh
/NI6RROwhK0sIwpbs4GYWoY9oSsGcQiZhYrA8jSfQC31GwtSyptVEGpJVhlpEWffsmqg9zKVrrj1
EhaDnc5CuMuy+MYRkmMlc9i2v2nakBRsKQfX+IJGrG9j35zSXYOW2gEP9vMjoJMGfVNE0fRlJzn1
ntyNVLTNRkOMhxYV+SskhcCipIyU/Th6mb2gvQGg3gudsMijGIuTt0j7sr4BN0ifGGgL7nc4cMCi
aUgu3exU/rMa6o5PCK4BhmW7hNhHHY5fc2aTW7GIOCVbOzQWZ+6Sfl9y8OYlEk9QY4nHX6Ly5SU2
z8QWr1x85SVQT+KXcL15CdrDwCJ0L1u/jnZgggnjO5dgfnkJ6XPvJ7DfX8L78hLk15dQf3EJ+LP6
qXkMsyEaUppcSgCey6tg3bKFFm+MuB7BlycmQLAs1wBwZmskrOIfg1b/5LPgrIQi0A3MdkXqg/MP
KTrwkX6wTtvQoX3LzChuCi4w2dJVU2GVcJeBURfEc/HIz8bBRTZwfycn3UkF0odOa/7RJfyi/GLM
1sJSw7PMJlba+At3dWq5N0FhWCeto4kohMfQacmVlnVtqIEReHqE15CHQk8Ajv2ejK8ma1iZsQ5w
DfakXcRWQoJcR3BXOAhM492cxd1tqmVxnAe/3/dhODzhWdX3AJ37X/yKk4Wdkob49UVwTNt0fM9T
zbeNNFIODpoP176EUnbThprb0FDO873HP8qzE1Z9dCg0abf/EhX/U6Ii/ah/V1R8/m7fP9tu/rev
7387xuX7p6yW/5i//9s5f++xg/+OBDl+/ff/RpB5+bt+Uxqdv13YrhaJNeLPXJR+VxojbEoHaAQo
QIQuXvNkK3+LRJN7DpjKjJB5IBKxO/+70oiDSZiWQhVjO/Sml//qLziY1p+lRkQlwp3EgQltRxYb
wH+S2gqjbuoqkMe4BmgUhDGPLQmaAF638W0W2XjTIfrIzWyU8TaoEVX3qR7MLxrb/cYuJr7XZlJ+
9TVyGfkUKFip0vY30ivcgzDTj31vRObmPxAol9TpH6UwSrHgjckXIb0E0Z8EQm1MHeFSNz7WQzPW
P0RtFldlUXFrIZ6WHsQUyvtqaml20TYAP8meyDxV4VeFSr8JqYT/B4opVM8//xPRcANDHWF1ohH/
n5LpUE+ahDec6ymch3XYi/YLKKc+kGaL7x3OhjMHSaFGRtykGDYA7cuP5OJi1aySK5xTzK22covb
QnYKw4tGceoKee4XO4yphmeiklvfYARQDCpbauq4ZxSI5y+9WGrJ3921KcHcuHhu4cV/8xYrzru4
cgP+HOc3yB5D9lxMyl2Hi4nHjewWIrsBTB6Dj1kgvD57sf3CxQAsFivQxRPM8AbBjPSUu4V9myOI
8Fg3j40xMoansmWmrP7wF5uxxG/U+I4cDZuDaEJ5pOfm/BwXezJajErwuEvmaPgeq8n4LJRpHpQ5
Aj1Ed5drb7E742jyz91igVqLGUr2x1sNHvdagVNauCZQUWexT+kMG/fdxVPl7NiXzIZjtdIYDwmT
Y7+qvhqfKewlu9iP88282LQhgaA7sGEV8pHz0C5mLurcrI8D2yD2gXRJ2+8CIL7VhhdKUvKrqdlh
13lQUseNKKmsqsCdZzBM2t0GFcdwguJGyfGuSd69mu0Z2kEKoYO4sVmvHAetfZ83fsEOaVQBAQ0J
ZRK9GfK2WFm4r9dJY06fds7JnpZU8yWcsnqoFEfDzhWBwRCdYdwyCG7zh0ojfR1kMI5XTTnK5Wcx
pl8uq2kAjA2LZc6wnoLT1KOQ3mR8DcudrOfhZaZK5e17Uy6HPJmA/Q+92Vh5o9l7MGVJJa3LsSFD
6sNQQPUUL2E6G1cTEYM9drFzJ/u5vJ+AYp9IGsZnD6XqzPT4zvYI3t0MvMcoYTWJV28gYKXvbOtR
egTCsQZ46kVXjJX3pKXnSP9oXEqJK7dpzAcsVH+dxvP8GQSWxK0m0jeGvh5QCDPaegTrJX69VWRP
Yw5egFd3xHYR52WH6FXeOseoLSHgbyr2GqwbznLB3ahZ2KX4B/PvhNDtD08yyArSWKJHlBdxMwfw
nlkafU/HtIGeAFJvGFsOInngVNTjIN2lV7Mus36dm8ztSbapURxsF3Jtoa9hB5cM+M6zuWXlM6vX
jV23R25X9fOQ+fO2YBEoY5MiJSFlDlP5A/J/XK7or+snNurAwetC/PQCxb0snVm08Mt0AQBG2b3T
+dM5tAPY/XZBQX0Nob7FYkXdxXmng0/O07OOUxcG6Up6tj+hCcfitSxNwU3a6bodz3v3pJxFqzd6
391XAXiGNVqpep5Kkb7oiLyhCwJQnqaihucmfQkbN7VvDBTpVYOz3QKM1QamKnQduvkyjEPkp978
ooTHYG3C2Lx9Rh4bdkUcFs8qr93byRgcY9P7s3vE1arXacSDzooM9ks9mEA/IoI0LbsR9vTkT2Ww
DTm2E20F4/rZ8RKEV5IofgqFGWYn0zFAaad89dYYVHQaaPNhOXPaowmPI+7eZxZ6AYw9NceFyVRQ
GpZn1uyT/NaXtFE2vkN2k1mHNQuMk7kemWn9zNoifEBw5+AUDU3yzDL8fK8uBys0VOdGsIEXrxuj
4ntQETjTiqTCQmCBLuBKSg05Phy/0ACNN8JsThOzfO8KVz2SZY5pC8ZO84RHIsjBNqp9cFvP3Fpc
riG5gQ5SfKrgBtXdgS8sHYmugIw1GqTTE1jkayGqYB8Xw7kZCzybrJuOxE71w+TkxW4iuI/nFHZf
AGqMcGXHDNi1OC3XdjZkq2w5EKNuBOsySXHBmSZYNZybjeUAbXBYWZVB89PnbM0li4FUGstEpF1t
rEEpcApXKfy+VdcmrnXog6XGa7ChEO7yS72XC+bA2DGFDXnNViRjWa7ZO7eWFbD/uTSEgaq8lg33
0g3PBRoXVtvsYMuIRS0yb1OrSq4VN7ybdmogDUNm2SgmQl7rpZkckC69qRQDurbnius0zzv6onSZ
aQBSz7CM9trCi8v7wbiVduydJydKT0luGIfZ5lvZ1vW3nP3nyTENODgpJeqc/9mW6TWLudx16zXi
O4pC8jvN5L5RqowOquBeYi3F7HGpaAdLWXu2DQR35h6ObMuOd/78qlxb732vjs4UJrEoJDFa4qOL
E5oHG8Dp7lH6sf1ULYXxPCz0irplvu40O93DUiwvLhVzkQbPw1I7V1R9NxlnBGaoY5rp3MqzDaaO
pkthnuxF7rKDrnoCg21uGm7h62EpusdOqRkpm5ybpBh+qtYUxzpJjeeSiuqqGeckPc2X0nx9GUKx
mUQpEQuszmh98sDLYIq+jKdUlx2VdNLoILXnbOY4C36k5hzwKfS0e+RiCiPEW5ZY3MsoS2ta6L+p
wbkPHZRH5Tq3UP6p9lyuUs5uhvyxbka/vK1Z3TsYE2o/nyJdEN/kNHzn5dLJD8qwRnaShTFO7Gno
2lyJsGVCZuCFWe/9y7RMrZcnc0JL4m2SrQJ36lQPsWUxg9xfxmniSE7nGPXsWfvLeE3BPJtLZQzV
iXYxml+fwYU76LQcQJnWDRM4zmUOJ1mWcWTbutSKw+reLkL7EZVOvLjsvYKBikT8AcsHkWZO4Vxu
Ij7GFbDrBOnjnQgaezwjf5xrGisyw6q7bPb0oV0PawNEzqlBTeAhMWWfZcCg0apNdJStWrukOMxj
MglXUT/IfOUaCD5Mus14+D3leJ75oTrlHYOtwIz6+nvuIwaoodjCu5b+IOaN6ioBh3ZUJd/ksDbl
rpWJZ67QDKefBmWZ+lR7s5Y7s5vdn3IasiupYzjjbTv0VyihFSePRLQ7X5X1WtU2t1IrcXgsR042
EGOhk9HVtU+lxR4eep9KM9AZYk+siLEFXDveO7Fr7s14t/EnGLQFqeXn/SbQsfiFCUAqQLl94O5Y
GzARTFjPY8mStj4FFkxhbJH0QmBoJO19qLLJs89Ok0vGkdD7hri9QW+ezJ9YdzSe/XePybz8bA/C
/U5xL+RnJJUFZ6suNMMRmkiXP0X5tWbqdp9p0ZwaPqjgkaLE8sjykkRdhXmY3s3Lc3oMm+irK+yz
lFPLDDSi6Sp3pPi0sQBvOU0afASjLH4tR5U/CV4GL3Svx7Oib36A9x4dRa4hHKWMLNy7pWKzT9t5
srZSv/kQXIkm6u8ZBC1RKLmZvFY6nO5r/82zjZ4hYYNyleNKbD2mhIW9CqoJ3QpuXv2xPL2PTdCE
T13kGx89faTbIWgMEOecwOpdkfnpa6HayOChnvrZOiCJckuGJf/WMA4ZLecZcS99snTC7YenYjIF
DYuuVVR30nQydqXF5g2nvF4+MNDZVWdz6sl+D4YOYAkMEJbXMdFHNEchR3bRY46YCvI+ebS4F7ca
4v90E8luJqJOviA7uWaXuABScxBRhE7O9jRhz/djfJcmnfHW0UsjxOo4HEqqCTYqAhk+yGjb8cfU
InPwKhqZvKa1s+WWOfEGAdxDP4LRn5yT6rnBDsFCqzO6egKCFW+YD/T3bGfR9/IZ+Vzhr0LQl3l3
iuvmq3TnTw5y/hlBfLGlzdDa+qqob9ueNgAmUnTDpL1kKbB0gMybAtzUlF41mF4/xzBJIeOVhPKt
kRdn30T1F62cla+qN4sMAIlD2cL8y2gbRIRMd1mHW85E+vzm0tT55LDFv4IxzeOys+ekz1nhFpTj
0iq5B9eR3jThOH/gAMc3QeW3xqoPhLw1GD2X10ZJYuGxEkhNUWaf+LZkN33a+09NY4gfqaaIgtGn
rgInsdnLKGj01weHdTGENxwurcJrjY3MzjuqJdjZYYsZwTMeves2Vub8VtuSN0pm9rCyTGzL2n2w
CxL2M4HAdOKhSTgt3iMvvWnDyk6wE/odPrzeWFX7hPEFOIU6zEo743hqrSzDLeOPrdKJE04Vdt95
z2pYRNBBcFbmV1prZ2tgbTzg9TrPBsCH76KfnF1jqnoHy3d8mMJcHcUsA7KSujpyCA04Ilrlo2zD
kLi+p9y9jCVDFAxCIz3TI4rINHC4A+2LHjGAXM5giMUDZqMnGLuPycwemVBrj4Mp0puyGiG+rCgp
sTLjilEH18KcqJcNhfrUUTLTV+DOdjP7KY9P0C7JI9RSmfvXbcQTaWBU1S7v/rqO9i9ZtX/YHPz/
DHrrwDBEQvrX6byf75/v+vvzXf1BMvv7n/qdImD+jXw7ISwXRQV1G63l93Ceyza0SfsZxqsLX4Bk
/2+Smfc3ixtPFBLCX+aSTDS4fxBvIRoRZvOW2r1jQRH1/b8imTlLbvAP6hP/z7nt+YFpUWX0LjHA
fy6288LJIDCm7tEd7UagM5ul/4OEqvfTnkN556UBdvfEO4ebdero6bqc5uE7rc3pYSrdZtwQOAlf
ZFipR1NwirfsxryPisH7CHTbmRs1WdTM03AgaiUn+Qj9cOZF0lotQJSh8YlZVebLTLTe2A4knHGX
YI+5HCpweTmDLLXKdoIKKgwsgI2ccufomzEvd9ITA2V06Q3zxlT9jP9dY46uS3ibMzvzxdqfKwvK
PCVFxRzdvde28kPKxr0zYuL4yA+of8cw9d2nNlag2nprZNspa2bzCOcMHH5UMC271mwAP8Vc55/g
gdI4NJwU2F4fJR0GvCH9FiUklT8DxMEvtqHDjofxyHNq6Ozo3LqU5oGP4IduhNb08DuffMhqcmd1
KJtZdFfGEO8ZlOsfRW1DrkFXCLIjYoswN+04M5+WeYTNejFhQCfC9rGJyzLfdFw9ILvAyQTzIovG
RsO84F/0BQVT+D7hpNSVLqN1TcPrKkNk+iZhDQvlgpPJ7AUtExRsGFxVEazwVanoaW06x4fFnam2
uq5qc1lbaU1j3rsXZI17wdfQaSM7uGoveBv/76wbtuyDYmc7HQ84eQHiOGkSzCuSK6aCRb4wc7oL
P6dbUDpB1HQf44WvAzMBDUCVQcduQc6Qyg6yjAeSVXbNLyYBZpcQ1OR8i6xklXDMguaaobuJ6q6B
33EYw3EsnueiAR9gVRZjOXWWEKnjuGPBA8ozmUGjzQNAQTTc6beQQErlXkjJBSYSEy4/fTP9YPU2
eXilKpspX8EmHikhL3mhUxITQ/eMvL3zyWmfgfC7CEmOVXhb7hgyu/fjWj6JiLWBLdflwryLGAaP
dxUG8tkgqQ6+TwblW9eJ5iGVtnMGcGqMjP5Zo3tgwKa+MZcl9EPW5/YL5jSgnSBIrZ+NrZAmXYjj
8zbVIPwZZeZO3reU1nizdxXEGkc0g0cazOqGVPIKzXG/+FWxWT4v8+VzXS1T5m7RpRBOPWhFV7R7
GBXHwZb7BBF3HxPZopdy2UaXy0z6tAym02tjO91OPHBIq5agX3Wal4H1rgLQuBnDIvf2rm7pqEdN
c2b+Z8Qlhz9GBTwAwU6l7d0tIvngVPEztSb/1a1Jt6TLzHs+QnwPvUzvtcUIPA/BptpiHqq3ISjo
GnJRwMy03Srhfx/k+cOcNSTy5wb4Djx4DMY1ggixRveyQZ9c9ugtzZULoCUr9VW6LNZ3I+P1jBMY
R+3Y0Udz2bbHZ+KL6HUMia+FmXIH9mcnaV6ZHXXn9SzbKXuM3NLGI3THkN6wAS95bbj8hUftKpc0
IB2l0ny0pemjnXbwr75LYiTpph0ocxNF08lXkXNnYVY5GJJziFQ63BpcKDYCFTc6YERW43fHGR/l
0KbRm25FZNRiFcBzAnU4Zz3mrLNg/NUw2e6Ggy3QqbiVlXvbRok/czegqUWMmm1ml7HGrAg2Wd24
YmexIEQ9pDWsD9PUVbHhwqYU8d4GxYoqe/vmN80yxTC1GQvsvtEJ9iEn/OUEAC0yWdLBB4s9BLGr
mYPuE7J5/BaOPFt04cmrspU5VfGmDx7Zbcx4/LK4M6/KkFHPiXbBiy2SjiKDBTZg7WLy3hSzSVm2
YfXzVfsz+a2AxlF4jW0enAVfrRcl6lpuI+ox8mQyE078lQAHjXiAI3ofJhnidEy3RyBRU8QgoNSW
3JrdoNErWSiazeh88ixN4jArKhFgiaNei48MPefbdjI+arwWxmQ9kQVRa7+o0OrQKF6NeAByUrcG
v4YKpiznYNVaP21+gQkncKoOQHbjsNsPtTkwK5a6NJ9F0eX8IcbCb73Y5NE61lJnx4AvNWtQecyd
GLPHLfc+IjawAjcmAtukcICxELy42dp1qJkBb9LoQaWqJpwVlTRfoENYA8BZEUCti0az2bIBV9Dv
6TvV7aasgmtd1UGbX/31w93/zbHtD+e//Xd18158qz/PHiy0qt+nEf7fGDQABBNhH/7rsx0n3qR6
//yf/6NcvNHbz/ei/kO18x9/wf8+5v3Tuc75G5hKzFBGDZeeJ0e+3851JkipCJ808t3fmFL/ONdh
hfI2CiiIUuUIbPuvnet8888enkfWO1jaG7bDSdEOMV3/+Vznkf/h/ddA3UNJYdxnKG/KzrGPnfLi
p5Gu2Vk4Sb4ZmJq+a1vfOcQhxP2WTQ+ozNLsblQRsCvYWtEhUR46eh3z7lzFvf4A4pyuu3ap8HXF
s5Uq59hEMzf2hH4pCAoWhSamSR59MVKys7yGsArk85EZli8YGjnBp6zem15Gfhf0wdzpLRDCB7uz
ikMfCXa5SOFv/F5cK/jCV4FnleeEy+t6yurhNo2Jd6d1SQpS5uWxqUZx6Ovc/mE3lfdlwV/Zj7QL
3i3dyJ8Jz50MCh/x41WQFPoxAoLJS4FoGikpvSeswGpxTqZeIf0vpX6/39XEdtHMbTfjVjV4Ozmn
Vb9maMWTsGOxD6vWB7rbOIVki9gYdkPMahJ1+gIpVAzjyS3MdN0ELix9J2PYoAuFAdPWJD0U5XNA
d3EOj7E/+2gX6B/vturHA63gmHdpwFA1qI0HCgeKmTePtU+Grq/aVDO/MvrU4gmPxB8JDJubMdDV
Q216wT0hlupK8ey7tnlEk9f2NYYhWbJw71S5uoEBPXCCBElCub0tng2fdCMRFFHsKuBA5I9qJ6LF
0DfbzCzUdla6PKVJEWzjYjI6WBlmL/eMWWVy4/gJJwcWpIZhLwBHnW1WfL4o6CnGGNh021sqVM99
SgfdnLW/NOIFLDLHU9Uq9/R4G3a5f0rTgdgT77FyS9m+pzhIPB3c0XK+c9D9cVXnkOwq1EHrxqQB
fAcge1/C4uY33J0kFvUuiT0+kUvJjiElEH1wc17yycFVNhASoR2Njt54yxwkHI63LKaea1SO+gji
IMGfsss1VURAVRzDrkK+UO9GDk7QFYa1DnxG37xFvp6MHogTXG27MFHXB1gVOAh8ahxHrmVK0KDN
U14PSK+cvrJRbuvSrvuNko5i0iCLftCkDW/hhLY3DHnYO5S/BASo5I1UtCzs0QGlnFA6TfyjGO1i
N8Cih/feNzB/imjuop1dOSEiQjDHYAhV5iIlVwTE9qMGDIGKpY1H8MnzrdWqkSg7ebo9Ep1ukaoj
2DJBbLz0Zhu9TnGieDfjeGlaEj9kO7QhywW6uhvntqNpEMwGEXr2GG7Kuo24BlpUMXoChxJJNIxo
mjpC52SGAq4cvuMSMA0Cvx/OpmeypkmAOAzWc6Zoh+IisBlpd71trzOUjHBL0r1/jeuJaZ6pXmZ6
IgswC09E0q+kLlkkmrrhVwB0D2e4UhyfsVa+8sRVb2ZRW3uCW7ZzdCY/JBPh8tu1yFGv7OWSsQrG
lNjB1EvUbzdrg/w+5aO1m5U36ZXhJ1Z+30JUqDYDbPTFeUzybVGwWe+MQ/NAJLlYp0aXnaSzTDVG
urdeGz3o7cX5Fab44j5+ZTlT+dEAVFqzwAK7DAjnMZOqxicyfYKzbWolXx6gnC/FanO0saTigECv
dcGaUUklC2+P1yG9AoZMmZy8K6e+uOpF6RVbU4wOcrTV0PrOcXHuhiV/w9XTC79MiEf3to03TPDb
Nd9Tp6+WwSzlraBh+zgGIPn5AFNLxtU3MDPy/sktZyjYed2wUDCmvdrq0VfnWBZVwM2hTCCfZ+Nz
oQApcZXN621NdJiCi0FYjj0SRoRXlXaAROXVLCANz1UAccky+Lh7pPTClI4V2Y5z4zMJwD2S5QQ7
8DYxGsFNyCd6H7lskqlx3Ltt1RC2TbLDmA5UnJAlD6WhOcO3U/ISJp71aurGf/Hapv3lea61mnKU
OP7VFOhef1+44/usjeepKu8bEEMUY1iKUjT/pe9FO0Yrzr1o6m0f0AeTE0rDgvsS+Bxl3pyBhVEP
7/wfyBQHtwKxpRJ7CfAR1VwppmBXpUUnNvd689h3PNHpS/R39Gg01of1y7Jg0aQc6G64WAZ3eYNM
XsXme1S713MnDlXSPpmc6JDs1IMlR/OzD1miIZXD96EsVciusj7h3/rbce4K7k3tfHDKniduWoLY
C/tv2y2+xrJ4apmO2ZJtYmKWavWahQ3vbFg9PhRz16s6yBkj8Foj2hSR98kqCQX10LSuytS+m1Un
9lW7FCYGnM6152KUktffIzze1T3p73U7euMTTnbx1hNKXrMk6H7bHNIZw9ix82dvQUxgwafQ2HaV
3blPCALNOR+1uZIyLo7N7F1XdsxjyPd+ueXEBa5dIFFlp+6EXWCUjTYrOyseg2JL+IYnFSePTdxw
eqADZkzkdA0BWa87NwOPSrT4W07h4Q8a7/qqHujL90jSJ4vc6JoOQlhRWpPVnedQ73fGBN2WzTo0
+qG/Fg4vLyLaxXtvhj2Ppty7qnMn3YvJ4nZiRuHLjIZksp+SzQQTzA8WJ15ygexeRGH92oG/2vph
0l+nrFrtIp6ajO2V1SvtMOMlmZLhyNWAgIyTdMk9TQmKDEqa1tobwbG0pVO+1DktaFxUGD2kovzs
Y5GrXoaAcKydMbOr+QD+cKuQzC47JzP7Cs7AGg26EBs6SQPtemV7Q19s7bFsMNzDAI8YljViktUl
vDQzbAdOVCwV3wUVp59VJGTyHfr1zOyGGWjvsLBd3sDdOR+RXRkDRPxIPDL94dKtnzzeQLZKuCLr
iLMP2MVYrHO3YC7E1pMxXVPWwr1R/X0ycQNZMP6RXuVDj71cO27p7oxh4KkgpfLyY5UbzX3Ret0v
gEUFE8ZTy4KcGNFRaM71/QMheatfZSndKWS91vJXcRWO5irXTOdWvT1BCVdtDqsc4+TIvE7sAo7T
3OCm/ETEIDjyauwPveG37z4HHD6H3bhXBXfdOhW0CRyTlZD5RnfBufOsM0GtcGuoZfcjrqi1pNar
qiNEf/r4dg8h0Vc6uGOmXpDkptI5U7LcmEFRY77NFIO443Hl4qeyyuLE3Eatm27m2sT4jkRzIMaM
2xl3Y/PG7N3Y4TbZsY8Bk/DXl1gTGwkj8AMdYIEFZ7beiolFD+ROyoyF8YotMZwmFdsvCe3FI9/Q
H/ziyns4UpVzYINYzOvKbV4GF6o3+Sf5UkAGW8tKmwefQiCCp5aH2QE9RRY+IVLtyg0ds3jTsORM
v8EtsU6l293IrifB1c5tu0fzarJzKVT7KUmQTxiiPiw0KJf7IpaRBFM5Ag9dBzRVWDUxZc9ZoJfZ
L9XbbDaANcxA04/+cBo8fjHWkIf80FuiUt8UlojrZOjl53wa3v7rBvqfiemGDtxcn5muf+cOWrXf
NOD/2V34/U/9Fskld2tjMIANsjlkkb/9/R4aRX/z6J6CYSUWE/rBEpf9xz3UisAC8H9mjswK2f8M
+a9+u4cywWCHPnRCE1XMQ5n7K/6CZWNi/MFf8LEXTPICFnnSBVK77JL9EzhX2VhfFOP8Q2nZtgJW
zvY5LXxCGrUzPQhORN/SF8Eepb88FiUZppWXd+01gHTHPw9WV+/om80E9+1+Wsk+jW0Ws1x15YdR
f4fwrh5p8nKONLzk5MXB/Guwpuds/F/cnd1S4kgUx1/F8l4q38CFU7XKiuvOOrq6VTN7Y2UxE4KB
QOhEwhvN9TyCL7a/ToimESnW9oJa9AYIJ+d0+uN0n/P/n1yIHmgdkhJnXA0FizH+dX4nnAvRXsZ9
QgyiD3oG36ldgLGFDWWIE0zuC9PoaAx+JBUukN0Z53EuuKdeasyMHJ8rJN+IbOf5t6HTCc/C7vDh
du4tF6A8iT9YEAIKOMGj+GbqEI7jFKlY/mXNxPjzozGbXprDcfoljIv42piCuZmGuUt5TrCW7vDB
hvAznlE0vgNRbA6M4GY4T4ue61nz34tlciR6oA+HRZ/skZQzNHHUA7a5IOEwLh7uKdrnElsnf3AJ
3Vk79CBlsyZfhRgNwuKxfcX6uaTQ7MIbkidlLVOiBpEYkXdbjLyvoTcD75VbzsXdYpo/njyGBGpP
QCVKvHNkONcjL1mcLrH3+0NH5JCiHoVnggWrP5nfpedHLDmstPaYXKhk5pxnaZhdzez5kjP6OPk7
z0ESnwgo7Ow+MPD4tzTOIL6UOTjTBWfZJHG6VC8i0+jOgfvT7C4D20wGGYT8ZGu4JnFlWG9FCl8C
REzQIIEMOcs75uIkpyr5lDKhww4QUMh78oGZHDmXs1k6CaIHp6A2BDEl6gjAEdlNVhTY/xti9ZUh
G0uBVkVsoAWT317B8iNuJfN+JIpGMdGdLqqz9TcLUmqLDpJsImSl0jBKJs0pDUrmtUmwVKlUZZuE
2Efj7D44PrTsVteuedNikJ+rzyFcsFouVCbyr7kqbVb3dRHVt9rmP5jt34+jSQ96nTQaCMVsi/z6
3Qxfk9EwHEY5A2ceMngZY+Z1eKDaT7QYeI9jtUEdsNA0esX7bNuljZSHtqb7C7TE8uDg1rSfdcww
PArfSGa+puFdTlMNgypBLC3li+PPfTNfpgIoa/8b3X6tBV+evk2Ve0KEhjxPrl5qI5gmaQSmycov
ITf7Zb7p2i6pCFr2W9J+A8hPWRqYx4zv0+wEtEzLIwyLO7N3ox+oj675dH6r7XFcJBFaTbtx/Kgy
4dhs/6tuUU0zezT28WI9ohyaz58GsF0mPuiwNvZ/2oEwC1yn9QDBN92vUQC5he4UaHVasHVKwJba
CUzDawHQM8wyeWi/zC63ApoP33JbhMlcIKaq3Tz0Lq5/m51I1Sn2buhbDoUrNa03PaxkjLOF3Nz1
efjE/SwP6rP9XP8oH2Nr931y68iSYH0zKyvXxkCn04LZzu1a0ClVr90ngB1my2cPmUSk+L50oKNg
vsmFfuuC2o98/X0Dgyv9Y+VCWfqounflTcn3nxQvofTzGl/Wfl95n9XPVwa+vrVyr9qq+sPzCPBw
OuCUqdwvrNSUUf/jw1/CDAJkPybhRQTzpq8L/139Vt79+FDRtjEWtok/8Uf+wSnivyfpJPJrgRKm
DA8OztSLwR9yg4ObLK2Frm6Ce617k1MSCYLBMKglScky3l+/f3/78CT9NaJIr9MhgVVbZTCUmc9/
LUrqXC1d2qIT5EaxIrkNvKG+k0ZrJHE0VuW6kntRV+M/gkU0SA5O2SzXwmRzVP6crvBelvpA8xTB
IO7r9+9vjX7mT/xR5gtFtlltQXW17mdBmgapKtouKQB0RZ9H936sNgiurY3nqCv5golkja19tSfR
lXzpF34aKXt9kMTS3deWnAV5cvA5ePqpHKCs3Cld6V/8BfnstZbljFd5KrqCr7LgH3WIr/b+uoLl
Uvv0Q/hq17PaHPvUZrx/yFxnnIsxag7+TJSejfiPmJ92KYr8dhjhed+8bcG8ebvEoa7khECC0lVI
ePiIJXhLDQVNlW/9bUzKusJjf4Hjo7aI7Zocu+j28ZqspZYkx2XNyqKp9bcM+AoJjoroyi3X1Xor
MkZT7ZfMzKbidT6mrvBtITdd2U8/pO/Q1Pr5IGR7g2/y1Z8Pc1978PUh7aafqdsTecUgDvz0078A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162860</xdr:rowOff>
    </xdr:from>
    <xdr:to>
      <xdr:col>13</xdr:col>
      <xdr:colOff>616856</xdr:colOff>
      <xdr:row>29</xdr:row>
      <xdr:rowOff>181909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63E081-D9D5-4630-B9F1-D127F29AF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28288</xdr:rowOff>
    </xdr:from>
    <xdr:to>
      <xdr:col>7</xdr:col>
      <xdr:colOff>362857</xdr:colOff>
      <xdr:row>47</xdr:row>
      <xdr:rowOff>167761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48DFDF-FA8D-40B3-9EB9-910442742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666749</xdr:colOff>
      <xdr:row>2</xdr:row>
      <xdr:rowOff>101475</xdr:rowOff>
    </xdr:from>
    <xdr:to>
      <xdr:col>20</xdr:col>
      <xdr:colOff>666750</xdr:colOff>
      <xdr:row>19</xdr:row>
      <xdr:rowOff>114173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01BB74-C627-4A56-8EF3-9398CC7FF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515257</xdr:colOff>
      <xdr:row>30</xdr:row>
      <xdr:rowOff>149010</xdr:rowOff>
    </xdr:from>
    <xdr:to>
      <xdr:col>13</xdr:col>
      <xdr:colOff>598714</xdr:colOff>
      <xdr:row>48</xdr:row>
      <xdr:rowOff>10584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8AA79B-75D8-474D-8AC4-C69D120DF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710953</xdr:colOff>
      <xdr:row>21</xdr:row>
      <xdr:rowOff>16496</xdr:rowOff>
    </xdr:from>
    <xdr:to>
      <xdr:col>20</xdr:col>
      <xdr:colOff>709085</xdr:colOff>
      <xdr:row>46</xdr:row>
      <xdr:rowOff>137582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8F8CC45-98E9-4A21-91A6-1BBF61E57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6953" y="4143996"/>
              <a:ext cx="5332132" cy="4619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106781</xdr:colOff>
      <xdr:row>2</xdr:row>
      <xdr:rowOff>124301</xdr:rowOff>
    </xdr:from>
    <xdr:to>
      <xdr:col>13</xdr:col>
      <xdr:colOff>541617</xdr:colOff>
      <xdr:row>13</xdr:row>
      <xdr:rowOff>84577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Fecha">
              <a:extLst>
                <a:ext uri="{FF2B5EF4-FFF2-40B4-BE49-F238E27FC236}">
                  <a16:creationId xmlns:a16="http://schemas.microsoft.com/office/drawing/2014/main" id="{2A1D217A-7D51-48FD-83B8-57E22C6FB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81" y="838676"/>
              <a:ext cx="10340836" cy="2055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732237</xdr:colOff>
      <xdr:row>29</xdr:row>
      <xdr:rowOff>103946</xdr:rowOff>
    </xdr:from>
    <xdr:to>
      <xdr:col>23</xdr:col>
      <xdr:colOff>266973</xdr:colOff>
      <xdr:row>45</xdr:row>
      <xdr:rowOff>24900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Vendedor">
              <a:extLst>
                <a:ext uri="{FF2B5EF4-FFF2-40B4-BE49-F238E27FC236}">
                  <a16:creationId xmlns:a16="http://schemas.microsoft.com/office/drawing/2014/main" id="{43BCDD4C-B4BC-4EDC-9061-2B8BA01B4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2237" y="5670779"/>
              <a:ext cx="1820736" cy="27996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726070</xdr:colOff>
      <xdr:row>2</xdr:row>
      <xdr:rowOff>89778</xdr:rowOff>
    </xdr:from>
    <xdr:to>
      <xdr:col>23</xdr:col>
      <xdr:colOff>260510</xdr:colOff>
      <xdr:row>29</xdr:row>
      <xdr:rowOff>35486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tegoría">
              <a:extLst>
                <a:ext uri="{FF2B5EF4-FFF2-40B4-BE49-F238E27FC236}">
                  <a16:creationId xmlns:a16="http://schemas.microsoft.com/office/drawing/2014/main" id="{2C5A0ECB-0943-4611-BA9C-264DF07FE0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6070" y="798861"/>
              <a:ext cx="1820440" cy="4803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245533</xdr:colOff>
      <xdr:row>2</xdr:row>
      <xdr:rowOff>82550</xdr:rowOff>
    </xdr:from>
    <xdr:to>
      <xdr:col>25</xdr:col>
      <xdr:colOff>550333</xdr:colOff>
      <xdr:row>22</xdr:row>
      <xdr:rowOff>63499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Provincia">
              <a:extLst>
                <a:ext uri="{FF2B5EF4-FFF2-40B4-BE49-F238E27FC236}">
                  <a16:creationId xmlns:a16="http://schemas.microsoft.com/office/drawing/2014/main" id="{B5837F1F-8793-4BC5-A5CA-E2E002F25C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71533" y="791633"/>
              <a:ext cx="1828800" cy="3579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0</xdr:rowOff>
    </xdr:from>
    <xdr:to>
      <xdr:col>7</xdr:col>
      <xdr:colOff>615950</xdr:colOff>
      <xdr:row>14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6AE010-188E-4BC4-8AED-AC75D75A0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15</xdr:row>
      <xdr:rowOff>3175</xdr:rowOff>
    </xdr:from>
    <xdr:to>
      <xdr:col>7</xdr:col>
      <xdr:colOff>635000</xdr:colOff>
      <xdr:row>25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58C97-2365-49D5-B7A5-C1D086F1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</xdr:colOff>
      <xdr:row>25</xdr:row>
      <xdr:rowOff>174624</xdr:rowOff>
    </xdr:from>
    <xdr:to>
      <xdr:col>7</xdr:col>
      <xdr:colOff>628651</xdr:colOff>
      <xdr:row>43</xdr:row>
      <xdr:rowOff>12699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5A030E-CE6D-4C27-B538-7C5FD2DA6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43</xdr:row>
      <xdr:rowOff>180975</xdr:rowOff>
    </xdr:from>
    <xdr:to>
      <xdr:col>8</xdr:col>
      <xdr:colOff>28575</xdr:colOff>
      <xdr:row>58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E6EBDC-BDBD-4CF9-B009-88D894C8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139043</xdr:colOff>
      <xdr:row>59</xdr:row>
      <xdr:rowOff>24304</xdr:rowOff>
    </xdr:from>
    <xdr:to>
      <xdr:col>11</xdr:col>
      <xdr:colOff>112767</xdr:colOff>
      <xdr:row>73</xdr:row>
      <xdr:rowOff>161815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7369D0E-D10F-4423-AEDC-A9FA99D47F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1193" y="10889154"/>
              <a:ext cx="4545724" cy="2715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\Downloads\DashBoard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eDatos"/>
      <sheetName val="Graficos"/>
      <sheetName val="DashBoard"/>
    </sheetNames>
    <sheetDataSet>
      <sheetData sheetId="0">
        <row r="3">
          <cell r="M3">
            <v>14</v>
          </cell>
          <cell r="N3">
            <v>10</v>
          </cell>
        </row>
        <row r="4">
          <cell r="M4">
            <v>34</v>
          </cell>
          <cell r="N4">
            <v>1</v>
          </cell>
        </row>
        <row r="5">
          <cell r="M5">
            <v>14</v>
          </cell>
          <cell r="N5">
            <v>57</v>
          </cell>
        </row>
        <row r="6">
          <cell r="M6">
            <v>16</v>
          </cell>
          <cell r="N6">
            <v>72</v>
          </cell>
        </row>
        <row r="7">
          <cell r="M7">
            <v>12</v>
          </cell>
          <cell r="N7">
            <v>68</v>
          </cell>
        </row>
        <row r="8">
          <cell r="M8">
            <v>22</v>
          </cell>
          <cell r="N8">
            <v>29</v>
          </cell>
        </row>
        <row r="9">
          <cell r="M9">
            <v>42</v>
          </cell>
          <cell r="N9">
            <v>41</v>
          </cell>
        </row>
        <row r="10">
          <cell r="M10">
            <v>11</v>
          </cell>
          <cell r="N10">
            <v>18</v>
          </cell>
        </row>
        <row r="11">
          <cell r="M11">
            <v>29</v>
          </cell>
          <cell r="N11">
            <v>73</v>
          </cell>
        </row>
        <row r="12">
          <cell r="M12">
            <v>12</v>
          </cell>
          <cell r="N12">
            <v>79</v>
          </cell>
        </row>
        <row r="13">
          <cell r="M13">
            <v>28</v>
          </cell>
          <cell r="N13">
            <v>37</v>
          </cell>
        </row>
        <row r="14">
          <cell r="M14">
            <v>33</v>
          </cell>
          <cell r="N14">
            <v>64</v>
          </cell>
        </row>
        <row r="15">
          <cell r="M15">
            <v>21</v>
          </cell>
          <cell r="N15">
            <v>96</v>
          </cell>
        </row>
        <row r="16">
          <cell r="M16">
            <v>46</v>
          </cell>
          <cell r="N16">
            <v>86</v>
          </cell>
        </row>
        <row r="17">
          <cell r="M17">
            <v>41</v>
          </cell>
          <cell r="N17">
            <v>96</v>
          </cell>
        </row>
        <row r="18">
          <cell r="M18">
            <v>45</v>
          </cell>
          <cell r="N18">
            <v>97</v>
          </cell>
        </row>
        <row r="19">
          <cell r="M19">
            <v>26</v>
          </cell>
          <cell r="N19">
            <v>65</v>
          </cell>
        </row>
        <row r="20">
          <cell r="M20">
            <v>40</v>
          </cell>
          <cell r="N20">
            <v>88</v>
          </cell>
        </row>
        <row r="21">
          <cell r="M21">
            <v>12</v>
          </cell>
          <cell r="N21">
            <v>60</v>
          </cell>
        </row>
        <row r="22">
          <cell r="M22">
            <v>35</v>
          </cell>
          <cell r="N22">
            <v>96</v>
          </cell>
        </row>
        <row r="23">
          <cell r="M23">
            <v>20</v>
          </cell>
          <cell r="N23">
            <v>50</v>
          </cell>
        </row>
        <row r="24">
          <cell r="M24">
            <v>50</v>
          </cell>
          <cell r="N24">
            <v>75</v>
          </cell>
        </row>
        <row r="25">
          <cell r="M25">
            <v>21</v>
          </cell>
          <cell r="N25">
            <v>4</v>
          </cell>
        </row>
        <row r="26">
          <cell r="M26">
            <v>43</v>
          </cell>
          <cell r="N26">
            <v>18</v>
          </cell>
        </row>
        <row r="27">
          <cell r="M27">
            <v>26</v>
          </cell>
          <cell r="N27">
            <v>49</v>
          </cell>
        </row>
        <row r="28">
          <cell r="M28">
            <v>39</v>
          </cell>
          <cell r="N28">
            <v>21</v>
          </cell>
        </row>
        <row r="29">
          <cell r="M29">
            <v>33</v>
          </cell>
          <cell r="N29">
            <v>8</v>
          </cell>
        </row>
        <row r="30">
          <cell r="M30">
            <v>46</v>
          </cell>
          <cell r="N30">
            <v>82</v>
          </cell>
        </row>
        <row r="31">
          <cell r="M31">
            <v>32</v>
          </cell>
          <cell r="N31">
            <v>75</v>
          </cell>
        </row>
        <row r="32">
          <cell r="M32">
            <v>34</v>
          </cell>
          <cell r="N32">
            <v>3</v>
          </cell>
        </row>
        <row r="33">
          <cell r="M33">
            <v>24</v>
          </cell>
          <cell r="N33">
            <v>33</v>
          </cell>
        </row>
        <row r="34">
          <cell r="M34">
            <v>21</v>
          </cell>
          <cell r="N34">
            <v>51</v>
          </cell>
        </row>
        <row r="38">
          <cell r="M38">
            <v>140</v>
          </cell>
          <cell r="N38">
            <v>47</v>
          </cell>
        </row>
        <row r="39">
          <cell r="M39">
            <v>49</v>
          </cell>
          <cell r="N39">
            <v>49</v>
          </cell>
        </row>
        <row r="40">
          <cell r="M40">
            <v>560</v>
          </cell>
          <cell r="N40">
            <v>72</v>
          </cell>
        </row>
        <row r="41">
          <cell r="M41">
            <v>257.59999999999997</v>
          </cell>
          <cell r="N41">
            <v>13</v>
          </cell>
        </row>
        <row r="42">
          <cell r="M42">
            <v>644</v>
          </cell>
          <cell r="N42">
            <v>32</v>
          </cell>
        </row>
        <row r="43">
          <cell r="M43">
            <v>135.1</v>
          </cell>
          <cell r="N43">
            <v>27</v>
          </cell>
        </row>
        <row r="44">
          <cell r="M44">
            <v>178.5</v>
          </cell>
          <cell r="N44">
            <v>71</v>
          </cell>
        </row>
        <row r="45">
          <cell r="M45">
            <v>178.5</v>
          </cell>
          <cell r="N45">
            <v>13</v>
          </cell>
        </row>
        <row r="46">
          <cell r="M46">
            <v>308</v>
          </cell>
          <cell r="N46">
            <v>98</v>
          </cell>
        </row>
        <row r="47">
          <cell r="M47">
            <v>350</v>
          </cell>
          <cell r="N47">
            <v>21</v>
          </cell>
        </row>
        <row r="48">
          <cell r="M48">
            <v>546</v>
          </cell>
          <cell r="N48">
            <v>26</v>
          </cell>
        </row>
        <row r="49">
          <cell r="M49">
            <v>420</v>
          </cell>
          <cell r="N49">
            <v>96</v>
          </cell>
        </row>
        <row r="50">
          <cell r="M50">
            <v>742</v>
          </cell>
          <cell r="N50">
            <v>16</v>
          </cell>
        </row>
        <row r="51">
          <cell r="M51">
            <v>532</v>
          </cell>
          <cell r="N51">
            <v>96</v>
          </cell>
        </row>
        <row r="52">
          <cell r="M52">
            <v>41.86</v>
          </cell>
          <cell r="N52">
            <v>75</v>
          </cell>
        </row>
        <row r="53">
          <cell r="M53">
            <v>273</v>
          </cell>
          <cell r="N53">
            <v>55</v>
          </cell>
        </row>
        <row r="54">
          <cell r="M54">
            <v>487.19999999999993</v>
          </cell>
          <cell r="N54">
            <v>11</v>
          </cell>
        </row>
        <row r="55">
          <cell r="M55">
            <v>196</v>
          </cell>
          <cell r="N55">
            <v>53</v>
          </cell>
        </row>
        <row r="56">
          <cell r="M56">
            <v>560</v>
          </cell>
          <cell r="N56">
            <v>85</v>
          </cell>
        </row>
        <row r="57">
          <cell r="M57">
            <v>128.79999999999998</v>
          </cell>
          <cell r="N57">
            <v>97</v>
          </cell>
        </row>
        <row r="58">
          <cell r="M58">
            <v>140</v>
          </cell>
          <cell r="N58">
            <v>46</v>
          </cell>
        </row>
        <row r="59">
          <cell r="M59">
            <v>298.90000000000003</v>
          </cell>
          <cell r="N59">
            <v>97</v>
          </cell>
        </row>
        <row r="60">
          <cell r="M60">
            <v>135.1</v>
          </cell>
          <cell r="N60">
            <v>97</v>
          </cell>
        </row>
        <row r="61">
          <cell r="M61">
            <v>257.59999999999997</v>
          </cell>
          <cell r="N61">
            <v>65</v>
          </cell>
        </row>
        <row r="62">
          <cell r="M62">
            <v>196</v>
          </cell>
          <cell r="N62">
            <v>72</v>
          </cell>
        </row>
        <row r="63">
          <cell r="M63">
            <v>178.5</v>
          </cell>
          <cell r="N63">
            <v>16</v>
          </cell>
        </row>
        <row r="64">
          <cell r="M64">
            <v>1134</v>
          </cell>
          <cell r="N64">
            <v>77</v>
          </cell>
        </row>
        <row r="65">
          <cell r="M65">
            <v>98</v>
          </cell>
          <cell r="N65">
            <v>37</v>
          </cell>
        </row>
        <row r="66">
          <cell r="M66">
            <v>487.19999999999993</v>
          </cell>
          <cell r="N66">
            <v>63</v>
          </cell>
        </row>
        <row r="67">
          <cell r="M67">
            <v>140</v>
          </cell>
          <cell r="N67">
            <v>48</v>
          </cell>
        </row>
        <row r="68">
          <cell r="M68">
            <v>560</v>
          </cell>
          <cell r="N68">
            <v>71</v>
          </cell>
        </row>
        <row r="69">
          <cell r="M69">
            <v>140</v>
          </cell>
          <cell r="N69">
            <v>55</v>
          </cell>
        </row>
        <row r="70">
          <cell r="M70">
            <v>49</v>
          </cell>
          <cell r="N70">
            <v>21</v>
          </cell>
        </row>
        <row r="71">
          <cell r="M71">
            <v>560</v>
          </cell>
          <cell r="N71">
            <v>67</v>
          </cell>
        </row>
        <row r="72">
          <cell r="M72">
            <v>257.59999999999997</v>
          </cell>
          <cell r="N72">
            <v>75</v>
          </cell>
        </row>
        <row r="73">
          <cell r="M73">
            <v>644</v>
          </cell>
          <cell r="N73">
            <v>17</v>
          </cell>
        </row>
        <row r="74">
          <cell r="M74">
            <v>49</v>
          </cell>
          <cell r="N74">
            <v>48</v>
          </cell>
        </row>
        <row r="75">
          <cell r="M75">
            <v>252</v>
          </cell>
          <cell r="N75">
            <v>74</v>
          </cell>
        </row>
        <row r="76">
          <cell r="M76">
            <v>644</v>
          </cell>
          <cell r="N76">
            <v>96</v>
          </cell>
        </row>
        <row r="77">
          <cell r="M77">
            <v>128.79999999999998</v>
          </cell>
          <cell r="N77">
            <v>12</v>
          </cell>
        </row>
        <row r="78">
          <cell r="M78">
            <v>128.79999999999998</v>
          </cell>
          <cell r="N78">
            <v>62</v>
          </cell>
        </row>
        <row r="79">
          <cell r="M79">
            <v>178.5</v>
          </cell>
          <cell r="N79">
            <v>35</v>
          </cell>
        </row>
        <row r="80">
          <cell r="M80">
            <v>135.1</v>
          </cell>
          <cell r="N80">
            <v>95</v>
          </cell>
        </row>
        <row r="81">
          <cell r="M81">
            <v>560</v>
          </cell>
          <cell r="N81">
            <v>17</v>
          </cell>
        </row>
        <row r="82">
          <cell r="M82">
            <v>644</v>
          </cell>
          <cell r="N82">
            <v>96</v>
          </cell>
        </row>
        <row r="83">
          <cell r="M83">
            <v>178.5</v>
          </cell>
          <cell r="N83">
            <v>83</v>
          </cell>
        </row>
        <row r="84">
          <cell r="M84">
            <v>41.86</v>
          </cell>
          <cell r="N84">
            <v>88</v>
          </cell>
        </row>
        <row r="85">
          <cell r="M85">
            <v>644</v>
          </cell>
          <cell r="N85">
            <v>59</v>
          </cell>
        </row>
        <row r="86">
          <cell r="M86">
            <v>350</v>
          </cell>
          <cell r="N86">
            <v>27</v>
          </cell>
        </row>
        <row r="87">
          <cell r="M87">
            <v>308</v>
          </cell>
          <cell r="N87">
            <v>37</v>
          </cell>
        </row>
        <row r="88">
          <cell r="M88">
            <v>128.79999999999998</v>
          </cell>
          <cell r="N88">
            <v>75</v>
          </cell>
        </row>
        <row r="89">
          <cell r="M89">
            <v>49</v>
          </cell>
          <cell r="N89">
            <v>71</v>
          </cell>
        </row>
        <row r="90">
          <cell r="M90">
            <v>41.86</v>
          </cell>
          <cell r="N90">
            <v>88</v>
          </cell>
        </row>
        <row r="91">
          <cell r="M91">
            <v>252</v>
          </cell>
          <cell r="N91">
            <v>55</v>
          </cell>
        </row>
        <row r="92">
          <cell r="M92">
            <v>178.5</v>
          </cell>
          <cell r="N92">
            <v>14</v>
          </cell>
        </row>
        <row r="93">
          <cell r="M93">
            <v>135.1</v>
          </cell>
          <cell r="N93">
            <v>43</v>
          </cell>
        </row>
        <row r="94">
          <cell r="M94">
            <v>560</v>
          </cell>
          <cell r="N94">
            <v>63</v>
          </cell>
        </row>
        <row r="95">
          <cell r="M95">
            <v>644</v>
          </cell>
          <cell r="N95">
            <v>36</v>
          </cell>
        </row>
        <row r="96">
          <cell r="M96">
            <v>178.5</v>
          </cell>
          <cell r="N96">
            <v>41</v>
          </cell>
        </row>
        <row r="97">
          <cell r="M97">
            <v>41.86</v>
          </cell>
          <cell r="N97">
            <v>35</v>
          </cell>
        </row>
        <row r="98">
          <cell r="M98">
            <v>644</v>
          </cell>
          <cell r="N98">
            <v>31</v>
          </cell>
        </row>
        <row r="99">
          <cell r="M99">
            <v>350</v>
          </cell>
          <cell r="N99">
            <v>52</v>
          </cell>
        </row>
        <row r="100">
          <cell r="M100">
            <v>308</v>
          </cell>
          <cell r="N100">
            <v>30</v>
          </cell>
        </row>
        <row r="101">
          <cell r="M101">
            <v>128.79999999999998</v>
          </cell>
          <cell r="N101">
            <v>41</v>
          </cell>
        </row>
        <row r="102">
          <cell r="M102">
            <v>49</v>
          </cell>
          <cell r="N102">
            <v>44</v>
          </cell>
        </row>
        <row r="103">
          <cell r="M103">
            <v>41.86</v>
          </cell>
          <cell r="N103">
            <v>77</v>
          </cell>
        </row>
        <row r="104">
          <cell r="M104">
            <v>252</v>
          </cell>
          <cell r="N104">
            <v>29</v>
          </cell>
        </row>
        <row r="105">
          <cell r="M105">
            <v>644</v>
          </cell>
          <cell r="N105">
            <v>77</v>
          </cell>
        </row>
        <row r="106">
          <cell r="M106">
            <v>41.86</v>
          </cell>
          <cell r="N106">
            <v>73</v>
          </cell>
        </row>
        <row r="107">
          <cell r="M107">
            <v>135.1</v>
          </cell>
          <cell r="N107">
            <v>74</v>
          </cell>
        </row>
        <row r="108">
          <cell r="M108">
            <v>257.59999999999997</v>
          </cell>
          <cell r="N108">
            <v>25</v>
          </cell>
        </row>
        <row r="109">
          <cell r="M109">
            <v>273</v>
          </cell>
          <cell r="N109">
            <v>82</v>
          </cell>
        </row>
        <row r="110">
          <cell r="M110">
            <v>487.19999999999993</v>
          </cell>
          <cell r="N110">
            <v>37</v>
          </cell>
        </row>
        <row r="111">
          <cell r="M111">
            <v>196</v>
          </cell>
          <cell r="N111">
            <v>84</v>
          </cell>
        </row>
        <row r="112">
          <cell r="M112">
            <v>560</v>
          </cell>
          <cell r="N112">
            <v>73</v>
          </cell>
        </row>
        <row r="113">
          <cell r="M113">
            <v>128.79999999999998</v>
          </cell>
          <cell r="N113">
            <v>51</v>
          </cell>
        </row>
        <row r="114">
          <cell r="M114">
            <v>140</v>
          </cell>
          <cell r="N114">
            <v>66</v>
          </cell>
        </row>
        <row r="115">
          <cell r="M115">
            <v>298.90000000000003</v>
          </cell>
          <cell r="N115">
            <v>36</v>
          </cell>
        </row>
        <row r="116">
          <cell r="M116">
            <v>135.1</v>
          </cell>
          <cell r="N116">
            <v>87</v>
          </cell>
        </row>
        <row r="117">
          <cell r="M117">
            <v>257.59999999999997</v>
          </cell>
          <cell r="N117">
            <v>64</v>
          </cell>
        </row>
        <row r="118">
          <cell r="M118">
            <v>196</v>
          </cell>
          <cell r="N118">
            <v>21</v>
          </cell>
        </row>
        <row r="119">
          <cell r="M119">
            <v>178.5</v>
          </cell>
          <cell r="N119">
            <v>19</v>
          </cell>
        </row>
        <row r="120">
          <cell r="M120">
            <v>1134</v>
          </cell>
          <cell r="N120">
            <v>23</v>
          </cell>
        </row>
        <row r="121">
          <cell r="M121">
            <v>98</v>
          </cell>
          <cell r="N121">
            <v>72</v>
          </cell>
        </row>
        <row r="122">
          <cell r="M122">
            <v>487.19999999999993</v>
          </cell>
          <cell r="N122">
            <v>22</v>
          </cell>
        </row>
        <row r="123">
          <cell r="M123">
            <v>140</v>
          </cell>
          <cell r="N123">
            <v>82</v>
          </cell>
        </row>
        <row r="124">
          <cell r="M124">
            <v>560</v>
          </cell>
          <cell r="N124">
            <v>98</v>
          </cell>
        </row>
        <row r="125">
          <cell r="M125">
            <v>644</v>
          </cell>
          <cell r="N125">
            <v>71</v>
          </cell>
        </row>
        <row r="126">
          <cell r="M126">
            <v>350</v>
          </cell>
          <cell r="N126">
            <v>40</v>
          </cell>
        </row>
        <row r="127">
          <cell r="M127">
            <v>308</v>
          </cell>
          <cell r="N127">
            <v>80</v>
          </cell>
        </row>
        <row r="128">
          <cell r="M128">
            <v>128.79999999999998</v>
          </cell>
          <cell r="N128">
            <v>38</v>
          </cell>
        </row>
        <row r="129">
          <cell r="M129">
            <v>49</v>
          </cell>
          <cell r="N129">
            <v>28</v>
          </cell>
        </row>
        <row r="130">
          <cell r="M130">
            <v>41.86</v>
          </cell>
          <cell r="N130">
            <v>60</v>
          </cell>
        </row>
        <row r="131">
          <cell r="M131">
            <v>252</v>
          </cell>
          <cell r="N131">
            <v>33</v>
          </cell>
        </row>
        <row r="132">
          <cell r="M132">
            <v>644</v>
          </cell>
          <cell r="N132">
            <v>22</v>
          </cell>
        </row>
        <row r="133">
          <cell r="M133">
            <v>41.86</v>
          </cell>
          <cell r="N133">
            <v>51</v>
          </cell>
        </row>
        <row r="134">
          <cell r="M134">
            <v>135.1</v>
          </cell>
          <cell r="N134">
            <v>60</v>
          </cell>
        </row>
        <row r="135">
          <cell r="M135">
            <v>257.59999999999997</v>
          </cell>
          <cell r="N135">
            <v>98</v>
          </cell>
        </row>
        <row r="136">
          <cell r="M136">
            <v>273</v>
          </cell>
          <cell r="N136">
            <v>27</v>
          </cell>
        </row>
        <row r="137">
          <cell r="M137">
            <v>487.19999999999993</v>
          </cell>
          <cell r="N137">
            <v>88</v>
          </cell>
        </row>
        <row r="138">
          <cell r="M138">
            <v>196</v>
          </cell>
          <cell r="N138">
            <v>65</v>
          </cell>
        </row>
        <row r="139">
          <cell r="M139">
            <v>560</v>
          </cell>
          <cell r="N139">
            <v>38</v>
          </cell>
        </row>
        <row r="140">
          <cell r="M140">
            <v>128.79999999999998</v>
          </cell>
          <cell r="N140">
            <v>80</v>
          </cell>
        </row>
        <row r="141">
          <cell r="M141">
            <v>140</v>
          </cell>
          <cell r="N141">
            <v>49</v>
          </cell>
        </row>
        <row r="142">
          <cell r="M142">
            <v>298.90000000000003</v>
          </cell>
          <cell r="N142">
            <v>90</v>
          </cell>
        </row>
        <row r="143">
          <cell r="M143">
            <v>135.1</v>
          </cell>
          <cell r="N143">
            <v>60</v>
          </cell>
        </row>
        <row r="144">
          <cell r="M144">
            <v>257.59999999999997</v>
          </cell>
          <cell r="N144">
            <v>39</v>
          </cell>
        </row>
        <row r="145">
          <cell r="M145">
            <v>196</v>
          </cell>
          <cell r="N145">
            <v>79</v>
          </cell>
        </row>
        <row r="146">
          <cell r="M146">
            <v>178.5</v>
          </cell>
          <cell r="N146">
            <v>44</v>
          </cell>
        </row>
        <row r="147">
          <cell r="M147">
            <v>1134</v>
          </cell>
          <cell r="N147">
            <v>98</v>
          </cell>
        </row>
        <row r="148">
          <cell r="M148">
            <v>98</v>
          </cell>
          <cell r="N148">
            <v>61</v>
          </cell>
        </row>
        <row r="149">
          <cell r="M149">
            <v>487.19999999999993</v>
          </cell>
          <cell r="N149">
            <v>30</v>
          </cell>
        </row>
        <row r="150">
          <cell r="M150">
            <v>140</v>
          </cell>
          <cell r="N150">
            <v>24</v>
          </cell>
        </row>
        <row r="151">
          <cell r="M151">
            <v>560</v>
          </cell>
          <cell r="N151">
            <v>28</v>
          </cell>
        </row>
        <row r="152">
          <cell r="M152">
            <v>140</v>
          </cell>
          <cell r="N152">
            <v>74</v>
          </cell>
        </row>
        <row r="153">
          <cell r="M153">
            <v>49</v>
          </cell>
          <cell r="N153">
            <v>90</v>
          </cell>
        </row>
        <row r="154">
          <cell r="M154">
            <v>560</v>
          </cell>
          <cell r="N154">
            <v>27</v>
          </cell>
        </row>
        <row r="155">
          <cell r="M155">
            <v>257.59999999999997</v>
          </cell>
          <cell r="N155">
            <v>71</v>
          </cell>
        </row>
        <row r="156">
          <cell r="M156">
            <v>644</v>
          </cell>
          <cell r="N156">
            <v>74</v>
          </cell>
        </row>
        <row r="157">
          <cell r="M157">
            <v>135.1</v>
          </cell>
          <cell r="N157">
            <v>76</v>
          </cell>
        </row>
        <row r="158">
          <cell r="M158">
            <v>178.5</v>
          </cell>
          <cell r="N158">
            <v>96</v>
          </cell>
        </row>
        <row r="159">
          <cell r="M159">
            <v>178.5</v>
          </cell>
          <cell r="N159">
            <v>92</v>
          </cell>
        </row>
        <row r="160">
          <cell r="M160">
            <v>308</v>
          </cell>
          <cell r="N160">
            <v>93</v>
          </cell>
        </row>
        <row r="161">
          <cell r="M161">
            <v>350</v>
          </cell>
          <cell r="N161">
            <v>18</v>
          </cell>
        </row>
        <row r="162">
          <cell r="M162">
            <v>546</v>
          </cell>
          <cell r="N162">
            <v>98</v>
          </cell>
        </row>
        <row r="163">
          <cell r="M163">
            <v>420</v>
          </cell>
          <cell r="N163">
            <v>46</v>
          </cell>
        </row>
        <row r="164">
          <cell r="M164">
            <v>742</v>
          </cell>
          <cell r="N164">
            <v>14</v>
          </cell>
        </row>
        <row r="165">
          <cell r="M165">
            <v>532</v>
          </cell>
          <cell r="N165">
            <v>85</v>
          </cell>
        </row>
        <row r="166">
          <cell r="M166">
            <v>41.86</v>
          </cell>
          <cell r="N166">
            <v>88</v>
          </cell>
        </row>
        <row r="167">
          <cell r="M167">
            <v>41.86</v>
          </cell>
          <cell r="N167">
            <v>81</v>
          </cell>
        </row>
        <row r="168">
          <cell r="M168">
            <v>135.1</v>
          </cell>
          <cell r="N168">
            <v>33</v>
          </cell>
        </row>
        <row r="169">
          <cell r="M169">
            <v>257.59999999999997</v>
          </cell>
          <cell r="N169">
            <v>47</v>
          </cell>
        </row>
        <row r="170">
          <cell r="M170">
            <v>273</v>
          </cell>
          <cell r="N170">
            <v>61</v>
          </cell>
        </row>
        <row r="171">
          <cell r="M171">
            <v>487.19999999999993</v>
          </cell>
          <cell r="N171">
            <v>27</v>
          </cell>
        </row>
        <row r="172">
          <cell r="M172">
            <v>196</v>
          </cell>
          <cell r="N172">
            <v>84</v>
          </cell>
        </row>
        <row r="173">
          <cell r="M173">
            <v>560</v>
          </cell>
          <cell r="N173">
            <v>91</v>
          </cell>
        </row>
        <row r="174">
          <cell r="M174">
            <v>128.79999999999998</v>
          </cell>
          <cell r="N174">
            <v>36</v>
          </cell>
        </row>
        <row r="175">
          <cell r="M175">
            <v>140</v>
          </cell>
          <cell r="N175">
            <v>34</v>
          </cell>
        </row>
        <row r="176">
          <cell r="M176">
            <v>298.90000000000003</v>
          </cell>
          <cell r="N176">
            <v>81</v>
          </cell>
        </row>
        <row r="177">
          <cell r="M177">
            <v>135.1</v>
          </cell>
          <cell r="N177">
            <v>25</v>
          </cell>
        </row>
        <row r="178">
          <cell r="M178">
            <v>257.59999999999997</v>
          </cell>
          <cell r="N178">
            <v>12</v>
          </cell>
        </row>
        <row r="179">
          <cell r="M179">
            <v>196</v>
          </cell>
          <cell r="N179">
            <v>23</v>
          </cell>
        </row>
        <row r="180">
          <cell r="M180">
            <v>178.5</v>
          </cell>
          <cell r="N180">
            <v>76</v>
          </cell>
        </row>
        <row r="181">
          <cell r="M181">
            <v>1134</v>
          </cell>
          <cell r="N181">
            <v>55</v>
          </cell>
        </row>
        <row r="182">
          <cell r="M182">
            <v>98</v>
          </cell>
          <cell r="N182">
            <v>19</v>
          </cell>
        </row>
        <row r="183">
          <cell r="M183">
            <v>487.19999999999993</v>
          </cell>
          <cell r="N183">
            <v>27</v>
          </cell>
        </row>
        <row r="184">
          <cell r="M184">
            <v>140</v>
          </cell>
          <cell r="N184">
            <v>99</v>
          </cell>
        </row>
        <row r="185">
          <cell r="M185">
            <v>560</v>
          </cell>
          <cell r="N185">
            <v>10</v>
          </cell>
        </row>
        <row r="186">
          <cell r="M186">
            <v>140</v>
          </cell>
          <cell r="N186">
            <v>80</v>
          </cell>
        </row>
        <row r="187">
          <cell r="M187">
            <v>49</v>
          </cell>
          <cell r="N187">
            <v>27</v>
          </cell>
        </row>
        <row r="188">
          <cell r="M188">
            <v>560</v>
          </cell>
          <cell r="N188">
            <v>97</v>
          </cell>
        </row>
        <row r="189">
          <cell r="M189">
            <v>257.59999999999997</v>
          </cell>
          <cell r="N189">
            <v>42</v>
          </cell>
        </row>
        <row r="190">
          <cell r="M190">
            <v>644</v>
          </cell>
          <cell r="N190">
            <v>24</v>
          </cell>
        </row>
        <row r="191">
          <cell r="M191">
            <v>135.1</v>
          </cell>
          <cell r="N191">
            <v>90</v>
          </cell>
        </row>
        <row r="192">
          <cell r="M192">
            <v>178.5</v>
          </cell>
          <cell r="N192">
            <v>28</v>
          </cell>
        </row>
        <row r="193">
          <cell r="M193">
            <v>644</v>
          </cell>
          <cell r="N193">
            <v>28</v>
          </cell>
        </row>
        <row r="194">
          <cell r="M194">
            <v>178.5</v>
          </cell>
          <cell r="N194">
            <v>57</v>
          </cell>
        </row>
        <row r="195">
          <cell r="M195">
            <v>41.86</v>
          </cell>
          <cell r="N195">
            <v>23</v>
          </cell>
        </row>
        <row r="196">
          <cell r="M196">
            <v>644</v>
          </cell>
          <cell r="N196">
            <v>86</v>
          </cell>
        </row>
        <row r="197">
          <cell r="M197">
            <v>350</v>
          </cell>
          <cell r="N197">
            <v>47</v>
          </cell>
        </row>
        <row r="198">
          <cell r="M198">
            <v>308</v>
          </cell>
          <cell r="N198">
            <v>97</v>
          </cell>
        </row>
        <row r="199">
          <cell r="M199">
            <v>128.79999999999998</v>
          </cell>
          <cell r="N199">
            <v>96</v>
          </cell>
        </row>
        <row r="200">
          <cell r="M200">
            <v>49</v>
          </cell>
          <cell r="N200">
            <v>31</v>
          </cell>
        </row>
        <row r="201">
          <cell r="M201">
            <v>41.86</v>
          </cell>
          <cell r="N201">
            <v>52</v>
          </cell>
        </row>
        <row r="202">
          <cell r="M202">
            <v>252</v>
          </cell>
          <cell r="N202">
            <v>91</v>
          </cell>
        </row>
        <row r="203">
          <cell r="M203">
            <v>644</v>
          </cell>
          <cell r="N203">
            <v>14</v>
          </cell>
        </row>
        <row r="204">
          <cell r="M204">
            <v>41.86</v>
          </cell>
          <cell r="N204">
            <v>44</v>
          </cell>
        </row>
        <row r="205">
          <cell r="M205">
            <v>135.1</v>
          </cell>
          <cell r="N205">
            <v>97</v>
          </cell>
        </row>
        <row r="206">
          <cell r="M206">
            <v>257.59999999999997</v>
          </cell>
          <cell r="N206">
            <v>80</v>
          </cell>
        </row>
        <row r="207">
          <cell r="M207">
            <v>273</v>
          </cell>
          <cell r="N207">
            <v>66</v>
          </cell>
        </row>
        <row r="208">
          <cell r="M208">
            <v>487.19999999999993</v>
          </cell>
          <cell r="N208">
            <v>32</v>
          </cell>
        </row>
        <row r="209">
          <cell r="M209">
            <v>196</v>
          </cell>
          <cell r="N209">
            <v>52</v>
          </cell>
        </row>
        <row r="210">
          <cell r="M210">
            <v>560</v>
          </cell>
          <cell r="N210">
            <v>78</v>
          </cell>
        </row>
        <row r="211">
          <cell r="M211">
            <v>128.79999999999998</v>
          </cell>
          <cell r="N211">
            <v>54</v>
          </cell>
        </row>
        <row r="212">
          <cell r="M212">
            <v>140</v>
          </cell>
          <cell r="N212">
            <v>55</v>
          </cell>
        </row>
        <row r="213">
          <cell r="M213">
            <v>298.90000000000003</v>
          </cell>
          <cell r="N213">
            <v>60</v>
          </cell>
        </row>
        <row r="214">
          <cell r="M214">
            <v>135.1</v>
          </cell>
          <cell r="N214">
            <v>19</v>
          </cell>
        </row>
        <row r="215">
          <cell r="M215">
            <v>257.59999999999997</v>
          </cell>
          <cell r="N215">
            <v>66</v>
          </cell>
        </row>
        <row r="216">
          <cell r="M216">
            <v>196</v>
          </cell>
          <cell r="N216">
            <v>42</v>
          </cell>
        </row>
        <row r="217">
          <cell r="M217">
            <v>178.5</v>
          </cell>
          <cell r="N217">
            <v>72</v>
          </cell>
        </row>
        <row r="218">
          <cell r="M218">
            <v>1134</v>
          </cell>
          <cell r="N218">
            <v>32</v>
          </cell>
        </row>
        <row r="219">
          <cell r="M219">
            <v>98</v>
          </cell>
          <cell r="N219">
            <v>76</v>
          </cell>
        </row>
        <row r="220">
          <cell r="M220">
            <v>128.79999999999998</v>
          </cell>
          <cell r="N220">
            <v>83</v>
          </cell>
        </row>
        <row r="221">
          <cell r="M221">
            <v>49</v>
          </cell>
          <cell r="N221">
            <v>91</v>
          </cell>
        </row>
        <row r="222">
          <cell r="M222">
            <v>41.86</v>
          </cell>
          <cell r="N222">
            <v>64</v>
          </cell>
        </row>
        <row r="223">
          <cell r="M223">
            <v>252</v>
          </cell>
          <cell r="N223">
            <v>58</v>
          </cell>
        </row>
        <row r="224">
          <cell r="M224">
            <v>644</v>
          </cell>
          <cell r="N224">
            <v>97</v>
          </cell>
        </row>
        <row r="225">
          <cell r="M225">
            <v>41.86</v>
          </cell>
          <cell r="N225">
            <v>14</v>
          </cell>
        </row>
        <row r="226">
          <cell r="M226">
            <v>135.1</v>
          </cell>
          <cell r="N226">
            <v>68</v>
          </cell>
        </row>
        <row r="227">
          <cell r="M227">
            <v>257.59999999999997</v>
          </cell>
          <cell r="N227">
            <v>32</v>
          </cell>
        </row>
        <row r="228">
          <cell r="M228">
            <v>273</v>
          </cell>
          <cell r="N228">
            <v>48</v>
          </cell>
        </row>
        <row r="229">
          <cell r="M229">
            <v>487.19999999999993</v>
          </cell>
          <cell r="N229">
            <v>57</v>
          </cell>
        </row>
        <row r="230">
          <cell r="M230">
            <v>196</v>
          </cell>
          <cell r="N230">
            <v>67</v>
          </cell>
        </row>
        <row r="231">
          <cell r="M231">
            <v>560</v>
          </cell>
          <cell r="N231">
            <v>48</v>
          </cell>
        </row>
        <row r="232">
          <cell r="M232">
            <v>128.79999999999998</v>
          </cell>
          <cell r="N232">
            <v>77</v>
          </cell>
        </row>
        <row r="233">
          <cell r="M233">
            <v>140</v>
          </cell>
          <cell r="N233">
            <v>94</v>
          </cell>
        </row>
        <row r="234">
          <cell r="M234">
            <v>298.90000000000003</v>
          </cell>
          <cell r="N234">
            <v>54</v>
          </cell>
        </row>
        <row r="235">
          <cell r="M235">
            <v>135.1</v>
          </cell>
          <cell r="N235">
            <v>43</v>
          </cell>
        </row>
        <row r="236">
          <cell r="M236">
            <v>257.59999999999997</v>
          </cell>
          <cell r="N236">
            <v>71</v>
          </cell>
        </row>
        <row r="237">
          <cell r="M237">
            <v>196</v>
          </cell>
          <cell r="N237">
            <v>50</v>
          </cell>
        </row>
        <row r="238">
          <cell r="M238">
            <v>178.5</v>
          </cell>
          <cell r="N238">
            <v>96</v>
          </cell>
        </row>
        <row r="239">
          <cell r="M239">
            <v>1134</v>
          </cell>
          <cell r="N239">
            <v>54</v>
          </cell>
        </row>
        <row r="240">
          <cell r="M240">
            <v>98</v>
          </cell>
          <cell r="N240">
            <v>39</v>
          </cell>
        </row>
        <row r="241">
          <cell r="M241">
            <v>487.19999999999993</v>
          </cell>
          <cell r="N241">
            <v>63</v>
          </cell>
        </row>
        <row r="242">
          <cell r="M242">
            <v>140</v>
          </cell>
          <cell r="N242">
            <v>71</v>
          </cell>
        </row>
        <row r="243">
          <cell r="M243">
            <v>560</v>
          </cell>
          <cell r="N243">
            <v>88</v>
          </cell>
        </row>
        <row r="244">
          <cell r="M244">
            <v>140</v>
          </cell>
          <cell r="N244">
            <v>59</v>
          </cell>
        </row>
        <row r="245">
          <cell r="M245">
            <v>560</v>
          </cell>
          <cell r="N245">
            <v>94</v>
          </cell>
        </row>
        <row r="246">
          <cell r="M246">
            <v>644</v>
          </cell>
          <cell r="N246">
            <v>86</v>
          </cell>
        </row>
        <row r="247">
          <cell r="M247">
            <v>178.5</v>
          </cell>
          <cell r="N247">
            <v>61</v>
          </cell>
        </row>
        <row r="248">
          <cell r="M248">
            <v>41.86</v>
          </cell>
          <cell r="N248">
            <v>32</v>
          </cell>
        </row>
        <row r="249">
          <cell r="M249">
            <v>644</v>
          </cell>
          <cell r="N249">
            <v>62</v>
          </cell>
        </row>
        <row r="250">
          <cell r="M250">
            <v>350</v>
          </cell>
          <cell r="N250">
            <v>60</v>
          </cell>
        </row>
        <row r="251">
          <cell r="M251">
            <v>308</v>
          </cell>
          <cell r="N251">
            <v>51</v>
          </cell>
        </row>
        <row r="252">
          <cell r="M252">
            <v>128.79999999999998</v>
          </cell>
          <cell r="N252">
            <v>49</v>
          </cell>
        </row>
        <row r="253">
          <cell r="M253">
            <v>49</v>
          </cell>
          <cell r="N253">
            <v>20</v>
          </cell>
        </row>
        <row r="254">
          <cell r="M254">
            <v>41.86</v>
          </cell>
          <cell r="N254">
            <v>49</v>
          </cell>
        </row>
        <row r="255">
          <cell r="M255">
            <v>252</v>
          </cell>
          <cell r="N255">
            <v>22</v>
          </cell>
        </row>
        <row r="256">
          <cell r="M256">
            <v>644</v>
          </cell>
          <cell r="N256">
            <v>73</v>
          </cell>
        </row>
        <row r="257">
          <cell r="M257">
            <v>41.86</v>
          </cell>
          <cell r="N257">
            <v>85</v>
          </cell>
        </row>
        <row r="258">
          <cell r="M258">
            <v>135.1</v>
          </cell>
          <cell r="N258">
            <v>44</v>
          </cell>
        </row>
        <row r="259">
          <cell r="M259">
            <v>257.59999999999997</v>
          </cell>
          <cell r="N259">
            <v>24</v>
          </cell>
        </row>
        <row r="260">
          <cell r="M260">
            <v>273</v>
          </cell>
          <cell r="N260">
            <v>64</v>
          </cell>
        </row>
        <row r="261">
          <cell r="M261">
            <v>487.19999999999993</v>
          </cell>
          <cell r="N261">
            <v>70</v>
          </cell>
        </row>
        <row r="262">
          <cell r="M262">
            <v>196</v>
          </cell>
          <cell r="N262">
            <v>98</v>
          </cell>
        </row>
        <row r="263">
          <cell r="M263">
            <v>560</v>
          </cell>
          <cell r="N263">
            <v>48</v>
          </cell>
        </row>
        <row r="264">
          <cell r="M264">
            <v>128.79999999999998</v>
          </cell>
          <cell r="N264">
            <v>100</v>
          </cell>
        </row>
        <row r="265">
          <cell r="M265">
            <v>140</v>
          </cell>
          <cell r="N265">
            <v>90</v>
          </cell>
        </row>
        <row r="266">
          <cell r="M266">
            <v>298.90000000000003</v>
          </cell>
          <cell r="N266">
            <v>49</v>
          </cell>
        </row>
        <row r="267">
          <cell r="M267">
            <v>135.1</v>
          </cell>
          <cell r="N267">
            <v>71</v>
          </cell>
        </row>
        <row r="268">
          <cell r="M268">
            <v>257.59999999999997</v>
          </cell>
          <cell r="N268">
            <v>10</v>
          </cell>
        </row>
        <row r="269">
          <cell r="M269">
            <v>196</v>
          </cell>
          <cell r="N269">
            <v>78</v>
          </cell>
        </row>
        <row r="270">
          <cell r="M270">
            <v>178.5</v>
          </cell>
          <cell r="N270">
            <v>44</v>
          </cell>
        </row>
        <row r="271">
          <cell r="M271">
            <v>1134</v>
          </cell>
          <cell r="N271">
            <v>82</v>
          </cell>
        </row>
        <row r="272">
          <cell r="M272">
            <v>98</v>
          </cell>
          <cell r="N272">
            <v>29</v>
          </cell>
        </row>
        <row r="273">
          <cell r="M273">
            <v>487.19999999999993</v>
          </cell>
          <cell r="N273">
            <v>93</v>
          </cell>
        </row>
        <row r="274">
          <cell r="M274">
            <v>140</v>
          </cell>
          <cell r="N274">
            <v>11</v>
          </cell>
        </row>
        <row r="275">
          <cell r="M275">
            <v>560</v>
          </cell>
          <cell r="N275">
            <v>91</v>
          </cell>
        </row>
        <row r="276">
          <cell r="M276">
            <v>140</v>
          </cell>
          <cell r="N276">
            <v>12</v>
          </cell>
        </row>
        <row r="277">
          <cell r="M277">
            <v>49</v>
          </cell>
          <cell r="N277">
            <v>78</v>
          </cell>
        </row>
        <row r="278">
          <cell r="M278">
            <v>560</v>
          </cell>
          <cell r="N278">
            <v>60</v>
          </cell>
        </row>
        <row r="279">
          <cell r="M279">
            <v>257.59999999999997</v>
          </cell>
          <cell r="N279">
            <v>23</v>
          </cell>
        </row>
        <row r="280">
          <cell r="M280">
            <v>644</v>
          </cell>
          <cell r="N280">
            <v>34</v>
          </cell>
        </row>
        <row r="281">
          <cell r="M281">
            <v>135.1</v>
          </cell>
          <cell r="N281">
            <v>89</v>
          </cell>
        </row>
        <row r="282">
          <cell r="M282">
            <v>178.5</v>
          </cell>
          <cell r="N282">
            <v>82</v>
          </cell>
        </row>
        <row r="283">
          <cell r="M283">
            <v>178.5</v>
          </cell>
          <cell r="N283">
            <v>43</v>
          </cell>
        </row>
        <row r="284">
          <cell r="M284">
            <v>308</v>
          </cell>
          <cell r="N284">
            <v>96</v>
          </cell>
        </row>
        <row r="285">
          <cell r="M285">
            <v>128.79999999999998</v>
          </cell>
          <cell r="N285">
            <v>34</v>
          </cell>
        </row>
        <row r="286">
          <cell r="M286">
            <v>49</v>
          </cell>
          <cell r="N286">
            <v>42</v>
          </cell>
        </row>
        <row r="287">
          <cell r="M287">
            <v>41.86</v>
          </cell>
          <cell r="N287">
            <v>100</v>
          </cell>
        </row>
        <row r="288">
          <cell r="M288">
            <v>252</v>
          </cell>
          <cell r="N288">
            <v>42</v>
          </cell>
        </row>
        <row r="289">
          <cell r="M289">
            <v>644</v>
          </cell>
          <cell r="N289">
            <v>16</v>
          </cell>
        </row>
        <row r="290">
          <cell r="M290">
            <v>41.86</v>
          </cell>
          <cell r="N290">
            <v>22</v>
          </cell>
        </row>
        <row r="291">
          <cell r="M291">
            <v>135.1</v>
          </cell>
          <cell r="N291">
            <v>46</v>
          </cell>
        </row>
        <row r="292">
          <cell r="M292">
            <v>257.59999999999997</v>
          </cell>
          <cell r="N292">
            <v>100</v>
          </cell>
        </row>
        <row r="293">
          <cell r="M293">
            <v>273</v>
          </cell>
          <cell r="N293">
            <v>87</v>
          </cell>
        </row>
        <row r="294">
          <cell r="M294">
            <v>487.19999999999993</v>
          </cell>
          <cell r="N294">
            <v>58</v>
          </cell>
        </row>
        <row r="295">
          <cell r="M295">
            <v>196</v>
          </cell>
          <cell r="N295">
            <v>85</v>
          </cell>
        </row>
        <row r="296">
          <cell r="M296">
            <v>560</v>
          </cell>
          <cell r="N296">
            <v>28</v>
          </cell>
        </row>
        <row r="297">
          <cell r="M297">
            <v>128.79999999999998</v>
          </cell>
          <cell r="N297">
            <v>19</v>
          </cell>
        </row>
        <row r="298">
          <cell r="M298">
            <v>140</v>
          </cell>
          <cell r="N298">
            <v>99</v>
          </cell>
        </row>
        <row r="299">
          <cell r="M299">
            <v>298.90000000000003</v>
          </cell>
          <cell r="N299">
            <v>69</v>
          </cell>
        </row>
        <row r="300">
          <cell r="M300">
            <v>135.1</v>
          </cell>
          <cell r="N300">
            <v>37</v>
          </cell>
        </row>
        <row r="301">
          <cell r="M301">
            <v>257.59999999999997</v>
          </cell>
          <cell r="N301">
            <v>64</v>
          </cell>
        </row>
        <row r="302">
          <cell r="M302">
            <v>196</v>
          </cell>
          <cell r="N302">
            <v>38</v>
          </cell>
        </row>
        <row r="303">
          <cell r="M303">
            <v>178.5</v>
          </cell>
          <cell r="N303">
            <v>15</v>
          </cell>
        </row>
        <row r="304">
          <cell r="M304">
            <v>1134</v>
          </cell>
          <cell r="N304">
            <v>52</v>
          </cell>
        </row>
        <row r="305">
          <cell r="M305">
            <v>98</v>
          </cell>
          <cell r="N305">
            <v>37</v>
          </cell>
        </row>
        <row r="306">
          <cell r="M306">
            <v>487.19999999999993</v>
          </cell>
          <cell r="N306">
            <v>24</v>
          </cell>
        </row>
        <row r="307">
          <cell r="M307">
            <v>140</v>
          </cell>
          <cell r="N307">
            <v>36</v>
          </cell>
        </row>
        <row r="308">
          <cell r="M308">
            <v>560</v>
          </cell>
          <cell r="N308">
            <v>24</v>
          </cell>
        </row>
        <row r="309">
          <cell r="M309">
            <v>140</v>
          </cell>
          <cell r="N309">
            <v>20</v>
          </cell>
        </row>
        <row r="310">
          <cell r="M310">
            <v>49</v>
          </cell>
          <cell r="N310">
            <v>11</v>
          </cell>
        </row>
        <row r="311">
          <cell r="M311">
            <v>560</v>
          </cell>
          <cell r="N311">
            <v>78</v>
          </cell>
        </row>
        <row r="312">
          <cell r="M312">
            <v>257.59999999999997</v>
          </cell>
          <cell r="N312">
            <v>76</v>
          </cell>
        </row>
        <row r="313">
          <cell r="M313">
            <v>644</v>
          </cell>
          <cell r="N313">
            <v>57</v>
          </cell>
        </row>
        <row r="314">
          <cell r="M314">
            <v>135.1</v>
          </cell>
          <cell r="N314">
            <v>14</v>
          </cell>
        </row>
        <row r="315">
          <cell r="M315">
            <v>196</v>
          </cell>
          <cell r="N315">
            <v>14</v>
          </cell>
        </row>
        <row r="316">
          <cell r="M316">
            <v>49</v>
          </cell>
          <cell r="N316">
            <v>70</v>
          </cell>
        </row>
        <row r="317">
          <cell r="M317">
            <v>420</v>
          </cell>
          <cell r="N317">
            <v>100</v>
          </cell>
        </row>
        <row r="318">
          <cell r="M318">
            <v>742</v>
          </cell>
          <cell r="N318">
            <v>27</v>
          </cell>
        </row>
        <row r="319">
          <cell r="M319">
            <v>49</v>
          </cell>
          <cell r="N319">
            <v>70</v>
          </cell>
        </row>
        <row r="320">
          <cell r="M320">
            <v>252</v>
          </cell>
          <cell r="N320">
            <v>57</v>
          </cell>
        </row>
        <row r="321">
          <cell r="M321">
            <v>644</v>
          </cell>
          <cell r="N321">
            <v>83</v>
          </cell>
        </row>
        <row r="322">
          <cell r="M322">
            <v>128.79999999999998</v>
          </cell>
          <cell r="N322">
            <v>76</v>
          </cell>
        </row>
        <row r="323">
          <cell r="M323">
            <v>128.79999999999998</v>
          </cell>
          <cell r="N323">
            <v>80</v>
          </cell>
        </row>
        <row r="324">
          <cell r="M324">
            <v>178.5</v>
          </cell>
          <cell r="N324">
            <v>47</v>
          </cell>
        </row>
        <row r="325">
          <cell r="M325">
            <v>135.1</v>
          </cell>
          <cell r="N325">
            <v>96</v>
          </cell>
        </row>
        <row r="326">
          <cell r="M326">
            <v>560</v>
          </cell>
          <cell r="N326">
            <v>32</v>
          </cell>
        </row>
        <row r="327">
          <cell r="M327">
            <v>644</v>
          </cell>
          <cell r="N327">
            <v>16</v>
          </cell>
        </row>
        <row r="328">
          <cell r="M328">
            <v>178.5</v>
          </cell>
          <cell r="N328">
            <v>41</v>
          </cell>
        </row>
        <row r="329">
          <cell r="M329">
            <v>41.86</v>
          </cell>
          <cell r="N329">
            <v>41</v>
          </cell>
        </row>
        <row r="330">
          <cell r="M330">
            <v>644</v>
          </cell>
          <cell r="N330">
            <v>41</v>
          </cell>
        </row>
        <row r="331">
          <cell r="M331">
            <v>350</v>
          </cell>
          <cell r="N331">
            <v>94</v>
          </cell>
        </row>
        <row r="332">
          <cell r="M332">
            <v>308</v>
          </cell>
          <cell r="N332">
            <v>20</v>
          </cell>
        </row>
        <row r="333">
          <cell r="M333">
            <v>128.79999999999998</v>
          </cell>
          <cell r="N333">
            <v>13</v>
          </cell>
        </row>
        <row r="334">
          <cell r="M334">
            <v>49</v>
          </cell>
          <cell r="N334">
            <v>74</v>
          </cell>
        </row>
        <row r="335">
          <cell r="M335">
            <v>41.86</v>
          </cell>
          <cell r="N335">
            <v>53</v>
          </cell>
        </row>
        <row r="336">
          <cell r="M336">
            <v>252</v>
          </cell>
          <cell r="N336">
            <v>99</v>
          </cell>
        </row>
        <row r="337">
          <cell r="M337">
            <v>644</v>
          </cell>
          <cell r="N337">
            <v>89</v>
          </cell>
        </row>
        <row r="338">
          <cell r="M338">
            <v>41.86</v>
          </cell>
          <cell r="N338">
            <v>64</v>
          </cell>
        </row>
        <row r="339">
          <cell r="M339">
            <v>135.1</v>
          </cell>
          <cell r="N339">
            <v>98</v>
          </cell>
        </row>
        <row r="340">
          <cell r="M340">
            <v>257.59999999999997</v>
          </cell>
          <cell r="N340">
            <v>86</v>
          </cell>
        </row>
        <row r="341">
          <cell r="M341">
            <v>273</v>
          </cell>
          <cell r="N341">
            <v>20</v>
          </cell>
        </row>
        <row r="342">
          <cell r="M342">
            <v>487.19999999999993</v>
          </cell>
          <cell r="N342">
            <v>69</v>
          </cell>
        </row>
        <row r="343">
          <cell r="M343">
            <v>196</v>
          </cell>
          <cell r="N343">
            <v>68</v>
          </cell>
        </row>
        <row r="344">
          <cell r="M344">
            <v>560</v>
          </cell>
          <cell r="N344">
            <v>52</v>
          </cell>
        </row>
        <row r="345">
          <cell r="M345">
            <v>128.79999999999998</v>
          </cell>
          <cell r="N345">
            <v>40</v>
          </cell>
        </row>
        <row r="346">
          <cell r="M346">
            <v>140</v>
          </cell>
          <cell r="N346">
            <v>100</v>
          </cell>
        </row>
        <row r="347">
          <cell r="M347">
            <v>298.90000000000003</v>
          </cell>
          <cell r="N347">
            <v>88</v>
          </cell>
        </row>
        <row r="348">
          <cell r="M348">
            <v>135.1</v>
          </cell>
          <cell r="N348">
            <v>46</v>
          </cell>
        </row>
        <row r="349">
          <cell r="M349">
            <v>257.59999999999997</v>
          </cell>
          <cell r="N349">
            <v>93</v>
          </cell>
        </row>
        <row r="350">
          <cell r="M350">
            <v>196</v>
          </cell>
          <cell r="N350">
            <v>96</v>
          </cell>
        </row>
        <row r="351">
          <cell r="M351">
            <v>178.5</v>
          </cell>
          <cell r="N351">
            <v>12</v>
          </cell>
        </row>
        <row r="352">
          <cell r="M352">
            <v>1134</v>
          </cell>
          <cell r="N352">
            <v>38</v>
          </cell>
        </row>
        <row r="353">
          <cell r="M353">
            <v>98</v>
          </cell>
          <cell r="N353">
            <v>42</v>
          </cell>
        </row>
        <row r="354">
          <cell r="M354">
            <v>487.19999999999993</v>
          </cell>
          <cell r="N354">
            <v>100</v>
          </cell>
        </row>
        <row r="355">
          <cell r="M355">
            <v>140</v>
          </cell>
          <cell r="N355">
            <v>89</v>
          </cell>
        </row>
        <row r="356">
          <cell r="M356">
            <v>560</v>
          </cell>
          <cell r="N356">
            <v>12</v>
          </cell>
        </row>
        <row r="357">
          <cell r="M357">
            <v>140</v>
          </cell>
          <cell r="N357">
            <v>97</v>
          </cell>
        </row>
        <row r="358">
          <cell r="M358">
            <v>49</v>
          </cell>
          <cell r="N358">
            <v>53</v>
          </cell>
        </row>
        <row r="359">
          <cell r="M359">
            <v>560</v>
          </cell>
          <cell r="N359">
            <v>61</v>
          </cell>
        </row>
        <row r="360">
          <cell r="M360">
            <v>257.59999999999997</v>
          </cell>
          <cell r="N360">
            <v>45</v>
          </cell>
        </row>
        <row r="361">
          <cell r="M361">
            <v>644</v>
          </cell>
          <cell r="N361">
            <v>43</v>
          </cell>
        </row>
        <row r="362">
          <cell r="M362">
            <v>135.1</v>
          </cell>
          <cell r="N362">
            <v>18</v>
          </cell>
        </row>
        <row r="363">
          <cell r="M363">
            <v>178.5</v>
          </cell>
          <cell r="N363">
            <v>41</v>
          </cell>
        </row>
        <row r="364">
          <cell r="M364">
            <v>178.5</v>
          </cell>
          <cell r="N364">
            <v>19</v>
          </cell>
        </row>
        <row r="365">
          <cell r="M365">
            <v>308</v>
          </cell>
          <cell r="N365">
            <v>65</v>
          </cell>
        </row>
        <row r="366">
          <cell r="M366">
            <v>350</v>
          </cell>
          <cell r="N366">
            <v>13</v>
          </cell>
        </row>
        <row r="367">
          <cell r="M367">
            <v>546</v>
          </cell>
          <cell r="N367">
            <v>54</v>
          </cell>
        </row>
        <row r="368">
          <cell r="M368">
            <v>420</v>
          </cell>
          <cell r="N368">
            <v>33</v>
          </cell>
        </row>
        <row r="369">
          <cell r="M369">
            <v>742</v>
          </cell>
          <cell r="N369">
            <v>34</v>
          </cell>
        </row>
        <row r="370">
          <cell r="M370">
            <v>532</v>
          </cell>
          <cell r="N370">
            <v>59</v>
          </cell>
        </row>
        <row r="371">
          <cell r="M371">
            <v>41.86</v>
          </cell>
          <cell r="N371">
            <v>24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5688.784173958331" createdVersion="7" refreshedVersion="7" minRefreshableVersion="3" recordCount="369" xr:uid="{B134F311-419F-40DB-A940-3A2C879F4E3F}">
  <cacheSource type="worksheet">
    <worksheetSource ref="A2:N371" sheet="Data base"/>
  </cacheSource>
  <cacheFields count="15">
    <cacheField name="Documento" numFmtId="0">
      <sharedItems containsSemiMixedTypes="0" containsString="0" containsNumber="1" containsInteger="1" minValue="1" maxValue="369"/>
    </cacheField>
    <cacheField name="Fecha" numFmtId="164">
      <sharedItems containsSemiMixedTypes="0" containsNonDate="0" containsDate="1" containsString="0" minDate="2020-01-01T00:00:00" maxDate="2021-01-01T00:00:00" count="229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0-12-14T00:00:00"/>
        <d v="2020-06-05T00:00:00"/>
      </sharedItems>
      <fieldGroup par="14" base="1">
        <rangePr groupBy="days" startDate="2020-01-01T00:00:00" endDate="2021-01-01T00:00:00"/>
        <groupItems count="368">
          <s v="&lt;01/01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1"/>
        </groupItems>
      </fieldGroup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 count="24">
        <s v="Baja California "/>
        <s v="Ciudad de México "/>
        <s v="Guanajuato "/>
        <s v="Puebla "/>
        <s v="Estado de México "/>
        <s v="Chihuahua "/>
        <s v="Jalisco "/>
        <s v="Oaxaca"/>
        <s v="Yucatán"/>
        <s v="Nuevo León "/>
        <s v="Acapulco"/>
        <s v="Tungurahua" u="1"/>
        <s v="Manabi" u="1"/>
        <s v="Chimborazo" u="1"/>
        <s v="Pichincha" u="1"/>
        <s v="Ciudad de México" u="1"/>
        <s v="Canar" u="1"/>
        <s v="Guaranda" u="1"/>
        <s v="El Oro" u="1"/>
        <s v="Jalisco" u="1"/>
        <s v="Azuay" u="1"/>
        <s v="Imbabura" u="1"/>
        <s v="Esmeraldas" u="1"/>
        <s v="Guayas" u="1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/>
    </cacheField>
    <cacheField name="Forma de pago" numFmtId="0">
      <sharedItems containsBlank="1"/>
    </cacheField>
    <cacheField name="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" numFmtId="43">
      <sharedItems containsString="0" containsBlank="1" containsNumber="1" minValue="11" maxValue="1134"/>
    </cacheField>
    <cacheField name="Cantidad" numFmtId="43">
      <sharedItems containsString="0" containsBlank="1" containsNumber="1" containsInteger="1" minValue="1" maxValue="100"/>
    </cacheField>
    <cacheField name="Ventas" numFmtId="43">
      <sharedItems containsString="0" containsBlank="1" containsNumber="1" minValue="34" maxValue="111132" count="326">
        <n v="140"/>
        <n v="34"/>
        <n v="798"/>
        <n v="1152"/>
        <n v="816"/>
        <n v="638"/>
        <n v="1722"/>
        <n v="198"/>
        <n v="2117"/>
        <n v="948"/>
        <n v="1036"/>
        <n v="2112"/>
        <n v="2016"/>
        <n v="3956"/>
        <n v="3936"/>
        <n v="4365"/>
        <n v="1690"/>
        <n v="3520"/>
        <n v="720"/>
        <n v="3360"/>
        <n v="1000"/>
        <n v="3750"/>
        <n v="84"/>
        <n v="774"/>
        <n v="1274"/>
        <n v="819"/>
        <n v="264"/>
        <n v="3772"/>
        <n v="2400"/>
        <n v="102"/>
        <n v="792"/>
        <n v="1071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4894.3999999999996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5456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2051.14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584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539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8389.5"/>
        <n v="12969.599999999999"/>
        <n v="17920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3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Meses" numFmtId="0" databaseField="0">
      <fieldGroup base="1">
        <rangePr groupBy="months" startDate="2020-01-01T00:00:00" endDate="2021-01-01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7836885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x v="0"/>
    <n v="9259377217"/>
    <s v="Empresa AA"/>
    <s v="Baja California "/>
    <x v="0"/>
    <x v="0"/>
    <s v="Empresa de embarque B"/>
    <s v="Cheque"/>
    <s v="Cerveza"/>
    <x v="0"/>
    <n v="14"/>
    <n v="10"/>
    <x v="0"/>
  </r>
  <r>
    <n v="2"/>
    <x v="1"/>
    <n v="6185253419"/>
    <s v="Empresa AA"/>
    <s v="Ciudad de México "/>
    <x v="1"/>
    <x v="0"/>
    <s v="Empresa de embarque B"/>
    <s v="Cheque"/>
    <s v="Ciruelas secas"/>
    <x v="1"/>
    <n v="34"/>
    <n v="1"/>
    <x v="1"/>
  </r>
  <r>
    <n v="3"/>
    <x v="2"/>
    <n v="2308885942"/>
    <s v="Empresa D"/>
    <s v="Guanajuato "/>
    <x v="2"/>
    <x v="1"/>
    <s v="Empresa de embarque A"/>
    <s v="Tarjeta de crédito"/>
    <s v="Peras secas"/>
    <x v="1"/>
    <n v="14"/>
    <n v="57"/>
    <x v="2"/>
  </r>
  <r>
    <n v="4"/>
    <x v="3"/>
    <n v="6199717898"/>
    <s v="Empresa D"/>
    <s v="Puebla "/>
    <x v="3"/>
    <x v="1"/>
    <s v="Empresa de embarque A"/>
    <s v="Tarjeta de crédito"/>
    <s v="Manzanas secas"/>
    <x v="1"/>
    <n v="16"/>
    <n v="72"/>
    <x v="3"/>
  </r>
  <r>
    <n v="5"/>
    <x v="4"/>
    <n v="5540683029"/>
    <s v="Empresa D"/>
    <s v="Estado de México "/>
    <x v="4"/>
    <x v="1"/>
    <s v="Empresa de embarque A"/>
    <s v="Tarjeta de crédito"/>
    <s v="Ciruelas secas"/>
    <x v="1"/>
    <n v="12"/>
    <n v="68"/>
    <x v="4"/>
  </r>
  <r>
    <n v="6"/>
    <x v="5"/>
    <n v="6343955045"/>
    <s v="Empresa L"/>
    <s v="Chihuahua "/>
    <x v="5"/>
    <x v="0"/>
    <s v="Empresa de embarque B"/>
    <s v="Tarjeta de crédito"/>
    <s v="Té chai"/>
    <x v="0"/>
    <n v="22"/>
    <n v="29"/>
    <x v="5"/>
  </r>
  <r>
    <n v="7"/>
    <x v="6"/>
    <n v="1572125717"/>
    <s v="Empresa L"/>
    <s v="Jalisco "/>
    <x v="6"/>
    <x v="0"/>
    <s v="Empresa de embarque B"/>
    <s v="Tarjeta de crédito"/>
    <s v="Café"/>
    <x v="0"/>
    <n v="42"/>
    <n v="41"/>
    <x v="6"/>
  </r>
  <r>
    <n v="8"/>
    <x v="7"/>
    <n v="3776895536"/>
    <s v="Empresa H"/>
    <s v="Jalisco"/>
    <x v="7"/>
    <x v="2"/>
    <s v="Empresa de embarque C"/>
    <s v="Tarjeta de crédito"/>
    <s v="Galletas de chocolate"/>
    <x v="2"/>
    <n v="11"/>
    <n v="18"/>
    <x v="7"/>
  </r>
  <r>
    <n v="9"/>
    <x v="8"/>
    <n v="390733860"/>
    <s v="Empresa D"/>
    <s v="Ciudad de México"/>
    <x v="8"/>
    <x v="1"/>
    <s v="Empresa de embarque C"/>
    <s v="Cheque"/>
    <s v="Galletas de chocolate"/>
    <x v="2"/>
    <n v="29"/>
    <n v="73"/>
    <x v="8"/>
  </r>
  <r>
    <n v="10"/>
    <x v="7"/>
    <n v="2456709195"/>
    <s v="Empresa CC"/>
    <s v="Nuevo León "/>
    <x v="9"/>
    <x v="3"/>
    <s v="Empresa de embarque B"/>
    <s v="Cheque"/>
    <s v="Chocolate"/>
    <x v="3"/>
    <n v="12"/>
    <n v="79"/>
    <x v="9"/>
  </r>
  <r>
    <n v="11"/>
    <x v="9"/>
    <n v="5766090086"/>
    <s v="Empresa C"/>
    <s v="Acapulco"/>
    <x v="10"/>
    <x v="0"/>
    <s v="Empresa de embarque B"/>
    <s v="Efectivo"/>
    <s v="Almejas"/>
    <x v="4"/>
    <n v="28"/>
    <n v="37"/>
    <x v="10"/>
  </r>
  <r>
    <n v="12"/>
    <x v="10"/>
    <n v="4872781256"/>
    <s v="Empresa F"/>
    <s v="Ibarra"/>
    <x v="0"/>
    <x v="4"/>
    <s v="Empresa de embarque B"/>
    <s v="Tarjeta de crédito"/>
    <s v="Salsa curry"/>
    <x v="5"/>
    <n v="33"/>
    <n v="64"/>
    <x v="11"/>
  </r>
  <r>
    <n v="13"/>
    <x v="11"/>
    <n v="4213140599"/>
    <s v="Empresa BB"/>
    <s v="Manta"/>
    <x v="1"/>
    <x v="5"/>
    <s v="Empresa de embarque C"/>
    <s v="Cheque"/>
    <s v="Café"/>
    <x v="0"/>
    <n v="21"/>
    <n v="96"/>
    <x v="12"/>
  </r>
  <r>
    <n v="14"/>
    <x v="12"/>
    <n v="9433063552"/>
    <s v="Empresa H"/>
    <s v="Riobamba"/>
    <x v="2"/>
    <x v="2"/>
    <s v="Empresa de embarque C"/>
    <s v="Cheque"/>
    <s v="Chocolate"/>
    <x v="3"/>
    <n v="46"/>
    <n v="86"/>
    <x v="13"/>
  </r>
  <r>
    <n v="15"/>
    <x v="13"/>
    <n v="8539365209"/>
    <s v="Empresa J"/>
    <s v="Esmeraldas"/>
    <x v="3"/>
    <x v="6"/>
    <s v="Empresa de embarque B"/>
    <s v="Tarjeta de crédito"/>
    <s v="Té verde"/>
    <x v="0"/>
    <n v="41"/>
    <n v="96"/>
    <x v="14"/>
  </r>
  <r>
    <n v="16"/>
    <x v="14"/>
    <n v="6983099686"/>
    <s v="Empresa G"/>
    <s v="Guaranda"/>
    <x v="4"/>
    <x v="2"/>
    <m/>
    <m/>
    <s v="Café"/>
    <x v="0"/>
    <n v="45"/>
    <n v="97"/>
    <x v="15"/>
  </r>
  <r>
    <n v="17"/>
    <x v="15"/>
    <n v="3008945605"/>
    <s v="Empresa J"/>
    <s v="Esmeraldas"/>
    <x v="5"/>
    <x v="6"/>
    <s v="Empresa de embarque A"/>
    <m/>
    <s v="Jalea de fresa"/>
    <x v="6"/>
    <n v="26"/>
    <n v="65"/>
    <x v="16"/>
  </r>
  <r>
    <n v="18"/>
    <x v="16"/>
    <n v="5388305959"/>
    <s v="Empresa J"/>
    <s v="Esmeraldas"/>
    <x v="6"/>
    <x v="6"/>
    <s v="Empresa de embarque A"/>
    <m/>
    <s v="Condimento cajún"/>
    <x v="7"/>
    <n v="40"/>
    <n v="88"/>
    <x v="17"/>
  </r>
  <r>
    <n v="19"/>
    <x v="17"/>
    <n v="438272084"/>
    <s v="Empresa J"/>
    <s v="Esmeraldas"/>
    <x v="7"/>
    <x v="6"/>
    <s v="Empresa de embarque A"/>
    <m/>
    <s v="Galletas de chocolate"/>
    <x v="2"/>
    <n v="12"/>
    <n v="60"/>
    <x v="18"/>
  </r>
  <r>
    <n v="20"/>
    <x v="18"/>
    <n v="2536792311"/>
    <s v="Empresa K"/>
    <s v="Quito"/>
    <x v="8"/>
    <x v="5"/>
    <s v="Empresa de embarque C"/>
    <m/>
    <s v="Ciruelas secas"/>
    <x v="1"/>
    <n v="35"/>
    <n v="96"/>
    <x v="19"/>
  </r>
  <r>
    <n v="21"/>
    <x v="19"/>
    <n v="7813757711"/>
    <s v="Empresa K"/>
    <s v="Quito"/>
    <x v="9"/>
    <x v="5"/>
    <s v="Empresa de embarque C"/>
    <m/>
    <s v="Té verde"/>
    <x v="0"/>
    <n v="20"/>
    <n v="50"/>
    <x v="20"/>
  </r>
  <r>
    <n v="22"/>
    <x v="20"/>
    <n v="4786931679"/>
    <s v="Empresa A"/>
    <s v="Ambato"/>
    <x v="10"/>
    <x v="2"/>
    <m/>
    <m/>
    <s v="Té chai"/>
    <x v="0"/>
    <n v="50"/>
    <n v="75"/>
    <x v="21"/>
  </r>
  <r>
    <n v="23"/>
    <x v="21"/>
    <n v="3021659728"/>
    <s v="Empresa A"/>
    <s v="Ambato"/>
    <x v="0"/>
    <x v="2"/>
    <m/>
    <m/>
    <s v="Café"/>
    <x v="0"/>
    <n v="21"/>
    <n v="4"/>
    <x v="22"/>
  </r>
  <r>
    <n v="24"/>
    <x v="22"/>
    <n v="2591950684"/>
    <s v="Empresa A"/>
    <s v="Ambato"/>
    <x v="1"/>
    <x v="2"/>
    <m/>
    <m/>
    <s v="Té verde"/>
    <x v="0"/>
    <n v="43"/>
    <n v="18"/>
    <x v="23"/>
  </r>
  <r>
    <n v="25"/>
    <x v="23"/>
    <n v="9326361454"/>
    <s v="Empresa BB"/>
    <s v="Manta"/>
    <x v="2"/>
    <x v="5"/>
    <s v="Empresa de embarque C"/>
    <s v="Tarjeta de crédito"/>
    <s v="Almejas"/>
    <x v="4"/>
    <n v="26"/>
    <n v="49"/>
    <x v="24"/>
  </r>
  <r>
    <n v="26"/>
    <x v="24"/>
    <n v="3769138349"/>
    <s v="Empresa BB"/>
    <s v="Manta"/>
    <x v="3"/>
    <x v="5"/>
    <s v="Empresa de embarque C"/>
    <s v="Tarjeta de crédito"/>
    <s v="Carne de cangrejo"/>
    <x v="8"/>
    <n v="39"/>
    <n v="21"/>
    <x v="25"/>
  </r>
  <r>
    <n v="27"/>
    <x v="2"/>
    <n v="5871657714"/>
    <s v="Empresa I"/>
    <s v="Guayaquil"/>
    <x v="4"/>
    <x v="7"/>
    <s v="Empresa de embarque A"/>
    <s v="Cheque"/>
    <s v="Ravioli"/>
    <x v="9"/>
    <n v="33"/>
    <n v="8"/>
    <x v="26"/>
  </r>
  <r>
    <n v="28"/>
    <x v="25"/>
    <n v="1534553307"/>
    <s v="Empresa I"/>
    <s v="Guayaquil"/>
    <x v="5"/>
    <x v="7"/>
    <s v="Empresa de embarque A"/>
    <s v="Cheque"/>
    <s v="Mozzarella"/>
    <x v="10"/>
    <n v="46"/>
    <n v="82"/>
    <x v="27"/>
  </r>
  <r>
    <n v="29"/>
    <x v="26"/>
    <n v="8474620707"/>
    <s v="Empresa F"/>
    <s v="Ibarra"/>
    <x v="6"/>
    <x v="4"/>
    <s v="Empresa de embarque B"/>
    <s v="Tarjeta de crédito"/>
    <s v="Cerveza"/>
    <x v="0"/>
    <n v="32"/>
    <n v="75"/>
    <x v="28"/>
  </r>
  <r>
    <n v="30"/>
    <x v="27"/>
    <n v="3530767380"/>
    <s v="Empresa H"/>
    <s v="Riobamba"/>
    <x v="7"/>
    <x v="2"/>
    <s v="Empresa de embarque B"/>
    <s v="Cheque"/>
    <s v="Salsa curry"/>
    <x v="5"/>
    <n v="34"/>
    <n v="3"/>
    <x v="29"/>
  </r>
  <r>
    <n v="31"/>
    <x v="28"/>
    <n v="6673950624"/>
    <s v="Empresa C"/>
    <s v="Machala"/>
    <x v="8"/>
    <x v="0"/>
    <s v="Empresa de embarque B"/>
    <s v="Efectivo"/>
    <s v="Jarabe"/>
    <x v="7"/>
    <n v="24"/>
    <n v="33"/>
    <x v="30"/>
  </r>
  <r>
    <n v="32"/>
    <x v="29"/>
    <n v="7137547321"/>
    <s v="Empresa C"/>
    <s v="Machala"/>
    <x v="9"/>
    <x v="0"/>
    <s v="Empresa de embarque B"/>
    <s v="Efectivo"/>
    <s v="Salsa curry"/>
    <x v="5"/>
    <n v="21"/>
    <n v="51"/>
    <x v="31"/>
  </r>
  <r>
    <n v="33"/>
    <x v="30"/>
    <n v="9655985375"/>
    <s v="Empresa F"/>
    <s v="Ibarra"/>
    <x v="10"/>
    <x v="4"/>
    <s v="Empresa de embarque B"/>
    <s v="Tarjeta de crédito"/>
    <m/>
    <x v="11"/>
    <m/>
    <m/>
    <x v="32"/>
  </r>
  <r>
    <n v="34"/>
    <x v="31"/>
    <n v="299812367"/>
    <s v="Empresa BB"/>
    <s v="Manta"/>
    <x v="0"/>
    <x v="5"/>
    <s v="Empresa de embarque C"/>
    <s v="Cheque"/>
    <m/>
    <x v="11"/>
    <m/>
    <m/>
    <x v="32"/>
  </r>
  <r>
    <n v="35"/>
    <x v="32"/>
    <n v="7779151222"/>
    <s v="Empresa H"/>
    <s v="Riobamba"/>
    <x v="1"/>
    <x v="2"/>
    <s v="Empresa de embarque C"/>
    <s v="Cheque"/>
    <m/>
    <x v="11"/>
    <m/>
    <m/>
    <x v="32"/>
  </r>
  <r>
    <n v="36"/>
    <x v="33"/>
    <n v="9282360094"/>
    <s v="Empresa J"/>
    <s v="Esmeraldas"/>
    <x v="2"/>
    <x v="6"/>
    <s v="Empresa de embarque B"/>
    <s v="Tarjeta de crédito"/>
    <s v="Almendras"/>
    <x v="1"/>
    <n v="140"/>
    <n v="47"/>
    <x v="33"/>
  </r>
  <r>
    <n v="37"/>
    <x v="34"/>
    <n v="6935804403"/>
    <s v="Empresa J"/>
    <s v="Esmeraldas"/>
    <x v="3"/>
    <x v="6"/>
    <s v="Empresa de embarque A"/>
    <m/>
    <s v="Ciruelas secas"/>
    <x v="1"/>
    <n v="49"/>
    <n v="49"/>
    <x v="34"/>
  </r>
  <r>
    <n v="38"/>
    <x v="35"/>
    <n v="3650322132"/>
    <s v="Empresa K"/>
    <s v="Quito"/>
    <x v="4"/>
    <x v="5"/>
    <s v="Empresa de embarque C"/>
    <m/>
    <s v="Salsa curry"/>
    <x v="5"/>
    <n v="560"/>
    <n v="72"/>
    <x v="35"/>
  </r>
  <r>
    <n v="39"/>
    <x v="25"/>
    <n v="1985754250"/>
    <s v="Empresa A"/>
    <s v="Ambato"/>
    <x v="5"/>
    <x v="2"/>
    <s v="Empresa de embarque C"/>
    <m/>
    <s v="Carne de cangrejo"/>
    <x v="8"/>
    <n v="257.59999999999997"/>
    <n v="13"/>
    <x v="36"/>
  </r>
  <r>
    <n v="40"/>
    <x v="36"/>
    <n v="7293507918"/>
    <s v="Empresa BB"/>
    <s v="Manta"/>
    <x v="6"/>
    <x v="5"/>
    <s v="Empresa de embarque C"/>
    <s v="Tarjeta de crédito"/>
    <s v="Café"/>
    <x v="0"/>
    <n v="644"/>
    <n v="32"/>
    <x v="37"/>
  </r>
  <r>
    <n v="41"/>
    <x v="37"/>
    <n v="3459323228"/>
    <s v="Empresa I"/>
    <s v="Guayaquil"/>
    <x v="7"/>
    <x v="7"/>
    <s v="Empresa de embarque A"/>
    <s v="Cheque"/>
    <s v="Almejas"/>
    <x v="4"/>
    <n v="135.1"/>
    <n v="27"/>
    <x v="38"/>
  </r>
  <r>
    <n v="42"/>
    <x v="9"/>
    <n v="1144627655"/>
    <s v="Empresa F"/>
    <s v="Ibarra"/>
    <x v="8"/>
    <x v="4"/>
    <s v="Empresa de embarque B"/>
    <s v="Tarjeta de crédito"/>
    <s v="Chocolate"/>
    <x v="3"/>
    <n v="178.5"/>
    <n v="71"/>
    <x v="39"/>
  </r>
  <r>
    <n v="43"/>
    <x v="38"/>
    <n v="3986713828"/>
    <s v="Empresa H"/>
    <s v="Riobamba"/>
    <x v="9"/>
    <x v="2"/>
    <s v="Empresa de embarque B"/>
    <s v="Cheque"/>
    <s v="Chocolate"/>
    <x v="3"/>
    <n v="178.5"/>
    <n v="13"/>
    <x v="40"/>
  </r>
  <r>
    <n v="44"/>
    <x v="39"/>
    <n v="9350633665"/>
    <s v="Empresa Y"/>
    <s v="Esmeraldas"/>
    <x v="10"/>
    <x v="6"/>
    <s v="Empresa de embarque A"/>
    <s v="Efectivo"/>
    <s v="Condimento cajún"/>
    <x v="7"/>
    <n v="308"/>
    <n v="98"/>
    <x v="41"/>
  </r>
  <r>
    <n v="45"/>
    <x v="40"/>
    <n v="4918639925"/>
    <s v="Empresa Z"/>
    <s v="Quito"/>
    <x v="0"/>
    <x v="5"/>
    <s v="Empresa de embarque C"/>
    <s v="Tarjeta de crédito"/>
    <s v="Jalea de fresa"/>
    <x v="6"/>
    <n v="350"/>
    <n v="21"/>
    <x v="42"/>
  </r>
  <r>
    <n v="46"/>
    <x v="41"/>
    <n v="9630006862"/>
    <s v="Empresa CC"/>
    <s v="Guayaquil"/>
    <x v="1"/>
    <x v="3"/>
    <s v="Empresa de embarque B"/>
    <s v="Cheque"/>
    <s v="Cóctel de frutas"/>
    <x v="12"/>
    <n v="546"/>
    <n v="26"/>
    <x v="43"/>
  </r>
  <r>
    <n v="47"/>
    <x v="42"/>
    <n v="9029002933"/>
    <s v="Empresa F"/>
    <s v="Ibarra"/>
    <x v="2"/>
    <x v="4"/>
    <s v="Empresa de embarque C"/>
    <s v="Cheque"/>
    <s v="Peras secas"/>
    <x v="1"/>
    <n v="420"/>
    <n v="96"/>
    <x v="35"/>
  </r>
  <r>
    <n v="48"/>
    <x v="43"/>
    <n v="5702300844"/>
    <s v="Empresa F"/>
    <s v="Ibarra"/>
    <x v="3"/>
    <x v="4"/>
    <s v="Empresa de embarque C"/>
    <s v="Cheque"/>
    <s v="Manzanas secas"/>
    <x v="1"/>
    <n v="742"/>
    <n v="16"/>
    <x v="44"/>
  </r>
  <r>
    <n v="49"/>
    <x v="44"/>
    <n v="6885713027"/>
    <s v="Empresa D"/>
    <s v="Azogues"/>
    <x v="4"/>
    <x v="1"/>
    <m/>
    <m/>
    <s v="Pasta penne"/>
    <x v="9"/>
    <n v="532"/>
    <n v="96"/>
    <x v="45"/>
  </r>
  <r>
    <n v="50"/>
    <x v="12"/>
    <n v="5156178317"/>
    <s v="Empresa C"/>
    <s v="Machala"/>
    <x v="5"/>
    <x v="0"/>
    <m/>
    <m/>
    <s v="Té verde"/>
    <x v="0"/>
    <n v="41.86"/>
    <n v="75"/>
    <x v="46"/>
  </r>
  <r>
    <n v="51"/>
    <x v="45"/>
    <n v="9993785470"/>
    <s v="Empresa I"/>
    <s v="Guayaquil"/>
    <x v="6"/>
    <x v="7"/>
    <s v="Empresa de embarque A"/>
    <s v="Cheque"/>
    <s v="Ravioli"/>
    <x v="9"/>
    <n v="273"/>
    <n v="55"/>
    <x v="47"/>
  </r>
  <r>
    <n v="52"/>
    <x v="46"/>
    <n v="2344903076"/>
    <s v="Empresa I"/>
    <s v="Guayaquil"/>
    <x v="7"/>
    <x v="7"/>
    <s v="Empresa de embarque A"/>
    <s v="Cheque"/>
    <s v="Mozzarella"/>
    <x v="10"/>
    <n v="487.19999999999993"/>
    <n v="11"/>
    <x v="48"/>
  </r>
  <r>
    <n v="53"/>
    <x v="47"/>
    <n v="5773601950"/>
    <s v="Empresa F"/>
    <s v="Ibarra"/>
    <x v="8"/>
    <x v="4"/>
    <s v="Empresa de embarque B"/>
    <s v="Tarjeta de crédito"/>
    <s v="Cerveza"/>
    <x v="0"/>
    <n v="196"/>
    <n v="53"/>
    <x v="49"/>
  </r>
  <r>
    <n v="54"/>
    <x v="48"/>
    <n v="4818078168"/>
    <s v="Empresa H"/>
    <s v="Riobamba"/>
    <x v="9"/>
    <x v="2"/>
    <s v="Empresa de embarque B"/>
    <s v="Cheque"/>
    <s v="Salsa curry"/>
    <x v="5"/>
    <n v="560"/>
    <n v="85"/>
    <x v="50"/>
  </r>
  <r>
    <n v="55"/>
    <x v="49"/>
    <n v="9107195581"/>
    <s v="Empresa H"/>
    <s v="Riobamba"/>
    <x v="10"/>
    <x v="2"/>
    <s v="Empresa de embarque B"/>
    <s v="Cheque"/>
    <s v="Galletas de chocolate"/>
    <x v="2"/>
    <n v="128.79999999999998"/>
    <n v="97"/>
    <x v="51"/>
  </r>
  <r>
    <n v="56"/>
    <x v="50"/>
    <n v="5806733138"/>
    <s v="Empresa Y"/>
    <s v="Esmeraldas"/>
    <x v="0"/>
    <x v="6"/>
    <s v="Empresa de embarque A"/>
    <s v="Efectivo"/>
    <s v="Bolillos"/>
    <x v="2"/>
    <n v="140"/>
    <n v="46"/>
    <x v="52"/>
  </r>
  <r>
    <n v="57"/>
    <x v="51"/>
    <n v="3059258597"/>
    <s v="Empresa Z"/>
    <s v="Quito"/>
    <x v="1"/>
    <x v="5"/>
    <s v="Empresa de embarque C"/>
    <s v="Tarjeta de crédito"/>
    <s v="Aceite de oliva"/>
    <x v="13"/>
    <n v="298.90000000000003"/>
    <n v="97"/>
    <x v="53"/>
  </r>
  <r>
    <n v="58"/>
    <x v="52"/>
    <n v="586395005"/>
    <s v="Empresa Z"/>
    <s v="Quito"/>
    <x v="2"/>
    <x v="5"/>
    <s v="Empresa de embarque C"/>
    <s v="Tarjeta de crédito"/>
    <s v="Almejas"/>
    <x v="4"/>
    <n v="135.1"/>
    <n v="97"/>
    <x v="54"/>
  </r>
  <r>
    <n v="59"/>
    <x v="53"/>
    <n v="9281389647"/>
    <s v="Empresa Z"/>
    <s v="Quito"/>
    <x v="3"/>
    <x v="5"/>
    <s v="Empresa de embarque C"/>
    <s v="Tarjeta de crédito"/>
    <s v="Carne de cangrejo"/>
    <x v="8"/>
    <n v="257.59999999999997"/>
    <n v="65"/>
    <x v="55"/>
  </r>
  <r>
    <n v="60"/>
    <x v="54"/>
    <n v="2230409971"/>
    <s v="Empresa CC"/>
    <s v="Guayaquil"/>
    <x v="4"/>
    <x v="3"/>
    <s v="Empresa de embarque B"/>
    <s v="Cheque"/>
    <s v="Cerveza"/>
    <x v="0"/>
    <n v="196"/>
    <n v="72"/>
    <x v="56"/>
  </r>
  <r>
    <n v="61"/>
    <x v="34"/>
    <n v="498762200"/>
    <s v="Empresa F"/>
    <s v="Ibarra"/>
    <x v="5"/>
    <x v="4"/>
    <s v="Empresa de embarque C"/>
    <s v="Cheque"/>
    <s v="Chocolate"/>
    <x v="3"/>
    <n v="178.5"/>
    <n v="16"/>
    <x v="57"/>
  </r>
  <r>
    <n v="62"/>
    <x v="55"/>
    <n v="5059332572"/>
    <s v="Empresa D"/>
    <s v="Azogues"/>
    <x v="6"/>
    <x v="1"/>
    <s v="Empresa de embarque A"/>
    <s v="Tarjeta de crédito"/>
    <s v="Mermelada de zarzamora"/>
    <x v="6"/>
    <n v="1134"/>
    <n v="77"/>
    <x v="58"/>
  </r>
  <r>
    <n v="63"/>
    <x v="56"/>
    <n v="807667000"/>
    <s v="Empresa D"/>
    <s v="Azogues"/>
    <x v="7"/>
    <x v="1"/>
    <s v="Empresa de embarque A"/>
    <s v="Tarjeta de crédito"/>
    <s v="Arroz de grano largo"/>
    <x v="14"/>
    <n v="98"/>
    <n v="37"/>
    <x v="59"/>
  </r>
  <r>
    <n v="64"/>
    <x v="57"/>
    <n v="4320869422"/>
    <s v="Empresa H"/>
    <s v="Riobamba"/>
    <x v="8"/>
    <x v="2"/>
    <s v="Empresa de embarque C"/>
    <s v="Tarjeta de crédito"/>
    <s v="Mozzarella"/>
    <x v="10"/>
    <n v="487.19999999999993"/>
    <n v="63"/>
    <x v="60"/>
  </r>
  <r>
    <n v="65"/>
    <x v="58"/>
    <n v="7227542762"/>
    <s v="Empresa C"/>
    <s v="Machala"/>
    <x v="9"/>
    <x v="0"/>
    <s v="Empresa de embarque B"/>
    <s v="Efectivo"/>
    <s v="Jarabe"/>
    <x v="7"/>
    <n v="140"/>
    <n v="48"/>
    <x v="61"/>
  </r>
  <r>
    <n v="66"/>
    <x v="59"/>
    <n v="4844854212"/>
    <s v="Empresa C"/>
    <s v="Machala"/>
    <x v="10"/>
    <x v="0"/>
    <s v="Empresa de embarque B"/>
    <s v="Efectivo"/>
    <s v="Salsa curry"/>
    <x v="5"/>
    <n v="560"/>
    <n v="71"/>
    <x v="62"/>
  </r>
  <r>
    <n v="67"/>
    <x v="60"/>
    <n v="6476704094"/>
    <s v="Empresa J"/>
    <s v="Esmeraldas"/>
    <x v="0"/>
    <x v="6"/>
    <s v="Empresa de embarque B"/>
    <s v="Tarjeta de crédito"/>
    <s v="Almendras"/>
    <x v="1"/>
    <n v="140"/>
    <n v="55"/>
    <x v="63"/>
  </r>
  <r>
    <n v="68"/>
    <x v="61"/>
    <n v="289513623"/>
    <s v="Empresa J"/>
    <s v="Esmeraldas"/>
    <x v="1"/>
    <x v="6"/>
    <s v="Empresa de embarque A"/>
    <m/>
    <s v="Ciruelas secas"/>
    <x v="1"/>
    <n v="49"/>
    <n v="21"/>
    <x v="64"/>
  </r>
  <r>
    <n v="69"/>
    <x v="62"/>
    <n v="4360909288"/>
    <s v="Empresa K"/>
    <s v="Quito"/>
    <x v="2"/>
    <x v="5"/>
    <s v="Empresa de embarque C"/>
    <m/>
    <s v="Salsa curry"/>
    <x v="5"/>
    <n v="560"/>
    <n v="67"/>
    <x v="65"/>
  </r>
  <r>
    <n v="70"/>
    <x v="63"/>
    <n v="1569352924"/>
    <s v="Empresa A"/>
    <s v="Ambato"/>
    <x v="3"/>
    <x v="2"/>
    <s v="Empresa de embarque C"/>
    <m/>
    <s v="Carne de cangrejo"/>
    <x v="8"/>
    <n v="257.59999999999997"/>
    <n v="75"/>
    <x v="66"/>
  </r>
  <r>
    <n v="71"/>
    <x v="64"/>
    <n v="4417023777"/>
    <s v="Empresa BB"/>
    <s v="Manta"/>
    <x v="4"/>
    <x v="5"/>
    <s v="Empresa de embarque C"/>
    <s v="Tarjeta de crédito"/>
    <s v="Café"/>
    <x v="0"/>
    <n v="644"/>
    <n v="17"/>
    <x v="67"/>
  </r>
  <r>
    <n v="72"/>
    <x v="28"/>
    <n v="5213348963"/>
    <s v="Empresa D"/>
    <s v="Azogues"/>
    <x v="5"/>
    <x v="1"/>
    <s v="Empresa de embarque A"/>
    <s v="Tarjeta de crédito"/>
    <s v="Ciruelas secas"/>
    <x v="1"/>
    <n v="49"/>
    <n v="48"/>
    <x v="68"/>
  </r>
  <r>
    <n v="73"/>
    <x v="65"/>
    <n v="6039525395"/>
    <s v="Empresa L"/>
    <s v="Cuenca"/>
    <x v="6"/>
    <x v="0"/>
    <s v="Empresa de embarque B"/>
    <s v="Tarjeta de crédito"/>
    <s v="Té chai"/>
    <x v="0"/>
    <n v="252"/>
    <n v="74"/>
    <x v="69"/>
  </r>
  <r>
    <n v="74"/>
    <x v="47"/>
    <n v="7564866770"/>
    <s v="Empresa L"/>
    <s v="Cuenca"/>
    <x v="7"/>
    <x v="0"/>
    <s v="Empresa de embarque B"/>
    <s v="Tarjeta de crédito"/>
    <s v="Café"/>
    <x v="0"/>
    <n v="644"/>
    <n v="96"/>
    <x v="70"/>
  </r>
  <r>
    <n v="75"/>
    <x v="66"/>
    <n v="9161740728"/>
    <s v="Empresa H"/>
    <s v="Riobamba"/>
    <x v="8"/>
    <x v="2"/>
    <s v="Empresa de embarque C"/>
    <s v="Tarjeta de crédito"/>
    <s v="Galletas de chocolate"/>
    <x v="2"/>
    <n v="128.79999999999998"/>
    <n v="12"/>
    <x v="71"/>
  </r>
  <r>
    <n v="76"/>
    <x v="67"/>
    <n v="5854661633"/>
    <s v="Empresa D"/>
    <s v="Azogues"/>
    <x v="9"/>
    <x v="1"/>
    <s v="Empresa de embarque C"/>
    <s v="Cheque"/>
    <s v="Galletas de chocolate"/>
    <x v="2"/>
    <n v="128.79999999999998"/>
    <n v="62"/>
    <x v="72"/>
  </r>
  <r>
    <n v="77"/>
    <x v="68"/>
    <n v="9782824487"/>
    <s v="Empresa CC"/>
    <s v="Guayaquil"/>
    <x v="10"/>
    <x v="3"/>
    <s v="Empresa de embarque B"/>
    <s v="Cheque"/>
    <s v="Chocolate"/>
    <x v="3"/>
    <n v="178.5"/>
    <n v="35"/>
    <x v="73"/>
  </r>
  <r>
    <n v="78"/>
    <x v="69"/>
    <n v="5368581132"/>
    <s v="Empresa C"/>
    <s v="Machala"/>
    <x v="0"/>
    <x v="0"/>
    <s v="Empresa de embarque B"/>
    <s v="Efectivo"/>
    <s v="Almejas"/>
    <x v="4"/>
    <n v="135.1"/>
    <n v="95"/>
    <x v="74"/>
  </r>
  <r>
    <n v="79"/>
    <x v="70"/>
    <n v="1972466220"/>
    <s v="Empresa F"/>
    <s v="Ibarra"/>
    <x v="1"/>
    <x v="4"/>
    <s v="Empresa de embarque B"/>
    <s v="Tarjeta de crédito"/>
    <s v="Salsa curry"/>
    <x v="5"/>
    <n v="560"/>
    <n v="17"/>
    <x v="75"/>
  </r>
  <r>
    <n v="80"/>
    <x v="71"/>
    <n v="6835780904"/>
    <s v="Empresa BB"/>
    <s v="Manta"/>
    <x v="2"/>
    <x v="5"/>
    <s v="Empresa de embarque C"/>
    <s v="Cheque"/>
    <s v="Café"/>
    <x v="0"/>
    <n v="644"/>
    <n v="96"/>
    <x v="70"/>
  </r>
  <r>
    <n v="81"/>
    <x v="72"/>
    <n v="9361876990"/>
    <s v="Empresa H"/>
    <s v="Riobamba"/>
    <x v="3"/>
    <x v="2"/>
    <s v="Empresa de embarque C"/>
    <s v="Cheque"/>
    <s v="Chocolate"/>
    <x v="3"/>
    <n v="178.5"/>
    <n v="83"/>
    <x v="76"/>
  </r>
  <r>
    <n v="82"/>
    <x v="73"/>
    <n v="7655628230"/>
    <s v="Empresa J"/>
    <s v="Esmeraldas"/>
    <x v="4"/>
    <x v="6"/>
    <s v="Empresa de embarque B"/>
    <s v="Tarjeta de crédito"/>
    <s v="Té verde"/>
    <x v="0"/>
    <n v="41.86"/>
    <n v="88"/>
    <x v="77"/>
  </r>
  <r>
    <n v="83"/>
    <x v="35"/>
    <n v="6770397729"/>
    <s v="Empresa G"/>
    <s v="Guaranda"/>
    <x v="5"/>
    <x v="2"/>
    <m/>
    <m/>
    <s v="Café"/>
    <x v="0"/>
    <n v="644"/>
    <n v="59"/>
    <x v="78"/>
  </r>
  <r>
    <n v="84"/>
    <x v="74"/>
    <n v="6622149015"/>
    <s v="Empresa J"/>
    <s v="Esmeraldas"/>
    <x v="6"/>
    <x v="6"/>
    <s v="Empresa de embarque A"/>
    <m/>
    <s v="Jalea de fresa"/>
    <x v="6"/>
    <n v="350"/>
    <n v="27"/>
    <x v="79"/>
  </r>
  <r>
    <n v="85"/>
    <x v="75"/>
    <n v="8859429908"/>
    <s v="Empresa J"/>
    <s v="Esmeraldas"/>
    <x v="7"/>
    <x v="6"/>
    <s v="Empresa de embarque A"/>
    <m/>
    <s v="Condimento cajún"/>
    <x v="7"/>
    <n v="308"/>
    <n v="37"/>
    <x v="80"/>
  </r>
  <r>
    <n v="86"/>
    <x v="76"/>
    <n v="146252536"/>
    <s v="Empresa J"/>
    <s v="Esmeraldas"/>
    <x v="8"/>
    <x v="6"/>
    <s v="Empresa de embarque A"/>
    <m/>
    <s v="Galletas de chocolate"/>
    <x v="2"/>
    <n v="128.79999999999998"/>
    <n v="75"/>
    <x v="81"/>
  </r>
  <r>
    <n v="87"/>
    <x v="77"/>
    <n v="9010865731"/>
    <s v="Empresa K"/>
    <s v="Quito"/>
    <x v="9"/>
    <x v="5"/>
    <s v="Empresa de embarque C"/>
    <m/>
    <s v="Ciruelas secas"/>
    <x v="1"/>
    <n v="49"/>
    <n v="71"/>
    <x v="82"/>
  </r>
  <r>
    <n v="88"/>
    <x v="78"/>
    <n v="9076170123"/>
    <s v="Empresa K"/>
    <s v="Quito"/>
    <x v="10"/>
    <x v="5"/>
    <s v="Empresa de embarque C"/>
    <m/>
    <s v="Té verde"/>
    <x v="0"/>
    <n v="41.86"/>
    <n v="88"/>
    <x v="77"/>
  </r>
  <r>
    <n v="89"/>
    <x v="79"/>
    <n v="4412491838"/>
    <s v="Empresa A"/>
    <s v="Ambato"/>
    <x v="0"/>
    <x v="2"/>
    <m/>
    <m/>
    <s v="Té chai"/>
    <x v="0"/>
    <n v="252"/>
    <n v="55"/>
    <x v="83"/>
  </r>
  <r>
    <n v="90"/>
    <x v="50"/>
    <n v="7223227521"/>
    <s v="Empresa CC"/>
    <s v="Guayaquil"/>
    <x v="1"/>
    <x v="3"/>
    <s v="Empresa de embarque B"/>
    <s v="Cheque"/>
    <s v="Chocolate"/>
    <x v="3"/>
    <n v="178.5"/>
    <n v="14"/>
    <x v="84"/>
  </r>
  <r>
    <n v="91"/>
    <x v="80"/>
    <n v="9595973394"/>
    <s v="Empresa C"/>
    <s v="Machala"/>
    <x v="2"/>
    <x v="0"/>
    <s v="Empresa de embarque B"/>
    <s v="Efectivo"/>
    <s v="Almejas"/>
    <x v="4"/>
    <n v="135.1"/>
    <n v="43"/>
    <x v="85"/>
  </r>
  <r>
    <n v="92"/>
    <x v="81"/>
    <n v="2755531090"/>
    <s v="Empresa F"/>
    <s v="Ibarra"/>
    <x v="3"/>
    <x v="4"/>
    <s v="Empresa de embarque B"/>
    <s v="Tarjeta de crédito"/>
    <s v="Salsa curry"/>
    <x v="5"/>
    <n v="560"/>
    <n v="63"/>
    <x v="86"/>
  </r>
  <r>
    <n v="93"/>
    <x v="82"/>
    <n v="5306800000"/>
    <s v="Empresa BB"/>
    <s v="Manta"/>
    <x v="4"/>
    <x v="5"/>
    <s v="Empresa de embarque C"/>
    <s v="Cheque"/>
    <s v="Café"/>
    <x v="0"/>
    <n v="644"/>
    <n v="36"/>
    <x v="87"/>
  </r>
  <r>
    <n v="94"/>
    <x v="54"/>
    <n v="6768826719"/>
    <s v="Empresa H"/>
    <s v="Riobamba"/>
    <x v="5"/>
    <x v="2"/>
    <s v="Empresa de embarque C"/>
    <s v="Cheque"/>
    <s v="Chocolate"/>
    <x v="3"/>
    <n v="178.5"/>
    <n v="41"/>
    <x v="88"/>
  </r>
  <r>
    <n v="95"/>
    <x v="83"/>
    <n v="7945500000"/>
    <s v="Empresa J"/>
    <s v="Esmeraldas"/>
    <x v="6"/>
    <x v="6"/>
    <s v="Empresa de embarque B"/>
    <s v="Tarjeta de crédito"/>
    <s v="Té verde"/>
    <x v="0"/>
    <n v="41.86"/>
    <n v="35"/>
    <x v="89"/>
  </r>
  <r>
    <n v="96"/>
    <x v="83"/>
    <n v="4671327569"/>
    <s v="Empresa G"/>
    <s v="Guaranda"/>
    <x v="7"/>
    <x v="2"/>
    <m/>
    <m/>
    <s v="Café"/>
    <x v="0"/>
    <n v="644"/>
    <n v="31"/>
    <x v="90"/>
  </r>
  <r>
    <n v="97"/>
    <x v="84"/>
    <n v="5750783013"/>
    <s v="Empresa J"/>
    <s v="Esmeraldas"/>
    <x v="8"/>
    <x v="6"/>
    <s v="Empresa de embarque A"/>
    <m/>
    <s v="Jalea de fresa"/>
    <x v="6"/>
    <n v="350"/>
    <n v="52"/>
    <x v="91"/>
  </r>
  <r>
    <n v="98"/>
    <x v="85"/>
    <n v="1216202808"/>
    <s v="Empresa J"/>
    <s v="Esmeraldas"/>
    <x v="9"/>
    <x v="6"/>
    <s v="Empresa de embarque A"/>
    <m/>
    <s v="Condimento cajún"/>
    <x v="7"/>
    <n v="308"/>
    <n v="30"/>
    <x v="92"/>
  </r>
  <r>
    <n v="99"/>
    <x v="86"/>
    <n v="7167041532"/>
    <s v="Empresa J"/>
    <s v="Esmeraldas"/>
    <x v="10"/>
    <x v="6"/>
    <s v="Empresa de embarque A"/>
    <m/>
    <s v="Galletas de chocolate"/>
    <x v="2"/>
    <n v="128.79999999999998"/>
    <n v="41"/>
    <x v="93"/>
  </r>
  <r>
    <n v="100"/>
    <x v="87"/>
    <n v="2241191338"/>
    <s v="Empresa K"/>
    <s v="Quito"/>
    <x v="0"/>
    <x v="5"/>
    <s v="Empresa de embarque C"/>
    <m/>
    <s v="Ciruelas secas"/>
    <x v="1"/>
    <n v="49"/>
    <n v="44"/>
    <x v="94"/>
  </r>
  <r>
    <n v="101"/>
    <x v="88"/>
    <n v="806264266"/>
    <s v="Empresa K"/>
    <s v="Quito"/>
    <x v="1"/>
    <x v="5"/>
    <s v="Empresa de embarque C"/>
    <m/>
    <s v="Té verde"/>
    <x v="0"/>
    <n v="41.86"/>
    <n v="77"/>
    <x v="95"/>
  </r>
  <r>
    <n v="102"/>
    <x v="89"/>
    <n v="3820174684"/>
    <s v="Empresa A"/>
    <s v="Ambato"/>
    <x v="2"/>
    <x v="2"/>
    <m/>
    <m/>
    <s v="Té chai"/>
    <x v="0"/>
    <n v="252"/>
    <n v="29"/>
    <x v="96"/>
  </r>
  <r>
    <n v="103"/>
    <x v="90"/>
    <n v="5541796483"/>
    <s v="Empresa A"/>
    <s v="Ambato"/>
    <x v="3"/>
    <x v="2"/>
    <m/>
    <m/>
    <s v="Café"/>
    <x v="0"/>
    <n v="644"/>
    <n v="77"/>
    <x v="97"/>
  </r>
  <r>
    <n v="104"/>
    <x v="91"/>
    <n v="7096714976"/>
    <s v="Empresa A"/>
    <s v="Ambato"/>
    <x v="4"/>
    <x v="2"/>
    <m/>
    <m/>
    <s v="Té verde"/>
    <x v="0"/>
    <n v="41.86"/>
    <n v="73"/>
    <x v="98"/>
  </r>
  <r>
    <n v="105"/>
    <x v="92"/>
    <n v="2543114862"/>
    <s v="Empresa BB"/>
    <s v="Manta"/>
    <x v="5"/>
    <x v="5"/>
    <s v="Empresa de embarque C"/>
    <s v="Tarjeta de crédito"/>
    <s v="Almejas"/>
    <x v="4"/>
    <n v="135.1"/>
    <n v="74"/>
    <x v="99"/>
  </r>
  <r>
    <n v="106"/>
    <x v="38"/>
    <n v="6501127347"/>
    <s v="Empresa BB"/>
    <s v="Manta"/>
    <x v="6"/>
    <x v="5"/>
    <s v="Empresa de embarque C"/>
    <s v="Tarjeta de crédito"/>
    <s v="Carne de cangrejo"/>
    <x v="8"/>
    <n v="257.59999999999997"/>
    <n v="25"/>
    <x v="100"/>
  </r>
  <r>
    <n v="107"/>
    <x v="93"/>
    <n v="1322296163"/>
    <s v="Empresa I"/>
    <s v="Guayaquil"/>
    <x v="7"/>
    <x v="7"/>
    <s v="Empresa de embarque A"/>
    <s v="Cheque"/>
    <s v="Ravioli"/>
    <x v="9"/>
    <n v="273"/>
    <n v="82"/>
    <x v="101"/>
  </r>
  <r>
    <n v="108"/>
    <x v="94"/>
    <n v="5162222472"/>
    <s v="Empresa I"/>
    <s v="Guayaquil"/>
    <x v="8"/>
    <x v="7"/>
    <s v="Empresa de embarque A"/>
    <s v="Cheque"/>
    <s v="Mozzarella"/>
    <x v="10"/>
    <n v="487.19999999999993"/>
    <n v="37"/>
    <x v="102"/>
  </r>
  <r>
    <n v="109"/>
    <x v="95"/>
    <n v="5752777715"/>
    <s v="Empresa F"/>
    <s v="Ibarra"/>
    <x v="9"/>
    <x v="4"/>
    <s v="Empresa de embarque B"/>
    <s v="Tarjeta de crédito"/>
    <s v="Cerveza"/>
    <x v="0"/>
    <n v="196"/>
    <n v="84"/>
    <x v="103"/>
  </r>
  <r>
    <n v="110"/>
    <x v="85"/>
    <n v="2261700341"/>
    <s v="Empresa H"/>
    <s v="Riobamba"/>
    <x v="10"/>
    <x v="2"/>
    <s v="Empresa de embarque B"/>
    <s v="Cheque"/>
    <s v="Salsa curry"/>
    <x v="5"/>
    <n v="560"/>
    <n v="73"/>
    <x v="104"/>
  </r>
  <r>
    <n v="111"/>
    <x v="96"/>
    <n v="9950546196"/>
    <s v="Empresa H"/>
    <s v="Riobamba"/>
    <x v="0"/>
    <x v="2"/>
    <s v="Empresa de embarque B"/>
    <s v="Cheque"/>
    <s v="Galletas de chocolate"/>
    <x v="2"/>
    <n v="128.79999999999998"/>
    <n v="51"/>
    <x v="105"/>
  </r>
  <r>
    <n v="112"/>
    <x v="97"/>
    <n v="9911266011"/>
    <s v="Empresa Y"/>
    <s v="Esmeraldas"/>
    <x v="1"/>
    <x v="6"/>
    <s v="Empresa de embarque A"/>
    <s v="Efectivo"/>
    <s v="Bolillos"/>
    <x v="2"/>
    <n v="140"/>
    <n v="66"/>
    <x v="92"/>
  </r>
  <r>
    <n v="113"/>
    <x v="98"/>
    <n v="8455987495"/>
    <s v="Empresa Z"/>
    <s v="Quito"/>
    <x v="2"/>
    <x v="5"/>
    <s v="Empresa de embarque C"/>
    <s v="Tarjeta de crédito"/>
    <s v="Aceite de oliva"/>
    <x v="13"/>
    <n v="298.90000000000003"/>
    <n v="36"/>
    <x v="106"/>
  </r>
  <r>
    <n v="114"/>
    <x v="63"/>
    <n v="6668567210"/>
    <s v="Empresa Z"/>
    <s v="Quito"/>
    <x v="3"/>
    <x v="5"/>
    <s v="Empresa de embarque C"/>
    <s v="Tarjeta de crédito"/>
    <s v="Almejas"/>
    <x v="4"/>
    <n v="135.1"/>
    <n v="87"/>
    <x v="107"/>
  </r>
  <r>
    <n v="115"/>
    <x v="99"/>
    <n v="9528620750"/>
    <s v="Empresa Z"/>
    <s v="Quito"/>
    <x v="4"/>
    <x v="5"/>
    <s v="Empresa de embarque C"/>
    <s v="Tarjeta de crédito"/>
    <s v="Carne de cangrejo"/>
    <x v="8"/>
    <n v="257.59999999999997"/>
    <n v="64"/>
    <x v="108"/>
  </r>
  <r>
    <n v="116"/>
    <x v="100"/>
    <n v="1951835035"/>
    <s v="Empresa CC"/>
    <s v="Guayaquil"/>
    <x v="5"/>
    <x v="3"/>
    <s v="Empresa de embarque B"/>
    <s v="Cheque"/>
    <s v="Cerveza"/>
    <x v="0"/>
    <n v="196"/>
    <n v="21"/>
    <x v="109"/>
  </r>
  <r>
    <n v="117"/>
    <x v="101"/>
    <n v="8464805926"/>
    <s v="Empresa F"/>
    <s v="Ibarra"/>
    <x v="6"/>
    <x v="4"/>
    <s v="Empresa de embarque C"/>
    <s v="Cheque"/>
    <s v="Chocolate"/>
    <x v="3"/>
    <n v="178.5"/>
    <n v="19"/>
    <x v="110"/>
  </r>
  <r>
    <n v="118"/>
    <x v="102"/>
    <n v="1040241832"/>
    <s v="Empresa D"/>
    <s v="Azogues"/>
    <x v="7"/>
    <x v="1"/>
    <s v="Empresa de embarque A"/>
    <s v="Tarjeta de crédito"/>
    <s v="Mermelada de zarzamora"/>
    <x v="6"/>
    <n v="1134"/>
    <n v="23"/>
    <x v="111"/>
  </r>
  <r>
    <n v="119"/>
    <x v="103"/>
    <n v="5032769390"/>
    <s v="Empresa D"/>
    <s v="Azogues"/>
    <x v="8"/>
    <x v="1"/>
    <s v="Empresa de embarque A"/>
    <s v="Tarjeta de crédito"/>
    <s v="Arroz de grano largo"/>
    <x v="14"/>
    <n v="98"/>
    <n v="72"/>
    <x v="112"/>
  </r>
  <r>
    <n v="120"/>
    <x v="104"/>
    <n v="5375997402"/>
    <s v="Empresa H"/>
    <s v="Riobamba"/>
    <x v="9"/>
    <x v="2"/>
    <s v="Empresa de embarque C"/>
    <s v="Tarjeta de crédito"/>
    <s v="Mozzarella"/>
    <x v="10"/>
    <n v="487.19999999999993"/>
    <n v="22"/>
    <x v="113"/>
  </r>
  <r>
    <n v="121"/>
    <x v="105"/>
    <n v="967566383"/>
    <s v="Empresa C"/>
    <s v="Machala"/>
    <x v="10"/>
    <x v="0"/>
    <s v="Empresa de embarque B"/>
    <s v="Efectivo"/>
    <s v="Jarabe"/>
    <x v="7"/>
    <n v="140"/>
    <n v="82"/>
    <x v="114"/>
  </r>
  <r>
    <n v="122"/>
    <x v="106"/>
    <n v="7607007457"/>
    <s v="Empresa C"/>
    <s v="Machala"/>
    <x v="0"/>
    <x v="0"/>
    <s v="Empresa de embarque B"/>
    <s v="Efectivo"/>
    <s v="Salsa curry"/>
    <x v="5"/>
    <n v="560"/>
    <n v="98"/>
    <x v="115"/>
  </r>
  <r>
    <n v="123"/>
    <x v="107"/>
    <n v="6139722497"/>
    <s v="Empresa G"/>
    <s v="Guaranda"/>
    <x v="1"/>
    <x v="2"/>
    <m/>
    <m/>
    <s v="Café"/>
    <x v="0"/>
    <n v="644"/>
    <n v="71"/>
    <x v="116"/>
  </r>
  <r>
    <n v="124"/>
    <x v="79"/>
    <n v="6071133871"/>
    <s v="Empresa J"/>
    <s v="Esmeraldas"/>
    <x v="2"/>
    <x v="6"/>
    <s v="Empresa de embarque A"/>
    <m/>
    <s v="Jalea de fresa"/>
    <x v="6"/>
    <n v="350"/>
    <n v="40"/>
    <x v="117"/>
  </r>
  <r>
    <n v="125"/>
    <x v="108"/>
    <n v="8634772142"/>
    <s v="Empresa J"/>
    <s v="Esmeraldas"/>
    <x v="3"/>
    <x v="6"/>
    <s v="Empresa de embarque A"/>
    <m/>
    <s v="Condimento cajún"/>
    <x v="7"/>
    <n v="308"/>
    <n v="80"/>
    <x v="118"/>
  </r>
  <r>
    <n v="126"/>
    <x v="109"/>
    <n v="5431718510"/>
    <s v="Empresa J"/>
    <s v="Esmeraldas"/>
    <x v="4"/>
    <x v="6"/>
    <s v="Empresa de embarque A"/>
    <m/>
    <s v="Galletas de chocolate"/>
    <x v="2"/>
    <n v="128.79999999999998"/>
    <n v="38"/>
    <x v="119"/>
  </r>
  <r>
    <n v="127"/>
    <x v="110"/>
    <n v="7109276915"/>
    <s v="Empresa K"/>
    <s v="Quito"/>
    <x v="5"/>
    <x v="5"/>
    <s v="Empresa de embarque C"/>
    <m/>
    <s v="Ciruelas secas"/>
    <x v="1"/>
    <n v="49"/>
    <n v="28"/>
    <x v="120"/>
  </r>
  <r>
    <n v="128"/>
    <x v="111"/>
    <n v="8479136081"/>
    <s v="Empresa K"/>
    <s v="Quito"/>
    <x v="6"/>
    <x v="5"/>
    <s v="Empresa de embarque C"/>
    <m/>
    <s v="Té verde"/>
    <x v="0"/>
    <n v="41.86"/>
    <n v="60"/>
    <x v="121"/>
  </r>
  <r>
    <n v="129"/>
    <x v="26"/>
    <n v="7132355278"/>
    <s v="Empresa A"/>
    <s v="Ambato"/>
    <x v="7"/>
    <x v="2"/>
    <m/>
    <m/>
    <s v="Té chai"/>
    <x v="0"/>
    <n v="252"/>
    <n v="33"/>
    <x v="122"/>
  </r>
  <r>
    <n v="130"/>
    <x v="78"/>
    <n v="2885792785"/>
    <s v="Empresa A"/>
    <s v="Ambato"/>
    <x v="8"/>
    <x v="2"/>
    <m/>
    <m/>
    <s v="Café"/>
    <x v="0"/>
    <n v="644"/>
    <n v="22"/>
    <x v="123"/>
  </r>
  <r>
    <n v="131"/>
    <x v="112"/>
    <n v="3723941023"/>
    <s v="Empresa A"/>
    <s v="Ambato"/>
    <x v="9"/>
    <x v="2"/>
    <m/>
    <m/>
    <s v="Té verde"/>
    <x v="0"/>
    <n v="41.86"/>
    <n v="51"/>
    <x v="124"/>
  </r>
  <r>
    <n v="132"/>
    <x v="113"/>
    <n v="4827836337"/>
    <s v="Empresa BB"/>
    <s v="Manta"/>
    <x v="10"/>
    <x v="5"/>
    <s v="Empresa de embarque C"/>
    <s v="Tarjeta de crédito"/>
    <s v="Almejas"/>
    <x v="4"/>
    <n v="135.1"/>
    <n v="60"/>
    <x v="125"/>
  </r>
  <r>
    <n v="133"/>
    <x v="114"/>
    <n v="2633840866"/>
    <s v="Empresa BB"/>
    <s v="Manta"/>
    <x v="0"/>
    <x v="5"/>
    <s v="Empresa de embarque C"/>
    <s v="Tarjeta de crédito"/>
    <s v="Carne de cangrejo"/>
    <x v="8"/>
    <n v="257.59999999999997"/>
    <n v="98"/>
    <x v="126"/>
  </r>
  <r>
    <n v="134"/>
    <x v="115"/>
    <n v="2489359003"/>
    <s v="Empresa I"/>
    <s v="Guayaquil"/>
    <x v="1"/>
    <x v="7"/>
    <s v="Empresa de embarque A"/>
    <s v="Cheque"/>
    <s v="Ravioli"/>
    <x v="9"/>
    <n v="273"/>
    <n v="27"/>
    <x v="127"/>
  </r>
  <r>
    <n v="135"/>
    <x v="116"/>
    <n v="2347277376"/>
    <s v="Empresa I"/>
    <s v="Guayaquil"/>
    <x v="2"/>
    <x v="7"/>
    <s v="Empresa de embarque A"/>
    <s v="Cheque"/>
    <s v="Mozzarella"/>
    <x v="10"/>
    <n v="487.19999999999993"/>
    <n v="88"/>
    <x v="128"/>
  </r>
  <r>
    <n v="136"/>
    <x v="117"/>
    <n v="2071690973"/>
    <s v="Empresa F"/>
    <s v="Ibarra"/>
    <x v="3"/>
    <x v="4"/>
    <s v="Empresa de embarque B"/>
    <s v="Tarjeta de crédito"/>
    <s v="Cerveza"/>
    <x v="0"/>
    <n v="196"/>
    <n v="65"/>
    <x v="129"/>
  </r>
  <r>
    <n v="137"/>
    <x v="118"/>
    <n v="1196729221"/>
    <s v="Empresa H"/>
    <s v="Riobamba"/>
    <x v="4"/>
    <x v="2"/>
    <s v="Empresa de embarque B"/>
    <s v="Cheque"/>
    <s v="Salsa curry"/>
    <x v="5"/>
    <n v="560"/>
    <n v="38"/>
    <x v="130"/>
  </r>
  <r>
    <n v="138"/>
    <x v="119"/>
    <n v="9020365601"/>
    <s v="Empresa H"/>
    <s v="Riobamba"/>
    <x v="5"/>
    <x v="2"/>
    <s v="Empresa de embarque B"/>
    <s v="Cheque"/>
    <s v="Galletas de chocolate"/>
    <x v="2"/>
    <n v="128.79999999999998"/>
    <n v="80"/>
    <x v="131"/>
  </r>
  <r>
    <n v="139"/>
    <x v="120"/>
    <n v="4818692078"/>
    <s v="Empresa Y"/>
    <s v="Esmeraldas"/>
    <x v="6"/>
    <x v="6"/>
    <s v="Empresa de embarque A"/>
    <s v="Efectivo"/>
    <s v="Bolillos"/>
    <x v="2"/>
    <n v="140"/>
    <n v="49"/>
    <x v="132"/>
  </r>
  <r>
    <n v="140"/>
    <x v="121"/>
    <n v="6502762369"/>
    <s v="Empresa Z"/>
    <s v="Quito"/>
    <x v="7"/>
    <x v="5"/>
    <s v="Empresa de embarque C"/>
    <s v="Tarjeta de crédito"/>
    <s v="Aceite de oliva"/>
    <x v="13"/>
    <n v="298.90000000000003"/>
    <n v="90"/>
    <x v="133"/>
  </r>
  <r>
    <n v="141"/>
    <x v="122"/>
    <n v="924402492"/>
    <s v="Empresa Z"/>
    <s v="Quito"/>
    <x v="8"/>
    <x v="5"/>
    <s v="Empresa de embarque C"/>
    <s v="Tarjeta de crédito"/>
    <s v="Almejas"/>
    <x v="4"/>
    <n v="135.1"/>
    <n v="60"/>
    <x v="125"/>
  </r>
  <r>
    <n v="142"/>
    <x v="123"/>
    <n v="5633857209"/>
    <s v="Empresa Z"/>
    <s v="Quito"/>
    <x v="9"/>
    <x v="5"/>
    <s v="Empresa de embarque C"/>
    <s v="Tarjeta de crédito"/>
    <s v="Carne de cangrejo"/>
    <x v="8"/>
    <n v="257.59999999999997"/>
    <n v="39"/>
    <x v="134"/>
  </r>
  <r>
    <n v="143"/>
    <x v="124"/>
    <n v="9715216432"/>
    <s v="Empresa CC"/>
    <s v="Guayaquil"/>
    <x v="10"/>
    <x v="3"/>
    <s v="Empresa de embarque B"/>
    <s v="Cheque"/>
    <s v="Cerveza"/>
    <x v="0"/>
    <n v="196"/>
    <n v="79"/>
    <x v="135"/>
  </r>
  <r>
    <n v="144"/>
    <x v="84"/>
    <n v="2808433382"/>
    <s v="Empresa F"/>
    <s v="Ibarra"/>
    <x v="0"/>
    <x v="4"/>
    <s v="Empresa de embarque C"/>
    <s v="Cheque"/>
    <s v="Chocolate"/>
    <x v="3"/>
    <n v="178.5"/>
    <n v="44"/>
    <x v="136"/>
  </r>
  <r>
    <n v="145"/>
    <x v="125"/>
    <n v="5585231955"/>
    <s v="Empresa D"/>
    <s v="Azogues"/>
    <x v="1"/>
    <x v="1"/>
    <s v="Empresa de embarque A"/>
    <s v="Tarjeta de crédito"/>
    <s v="Mermelada de zarzamora"/>
    <x v="6"/>
    <n v="1134"/>
    <n v="98"/>
    <x v="137"/>
  </r>
  <r>
    <n v="146"/>
    <x v="126"/>
    <n v="4338999814"/>
    <s v="Empresa D"/>
    <s v="Azogues"/>
    <x v="2"/>
    <x v="1"/>
    <s v="Empresa de embarque A"/>
    <s v="Tarjeta de crédito"/>
    <s v="Arroz de grano largo"/>
    <x v="14"/>
    <n v="98"/>
    <n v="61"/>
    <x v="138"/>
  </r>
  <r>
    <n v="147"/>
    <x v="127"/>
    <n v="3475726472"/>
    <s v="Empresa H"/>
    <s v="Riobamba"/>
    <x v="3"/>
    <x v="2"/>
    <s v="Empresa de embarque C"/>
    <s v="Tarjeta de crédito"/>
    <s v="Mozzarella"/>
    <x v="10"/>
    <n v="487.19999999999993"/>
    <n v="30"/>
    <x v="139"/>
  </r>
  <r>
    <n v="148"/>
    <x v="128"/>
    <n v="9727843310"/>
    <s v="Empresa C"/>
    <s v="Machala"/>
    <x v="4"/>
    <x v="0"/>
    <s v="Empresa de embarque B"/>
    <s v="Efectivo"/>
    <s v="Jarabe"/>
    <x v="7"/>
    <n v="140"/>
    <n v="24"/>
    <x v="19"/>
  </r>
  <r>
    <n v="149"/>
    <x v="129"/>
    <n v="536031236"/>
    <s v="Empresa C"/>
    <s v="Machala"/>
    <x v="5"/>
    <x v="0"/>
    <s v="Empresa de embarque B"/>
    <s v="Efectivo"/>
    <s v="Salsa curry"/>
    <x v="5"/>
    <n v="560"/>
    <n v="28"/>
    <x v="140"/>
  </r>
  <r>
    <n v="150"/>
    <x v="21"/>
    <n v="1875435757"/>
    <s v="Empresa J"/>
    <s v="Esmeraldas"/>
    <x v="6"/>
    <x v="6"/>
    <s v="Empresa de embarque B"/>
    <s v="Tarjeta de crédito"/>
    <s v="Almendras"/>
    <x v="1"/>
    <n v="140"/>
    <n v="74"/>
    <x v="141"/>
  </r>
  <r>
    <n v="151"/>
    <x v="130"/>
    <n v="8711973073"/>
    <s v="Empresa J"/>
    <s v="Esmeraldas"/>
    <x v="7"/>
    <x v="6"/>
    <s v="Empresa de embarque A"/>
    <m/>
    <s v="Ciruelas secas"/>
    <x v="1"/>
    <n v="49"/>
    <n v="90"/>
    <x v="142"/>
  </r>
  <r>
    <n v="152"/>
    <x v="126"/>
    <n v="1214228285"/>
    <s v="Empresa K"/>
    <s v="Quito"/>
    <x v="8"/>
    <x v="5"/>
    <s v="Empresa de embarque C"/>
    <m/>
    <s v="Salsa curry"/>
    <x v="5"/>
    <n v="560"/>
    <n v="27"/>
    <x v="143"/>
  </r>
  <r>
    <n v="153"/>
    <x v="131"/>
    <n v="3447948983"/>
    <s v="Empresa A"/>
    <s v="Ambato"/>
    <x v="9"/>
    <x v="2"/>
    <s v="Empresa de embarque C"/>
    <m/>
    <s v="Carne de cangrejo"/>
    <x v="8"/>
    <n v="257.59999999999997"/>
    <n v="71"/>
    <x v="144"/>
  </r>
  <r>
    <n v="154"/>
    <x v="132"/>
    <n v="8753770178"/>
    <s v="Empresa BB"/>
    <s v="Manta"/>
    <x v="10"/>
    <x v="5"/>
    <s v="Empresa de embarque C"/>
    <s v="Tarjeta de crédito"/>
    <s v="Café"/>
    <x v="0"/>
    <n v="644"/>
    <n v="74"/>
    <x v="145"/>
  </r>
  <r>
    <n v="155"/>
    <x v="55"/>
    <n v="493013693"/>
    <s v="Empresa I"/>
    <s v="Guayaquil"/>
    <x v="0"/>
    <x v="7"/>
    <s v="Empresa de embarque A"/>
    <s v="Cheque"/>
    <s v="Almejas"/>
    <x v="4"/>
    <n v="135.1"/>
    <n v="76"/>
    <x v="146"/>
  </r>
  <r>
    <n v="156"/>
    <x v="133"/>
    <n v="4097578178"/>
    <s v="Empresa F"/>
    <s v="Ibarra"/>
    <x v="1"/>
    <x v="4"/>
    <s v="Empresa de embarque B"/>
    <s v="Tarjeta de crédito"/>
    <s v="Chocolate"/>
    <x v="3"/>
    <n v="178.5"/>
    <n v="96"/>
    <x v="147"/>
  </r>
  <r>
    <n v="157"/>
    <x v="134"/>
    <n v="9949307477"/>
    <s v="Empresa H"/>
    <s v="Riobamba"/>
    <x v="2"/>
    <x v="2"/>
    <s v="Empresa de embarque B"/>
    <s v="Cheque"/>
    <s v="Chocolate"/>
    <x v="3"/>
    <n v="178.5"/>
    <n v="92"/>
    <x v="148"/>
  </r>
  <r>
    <n v="158"/>
    <x v="135"/>
    <n v="2521830520"/>
    <s v="Empresa Y"/>
    <s v="Esmeraldas"/>
    <x v="3"/>
    <x v="6"/>
    <s v="Empresa de embarque A"/>
    <s v="Efectivo"/>
    <s v="Condimento cajún"/>
    <x v="7"/>
    <n v="308"/>
    <n v="93"/>
    <x v="149"/>
  </r>
  <r>
    <n v="159"/>
    <x v="34"/>
    <n v="4224616034"/>
    <s v="Empresa Z"/>
    <s v="Quito"/>
    <x v="4"/>
    <x v="5"/>
    <s v="Empresa de embarque C"/>
    <s v="Tarjeta de crédito"/>
    <s v="Jalea de fresa"/>
    <x v="6"/>
    <n v="350"/>
    <n v="18"/>
    <x v="150"/>
  </r>
  <r>
    <n v="160"/>
    <x v="136"/>
    <n v="7169314881"/>
    <s v="Empresa CC"/>
    <s v="Guayaquil"/>
    <x v="5"/>
    <x v="3"/>
    <s v="Empresa de embarque B"/>
    <s v="Cheque"/>
    <s v="Cóctel de frutas"/>
    <x v="12"/>
    <n v="546"/>
    <n v="98"/>
    <x v="151"/>
  </r>
  <r>
    <n v="161"/>
    <x v="134"/>
    <n v="8313545064"/>
    <s v="Empresa F"/>
    <s v="Ibarra"/>
    <x v="6"/>
    <x v="4"/>
    <s v="Empresa de embarque C"/>
    <s v="Cheque"/>
    <s v="Peras secas"/>
    <x v="1"/>
    <n v="420"/>
    <n v="46"/>
    <x v="152"/>
  </r>
  <r>
    <n v="162"/>
    <x v="137"/>
    <n v="5739621013"/>
    <s v="Empresa F"/>
    <s v="Ibarra"/>
    <x v="7"/>
    <x v="4"/>
    <s v="Empresa de embarque C"/>
    <s v="Cheque"/>
    <s v="Manzanas secas"/>
    <x v="1"/>
    <n v="742"/>
    <n v="14"/>
    <x v="49"/>
  </r>
  <r>
    <n v="163"/>
    <x v="138"/>
    <n v="1789830506"/>
    <s v="Empresa D"/>
    <s v="Azogues"/>
    <x v="8"/>
    <x v="1"/>
    <m/>
    <m/>
    <s v="Pasta penne"/>
    <x v="9"/>
    <n v="532"/>
    <n v="85"/>
    <x v="153"/>
  </r>
  <r>
    <n v="164"/>
    <x v="139"/>
    <n v="6281652174"/>
    <s v="Empresa C"/>
    <s v="Machala"/>
    <x v="9"/>
    <x v="0"/>
    <m/>
    <m/>
    <s v="Té verde"/>
    <x v="0"/>
    <n v="41.86"/>
    <n v="88"/>
    <x v="77"/>
  </r>
  <r>
    <n v="165"/>
    <x v="140"/>
    <n v="8126696083"/>
    <s v="Empresa A"/>
    <s v="Ambato"/>
    <x v="10"/>
    <x v="2"/>
    <m/>
    <m/>
    <s v="Té verde"/>
    <x v="0"/>
    <n v="41.86"/>
    <n v="81"/>
    <x v="154"/>
  </r>
  <r>
    <n v="166"/>
    <x v="92"/>
    <n v="2706456269"/>
    <s v="Empresa BB"/>
    <s v="Manta"/>
    <x v="0"/>
    <x v="5"/>
    <s v="Empresa de embarque C"/>
    <s v="Tarjeta de crédito"/>
    <s v="Almejas"/>
    <x v="4"/>
    <n v="135.1"/>
    <n v="33"/>
    <x v="155"/>
  </r>
  <r>
    <n v="167"/>
    <x v="31"/>
    <n v="6159315697"/>
    <s v="Empresa BB"/>
    <s v="Manta"/>
    <x v="1"/>
    <x v="5"/>
    <s v="Empresa de embarque C"/>
    <s v="Tarjeta de crédito"/>
    <s v="Carne de cangrejo"/>
    <x v="8"/>
    <n v="257.59999999999997"/>
    <n v="47"/>
    <x v="156"/>
  </r>
  <r>
    <n v="168"/>
    <x v="141"/>
    <n v="2749029538"/>
    <s v="Empresa I"/>
    <s v="Guayaquil"/>
    <x v="2"/>
    <x v="7"/>
    <s v="Empresa de embarque A"/>
    <s v="Cheque"/>
    <s v="Ravioli"/>
    <x v="9"/>
    <n v="273"/>
    <n v="61"/>
    <x v="157"/>
  </r>
  <r>
    <n v="169"/>
    <x v="39"/>
    <n v="9017454158"/>
    <s v="Empresa I"/>
    <s v="Guayaquil"/>
    <x v="3"/>
    <x v="7"/>
    <s v="Empresa de embarque A"/>
    <s v="Cheque"/>
    <s v="Mozzarella"/>
    <x v="10"/>
    <n v="487.19999999999993"/>
    <n v="27"/>
    <x v="158"/>
  </r>
  <r>
    <n v="170"/>
    <x v="142"/>
    <n v="445300235"/>
    <s v="Empresa F"/>
    <s v="Ibarra"/>
    <x v="4"/>
    <x v="4"/>
    <s v="Empresa de embarque B"/>
    <s v="Tarjeta de crédito"/>
    <s v="Cerveza"/>
    <x v="0"/>
    <n v="196"/>
    <n v="84"/>
    <x v="103"/>
  </r>
  <r>
    <n v="171"/>
    <x v="143"/>
    <n v="3498781571"/>
    <s v="Empresa H"/>
    <s v="Riobamba"/>
    <x v="5"/>
    <x v="2"/>
    <s v="Empresa de embarque B"/>
    <s v="Cheque"/>
    <s v="Salsa curry"/>
    <x v="5"/>
    <n v="560"/>
    <n v="91"/>
    <x v="159"/>
  </r>
  <r>
    <n v="172"/>
    <x v="144"/>
    <n v="376477229"/>
    <s v="Empresa H"/>
    <s v="Riobamba"/>
    <x v="6"/>
    <x v="2"/>
    <s v="Empresa de embarque B"/>
    <s v="Cheque"/>
    <s v="Galletas de chocolate"/>
    <x v="2"/>
    <n v="128.79999999999998"/>
    <n v="36"/>
    <x v="160"/>
  </r>
  <r>
    <n v="173"/>
    <x v="111"/>
    <n v="1790721708"/>
    <s v="Empresa Y"/>
    <s v="Esmeraldas"/>
    <x v="7"/>
    <x v="6"/>
    <s v="Empresa de embarque A"/>
    <s v="Efectivo"/>
    <s v="Bolillos"/>
    <x v="2"/>
    <n v="140"/>
    <n v="34"/>
    <x v="161"/>
  </r>
  <r>
    <n v="174"/>
    <x v="73"/>
    <n v="434033868"/>
    <s v="Empresa Z"/>
    <s v="Quito"/>
    <x v="8"/>
    <x v="5"/>
    <s v="Empresa de embarque C"/>
    <s v="Tarjeta de crédito"/>
    <s v="Aceite de oliva"/>
    <x v="13"/>
    <n v="298.90000000000003"/>
    <n v="81"/>
    <x v="162"/>
  </r>
  <r>
    <n v="175"/>
    <x v="120"/>
    <n v="3247684317"/>
    <s v="Empresa Z"/>
    <s v="Quito"/>
    <x v="9"/>
    <x v="5"/>
    <s v="Empresa de embarque C"/>
    <s v="Tarjeta de crédito"/>
    <s v="Almejas"/>
    <x v="4"/>
    <n v="135.1"/>
    <n v="25"/>
    <x v="163"/>
  </r>
  <r>
    <n v="176"/>
    <x v="145"/>
    <n v="6492121203"/>
    <s v="Empresa Z"/>
    <s v="Quito"/>
    <x v="10"/>
    <x v="5"/>
    <s v="Empresa de embarque C"/>
    <s v="Tarjeta de crédito"/>
    <s v="Carne de cangrejo"/>
    <x v="8"/>
    <n v="257.59999999999997"/>
    <n v="12"/>
    <x v="164"/>
  </r>
  <r>
    <n v="177"/>
    <x v="140"/>
    <n v="1661667624"/>
    <s v="Empresa CC"/>
    <s v="Guayaquil"/>
    <x v="0"/>
    <x v="3"/>
    <s v="Empresa de embarque B"/>
    <s v="Cheque"/>
    <s v="Cerveza"/>
    <x v="0"/>
    <n v="196"/>
    <n v="23"/>
    <x v="165"/>
  </r>
  <r>
    <n v="178"/>
    <x v="146"/>
    <n v="1127190015"/>
    <s v="Empresa F"/>
    <s v="Ibarra"/>
    <x v="1"/>
    <x v="4"/>
    <s v="Empresa de embarque C"/>
    <s v="Cheque"/>
    <s v="Chocolate"/>
    <x v="3"/>
    <n v="178.5"/>
    <n v="76"/>
    <x v="166"/>
  </r>
  <r>
    <n v="179"/>
    <x v="16"/>
    <n v="7862399002"/>
    <s v="Empresa D"/>
    <s v="Azogues"/>
    <x v="2"/>
    <x v="1"/>
    <s v="Empresa de embarque A"/>
    <s v="Tarjeta de crédito"/>
    <s v="Mermelada de zarzamora"/>
    <x v="6"/>
    <n v="1134"/>
    <n v="55"/>
    <x v="167"/>
  </r>
  <r>
    <n v="180"/>
    <x v="131"/>
    <n v="9568142105"/>
    <s v="Empresa D"/>
    <s v="Azogues"/>
    <x v="3"/>
    <x v="1"/>
    <s v="Empresa de embarque A"/>
    <s v="Tarjeta de crédito"/>
    <s v="Arroz de grano largo"/>
    <x v="14"/>
    <n v="98"/>
    <n v="19"/>
    <x v="168"/>
  </r>
  <r>
    <n v="181"/>
    <x v="147"/>
    <n v="1181634254"/>
    <s v="Empresa H"/>
    <s v="Riobamba"/>
    <x v="4"/>
    <x v="2"/>
    <s v="Empresa de embarque C"/>
    <s v="Tarjeta de crédito"/>
    <s v="Mozzarella"/>
    <x v="10"/>
    <n v="487.19999999999993"/>
    <n v="27"/>
    <x v="158"/>
  </r>
  <r>
    <n v="182"/>
    <x v="61"/>
    <n v="5404968765"/>
    <s v="Empresa C"/>
    <s v="Machala"/>
    <x v="5"/>
    <x v="0"/>
    <s v="Empresa de embarque B"/>
    <s v="Efectivo"/>
    <s v="Jarabe"/>
    <x v="7"/>
    <n v="140"/>
    <n v="99"/>
    <x v="83"/>
  </r>
  <r>
    <n v="183"/>
    <x v="148"/>
    <n v="2431996009"/>
    <s v="Empresa C"/>
    <s v="Machala"/>
    <x v="6"/>
    <x v="0"/>
    <s v="Empresa de embarque B"/>
    <s v="Efectivo"/>
    <s v="Salsa curry"/>
    <x v="5"/>
    <n v="560"/>
    <n v="10"/>
    <x v="169"/>
  </r>
  <r>
    <n v="184"/>
    <x v="101"/>
    <n v="6373385557"/>
    <s v="Empresa J"/>
    <s v="Esmeraldas"/>
    <x v="7"/>
    <x v="6"/>
    <s v="Empresa de embarque B"/>
    <s v="Tarjeta de crédito"/>
    <s v="Almendras"/>
    <x v="1"/>
    <n v="140"/>
    <n v="80"/>
    <x v="170"/>
  </r>
  <r>
    <n v="185"/>
    <x v="82"/>
    <n v="5411926783"/>
    <s v="Empresa J"/>
    <s v="Esmeraldas"/>
    <x v="8"/>
    <x v="6"/>
    <s v="Empresa de embarque A"/>
    <m/>
    <s v="Ciruelas secas"/>
    <x v="1"/>
    <n v="49"/>
    <n v="27"/>
    <x v="171"/>
  </r>
  <r>
    <n v="186"/>
    <x v="149"/>
    <n v="8397590471"/>
    <s v="Empresa K"/>
    <s v="Quito"/>
    <x v="9"/>
    <x v="5"/>
    <s v="Empresa de embarque C"/>
    <m/>
    <s v="Salsa curry"/>
    <x v="5"/>
    <n v="560"/>
    <n v="97"/>
    <x v="172"/>
  </r>
  <r>
    <n v="187"/>
    <x v="150"/>
    <n v="5905399576"/>
    <s v="Empresa A"/>
    <s v="Ambato"/>
    <x v="10"/>
    <x v="2"/>
    <s v="Empresa de embarque C"/>
    <m/>
    <s v="Carne de cangrejo"/>
    <x v="8"/>
    <n v="257.59999999999997"/>
    <n v="42"/>
    <x v="173"/>
  </r>
  <r>
    <n v="188"/>
    <x v="93"/>
    <n v="168682758"/>
    <s v="Empresa BB"/>
    <s v="Manta"/>
    <x v="0"/>
    <x v="5"/>
    <s v="Empresa de embarque C"/>
    <s v="Tarjeta de crédito"/>
    <s v="Café"/>
    <x v="0"/>
    <n v="644"/>
    <n v="24"/>
    <x v="174"/>
  </r>
  <r>
    <n v="189"/>
    <x v="151"/>
    <n v="4992553897"/>
    <s v="Empresa I"/>
    <s v="Guayaquil"/>
    <x v="1"/>
    <x v="7"/>
    <s v="Empresa de embarque A"/>
    <s v="Cheque"/>
    <s v="Almejas"/>
    <x v="4"/>
    <n v="135.1"/>
    <n v="90"/>
    <x v="175"/>
  </r>
  <r>
    <n v="190"/>
    <x v="92"/>
    <n v="9609810399"/>
    <s v="Empresa F"/>
    <s v="Ibarra"/>
    <x v="2"/>
    <x v="4"/>
    <s v="Empresa de embarque B"/>
    <s v="Tarjeta de crédito"/>
    <s v="Chocolate"/>
    <x v="3"/>
    <n v="178.5"/>
    <n v="28"/>
    <x v="176"/>
  </r>
  <r>
    <n v="191"/>
    <x v="10"/>
    <n v="1537469039"/>
    <s v="Empresa BB"/>
    <s v="Manta"/>
    <x v="3"/>
    <x v="5"/>
    <s v="Empresa de embarque C"/>
    <s v="Cheque"/>
    <s v="Café"/>
    <x v="0"/>
    <n v="644"/>
    <n v="28"/>
    <x v="177"/>
  </r>
  <r>
    <n v="192"/>
    <x v="136"/>
    <n v="2018401595"/>
    <s v="Empresa H"/>
    <s v="Riobamba"/>
    <x v="4"/>
    <x v="2"/>
    <s v="Empresa de embarque C"/>
    <s v="Cheque"/>
    <s v="Chocolate"/>
    <x v="3"/>
    <n v="178.5"/>
    <n v="57"/>
    <x v="178"/>
  </r>
  <r>
    <n v="193"/>
    <x v="152"/>
    <n v="1129934476"/>
    <s v="Empresa J"/>
    <s v="Esmeraldas"/>
    <x v="5"/>
    <x v="6"/>
    <s v="Empresa de embarque B"/>
    <s v="Tarjeta de crédito"/>
    <s v="Té verde"/>
    <x v="0"/>
    <n v="41.86"/>
    <n v="23"/>
    <x v="179"/>
  </r>
  <r>
    <n v="194"/>
    <x v="115"/>
    <n v="878400496"/>
    <s v="Empresa G"/>
    <s v="Guaranda"/>
    <x v="6"/>
    <x v="2"/>
    <m/>
    <m/>
    <s v="Café"/>
    <x v="0"/>
    <n v="644"/>
    <n v="86"/>
    <x v="180"/>
  </r>
  <r>
    <n v="195"/>
    <x v="153"/>
    <n v="6271764467"/>
    <s v="Empresa J"/>
    <s v="Esmeraldas"/>
    <x v="7"/>
    <x v="6"/>
    <s v="Empresa de embarque A"/>
    <m/>
    <s v="Jalea de fresa"/>
    <x v="6"/>
    <n v="350"/>
    <n v="47"/>
    <x v="181"/>
  </r>
  <r>
    <n v="196"/>
    <x v="154"/>
    <n v="5954546839"/>
    <s v="Empresa J"/>
    <s v="Esmeraldas"/>
    <x v="8"/>
    <x v="6"/>
    <s v="Empresa de embarque A"/>
    <m/>
    <s v="Condimento cajún"/>
    <x v="7"/>
    <n v="308"/>
    <n v="97"/>
    <x v="182"/>
  </r>
  <r>
    <n v="197"/>
    <x v="155"/>
    <n v="1007419194"/>
    <s v="Empresa J"/>
    <s v="Esmeraldas"/>
    <x v="9"/>
    <x v="6"/>
    <s v="Empresa de embarque A"/>
    <m/>
    <s v="Galletas de chocolate"/>
    <x v="2"/>
    <n v="128.79999999999998"/>
    <n v="96"/>
    <x v="183"/>
  </r>
  <r>
    <n v="198"/>
    <x v="81"/>
    <n v="2749506386"/>
    <s v="Empresa K"/>
    <s v="Quito"/>
    <x v="10"/>
    <x v="5"/>
    <s v="Empresa de embarque C"/>
    <m/>
    <s v="Ciruelas secas"/>
    <x v="1"/>
    <n v="49"/>
    <n v="31"/>
    <x v="184"/>
  </r>
  <r>
    <n v="199"/>
    <x v="156"/>
    <n v="3279160134"/>
    <s v="Empresa K"/>
    <s v="Quito"/>
    <x v="0"/>
    <x v="5"/>
    <s v="Empresa de embarque C"/>
    <m/>
    <s v="Té verde"/>
    <x v="0"/>
    <n v="41.86"/>
    <n v="52"/>
    <x v="185"/>
  </r>
  <r>
    <n v="200"/>
    <x v="80"/>
    <n v="6789089883"/>
    <s v="Empresa A"/>
    <s v="Ambato"/>
    <x v="1"/>
    <x v="2"/>
    <m/>
    <m/>
    <s v="Té chai"/>
    <x v="0"/>
    <n v="252"/>
    <n v="91"/>
    <x v="186"/>
  </r>
  <r>
    <n v="201"/>
    <x v="157"/>
    <n v="7775981065"/>
    <s v="Empresa A"/>
    <s v="Ambato"/>
    <x v="2"/>
    <x v="2"/>
    <m/>
    <m/>
    <s v="Café"/>
    <x v="0"/>
    <n v="644"/>
    <n v="14"/>
    <x v="187"/>
  </r>
  <r>
    <n v="202"/>
    <x v="83"/>
    <n v="5357417804"/>
    <s v="Empresa A"/>
    <s v="Ambato"/>
    <x v="3"/>
    <x v="2"/>
    <m/>
    <m/>
    <s v="Té verde"/>
    <x v="0"/>
    <n v="41.86"/>
    <n v="44"/>
    <x v="188"/>
  </r>
  <r>
    <n v="203"/>
    <x v="158"/>
    <n v="4986720222"/>
    <s v="Empresa BB"/>
    <s v="Manta"/>
    <x v="4"/>
    <x v="5"/>
    <s v="Empresa de embarque C"/>
    <s v="Tarjeta de crédito"/>
    <s v="Almejas"/>
    <x v="4"/>
    <n v="135.1"/>
    <n v="97"/>
    <x v="54"/>
  </r>
  <r>
    <n v="204"/>
    <x v="159"/>
    <n v="9264353300"/>
    <s v="Empresa BB"/>
    <s v="Manta"/>
    <x v="5"/>
    <x v="5"/>
    <s v="Empresa de embarque C"/>
    <s v="Tarjeta de crédito"/>
    <s v="Carne de cangrejo"/>
    <x v="8"/>
    <n v="257.59999999999997"/>
    <n v="80"/>
    <x v="189"/>
  </r>
  <r>
    <n v="205"/>
    <x v="160"/>
    <n v="4507840734"/>
    <s v="Empresa I"/>
    <s v="Guayaquil"/>
    <x v="6"/>
    <x v="7"/>
    <s v="Empresa de embarque A"/>
    <s v="Cheque"/>
    <s v="Ravioli"/>
    <x v="9"/>
    <n v="273"/>
    <n v="66"/>
    <x v="190"/>
  </r>
  <r>
    <n v="206"/>
    <x v="161"/>
    <n v="1926814553"/>
    <s v="Empresa I"/>
    <s v="Guayaquil"/>
    <x v="7"/>
    <x v="7"/>
    <s v="Empresa de embarque A"/>
    <s v="Cheque"/>
    <s v="Mozzarella"/>
    <x v="10"/>
    <n v="487.19999999999993"/>
    <n v="32"/>
    <x v="191"/>
  </r>
  <r>
    <n v="207"/>
    <x v="162"/>
    <n v="1115906573"/>
    <s v="Empresa F"/>
    <s v="Ibarra"/>
    <x v="8"/>
    <x v="4"/>
    <s v="Empresa de embarque B"/>
    <s v="Tarjeta de crédito"/>
    <s v="Cerveza"/>
    <x v="0"/>
    <n v="196"/>
    <n v="52"/>
    <x v="192"/>
  </r>
  <r>
    <n v="208"/>
    <x v="155"/>
    <n v="4298972271"/>
    <s v="Empresa H"/>
    <s v="Riobamba"/>
    <x v="9"/>
    <x v="2"/>
    <s v="Empresa de embarque B"/>
    <s v="Cheque"/>
    <s v="Salsa curry"/>
    <x v="5"/>
    <n v="560"/>
    <n v="78"/>
    <x v="193"/>
  </r>
  <r>
    <n v="209"/>
    <x v="163"/>
    <n v="1419202858"/>
    <s v="Empresa H"/>
    <s v="Riobamba"/>
    <x v="10"/>
    <x v="2"/>
    <s v="Empresa de embarque B"/>
    <s v="Cheque"/>
    <s v="Galletas de chocolate"/>
    <x v="2"/>
    <n v="128.79999999999998"/>
    <n v="54"/>
    <x v="194"/>
  </r>
  <r>
    <n v="210"/>
    <x v="52"/>
    <n v="3516608759"/>
    <s v="Empresa Y"/>
    <s v="Esmeraldas"/>
    <x v="0"/>
    <x v="6"/>
    <s v="Empresa de embarque A"/>
    <s v="Efectivo"/>
    <s v="Bolillos"/>
    <x v="2"/>
    <n v="140"/>
    <n v="55"/>
    <x v="63"/>
  </r>
  <r>
    <n v="211"/>
    <x v="164"/>
    <n v="8191358442"/>
    <s v="Empresa Z"/>
    <s v="Quito"/>
    <x v="1"/>
    <x v="5"/>
    <s v="Empresa de embarque C"/>
    <s v="Tarjeta de crédito"/>
    <s v="Aceite de oliva"/>
    <x v="13"/>
    <n v="298.90000000000003"/>
    <n v="60"/>
    <x v="195"/>
  </r>
  <r>
    <n v="212"/>
    <x v="165"/>
    <n v="8451227157"/>
    <s v="Empresa Z"/>
    <s v="Quito"/>
    <x v="2"/>
    <x v="5"/>
    <s v="Empresa de embarque C"/>
    <s v="Tarjeta de crédito"/>
    <s v="Almejas"/>
    <x v="4"/>
    <n v="135.1"/>
    <n v="19"/>
    <x v="196"/>
  </r>
  <r>
    <n v="213"/>
    <x v="166"/>
    <n v="9847155245"/>
    <s v="Empresa Z"/>
    <s v="Quito"/>
    <x v="3"/>
    <x v="5"/>
    <s v="Empresa de embarque C"/>
    <s v="Tarjeta de crédito"/>
    <s v="Carne de cangrejo"/>
    <x v="8"/>
    <n v="257.59999999999997"/>
    <n v="66"/>
    <x v="197"/>
  </r>
  <r>
    <n v="214"/>
    <x v="167"/>
    <n v="5189485028"/>
    <s v="Empresa CC"/>
    <s v="Guayaquil"/>
    <x v="4"/>
    <x v="3"/>
    <s v="Empresa de embarque B"/>
    <s v="Cheque"/>
    <s v="Cerveza"/>
    <x v="0"/>
    <n v="196"/>
    <n v="42"/>
    <x v="198"/>
  </r>
  <r>
    <n v="215"/>
    <x v="13"/>
    <n v="2367569858"/>
    <s v="Empresa F"/>
    <s v="Ibarra"/>
    <x v="5"/>
    <x v="4"/>
    <s v="Empresa de embarque C"/>
    <s v="Cheque"/>
    <s v="Chocolate"/>
    <x v="3"/>
    <n v="178.5"/>
    <n v="72"/>
    <x v="199"/>
  </r>
  <r>
    <n v="216"/>
    <x v="168"/>
    <n v="1241520334"/>
    <s v="Empresa D"/>
    <s v="Azogues"/>
    <x v="6"/>
    <x v="1"/>
    <s v="Empresa de embarque A"/>
    <s v="Tarjeta de crédito"/>
    <s v="Mermelada de zarzamora"/>
    <x v="6"/>
    <n v="1134"/>
    <n v="32"/>
    <x v="200"/>
  </r>
  <r>
    <n v="217"/>
    <x v="169"/>
    <n v="6999895697"/>
    <s v="Empresa D"/>
    <s v="Azogues"/>
    <x v="7"/>
    <x v="1"/>
    <s v="Empresa de embarque A"/>
    <s v="Tarjeta de crédito"/>
    <s v="Arroz de grano largo"/>
    <x v="14"/>
    <n v="98"/>
    <n v="76"/>
    <x v="201"/>
  </r>
  <r>
    <n v="218"/>
    <x v="141"/>
    <n v="2931440223"/>
    <s v="Empresa J"/>
    <s v="Esmeraldas"/>
    <x v="8"/>
    <x v="6"/>
    <s v="Empresa de embarque A"/>
    <m/>
    <s v="Galletas de chocolate"/>
    <x v="2"/>
    <n v="128.79999999999998"/>
    <n v="83"/>
    <x v="202"/>
  </r>
  <r>
    <n v="219"/>
    <x v="25"/>
    <n v="6045555436"/>
    <s v="Empresa K"/>
    <s v="Quito"/>
    <x v="9"/>
    <x v="5"/>
    <s v="Empresa de embarque C"/>
    <m/>
    <s v="Ciruelas secas"/>
    <x v="1"/>
    <n v="49"/>
    <n v="91"/>
    <x v="203"/>
  </r>
  <r>
    <n v="220"/>
    <x v="57"/>
    <n v="4985084204"/>
    <s v="Empresa K"/>
    <s v="Quito"/>
    <x v="10"/>
    <x v="5"/>
    <s v="Empresa de embarque C"/>
    <m/>
    <s v="Té verde"/>
    <x v="0"/>
    <n v="41.86"/>
    <n v="64"/>
    <x v="204"/>
  </r>
  <r>
    <n v="221"/>
    <x v="99"/>
    <n v="8950774476"/>
    <s v="Empresa A"/>
    <s v="Ambato"/>
    <x v="0"/>
    <x v="2"/>
    <m/>
    <m/>
    <s v="Té chai"/>
    <x v="0"/>
    <n v="252"/>
    <n v="58"/>
    <x v="205"/>
  </r>
  <r>
    <n v="222"/>
    <x v="170"/>
    <n v="4091794218"/>
    <s v="Empresa A"/>
    <s v="Ambato"/>
    <x v="1"/>
    <x v="2"/>
    <m/>
    <m/>
    <s v="Café"/>
    <x v="0"/>
    <n v="644"/>
    <n v="97"/>
    <x v="206"/>
  </r>
  <r>
    <n v="223"/>
    <x v="153"/>
    <n v="2789876793"/>
    <s v="Empresa A"/>
    <s v="Ambato"/>
    <x v="2"/>
    <x v="2"/>
    <m/>
    <m/>
    <s v="Té verde"/>
    <x v="0"/>
    <n v="41.86"/>
    <n v="14"/>
    <x v="207"/>
  </r>
  <r>
    <n v="224"/>
    <x v="171"/>
    <n v="4338385582"/>
    <s v="Empresa BB"/>
    <s v="Manta"/>
    <x v="3"/>
    <x v="5"/>
    <s v="Empresa de embarque C"/>
    <s v="Tarjeta de crédito"/>
    <s v="Almejas"/>
    <x v="4"/>
    <n v="135.1"/>
    <n v="68"/>
    <x v="208"/>
  </r>
  <r>
    <n v="225"/>
    <x v="144"/>
    <n v="9159410824"/>
    <s v="Empresa BB"/>
    <s v="Manta"/>
    <x v="4"/>
    <x v="5"/>
    <s v="Empresa de embarque C"/>
    <s v="Tarjeta de crédito"/>
    <s v="Carne de cangrejo"/>
    <x v="8"/>
    <n v="257.59999999999997"/>
    <n v="32"/>
    <x v="209"/>
  </r>
  <r>
    <n v="226"/>
    <x v="172"/>
    <n v="6562657766"/>
    <s v="Empresa I"/>
    <s v="Guayaquil"/>
    <x v="5"/>
    <x v="7"/>
    <s v="Empresa de embarque A"/>
    <s v="Cheque"/>
    <s v="Ravioli"/>
    <x v="9"/>
    <n v="273"/>
    <n v="48"/>
    <x v="210"/>
  </r>
  <r>
    <n v="227"/>
    <x v="173"/>
    <n v="4160634865"/>
    <s v="Empresa I"/>
    <s v="Guayaquil"/>
    <x v="6"/>
    <x v="7"/>
    <s v="Empresa de embarque A"/>
    <s v="Cheque"/>
    <s v="Mozzarella"/>
    <x v="10"/>
    <n v="487.19999999999993"/>
    <n v="57"/>
    <x v="211"/>
  </r>
  <r>
    <n v="228"/>
    <x v="147"/>
    <n v="142416687"/>
    <s v="Empresa F"/>
    <s v="Ibarra"/>
    <x v="7"/>
    <x v="4"/>
    <s v="Empresa de embarque B"/>
    <s v="Tarjeta de crédito"/>
    <s v="Cerveza"/>
    <x v="0"/>
    <n v="196"/>
    <n v="67"/>
    <x v="212"/>
  </r>
  <r>
    <n v="229"/>
    <x v="108"/>
    <n v="6114991349"/>
    <s v="Empresa H"/>
    <s v="Riobamba"/>
    <x v="8"/>
    <x v="2"/>
    <s v="Empresa de embarque B"/>
    <s v="Cheque"/>
    <s v="Salsa curry"/>
    <x v="5"/>
    <n v="560"/>
    <n v="48"/>
    <x v="213"/>
  </r>
  <r>
    <n v="230"/>
    <x v="174"/>
    <n v="6472352060"/>
    <s v="Empresa H"/>
    <s v="Riobamba"/>
    <x v="9"/>
    <x v="2"/>
    <s v="Empresa de embarque B"/>
    <s v="Cheque"/>
    <s v="Galletas de chocolate"/>
    <x v="2"/>
    <n v="128.79999999999998"/>
    <n v="77"/>
    <x v="214"/>
  </r>
  <r>
    <n v="231"/>
    <x v="138"/>
    <n v="5399077795"/>
    <s v="Empresa Y"/>
    <s v="Esmeraldas"/>
    <x v="10"/>
    <x v="6"/>
    <s v="Empresa de embarque A"/>
    <s v="Efectivo"/>
    <s v="Bolillos"/>
    <x v="2"/>
    <n v="140"/>
    <n v="94"/>
    <x v="215"/>
  </r>
  <r>
    <n v="232"/>
    <x v="175"/>
    <n v="6275645168"/>
    <s v="Empresa Z"/>
    <s v="Quito"/>
    <x v="0"/>
    <x v="5"/>
    <s v="Empresa de embarque C"/>
    <s v="Tarjeta de crédito"/>
    <s v="Aceite de oliva"/>
    <x v="13"/>
    <n v="298.90000000000003"/>
    <n v="54"/>
    <x v="216"/>
  </r>
  <r>
    <n v="233"/>
    <x v="51"/>
    <n v="597069969"/>
    <s v="Empresa Z"/>
    <s v="Quito"/>
    <x v="1"/>
    <x v="5"/>
    <s v="Empresa de embarque C"/>
    <s v="Tarjeta de crédito"/>
    <s v="Almejas"/>
    <x v="4"/>
    <n v="135.1"/>
    <n v="43"/>
    <x v="85"/>
  </r>
  <r>
    <n v="234"/>
    <x v="58"/>
    <n v="1323169656"/>
    <s v="Empresa Z"/>
    <s v="Quito"/>
    <x v="2"/>
    <x v="5"/>
    <s v="Empresa de embarque C"/>
    <s v="Tarjeta de crédito"/>
    <s v="Carne de cangrejo"/>
    <x v="8"/>
    <n v="257.59999999999997"/>
    <n v="71"/>
    <x v="144"/>
  </r>
  <r>
    <n v="235"/>
    <x v="176"/>
    <n v="2932971142"/>
    <s v="Empresa CC"/>
    <s v="Guayaquil"/>
    <x v="3"/>
    <x v="3"/>
    <s v="Empresa de embarque B"/>
    <s v="Cheque"/>
    <s v="Cerveza"/>
    <x v="0"/>
    <n v="196"/>
    <n v="50"/>
    <x v="217"/>
  </r>
  <r>
    <n v="236"/>
    <x v="177"/>
    <n v="3634141900"/>
    <s v="Empresa F"/>
    <s v="Ibarra"/>
    <x v="4"/>
    <x v="4"/>
    <s v="Empresa de embarque C"/>
    <s v="Cheque"/>
    <s v="Chocolate"/>
    <x v="3"/>
    <n v="178.5"/>
    <n v="96"/>
    <x v="147"/>
  </r>
  <r>
    <n v="237"/>
    <x v="161"/>
    <n v="8872627168"/>
    <s v="Empresa D"/>
    <s v="Azogues"/>
    <x v="5"/>
    <x v="1"/>
    <s v="Empresa de embarque A"/>
    <s v="Tarjeta de crédito"/>
    <s v="Mermelada de zarzamora"/>
    <x v="6"/>
    <n v="1134"/>
    <n v="54"/>
    <x v="218"/>
  </r>
  <r>
    <n v="238"/>
    <x v="178"/>
    <n v="5571010485"/>
    <s v="Empresa D"/>
    <s v="Azogues"/>
    <x v="6"/>
    <x v="1"/>
    <s v="Empresa de embarque A"/>
    <s v="Tarjeta de crédito"/>
    <s v="Arroz de grano largo"/>
    <x v="14"/>
    <n v="98"/>
    <n v="39"/>
    <x v="219"/>
  </r>
  <r>
    <n v="239"/>
    <x v="66"/>
    <n v="7703467924"/>
    <s v="Empresa H"/>
    <s v="Riobamba"/>
    <x v="7"/>
    <x v="2"/>
    <s v="Empresa de embarque C"/>
    <s v="Tarjeta de crédito"/>
    <s v="Mozzarella"/>
    <x v="10"/>
    <n v="487.19999999999993"/>
    <n v="63"/>
    <x v="60"/>
  </r>
  <r>
    <n v="240"/>
    <x v="143"/>
    <n v="7747820326"/>
    <s v="Empresa C"/>
    <s v="Machala"/>
    <x v="8"/>
    <x v="0"/>
    <s v="Empresa de embarque B"/>
    <s v="Efectivo"/>
    <s v="Jarabe"/>
    <x v="7"/>
    <n v="140"/>
    <n v="71"/>
    <x v="220"/>
  </r>
  <r>
    <n v="241"/>
    <x v="179"/>
    <n v="5769101754"/>
    <s v="Empresa C"/>
    <s v="Machala"/>
    <x v="9"/>
    <x v="0"/>
    <s v="Empresa de embarque B"/>
    <s v="Efectivo"/>
    <s v="Salsa curry"/>
    <x v="5"/>
    <n v="560"/>
    <n v="88"/>
    <x v="221"/>
  </r>
  <r>
    <n v="242"/>
    <x v="81"/>
    <n v="7427615835"/>
    <s v="Empresa J"/>
    <s v="Esmeraldas"/>
    <x v="10"/>
    <x v="6"/>
    <s v="Empresa de embarque B"/>
    <s v="Tarjeta de crédito"/>
    <s v="Almendras"/>
    <x v="1"/>
    <n v="140"/>
    <n v="59"/>
    <x v="222"/>
  </r>
  <r>
    <n v="243"/>
    <x v="180"/>
    <n v="242336558"/>
    <s v="Empresa F"/>
    <s v="Ibarra"/>
    <x v="0"/>
    <x v="4"/>
    <s v="Empresa de embarque B"/>
    <s v="Tarjeta de crédito"/>
    <s v="Salsa curry"/>
    <x v="5"/>
    <n v="560"/>
    <n v="94"/>
    <x v="223"/>
  </r>
  <r>
    <n v="244"/>
    <x v="139"/>
    <n v="2520819737"/>
    <s v="Empresa BB"/>
    <s v="Manta"/>
    <x v="1"/>
    <x v="5"/>
    <s v="Empresa de embarque C"/>
    <s v="Cheque"/>
    <s v="Café"/>
    <x v="0"/>
    <n v="644"/>
    <n v="86"/>
    <x v="180"/>
  </r>
  <r>
    <n v="245"/>
    <x v="181"/>
    <n v="8828389188"/>
    <s v="Empresa H"/>
    <s v="Riobamba"/>
    <x v="2"/>
    <x v="2"/>
    <s v="Empresa de embarque C"/>
    <s v="Cheque"/>
    <s v="Chocolate"/>
    <x v="3"/>
    <n v="178.5"/>
    <n v="61"/>
    <x v="224"/>
  </r>
  <r>
    <n v="246"/>
    <x v="182"/>
    <n v="164422904"/>
    <s v="Empresa J"/>
    <s v="Esmeraldas"/>
    <x v="3"/>
    <x v="6"/>
    <s v="Empresa de embarque B"/>
    <s v="Tarjeta de crédito"/>
    <s v="Té verde"/>
    <x v="0"/>
    <n v="41.86"/>
    <n v="32"/>
    <x v="225"/>
  </r>
  <r>
    <n v="247"/>
    <x v="32"/>
    <n v="7991995786"/>
    <s v="Empresa G"/>
    <s v="Guaranda"/>
    <x v="4"/>
    <x v="2"/>
    <m/>
    <m/>
    <s v="Café"/>
    <x v="0"/>
    <n v="644"/>
    <n v="62"/>
    <x v="226"/>
  </r>
  <r>
    <n v="248"/>
    <x v="183"/>
    <n v="4149364306"/>
    <s v="Empresa J"/>
    <s v="Esmeraldas"/>
    <x v="5"/>
    <x v="6"/>
    <s v="Empresa de embarque A"/>
    <m/>
    <s v="Jalea de fresa"/>
    <x v="6"/>
    <n v="350"/>
    <n v="60"/>
    <x v="227"/>
  </r>
  <r>
    <n v="249"/>
    <x v="97"/>
    <n v="6397472642"/>
    <s v="Empresa J"/>
    <s v="Esmeraldas"/>
    <x v="6"/>
    <x v="6"/>
    <s v="Empresa de embarque A"/>
    <m/>
    <s v="Condimento cajún"/>
    <x v="7"/>
    <n v="308"/>
    <n v="51"/>
    <x v="228"/>
  </r>
  <r>
    <n v="250"/>
    <x v="73"/>
    <n v="1168651383"/>
    <s v="Empresa J"/>
    <s v="Esmeraldas"/>
    <x v="7"/>
    <x v="6"/>
    <s v="Empresa de embarque A"/>
    <m/>
    <s v="Galletas de chocolate"/>
    <x v="2"/>
    <n v="128.79999999999998"/>
    <n v="49"/>
    <x v="229"/>
  </r>
  <r>
    <n v="251"/>
    <x v="184"/>
    <n v="1309311215"/>
    <s v="Empresa K"/>
    <s v="Quito"/>
    <x v="8"/>
    <x v="5"/>
    <s v="Empresa de embarque C"/>
    <m/>
    <s v="Ciruelas secas"/>
    <x v="1"/>
    <n v="49"/>
    <n v="20"/>
    <x v="230"/>
  </r>
  <r>
    <n v="252"/>
    <x v="185"/>
    <n v="4552083877"/>
    <s v="Empresa K"/>
    <s v="Quito"/>
    <x v="9"/>
    <x v="5"/>
    <s v="Empresa de embarque C"/>
    <m/>
    <s v="Té verde"/>
    <x v="0"/>
    <n v="41.86"/>
    <n v="49"/>
    <x v="231"/>
  </r>
  <r>
    <n v="253"/>
    <x v="186"/>
    <n v="6119453494"/>
    <s v="Empresa A"/>
    <s v="Ambato"/>
    <x v="10"/>
    <x v="2"/>
    <m/>
    <m/>
    <s v="Té chai"/>
    <x v="0"/>
    <n v="252"/>
    <n v="22"/>
    <x v="232"/>
  </r>
  <r>
    <n v="254"/>
    <x v="55"/>
    <n v="8815781249"/>
    <s v="Empresa A"/>
    <s v="Ambato"/>
    <x v="0"/>
    <x v="2"/>
    <m/>
    <m/>
    <s v="Café"/>
    <x v="0"/>
    <n v="644"/>
    <n v="73"/>
    <x v="233"/>
  </r>
  <r>
    <n v="255"/>
    <x v="180"/>
    <n v="5308869510"/>
    <s v="Empresa A"/>
    <s v="Ambato"/>
    <x v="1"/>
    <x v="2"/>
    <m/>
    <m/>
    <s v="Té verde"/>
    <x v="0"/>
    <n v="41.86"/>
    <n v="85"/>
    <x v="234"/>
  </r>
  <r>
    <n v="256"/>
    <x v="187"/>
    <n v="9623390930"/>
    <s v="Empresa BB"/>
    <s v="Manta"/>
    <x v="2"/>
    <x v="5"/>
    <s v="Empresa de embarque C"/>
    <s v="Tarjeta de crédito"/>
    <s v="Almejas"/>
    <x v="4"/>
    <n v="135.1"/>
    <n v="44"/>
    <x v="235"/>
  </r>
  <r>
    <n v="257"/>
    <x v="179"/>
    <n v="9925453816"/>
    <s v="Empresa BB"/>
    <s v="Manta"/>
    <x v="3"/>
    <x v="5"/>
    <s v="Empresa de embarque C"/>
    <s v="Tarjeta de crédito"/>
    <s v="Carne de cangrejo"/>
    <x v="8"/>
    <n v="257.59999999999997"/>
    <n v="24"/>
    <x v="236"/>
  </r>
  <r>
    <n v="258"/>
    <x v="172"/>
    <n v="6948053333"/>
    <s v="Empresa I"/>
    <s v="Guayaquil"/>
    <x v="4"/>
    <x v="7"/>
    <s v="Empresa de embarque A"/>
    <s v="Cheque"/>
    <s v="Ravioli"/>
    <x v="9"/>
    <n v="273"/>
    <n v="64"/>
    <x v="237"/>
  </r>
  <r>
    <n v="259"/>
    <x v="150"/>
    <n v="2060963898"/>
    <s v="Empresa I"/>
    <s v="Guayaquil"/>
    <x v="5"/>
    <x v="7"/>
    <s v="Empresa de embarque A"/>
    <s v="Cheque"/>
    <s v="Mozzarella"/>
    <x v="10"/>
    <n v="487.19999999999993"/>
    <n v="70"/>
    <x v="238"/>
  </r>
  <r>
    <n v="260"/>
    <x v="176"/>
    <n v="2582781913"/>
    <s v="Empresa F"/>
    <s v="Ibarra"/>
    <x v="6"/>
    <x v="4"/>
    <s v="Empresa de embarque B"/>
    <s v="Tarjeta de crédito"/>
    <s v="Cerveza"/>
    <x v="0"/>
    <n v="196"/>
    <n v="98"/>
    <x v="239"/>
  </r>
  <r>
    <n v="261"/>
    <x v="26"/>
    <n v="2732649952"/>
    <s v="Empresa H"/>
    <s v="Riobamba"/>
    <x v="7"/>
    <x v="2"/>
    <s v="Empresa de embarque B"/>
    <s v="Cheque"/>
    <s v="Salsa curry"/>
    <x v="5"/>
    <n v="560"/>
    <n v="48"/>
    <x v="213"/>
  </r>
  <r>
    <n v="262"/>
    <x v="142"/>
    <n v="4179453952"/>
    <s v="Empresa H"/>
    <s v="Riobamba"/>
    <x v="8"/>
    <x v="2"/>
    <s v="Empresa de embarque B"/>
    <s v="Cheque"/>
    <s v="Galletas de chocolate"/>
    <x v="2"/>
    <n v="128.79999999999998"/>
    <n v="100"/>
    <x v="240"/>
  </r>
  <r>
    <n v="263"/>
    <x v="188"/>
    <n v="4339665341"/>
    <s v="Empresa Y"/>
    <s v="Esmeraldas"/>
    <x v="9"/>
    <x v="6"/>
    <s v="Empresa de embarque A"/>
    <s v="Efectivo"/>
    <s v="Bolillos"/>
    <x v="2"/>
    <n v="140"/>
    <n v="90"/>
    <x v="241"/>
  </r>
  <r>
    <n v="264"/>
    <x v="189"/>
    <n v="9193900326"/>
    <s v="Empresa Z"/>
    <s v="Quito"/>
    <x v="10"/>
    <x v="5"/>
    <s v="Empresa de embarque C"/>
    <s v="Tarjeta de crédito"/>
    <s v="Aceite de oliva"/>
    <x v="13"/>
    <n v="298.90000000000003"/>
    <n v="49"/>
    <x v="242"/>
  </r>
  <r>
    <n v="265"/>
    <x v="96"/>
    <n v="7474169055"/>
    <s v="Empresa Z"/>
    <s v="Quito"/>
    <x v="0"/>
    <x v="5"/>
    <s v="Empresa de embarque C"/>
    <s v="Tarjeta de crédito"/>
    <s v="Almejas"/>
    <x v="4"/>
    <n v="135.1"/>
    <n v="71"/>
    <x v="243"/>
  </r>
  <r>
    <n v="266"/>
    <x v="59"/>
    <n v="9750138179"/>
    <s v="Empresa Z"/>
    <s v="Quito"/>
    <x v="1"/>
    <x v="5"/>
    <s v="Empresa de embarque C"/>
    <s v="Tarjeta de crédito"/>
    <s v="Carne de cangrejo"/>
    <x v="8"/>
    <n v="257.59999999999997"/>
    <n v="10"/>
    <x v="244"/>
  </r>
  <r>
    <n v="267"/>
    <x v="190"/>
    <n v="2294414293"/>
    <s v="Empresa CC"/>
    <s v="Guayaquil"/>
    <x v="2"/>
    <x v="3"/>
    <s v="Empresa de embarque B"/>
    <s v="Cheque"/>
    <s v="Cerveza"/>
    <x v="0"/>
    <n v="196"/>
    <n v="78"/>
    <x v="245"/>
  </r>
  <r>
    <n v="268"/>
    <x v="191"/>
    <n v="776426288"/>
    <s v="Empresa F"/>
    <s v="Ibarra"/>
    <x v="3"/>
    <x v="4"/>
    <s v="Empresa de embarque C"/>
    <s v="Cheque"/>
    <s v="Chocolate"/>
    <x v="3"/>
    <n v="178.5"/>
    <n v="44"/>
    <x v="136"/>
  </r>
  <r>
    <n v="269"/>
    <x v="158"/>
    <n v="1245231958"/>
    <s v="Empresa D"/>
    <s v="Azogues"/>
    <x v="4"/>
    <x v="1"/>
    <s v="Empresa de embarque A"/>
    <s v="Tarjeta de crédito"/>
    <s v="Mermelada de zarzamora"/>
    <x v="6"/>
    <n v="1134"/>
    <n v="82"/>
    <x v="246"/>
  </r>
  <r>
    <n v="270"/>
    <x v="192"/>
    <n v="2050724971"/>
    <s v="Empresa D"/>
    <s v="Azogues"/>
    <x v="5"/>
    <x v="1"/>
    <s v="Empresa de embarque A"/>
    <s v="Tarjeta de crédito"/>
    <s v="Arroz de grano largo"/>
    <x v="14"/>
    <n v="98"/>
    <n v="29"/>
    <x v="247"/>
  </r>
  <r>
    <n v="271"/>
    <x v="193"/>
    <n v="9478104719"/>
    <s v="Empresa H"/>
    <s v="Riobamba"/>
    <x v="6"/>
    <x v="2"/>
    <s v="Empresa de embarque C"/>
    <s v="Tarjeta de crédito"/>
    <s v="Mozzarella"/>
    <x v="10"/>
    <n v="487.19999999999993"/>
    <n v="93"/>
    <x v="248"/>
  </r>
  <r>
    <n v="272"/>
    <x v="160"/>
    <n v="7620759943"/>
    <s v="Empresa C"/>
    <s v="Machala"/>
    <x v="7"/>
    <x v="0"/>
    <s v="Empresa de embarque B"/>
    <s v="Efectivo"/>
    <s v="Jarabe"/>
    <x v="7"/>
    <n v="140"/>
    <n v="11"/>
    <x v="249"/>
  </r>
  <r>
    <n v="273"/>
    <x v="194"/>
    <n v="9345003575"/>
    <s v="Empresa C"/>
    <s v="Machala"/>
    <x v="8"/>
    <x v="0"/>
    <s v="Empresa de embarque B"/>
    <s v="Efectivo"/>
    <s v="Salsa curry"/>
    <x v="5"/>
    <n v="560"/>
    <n v="91"/>
    <x v="159"/>
  </r>
  <r>
    <n v="274"/>
    <x v="47"/>
    <n v="5988072690"/>
    <s v="Empresa J"/>
    <s v="Esmeraldas"/>
    <x v="9"/>
    <x v="6"/>
    <s v="Empresa de embarque B"/>
    <s v="Tarjeta de crédito"/>
    <s v="Almendras"/>
    <x v="1"/>
    <n v="140"/>
    <n v="12"/>
    <x v="250"/>
  </r>
  <r>
    <n v="275"/>
    <x v="195"/>
    <n v="5113488625"/>
    <s v="Empresa J"/>
    <s v="Esmeraldas"/>
    <x v="10"/>
    <x v="6"/>
    <s v="Empresa de embarque A"/>
    <m/>
    <s v="Ciruelas secas"/>
    <x v="1"/>
    <n v="49"/>
    <n v="78"/>
    <x v="219"/>
  </r>
  <r>
    <n v="276"/>
    <x v="196"/>
    <n v="8021429259"/>
    <s v="Empresa K"/>
    <s v="Quito"/>
    <x v="0"/>
    <x v="5"/>
    <s v="Empresa de embarque C"/>
    <m/>
    <s v="Salsa curry"/>
    <x v="5"/>
    <n v="560"/>
    <n v="60"/>
    <x v="251"/>
  </r>
  <r>
    <n v="277"/>
    <x v="186"/>
    <n v="680211800"/>
    <s v="Empresa A"/>
    <s v="Ambato"/>
    <x v="1"/>
    <x v="2"/>
    <s v="Empresa de embarque C"/>
    <m/>
    <s v="Carne de cangrejo"/>
    <x v="8"/>
    <n v="257.59999999999997"/>
    <n v="23"/>
    <x v="252"/>
  </r>
  <r>
    <n v="278"/>
    <x v="107"/>
    <n v="2635806056"/>
    <s v="Empresa BB"/>
    <s v="Manta"/>
    <x v="2"/>
    <x v="5"/>
    <s v="Empresa de embarque C"/>
    <s v="Tarjeta de crédito"/>
    <s v="Café"/>
    <x v="0"/>
    <n v="644"/>
    <n v="34"/>
    <x v="253"/>
  </r>
  <r>
    <n v="279"/>
    <x v="96"/>
    <n v="3338515953"/>
    <s v="Empresa I"/>
    <s v="Guayaquil"/>
    <x v="3"/>
    <x v="7"/>
    <s v="Empresa de embarque A"/>
    <s v="Cheque"/>
    <s v="Almejas"/>
    <x v="4"/>
    <n v="135.1"/>
    <n v="89"/>
    <x v="254"/>
  </r>
  <r>
    <n v="280"/>
    <x v="88"/>
    <n v="3075758565"/>
    <s v="Empresa F"/>
    <s v="Ibarra"/>
    <x v="4"/>
    <x v="4"/>
    <s v="Empresa de embarque B"/>
    <s v="Tarjeta de crédito"/>
    <s v="Chocolate"/>
    <x v="3"/>
    <n v="178.5"/>
    <n v="82"/>
    <x v="255"/>
  </r>
  <r>
    <n v="281"/>
    <x v="92"/>
    <n v="5383209032"/>
    <s v="Empresa H"/>
    <s v="Riobamba"/>
    <x v="5"/>
    <x v="2"/>
    <s v="Empresa de embarque B"/>
    <s v="Cheque"/>
    <s v="Chocolate"/>
    <x v="3"/>
    <n v="178.5"/>
    <n v="43"/>
    <x v="256"/>
  </r>
  <r>
    <n v="282"/>
    <x v="1"/>
    <n v="9635546425"/>
    <s v="Empresa J"/>
    <s v="Esmeraldas"/>
    <x v="6"/>
    <x v="6"/>
    <s v="Empresa de embarque A"/>
    <m/>
    <s v="Condimento cajún"/>
    <x v="7"/>
    <n v="308"/>
    <n v="96"/>
    <x v="257"/>
  </r>
  <r>
    <n v="283"/>
    <x v="96"/>
    <n v="3501364052"/>
    <s v="Empresa J"/>
    <s v="Esmeraldas"/>
    <x v="7"/>
    <x v="6"/>
    <s v="Empresa de embarque A"/>
    <m/>
    <s v="Galletas de chocolate"/>
    <x v="2"/>
    <n v="128.79999999999998"/>
    <n v="34"/>
    <x v="258"/>
  </r>
  <r>
    <n v="284"/>
    <x v="45"/>
    <n v="2226825043"/>
    <s v="Empresa K"/>
    <s v="Quito"/>
    <x v="8"/>
    <x v="5"/>
    <s v="Empresa de embarque C"/>
    <m/>
    <s v="Ciruelas secas"/>
    <x v="1"/>
    <n v="49"/>
    <n v="42"/>
    <x v="259"/>
  </r>
  <r>
    <n v="285"/>
    <x v="197"/>
    <n v="6321323029"/>
    <s v="Empresa K"/>
    <s v="Quito"/>
    <x v="9"/>
    <x v="5"/>
    <s v="Empresa de embarque C"/>
    <m/>
    <s v="Té verde"/>
    <x v="0"/>
    <n v="41.86"/>
    <n v="100"/>
    <x v="260"/>
  </r>
  <r>
    <n v="286"/>
    <x v="172"/>
    <n v="3775524143"/>
    <s v="Empresa A"/>
    <s v="Ambato"/>
    <x v="10"/>
    <x v="2"/>
    <m/>
    <m/>
    <s v="Té chai"/>
    <x v="0"/>
    <n v="252"/>
    <n v="42"/>
    <x v="261"/>
  </r>
  <r>
    <n v="287"/>
    <x v="198"/>
    <n v="9543041808"/>
    <s v="Empresa A"/>
    <s v="Ambato"/>
    <x v="0"/>
    <x v="2"/>
    <m/>
    <m/>
    <s v="Café"/>
    <x v="0"/>
    <n v="644"/>
    <n v="16"/>
    <x v="262"/>
  </r>
  <r>
    <n v="288"/>
    <x v="199"/>
    <n v="547647770"/>
    <s v="Empresa A"/>
    <s v="Ambato"/>
    <x v="1"/>
    <x v="2"/>
    <m/>
    <m/>
    <s v="Té verde"/>
    <x v="0"/>
    <n v="41.86"/>
    <n v="22"/>
    <x v="263"/>
  </r>
  <r>
    <n v="289"/>
    <x v="88"/>
    <n v="7120228607"/>
    <s v="Empresa BB"/>
    <s v="Manta"/>
    <x v="2"/>
    <x v="5"/>
    <s v="Empresa de embarque C"/>
    <s v="Tarjeta de crédito"/>
    <s v="Almejas"/>
    <x v="4"/>
    <n v="135.1"/>
    <n v="46"/>
    <x v="264"/>
  </r>
  <r>
    <n v="290"/>
    <x v="105"/>
    <n v="5554565190"/>
    <s v="Empresa BB"/>
    <s v="Manta"/>
    <x v="3"/>
    <x v="5"/>
    <s v="Empresa de embarque C"/>
    <s v="Tarjeta de crédito"/>
    <s v="Carne de cangrejo"/>
    <x v="8"/>
    <n v="257.59999999999997"/>
    <n v="100"/>
    <x v="265"/>
  </r>
  <r>
    <n v="291"/>
    <x v="77"/>
    <n v="1644848787"/>
    <s v="Empresa I"/>
    <s v="Guayaquil"/>
    <x v="4"/>
    <x v="7"/>
    <s v="Empresa de embarque A"/>
    <s v="Cheque"/>
    <s v="Ravioli"/>
    <x v="9"/>
    <n v="273"/>
    <n v="87"/>
    <x v="266"/>
  </r>
  <r>
    <n v="292"/>
    <x v="83"/>
    <n v="8273786477"/>
    <s v="Empresa I"/>
    <s v="Guayaquil"/>
    <x v="5"/>
    <x v="7"/>
    <s v="Empresa de embarque A"/>
    <s v="Cheque"/>
    <s v="Mozzarella"/>
    <x v="10"/>
    <n v="487.19999999999993"/>
    <n v="58"/>
    <x v="267"/>
  </r>
  <r>
    <n v="293"/>
    <x v="200"/>
    <n v="1397118248"/>
    <s v="Empresa F"/>
    <s v="Ibarra"/>
    <x v="6"/>
    <x v="4"/>
    <s v="Empresa de embarque B"/>
    <s v="Tarjeta de crédito"/>
    <s v="Cerveza"/>
    <x v="0"/>
    <n v="196"/>
    <n v="85"/>
    <x v="268"/>
  </r>
  <r>
    <n v="294"/>
    <x v="148"/>
    <n v="4468604310"/>
    <s v="Empresa H"/>
    <s v="Riobamba"/>
    <x v="7"/>
    <x v="2"/>
    <s v="Empresa de embarque B"/>
    <s v="Cheque"/>
    <s v="Salsa curry"/>
    <x v="5"/>
    <n v="560"/>
    <n v="28"/>
    <x v="140"/>
  </r>
  <r>
    <n v="295"/>
    <x v="49"/>
    <n v="457458721"/>
    <s v="Empresa H"/>
    <s v="Riobamba"/>
    <x v="8"/>
    <x v="2"/>
    <s v="Empresa de embarque B"/>
    <s v="Cheque"/>
    <s v="Galletas de chocolate"/>
    <x v="2"/>
    <n v="128.79999999999998"/>
    <n v="19"/>
    <x v="269"/>
  </r>
  <r>
    <n v="296"/>
    <x v="201"/>
    <n v="7184663808"/>
    <s v="Empresa Y"/>
    <s v="Esmeraldas"/>
    <x v="9"/>
    <x v="6"/>
    <s v="Empresa de embarque A"/>
    <s v="Efectivo"/>
    <s v="Bolillos"/>
    <x v="2"/>
    <n v="140"/>
    <n v="99"/>
    <x v="83"/>
  </r>
  <r>
    <n v="297"/>
    <x v="202"/>
    <n v="3449599231"/>
    <s v="Empresa Z"/>
    <s v="Quito"/>
    <x v="10"/>
    <x v="5"/>
    <s v="Empresa de embarque C"/>
    <s v="Tarjeta de crédito"/>
    <s v="Aceite de oliva"/>
    <x v="13"/>
    <n v="298.90000000000003"/>
    <n v="69"/>
    <x v="270"/>
  </r>
  <r>
    <n v="298"/>
    <x v="172"/>
    <n v="3901461858"/>
    <s v="Empresa Z"/>
    <s v="Quito"/>
    <x v="0"/>
    <x v="5"/>
    <s v="Empresa de embarque C"/>
    <s v="Tarjeta de crédito"/>
    <s v="Almejas"/>
    <x v="4"/>
    <n v="135.1"/>
    <n v="37"/>
    <x v="271"/>
  </r>
  <r>
    <n v="299"/>
    <x v="44"/>
    <n v="6798892819"/>
    <s v="Empresa Z"/>
    <s v="Quito"/>
    <x v="1"/>
    <x v="5"/>
    <s v="Empresa de embarque C"/>
    <s v="Tarjeta de crédito"/>
    <s v="Carne de cangrejo"/>
    <x v="8"/>
    <n v="257.59999999999997"/>
    <n v="64"/>
    <x v="108"/>
  </r>
  <r>
    <n v="300"/>
    <x v="188"/>
    <n v="6897506437"/>
    <s v="Empresa CC"/>
    <s v="Guayaquil"/>
    <x v="2"/>
    <x v="3"/>
    <s v="Empresa de embarque B"/>
    <s v="Cheque"/>
    <s v="Cerveza"/>
    <x v="0"/>
    <n v="196"/>
    <n v="38"/>
    <x v="201"/>
  </r>
  <r>
    <n v="301"/>
    <x v="203"/>
    <n v="6298594113"/>
    <s v="Empresa F"/>
    <s v="Ibarra"/>
    <x v="3"/>
    <x v="4"/>
    <s v="Empresa de embarque C"/>
    <s v="Cheque"/>
    <s v="Chocolate"/>
    <x v="3"/>
    <n v="178.5"/>
    <n v="15"/>
    <x v="272"/>
  </r>
  <r>
    <n v="302"/>
    <x v="180"/>
    <n v="6972691420"/>
    <s v="Empresa D"/>
    <s v="Azogues"/>
    <x v="4"/>
    <x v="1"/>
    <s v="Empresa de embarque A"/>
    <s v="Tarjeta de crédito"/>
    <s v="Mermelada de zarzamora"/>
    <x v="6"/>
    <n v="1134"/>
    <n v="52"/>
    <x v="273"/>
  </r>
  <r>
    <n v="303"/>
    <x v="204"/>
    <n v="677992170"/>
    <s v="Empresa D"/>
    <s v="Azogues"/>
    <x v="5"/>
    <x v="1"/>
    <s v="Empresa de embarque A"/>
    <s v="Tarjeta de crédito"/>
    <s v="Arroz de grano largo"/>
    <x v="14"/>
    <n v="98"/>
    <n v="37"/>
    <x v="59"/>
  </r>
  <r>
    <n v="304"/>
    <x v="205"/>
    <n v="3501827064"/>
    <s v="Empresa H"/>
    <s v="Riobamba"/>
    <x v="6"/>
    <x v="2"/>
    <s v="Empresa de embarque C"/>
    <s v="Tarjeta de crédito"/>
    <s v="Mozzarella"/>
    <x v="10"/>
    <n v="487.19999999999993"/>
    <n v="24"/>
    <x v="274"/>
  </r>
  <r>
    <n v="305"/>
    <x v="206"/>
    <n v="9140892367"/>
    <s v="Empresa C"/>
    <s v="Machala"/>
    <x v="7"/>
    <x v="0"/>
    <s v="Empresa de embarque B"/>
    <s v="Efectivo"/>
    <s v="Jarabe"/>
    <x v="7"/>
    <n v="140"/>
    <n v="36"/>
    <x v="275"/>
  </r>
  <r>
    <n v="306"/>
    <x v="13"/>
    <n v="7570396760"/>
    <s v="Empresa C"/>
    <s v="Machala"/>
    <x v="8"/>
    <x v="0"/>
    <s v="Empresa de embarque B"/>
    <s v="Efectivo"/>
    <s v="Salsa curry"/>
    <x v="5"/>
    <n v="560"/>
    <n v="24"/>
    <x v="276"/>
  </r>
  <r>
    <n v="307"/>
    <x v="112"/>
    <n v="5368769086"/>
    <s v="Empresa J"/>
    <s v="Esmeraldas"/>
    <x v="9"/>
    <x v="6"/>
    <s v="Empresa de embarque B"/>
    <s v="Tarjeta de crédito"/>
    <s v="Almendras"/>
    <x v="1"/>
    <n v="140"/>
    <n v="20"/>
    <x v="277"/>
  </r>
  <r>
    <n v="308"/>
    <x v="151"/>
    <n v="443042127"/>
    <s v="Empresa J"/>
    <s v="Esmeraldas"/>
    <x v="10"/>
    <x v="6"/>
    <s v="Empresa de embarque A"/>
    <m/>
    <s v="Ciruelas secas"/>
    <x v="1"/>
    <n v="49"/>
    <n v="11"/>
    <x v="278"/>
  </r>
  <r>
    <n v="309"/>
    <x v="207"/>
    <n v="3198859022"/>
    <s v="Empresa K"/>
    <s v="Quito"/>
    <x v="0"/>
    <x v="5"/>
    <s v="Empresa de embarque C"/>
    <m/>
    <s v="Salsa curry"/>
    <x v="5"/>
    <n v="560"/>
    <n v="78"/>
    <x v="193"/>
  </r>
  <r>
    <n v="310"/>
    <x v="153"/>
    <n v="2982674072"/>
    <s v="Empresa A"/>
    <s v="Ambato"/>
    <x v="1"/>
    <x v="2"/>
    <s v="Empresa de embarque C"/>
    <m/>
    <s v="Carne de cangrejo"/>
    <x v="8"/>
    <n v="257.59999999999997"/>
    <n v="76"/>
    <x v="279"/>
  </r>
  <r>
    <n v="311"/>
    <x v="149"/>
    <n v="1636086310"/>
    <s v="Empresa BB"/>
    <s v="Manta"/>
    <x v="2"/>
    <x v="5"/>
    <s v="Empresa de embarque C"/>
    <s v="Tarjeta de crédito"/>
    <s v="Café"/>
    <x v="0"/>
    <n v="644"/>
    <n v="57"/>
    <x v="280"/>
  </r>
  <r>
    <n v="312"/>
    <x v="82"/>
    <n v="9879315200"/>
    <s v="Empresa I"/>
    <s v="Guayaquil"/>
    <x v="3"/>
    <x v="7"/>
    <s v="Empresa de embarque A"/>
    <s v="Cheque"/>
    <s v="Almejas"/>
    <x v="4"/>
    <n v="135.1"/>
    <n v="14"/>
    <x v="281"/>
  </r>
  <r>
    <n v="313"/>
    <x v="208"/>
    <n v="3833780472"/>
    <s v="Empresa AA"/>
    <s v="Cuenca"/>
    <x v="4"/>
    <x v="0"/>
    <s v="Empresa de embarque B"/>
    <s v="Cheque"/>
    <s v="Cerveza"/>
    <x v="0"/>
    <n v="196"/>
    <n v="14"/>
    <x v="282"/>
  </r>
  <r>
    <n v="314"/>
    <x v="209"/>
    <n v="1343389818"/>
    <s v="Empresa AA"/>
    <s v="Cuenca"/>
    <x v="5"/>
    <x v="0"/>
    <s v="Empresa de embarque B"/>
    <s v="Cheque"/>
    <s v="Ciruelas secas"/>
    <x v="1"/>
    <n v="49"/>
    <n v="70"/>
    <x v="283"/>
  </r>
  <r>
    <n v="315"/>
    <x v="210"/>
    <n v="3066920858"/>
    <s v="Empresa D"/>
    <s v="Azogues"/>
    <x v="6"/>
    <x v="1"/>
    <s v="Empresa de embarque A"/>
    <s v="Tarjeta de crédito"/>
    <s v="Peras secas"/>
    <x v="1"/>
    <n v="420"/>
    <n v="100"/>
    <x v="284"/>
  </r>
  <r>
    <n v="316"/>
    <x v="53"/>
    <n v="3596038071"/>
    <s v="Empresa D"/>
    <s v="Azogues"/>
    <x v="7"/>
    <x v="1"/>
    <s v="Empresa de embarque A"/>
    <s v="Tarjeta de crédito"/>
    <s v="Manzanas secas"/>
    <x v="1"/>
    <n v="742"/>
    <n v="27"/>
    <x v="285"/>
  </r>
  <r>
    <n v="317"/>
    <x v="24"/>
    <n v="8280434895"/>
    <s v="Empresa D"/>
    <s v="Azogues"/>
    <x v="8"/>
    <x v="1"/>
    <s v="Empresa de embarque A"/>
    <s v="Tarjeta de crédito"/>
    <s v="Ciruelas secas"/>
    <x v="1"/>
    <n v="49"/>
    <n v="70"/>
    <x v="283"/>
  </r>
  <r>
    <n v="318"/>
    <x v="26"/>
    <n v="7983505639"/>
    <s v="Empresa L"/>
    <s v="Cuenca"/>
    <x v="9"/>
    <x v="0"/>
    <s v="Empresa de embarque B"/>
    <s v="Tarjeta de crédito"/>
    <s v="Té chai"/>
    <x v="0"/>
    <n v="252"/>
    <n v="57"/>
    <x v="286"/>
  </r>
  <r>
    <n v="319"/>
    <x v="156"/>
    <n v="4943792001"/>
    <s v="Empresa L"/>
    <s v="Cuenca"/>
    <x v="10"/>
    <x v="0"/>
    <s v="Empresa de embarque B"/>
    <s v="Tarjeta de crédito"/>
    <s v="Café"/>
    <x v="0"/>
    <n v="644"/>
    <n v="83"/>
    <x v="287"/>
  </r>
  <r>
    <n v="320"/>
    <x v="211"/>
    <n v="2679766092"/>
    <s v="Empresa H"/>
    <s v="Riobamba"/>
    <x v="0"/>
    <x v="2"/>
    <s v="Empresa de embarque C"/>
    <s v="Tarjeta de crédito"/>
    <s v="Galletas de chocolate"/>
    <x v="2"/>
    <n v="128.79999999999998"/>
    <n v="76"/>
    <x v="288"/>
  </r>
  <r>
    <n v="321"/>
    <x v="212"/>
    <n v="6256032641"/>
    <s v="Empresa D"/>
    <s v="Azogues"/>
    <x v="1"/>
    <x v="1"/>
    <s v="Empresa de embarque C"/>
    <s v="Cheque"/>
    <s v="Galletas de chocolate"/>
    <x v="2"/>
    <n v="128.79999999999998"/>
    <n v="80"/>
    <x v="131"/>
  </r>
  <r>
    <n v="322"/>
    <x v="213"/>
    <n v="8317306577"/>
    <s v="Empresa CC"/>
    <s v="Guayaquil"/>
    <x v="2"/>
    <x v="3"/>
    <s v="Empresa de embarque B"/>
    <s v="Cheque"/>
    <s v="Chocolate"/>
    <x v="3"/>
    <n v="178.5"/>
    <n v="47"/>
    <x v="289"/>
  </r>
  <r>
    <n v="323"/>
    <x v="121"/>
    <n v="4952054948"/>
    <s v="Empresa C"/>
    <s v="Machala"/>
    <x v="3"/>
    <x v="0"/>
    <s v="Empresa de embarque B"/>
    <s v="Efectivo"/>
    <s v="Almejas"/>
    <x v="4"/>
    <n v="135.1"/>
    <n v="96"/>
    <x v="290"/>
  </r>
  <r>
    <n v="324"/>
    <x v="214"/>
    <n v="7792270317"/>
    <s v="Empresa F"/>
    <s v="Ibarra"/>
    <x v="4"/>
    <x v="4"/>
    <s v="Empresa de embarque B"/>
    <s v="Tarjeta de crédito"/>
    <s v="Salsa curry"/>
    <x v="5"/>
    <n v="560"/>
    <n v="32"/>
    <x v="291"/>
  </r>
  <r>
    <n v="325"/>
    <x v="10"/>
    <n v="8753687299"/>
    <s v="Empresa BB"/>
    <s v="Manta"/>
    <x v="5"/>
    <x v="5"/>
    <s v="Empresa de embarque C"/>
    <s v="Cheque"/>
    <s v="Café"/>
    <x v="0"/>
    <n v="644"/>
    <n v="16"/>
    <x v="262"/>
  </r>
  <r>
    <n v="326"/>
    <x v="213"/>
    <n v="3276376437"/>
    <s v="Empresa H"/>
    <s v="Riobamba"/>
    <x v="6"/>
    <x v="2"/>
    <s v="Empresa de embarque C"/>
    <s v="Cheque"/>
    <s v="Chocolate"/>
    <x v="3"/>
    <n v="178.5"/>
    <n v="41"/>
    <x v="88"/>
  </r>
  <r>
    <n v="327"/>
    <x v="202"/>
    <n v="6189400875"/>
    <s v="Empresa J"/>
    <s v="Esmeraldas"/>
    <x v="7"/>
    <x v="6"/>
    <s v="Empresa de embarque B"/>
    <s v="Tarjeta de crédito"/>
    <s v="Té verde"/>
    <x v="0"/>
    <n v="41.86"/>
    <n v="41"/>
    <x v="292"/>
  </r>
  <r>
    <n v="328"/>
    <x v="124"/>
    <n v="3440571177"/>
    <s v="Empresa G"/>
    <s v="Guaranda"/>
    <x v="8"/>
    <x v="2"/>
    <m/>
    <m/>
    <s v="Café"/>
    <x v="0"/>
    <n v="644"/>
    <n v="41"/>
    <x v="293"/>
  </r>
  <r>
    <n v="329"/>
    <x v="215"/>
    <n v="8874798513"/>
    <s v="Empresa J"/>
    <s v="Esmeraldas"/>
    <x v="9"/>
    <x v="6"/>
    <s v="Empresa de embarque A"/>
    <m/>
    <s v="Jalea de fresa"/>
    <x v="6"/>
    <n v="350"/>
    <n v="94"/>
    <x v="294"/>
  </r>
  <r>
    <n v="330"/>
    <x v="45"/>
    <n v="9730368433"/>
    <s v="Empresa J"/>
    <s v="Esmeraldas"/>
    <x v="10"/>
    <x v="6"/>
    <s v="Empresa de embarque A"/>
    <m/>
    <s v="Condimento cajún"/>
    <x v="7"/>
    <n v="308"/>
    <n v="20"/>
    <x v="295"/>
  </r>
  <r>
    <n v="331"/>
    <x v="32"/>
    <n v="6592275352"/>
    <s v="Empresa J"/>
    <s v="Esmeraldas"/>
    <x v="0"/>
    <x v="6"/>
    <s v="Empresa de embarque A"/>
    <m/>
    <s v="Galletas de chocolate"/>
    <x v="2"/>
    <n v="128.79999999999998"/>
    <n v="13"/>
    <x v="296"/>
  </r>
  <r>
    <n v="332"/>
    <x v="51"/>
    <n v="9303282439"/>
    <s v="Empresa K"/>
    <s v="Quito"/>
    <x v="1"/>
    <x v="5"/>
    <s v="Empresa de embarque C"/>
    <m/>
    <s v="Ciruelas secas"/>
    <x v="1"/>
    <n v="49"/>
    <n v="74"/>
    <x v="59"/>
  </r>
  <r>
    <n v="333"/>
    <x v="171"/>
    <n v="8998167680"/>
    <s v="Empresa K"/>
    <s v="Quito"/>
    <x v="2"/>
    <x v="5"/>
    <s v="Empresa de embarque C"/>
    <m/>
    <s v="Té verde"/>
    <x v="0"/>
    <n v="41.86"/>
    <n v="53"/>
    <x v="297"/>
  </r>
  <r>
    <n v="334"/>
    <x v="216"/>
    <n v="2058395697"/>
    <s v="Empresa A"/>
    <s v="Ambato"/>
    <x v="3"/>
    <x v="2"/>
    <m/>
    <m/>
    <s v="Té chai"/>
    <x v="0"/>
    <n v="252"/>
    <n v="99"/>
    <x v="298"/>
  </r>
  <r>
    <n v="335"/>
    <x v="217"/>
    <n v="5534305664"/>
    <s v="Empresa A"/>
    <s v="Ambato"/>
    <x v="4"/>
    <x v="2"/>
    <m/>
    <m/>
    <s v="Café"/>
    <x v="0"/>
    <n v="644"/>
    <n v="89"/>
    <x v="299"/>
  </r>
  <r>
    <n v="336"/>
    <x v="181"/>
    <n v="5417309832"/>
    <s v="Empresa A"/>
    <s v="Ambato"/>
    <x v="5"/>
    <x v="2"/>
    <m/>
    <m/>
    <s v="Té verde"/>
    <x v="0"/>
    <n v="41.86"/>
    <n v="64"/>
    <x v="204"/>
  </r>
  <r>
    <n v="337"/>
    <x v="101"/>
    <n v="7626114952"/>
    <s v="Empresa BB"/>
    <s v="Manta"/>
    <x v="6"/>
    <x v="5"/>
    <s v="Empresa de embarque C"/>
    <s v="Tarjeta de crédito"/>
    <s v="Almejas"/>
    <x v="4"/>
    <n v="135.1"/>
    <n v="98"/>
    <x v="300"/>
  </r>
  <r>
    <n v="338"/>
    <x v="218"/>
    <n v="7075151442"/>
    <s v="Empresa BB"/>
    <s v="Manta"/>
    <x v="7"/>
    <x v="5"/>
    <s v="Empresa de embarque C"/>
    <s v="Tarjeta de crédito"/>
    <s v="Carne de cangrejo"/>
    <x v="8"/>
    <n v="257.59999999999997"/>
    <n v="86"/>
    <x v="301"/>
  </r>
  <r>
    <n v="339"/>
    <x v="31"/>
    <n v="4170346813"/>
    <s v="Empresa I"/>
    <s v="Guayaquil"/>
    <x v="8"/>
    <x v="7"/>
    <s v="Empresa de embarque A"/>
    <s v="Cheque"/>
    <s v="Ravioli"/>
    <x v="9"/>
    <n v="273"/>
    <n v="20"/>
    <x v="302"/>
  </r>
  <r>
    <n v="340"/>
    <x v="34"/>
    <n v="7181884746"/>
    <s v="Empresa I"/>
    <s v="Guayaquil"/>
    <x v="9"/>
    <x v="7"/>
    <s v="Empresa de embarque A"/>
    <s v="Cheque"/>
    <s v="Mozzarella"/>
    <x v="10"/>
    <n v="487.19999999999993"/>
    <n v="69"/>
    <x v="303"/>
  </r>
  <r>
    <n v="341"/>
    <x v="219"/>
    <n v="654398232"/>
    <s v="Empresa F"/>
    <s v="Ibarra"/>
    <x v="10"/>
    <x v="4"/>
    <s v="Empresa de embarque B"/>
    <s v="Tarjeta de crédito"/>
    <s v="Cerveza"/>
    <x v="0"/>
    <n v="196"/>
    <n v="68"/>
    <x v="304"/>
  </r>
  <r>
    <n v="342"/>
    <x v="81"/>
    <n v="6559752885"/>
    <s v="Empresa H"/>
    <s v="Riobamba"/>
    <x v="0"/>
    <x v="2"/>
    <s v="Empresa de embarque B"/>
    <s v="Cheque"/>
    <s v="Salsa curry"/>
    <x v="5"/>
    <n v="560"/>
    <n v="52"/>
    <x v="305"/>
  </r>
  <r>
    <n v="343"/>
    <x v="191"/>
    <n v="9428165637"/>
    <s v="Empresa H"/>
    <s v="Riobamba"/>
    <x v="1"/>
    <x v="2"/>
    <s v="Empresa de embarque B"/>
    <s v="Cheque"/>
    <s v="Galletas de chocolate"/>
    <x v="2"/>
    <n v="128.79999999999998"/>
    <n v="40"/>
    <x v="306"/>
  </r>
  <r>
    <n v="344"/>
    <x v="11"/>
    <n v="9902612158"/>
    <s v="Empresa Y"/>
    <s v="Esmeraldas"/>
    <x v="2"/>
    <x v="6"/>
    <s v="Empresa de embarque A"/>
    <s v="Efectivo"/>
    <s v="Bolillos"/>
    <x v="2"/>
    <n v="140"/>
    <n v="100"/>
    <x v="117"/>
  </r>
  <r>
    <n v="345"/>
    <x v="56"/>
    <n v="9601886174"/>
    <s v="Empresa Z"/>
    <s v="Quito"/>
    <x v="3"/>
    <x v="5"/>
    <s v="Empresa de embarque C"/>
    <s v="Tarjeta de crédito"/>
    <s v="Aceite de oliva"/>
    <x v="13"/>
    <n v="298.90000000000003"/>
    <n v="88"/>
    <x v="307"/>
  </r>
  <r>
    <n v="346"/>
    <x v="220"/>
    <n v="9194823962"/>
    <s v="Empresa Z"/>
    <s v="Quito"/>
    <x v="4"/>
    <x v="5"/>
    <s v="Empresa de embarque C"/>
    <s v="Tarjeta de crédito"/>
    <s v="Almejas"/>
    <x v="4"/>
    <n v="135.1"/>
    <n v="46"/>
    <x v="264"/>
  </r>
  <r>
    <n v="347"/>
    <x v="217"/>
    <n v="3580433044"/>
    <s v="Empresa Z"/>
    <s v="Quito"/>
    <x v="5"/>
    <x v="5"/>
    <s v="Empresa de embarque C"/>
    <s v="Tarjeta de crédito"/>
    <s v="Carne de cangrejo"/>
    <x v="8"/>
    <n v="257.59999999999997"/>
    <n v="93"/>
    <x v="308"/>
  </r>
  <r>
    <n v="348"/>
    <x v="148"/>
    <n v="7020598503"/>
    <s v="Empresa CC"/>
    <s v="Guayaquil"/>
    <x v="6"/>
    <x v="3"/>
    <s v="Empresa de embarque B"/>
    <s v="Cheque"/>
    <s v="Cerveza"/>
    <x v="0"/>
    <n v="196"/>
    <n v="96"/>
    <x v="309"/>
  </r>
  <r>
    <n v="349"/>
    <x v="101"/>
    <n v="8040421717"/>
    <s v="Empresa F"/>
    <s v="Ibarra"/>
    <x v="7"/>
    <x v="4"/>
    <s v="Empresa de embarque C"/>
    <s v="Cheque"/>
    <s v="Chocolate"/>
    <x v="3"/>
    <n v="178.5"/>
    <n v="12"/>
    <x v="310"/>
  </r>
  <r>
    <n v="350"/>
    <x v="220"/>
    <n v="3654530055"/>
    <s v="Empresa D"/>
    <s v="Azogues"/>
    <x v="8"/>
    <x v="1"/>
    <s v="Empresa de embarque A"/>
    <s v="Tarjeta de crédito"/>
    <s v="Mermelada de zarzamora"/>
    <x v="6"/>
    <n v="1134"/>
    <n v="38"/>
    <x v="311"/>
  </r>
  <r>
    <n v="351"/>
    <x v="221"/>
    <n v="2061527783"/>
    <s v="Empresa D"/>
    <s v="Azogues"/>
    <x v="9"/>
    <x v="1"/>
    <s v="Empresa de embarque A"/>
    <s v="Tarjeta de crédito"/>
    <s v="Arroz de grano largo"/>
    <x v="14"/>
    <n v="98"/>
    <n v="42"/>
    <x v="109"/>
  </r>
  <r>
    <n v="352"/>
    <x v="220"/>
    <n v="7896754000"/>
    <s v="Empresa H"/>
    <s v="Riobamba"/>
    <x v="10"/>
    <x v="2"/>
    <s v="Empresa de embarque C"/>
    <s v="Tarjeta de crédito"/>
    <s v="Mozzarella"/>
    <x v="10"/>
    <n v="487.19999999999993"/>
    <n v="100"/>
    <x v="312"/>
  </r>
  <r>
    <n v="353"/>
    <x v="222"/>
    <n v="7608023281"/>
    <s v="Empresa C"/>
    <s v="Machala"/>
    <x v="0"/>
    <x v="0"/>
    <s v="Empresa de embarque B"/>
    <s v="Efectivo"/>
    <s v="Jarabe"/>
    <x v="7"/>
    <n v="140"/>
    <n v="89"/>
    <x v="313"/>
  </r>
  <r>
    <n v="354"/>
    <x v="8"/>
    <n v="1088259448"/>
    <s v="Empresa C"/>
    <s v="Machala"/>
    <x v="1"/>
    <x v="0"/>
    <s v="Empresa de embarque B"/>
    <s v="Efectivo"/>
    <s v="Salsa curry"/>
    <x v="5"/>
    <n v="560"/>
    <n v="12"/>
    <x v="61"/>
  </r>
  <r>
    <n v="355"/>
    <x v="223"/>
    <n v="8019968936"/>
    <s v="Empresa J"/>
    <s v="Esmeraldas"/>
    <x v="2"/>
    <x v="6"/>
    <s v="Empresa de embarque B"/>
    <s v="Tarjeta de crédito"/>
    <s v="Almendras"/>
    <x v="1"/>
    <n v="140"/>
    <n v="97"/>
    <x v="314"/>
  </r>
  <r>
    <n v="356"/>
    <x v="178"/>
    <n v="767630917"/>
    <s v="Empresa J"/>
    <s v="Esmeraldas"/>
    <x v="3"/>
    <x v="6"/>
    <s v="Empresa de embarque A"/>
    <m/>
    <s v="Ciruelas secas"/>
    <x v="1"/>
    <n v="49"/>
    <n v="53"/>
    <x v="315"/>
  </r>
  <r>
    <n v="357"/>
    <x v="224"/>
    <n v="8764802979"/>
    <s v="Empresa K"/>
    <s v="Quito"/>
    <x v="4"/>
    <x v="5"/>
    <s v="Empresa de embarque C"/>
    <m/>
    <s v="Salsa curry"/>
    <x v="5"/>
    <n v="560"/>
    <n v="61"/>
    <x v="316"/>
  </r>
  <r>
    <n v="358"/>
    <x v="225"/>
    <n v="1212476279"/>
    <s v="Empresa A"/>
    <s v="Ambato"/>
    <x v="5"/>
    <x v="2"/>
    <s v="Empresa de embarque C"/>
    <m/>
    <s v="Carne de cangrejo"/>
    <x v="8"/>
    <n v="257.59999999999997"/>
    <n v="45"/>
    <x v="317"/>
  </r>
  <r>
    <n v="359"/>
    <x v="201"/>
    <n v="8659179079"/>
    <s v="Empresa BB"/>
    <s v="Manta"/>
    <x v="6"/>
    <x v="5"/>
    <s v="Empresa de embarque C"/>
    <s v="Tarjeta de crédito"/>
    <s v="Café"/>
    <x v="0"/>
    <n v="644"/>
    <n v="43"/>
    <x v="318"/>
  </r>
  <r>
    <n v="360"/>
    <x v="226"/>
    <n v="4311827425"/>
    <s v="Empresa I"/>
    <s v="Guayaquil"/>
    <x v="7"/>
    <x v="7"/>
    <s v="Empresa de embarque A"/>
    <s v="Cheque"/>
    <s v="Almejas"/>
    <x v="4"/>
    <n v="135.1"/>
    <n v="18"/>
    <x v="319"/>
  </r>
  <r>
    <n v="361"/>
    <x v="65"/>
    <n v="7400116244"/>
    <s v="Empresa F"/>
    <s v="Ibarra"/>
    <x v="8"/>
    <x v="4"/>
    <s v="Empresa de embarque B"/>
    <s v="Tarjeta de crédito"/>
    <s v="Chocolate"/>
    <x v="3"/>
    <n v="178.5"/>
    <n v="41"/>
    <x v="88"/>
  </r>
  <r>
    <n v="362"/>
    <x v="128"/>
    <n v="8550780121"/>
    <s v="Empresa H"/>
    <s v="Riobamba"/>
    <x v="9"/>
    <x v="2"/>
    <s v="Empresa de embarque B"/>
    <s v="Cheque"/>
    <s v="Chocolate"/>
    <x v="3"/>
    <n v="178.5"/>
    <n v="19"/>
    <x v="110"/>
  </r>
  <r>
    <n v="363"/>
    <x v="106"/>
    <n v="9461451917"/>
    <s v="Empresa Y"/>
    <s v="Esmeraldas"/>
    <x v="10"/>
    <x v="6"/>
    <s v="Empresa de embarque A"/>
    <s v="Efectivo"/>
    <s v="Condimento cajún"/>
    <x v="7"/>
    <n v="308"/>
    <n v="65"/>
    <x v="320"/>
  </r>
  <r>
    <n v="364"/>
    <x v="141"/>
    <n v="3160888933"/>
    <s v="Empresa Z"/>
    <s v="Quito"/>
    <x v="0"/>
    <x v="5"/>
    <s v="Empresa de embarque C"/>
    <s v="Tarjeta de crédito"/>
    <s v="Jalea de fresa"/>
    <x v="6"/>
    <n v="350"/>
    <n v="13"/>
    <x v="321"/>
  </r>
  <r>
    <n v="365"/>
    <x v="125"/>
    <n v="6433254443"/>
    <s v="Empresa CC"/>
    <s v="Guayaquil"/>
    <x v="1"/>
    <x v="3"/>
    <s v="Empresa de embarque B"/>
    <s v="Cheque"/>
    <s v="Cóctel de frutas"/>
    <x v="12"/>
    <n v="546"/>
    <n v="54"/>
    <x v="322"/>
  </r>
  <r>
    <n v="366"/>
    <x v="116"/>
    <n v="8977261174"/>
    <s v="Empresa F"/>
    <s v="Ibarra"/>
    <x v="2"/>
    <x v="4"/>
    <s v="Empresa de embarque C"/>
    <s v="Cheque"/>
    <s v="Peras secas"/>
    <x v="1"/>
    <n v="420"/>
    <n v="33"/>
    <x v="83"/>
  </r>
  <r>
    <n v="367"/>
    <x v="67"/>
    <n v="7770716054"/>
    <s v="Empresa F"/>
    <s v="Ibarra"/>
    <x v="3"/>
    <x v="4"/>
    <s v="Empresa de embarque C"/>
    <s v="Cheque"/>
    <s v="Manzanas secas"/>
    <x v="1"/>
    <n v="742"/>
    <n v="34"/>
    <x v="323"/>
  </r>
  <r>
    <n v="368"/>
    <x v="227"/>
    <n v="2754807386"/>
    <s v="Empresa D"/>
    <s v="Azogues"/>
    <x v="4"/>
    <x v="1"/>
    <m/>
    <m/>
    <s v="Pasta penne"/>
    <x v="9"/>
    <n v="532"/>
    <n v="59"/>
    <x v="324"/>
  </r>
  <r>
    <n v="369"/>
    <x v="228"/>
    <n v="3873424489"/>
    <s v="Empresa C"/>
    <s v="Machala"/>
    <x v="5"/>
    <x v="0"/>
    <m/>
    <m/>
    <s v="Té verde"/>
    <x v="0"/>
    <n v="41.86"/>
    <n v="24"/>
    <x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5CBF4-C8F3-4C4B-96F2-B0B857D1704C}" name="TablaDinámica10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61:B73" firstHeaderRow="1" firstDataRow="1" firstDataCol="1"/>
  <pivotFields count="15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25">
        <item m="1" x="20"/>
        <item m="1" x="16"/>
        <item m="1" x="13"/>
        <item m="1" x="18"/>
        <item m="1" x="22"/>
        <item m="1" x="17"/>
        <item m="1" x="23"/>
        <item m="1" x="21"/>
        <item m="1" x="12"/>
        <item m="1" x="14"/>
        <item m="1" x="11"/>
        <item x="0"/>
        <item x="1"/>
        <item x="2"/>
        <item x="3"/>
        <item x="4"/>
        <item x="5"/>
        <item x="6"/>
        <item m="1" x="19"/>
        <item m="1" x="15"/>
        <item x="9"/>
        <item x="10"/>
        <item x="7"/>
        <item x="8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showAll="0" defaultSubtotal="0"/>
  </pivotFields>
  <rowFields count="1">
    <field x="5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Ventas" fld="1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795F-4260-4056-9291-BCEA837DFC76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5:B87" firstHeaderRow="1" firstDataRow="1" firstDataCol="1"/>
  <pivotFields count="15">
    <pivotField showAll="0"/>
    <pivotField numFmtId="164" showAll="0"/>
    <pivotField showAll="0"/>
    <pivotField showAll="0"/>
    <pivotField showAll="0"/>
    <pivotField axis="axisRow" showAll="0">
      <items count="25">
        <item x="10"/>
        <item m="1" x="20"/>
        <item x="0"/>
        <item m="1" x="16"/>
        <item x="5"/>
        <item m="1" x="13"/>
        <item m="1" x="15"/>
        <item x="1"/>
        <item m="1" x="18"/>
        <item m="1" x="22"/>
        <item x="4"/>
        <item x="2"/>
        <item m="1" x="17"/>
        <item m="1" x="23"/>
        <item m="1" x="21"/>
        <item m="1" x="19"/>
        <item x="6"/>
        <item m="1" x="12"/>
        <item x="9"/>
        <item m="1" x="14"/>
        <item x="3"/>
        <item m="1" x="11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</pivotFields>
  <rowFields count="1">
    <field x="5"/>
  </rowFields>
  <rowItems count="12">
    <i>
      <x/>
    </i>
    <i>
      <x v="2"/>
    </i>
    <i>
      <x v="4"/>
    </i>
    <i>
      <x v="7"/>
    </i>
    <i>
      <x v="10"/>
    </i>
    <i>
      <x v="11"/>
    </i>
    <i>
      <x v="16"/>
    </i>
    <i>
      <x v="18"/>
    </i>
    <i>
      <x v="20"/>
    </i>
    <i>
      <x v="22"/>
    </i>
    <i>
      <x v="23"/>
    </i>
    <i t="grand">
      <x/>
    </i>
  </rowItems>
  <colItems count="1">
    <i/>
  </colItems>
  <dataFields count="1">
    <dataField name="Cuenta de Venta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979FD-1069-4B55-AA8E-4B16ADCC6A49}" name="TablaDinámica9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45:B52" firstHeaderRow="1" firstDataRow="1" firstDataCol="1"/>
  <pivotFields count="15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25">
        <item x="10"/>
        <item m="1" x="20"/>
        <item x="0"/>
        <item m="1" x="16"/>
        <item x="5"/>
        <item m="1" x="13"/>
        <item m="1" x="15"/>
        <item x="1"/>
        <item m="1" x="18"/>
        <item m="1" x="22"/>
        <item x="4"/>
        <item x="2"/>
        <item m="1" x="17"/>
        <item m="1" x="23"/>
        <item m="1" x="21"/>
        <item m="1" x="19"/>
        <item x="6"/>
        <item m="1" x="12"/>
        <item x="9"/>
        <item x="7"/>
        <item m="1" x="14"/>
        <item x="3"/>
        <item m="1" x="11"/>
        <item x="8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 defaultSubtotal="0"/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1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E7EDB-548E-4B45-B30B-31E47F424CB4}" name="TablaDinámica8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27:B43" firstHeaderRow="1" firstDataRow="1" firstDataCol="1"/>
  <pivotFields count="15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25">
        <item x="10"/>
        <item m="1" x="20"/>
        <item x="0"/>
        <item m="1" x="16"/>
        <item x="5"/>
        <item m="1" x="13"/>
        <item m="1" x="15"/>
        <item x="1"/>
        <item m="1" x="18"/>
        <item m="1" x="22"/>
        <item x="4"/>
        <item x="2"/>
        <item m="1" x="17"/>
        <item m="1" x="23"/>
        <item m="1" x="21"/>
        <item m="1" x="19"/>
        <item x="6"/>
        <item m="1" x="12"/>
        <item x="9"/>
        <item x="7"/>
        <item m="1" x="14"/>
        <item x="3"/>
        <item m="1" x="11"/>
        <item x="8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showAll="0" defaultSubtota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EBFC8-6AA8-4DE6-B421-243AD73E263C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A16:B25" firstHeaderRow="1" firstDataRow="1" firstDataCol="1"/>
  <pivotFields count="15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25">
        <item x="10"/>
        <item m="1" x="20"/>
        <item x="0"/>
        <item m="1" x="16"/>
        <item x="5"/>
        <item m="1" x="13"/>
        <item m="1" x="15"/>
        <item x="1"/>
        <item m="1" x="18"/>
        <item m="1" x="22"/>
        <item x="4"/>
        <item x="2"/>
        <item m="1" x="17"/>
        <item m="1" x="23"/>
        <item m="1" x="21"/>
        <item m="1" x="19"/>
        <item x="6"/>
        <item m="1" x="12"/>
        <item x="9"/>
        <item x="7"/>
        <item m="1" x="14"/>
        <item x="3"/>
        <item m="1" x="11"/>
        <item x="8"/>
        <item t="default"/>
      </items>
    </pivotField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6CF48-12D4-4F9D-884F-D697E9037750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1:B14" firstHeaderRow="1" firstDataRow="1" firstDataCol="1"/>
  <pivotFields count="15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25">
        <item x="10"/>
        <item m="1" x="20"/>
        <item x="0"/>
        <item m="1" x="16"/>
        <item x="5"/>
        <item m="1" x="13"/>
        <item m="1" x="15"/>
        <item x="1"/>
        <item m="1" x="18"/>
        <item m="1" x="22"/>
        <item x="4"/>
        <item x="2"/>
        <item m="1" x="17"/>
        <item m="1" x="23"/>
        <item m="1" x="21"/>
        <item m="1" x="19"/>
        <item x="6"/>
        <item m="1" x="12"/>
        <item x="9"/>
        <item x="7"/>
        <item m="1" x="14"/>
        <item x="3"/>
        <item m="1" x="11"/>
        <item x="8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Ventas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F4BD12B-ECE9-4E35-AD8C-B2E21D6F4192}" sourceName="Vendedor">
  <pivotTables>
    <pivotTable tabId="2" name="TablaDinámica1"/>
    <pivotTable tabId="2" name="TablaDinámica2"/>
    <pivotTable tabId="2" name="TablaDinámica9"/>
    <pivotTable tabId="2" name="TablaDinámica8"/>
    <pivotTable tabId="2" name="TablaDinámica10"/>
  </pivotTables>
  <data>
    <tabular pivotCacheId="783688583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5D12915F-259B-4D3C-B46E-21055C71B32A}" sourceName="Categoría">
  <pivotTables>
    <pivotTable tabId="2" name="TablaDinámica1"/>
    <pivotTable tabId="2" name="TablaDinámica2"/>
    <pivotTable tabId="2" name="TablaDinámica9"/>
    <pivotTable tabId="2" name="TablaDinámica8"/>
    <pivotTable tabId="2" name="TablaDinámica10"/>
  </pivotTables>
  <data>
    <tabular pivotCacheId="783688583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0A94C7B8-D691-4036-8BCB-0B7EF0074A2C}" sourceName="Provincia">
  <pivotTables>
    <pivotTable tabId="2" name="TablaDinámica1"/>
    <pivotTable tabId="2" name="TablaDinámica2"/>
    <pivotTable tabId="2" name="TablaDinámica9"/>
    <pivotTable tabId="2" name="TablaDinámica8"/>
    <pivotTable tabId="2" name="TablaDinámica10"/>
  </pivotTables>
  <data>
    <tabular pivotCacheId="783688583">
      <items count="24">
        <i x="10" s="1"/>
        <i x="0" s="1"/>
        <i x="5" s="1"/>
        <i x="1" s="1"/>
        <i x="4" s="1"/>
        <i x="2" s="1"/>
        <i x="6" s="1"/>
        <i x="9" s="1"/>
        <i x="7" s="1"/>
        <i x="3" s="1"/>
        <i x="8" s="1"/>
        <i x="20" s="1" nd="1"/>
        <i x="16" s="1" nd="1"/>
        <i x="13" s="1" nd="1"/>
        <i x="15" s="1" nd="1"/>
        <i x="18" s="1" nd="1"/>
        <i x="22" s="1" nd="1"/>
        <i x="17" s="1" nd="1"/>
        <i x="23" s="1" nd="1"/>
        <i x="21" s="1" nd="1"/>
        <i x="19" s="1" nd="1"/>
        <i x="12" s="1" nd="1"/>
        <i x="14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21058EBA-3A65-437D-915B-52397B10D7AD}" cache="SegmentaciónDeDatos_Vendedor" caption="Vendedor" style="SlicerStyleLight2" rowHeight="241300"/>
  <slicer name="Categoría" xr10:uid="{A3BAAA9F-4B38-413F-A56E-22E85789454F}" cache="SegmentaciónDeDatos_Categoría" caption="Categoría" style="SlicerStyleLight4" rowHeight="241300"/>
  <slicer name="Provincia" xr10:uid="{A198AEEF-63FD-40E3-839C-B726BA9B436A}" cache="SegmentaciónDeDatos_Provincia" caption="Provinci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51C63822-E6DF-4C62-954C-F30C99CAC55C}" sourceName="Fecha">
  <pivotTables>
    <pivotTable tabId="2" name="TablaDinámica1"/>
    <pivotTable tabId="2" name="TablaDinámica2"/>
    <pivotTable tabId="2" name="TablaDinámica9"/>
    <pivotTable tabId="2" name="TablaDinámica8"/>
    <pivotTable tabId="2" name="TablaDinámica10"/>
  </pivotTables>
  <state minimalRefreshVersion="6" lastRefreshVersion="6" pivotCacheId="783688583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9345705-0E4D-49BE-898A-6835173DD55E}" cache="NativeTimeline_Fecha" caption="Fecha" level="2" selectionLevel="2" scrollPosition="2020-01-01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9D3B-228E-4B7B-902F-27AAFF8770DA}">
  <dimension ref="F1:K2"/>
  <sheetViews>
    <sheetView showGridLines="0" tabSelected="1" zoomScale="60" zoomScaleNormal="60" workbookViewId="0">
      <selection activeCell="F1" sqref="F1:K1"/>
    </sheetView>
  </sheetViews>
  <sheetFormatPr baseColWidth="10" defaultRowHeight="14.5" x14ac:dyDescent="0.35"/>
  <cols>
    <col min="1" max="16384" width="10.90625" style="9"/>
  </cols>
  <sheetData>
    <row r="1" spans="6:11" ht="27.5" thickBot="1" x14ac:dyDescent="0.55000000000000004">
      <c r="F1" s="12" t="s">
        <v>112</v>
      </c>
      <c r="G1" s="12"/>
      <c r="H1" s="12"/>
      <c r="I1" s="12"/>
      <c r="J1" s="12"/>
      <c r="K1" s="12"/>
    </row>
    <row r="2" spans="6:11" ht="28.5" x14ac:dyDescent="0.65">
      <c r="G2" s="10" t="s">
        <v>13</v>
      </c>
      <c r="H2" s="11"/>
      <c r="I2" s="11"/>
      <c r="J2" s="11"/>
    </row>
  </sheetData>
  <mergeCells count="2">
    <mergeCell ref="G2:J2"/>
    <mergeCell ref="F1:K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F038-B57A-4121-81D1-11E715245ABB}">
  <dimension ref="A2:N371"/>
  <sheetViews>
    <sheetView topLeftCell="A2" workbookViewId="0">
      <selection activeCell="E14" sqref="E14"/>
    </sheetView>
  </sheetViews>
  <sheetFormatPr baseColWidth="10" defaultColWidth="10.81640625" defaultRowHeight="14.5" x14ac:dyDescent="0.35"/>
  <cols>
    <col min="1" max="1" width="6.36328125" customWidth="1"/>
    <col min="2" max="2" width="10.36328125" style="4" bestFit="1" customWidth="1"/>
    <col min="3" max="3" width="12" customWidth="1"/>
    <col min="4" max="4" width="13.6328125" bestFit="1" customWidth="1"/>
    <col min="5" max="5" width="15.453125" bestFit="1" customWidth="1"/>
    <col min="6" max="6" width="16.6328125" customWidth="1"/>
    <col min="7" max="8" width="21.1796875" bestFit="1" customWidth="1"/>
    <col min="9" max="9" width="15.36328125" bestFit="1" customWidth="1"/>
    <col min="10" max="10" width="21.81640625" bestFit="1" customWidth="1"/>
    <col min="11" max="11" width="18.453125" bestFit="1" customWidth="1"/>
    <col min="12" max="12" width="10.6328125" style="5" customWidth="1"/>
    <col min="13" max="13" width="9.81640625" style="5" customWidth="1"/>
    <col min="14" max="14" width="11.1796875" style="5" customWidth="1"/>
    <col min="15" max="15" width="15.81640625" bestFit="1" customWidth="1"/>
    <col min="18" max="18" width="22.453125" bestFit="1" customWidth="1"/>
  </cols>
  <sheetData>
    <row r="2" spans="1:14" s="1" customFormat="1" ht="30" customHeight="1" x14ac:dyDescent="0.3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 t="s">
        <v>11</v>
      </c>
      <c r="M2" s="3" t="s">
        <v>12</v>
      </c>
      <c r="N2" s="3" t="s">
        <v>13</v>
      </c>
    </row>
    <row r="3" spans="1:14" x14ac:dyDescent="0.35">
      <c r="A3">
        <v>1</v>
      </c>
      <c r="B3" s="4">
        <v>43930</v>
      </c>
      <c r="C3">
        <v>9259377217</v>
      </c>
      <c r="D3" t="s">
        <v>14</v>
      </c>
      <c r="E3" t="s">
        <v>113</v>
      </c>
      <c r="F3" t="s">
        <v>113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s="5">
        <v>14</v>
      </c>
      <c r="M3" s="5">
        <v>10</v>
      </c>
      <c r="N3" s="5">
        <f>[1]BaseDeDatos!$M3*[1]BaseDeDatos!$N3</f>
        <v>140</v>
      </c>
    </row>
    <row r="4" spans="1:14" x14ac:dyDescent="0.35">
      <c r="A4">
        <v>2</v>
      </c>
      <c r="B4" s="4">
        <v>44068</v>
      </c>
      <c r="C4">
        <v>6185253419</v>
      </c>
      <c r="D4" t="s">
        <v>14</v>
      </c>
      <c r="E4" t="s">
        <v>114</v>
      </c>
      <c r="F4" t="s">
        <v>114</v>
      </c>
      <c r="G4" t="s">
        <v>16</v>
      </c>
      <c r="H4" t="s">
        <v>17</v>
      </c>
      <c r="I4" t="s">
        <v>18</v>
      </c>
      <c r="J4" t="s">
        <v>21</v>
      </c>
      <c r="K4" t="s">
        <v>22</v>
      </c>
      <c r="L4" s="5">
        <v>34</v>
      </c>
      <c r="M4" s="5">
        <v>1</v>
      </c>
      <c r="N4" s="5">
        <f>[1]BaseDeDatos!$M4*[1]BaseDeDatos!$N4</f>
        <v>34</v>
      </c>
    </row>
    <row r="5" spans="1:14" x14ac:dyDescent="0.35">
      <c r="A5">
        <v>3</v>
      </c>
      <c r="B5" s="4">
        <v>43908</v>
      </c>
      <c r="C5">
        <v>2308885942</v>
      </c>
      <c r="D5" t="s">
        <v>23</v>
      </c>
      <c r="E5" t="s">
        <v>115</v>
      </c>
      <c r="F5" t="s">
        <v>115</v>
      </c>
      <c r="G5" t="s">
        <v>25</v>
      </c>
      <c r="H5" t="s">
        <v>26</v>
      </c>
      <c r="I5" t="s">
        <v>27</v>
      </c>
      <c r="J5" t="s">
        <v>28</v>
      </c>
      <c r="K5" t="s">
        <v>22</v>
      </c>
      <c r="L5" s="5">
        <v>14</v>
      </c>
      <c r="M5" s="5">
        <v>57</v>
      </c>
      <c r="N5" s="5">
        <f>[1]BaseDeDatos!$M5*[1]BaseDeDatos!$N5</f>
        <v>798</v>
      </c>
    </row>
    <row r="6" spans="1:14" x14ac:dyDescent="0.35">
      <c r="A6">
        <v>4</v>
      </c>
      <c r="B6" s="4">
        <v>43974</v>
      </c>
      <c r="C6">
        <v>6199717898</v>
      </c>
      <c r="D6" t="s">
        <v>23</v>
      </c>
      <c r="E6" t="s">
        <v>116</v>
      </c>
      <c r="F6" t="s">
        <v>116</v>
      </c>
      <c r="G6" t="s">
        <v>25</v>
      </c>
      <c r="H6" t="s">
        <v>26</v>
      </c>
      <c r="I6" t="s">
        <v>27</v>
      </c>
      <c r="J6" t="s">
        <v>29</v>
      </c>
      <c r="K6" t="s">
        <v>22</v>
      </c>
      <c r="L6" s="5">
        <v>16</v>
      </c>
      <c r="M6" s="5">
        <v>72</v>
      </c>
      <c r="N6" s="5">
        <f>[1]BaseDeDatos!$M6*[1]BaseDeDatos!$N6</f>
        <v>1152</v>
      </c>
    </row>
    <row r="7" spans="1:14" x14ac:dyDescent="0.35">
      <c r="A7">
        <v>5</v>
      </c>
      <c r="B7" s="4">
        <v>43944</v>
      </c>
      <c r="C7">
        <v>5540683029</v>
      </c>
      <c r="D7" t="s">
        <v>23</v>
      </c>
      <c r="E7" t="s">
        <v>117</v>
      </c>
      <c r="F7" t="s">
        <v>117</v>
      </c>
      <c r="G7" t="s">
        <v>25</v>
      </c>
      <c r="H7" t="s">
        <v>26</v>
      </c>
      <c r="I7" t="s">
        <v>27</v>
      </c>
      <c r="J7" t="s">
        <v>21</v>
      </c>
      <c r="K7" t="s">
        <v>22</v>
      </c>
      <c r="L7" s="5">
        <v>12</v>
      </c>
      <c r="M7" s="5">
        <v>68</v>
      </c>
      <c r="N7" s="5">
        <f>[1]BaseDeDatos!$M7*[1]BaseDeDatos!$N7</f>
        <v>816</v>
      </c>
    </row>
    <row r="8" spans="1:14" x14ac:dyDescent="0.35">
      <c r="A8">
        <v>6</v>
      </c>
      <c r="B8" s="4">
        <v>44184</v>
      </c>
      <c r="C8">
        <v>6343955045</v>
      </c>
      <c r="D8" t="s">
        <v>30</v>
      </c>
      <c r="E8" t="s">
        <v>118</v>
      </c>
      <c r="F8" t="s">
        <v>118</v>
      </c>
      <c r="G8" t="s">
        <v>16</v>
      </c>
      <c r="H8" t="s">
        <v>17</v>
      </c>
      <c r="I8" t="s">
        <v>27</v>
      </c>
      <c r="J8" t="s">
        <v>31</v>
      </c>
      <c r="K8" t="s">
        <v>20</v>
      </c>
      <c r="L8" s="5">
        <v>22</v>
      </c>
      <c r="M8" s="5">
        <v>29</v>
      </c>
      <c r="N8" s="5">
        <f>[1]BaseDeDatos!$M8*[1]BaseDeDatos!$N8</f>
        <v>638</v>
      </c>
    </row>
    <row r="9" spans="1:14" x14ac:dyDescent="0.35">
      <c r="A9">
        <v>7</v>
      </c>
      <c r="B9" s="4">
        <v>44133</v>
      </c>
      <c r="C9">
        <v>1572125717</v>
      </c>
      <c r="D9" t="s">
        <v>30</v>
      </c>
      <c r="E9" t="s">
        <v>119</v>
      </c>
      <c r="F9" t="s">
        <v>119</v>
      </c>
      <c r="G9" t="s">
        <v>16</v>
      </c>
      <c r="H9" t="s">
        <v>17</v>
      </c>
      <c r="I9" t="s">
        <v>27</v>
      </c>
      <c r="J9" t="s">
        <v>32</v>
      </c>
      <c r="K9" t="s">
        <v>20</v>
      </c>
      <c r="L9" s="5">
        <v>42</v>
      </c>
      <c r="M9" s="5">
        <v>41</v>
      </c>
      <c r="N9" s="5">
        <f>[1]BaseDeDatos!$M9*[1]BaseDeDatos!$N9</f>
        <v>1722</v>
      </c>
    </row>
    <row r="10" spans="1:14" x14ac:dyDescent="0.35">
      <c r="A10">
        <v>8</v>
      </c>
      <c r="B10" s="4">
        <v>43863</v>
      </c>
      <c r="C10">
        <v>3776895536</v>
      </c>
      <c r="D10" t="s">
        <v>33</v>
      </c>
      <c r="E10" t="s">
        <v>120</v>
      </c>
      <c r="F10" t="s">
        <v>123</v>
      </c>
      <c r="G10" t="s">
        <v>35</v>
      </c>
      <c r="H10" t="s">
        <v>36</v>
      </c>
      <c r="I10" t="s">
        <v>27</v>
      </c>
      <c r="J10" t="s">
        <v>37</v>
      </c>
      <c r="K10" t="s">
        <v>38</v>
      </c>
      <c r="L10" s="5">
        <v>11</v>
      </c>
      <c r="M10" s="5">
        <v>18</v>
      </c>
      <c r="N10" s="5">
        <f>[1]BaseDeDatos!$M10*[1]BaseDeDatos!$N10</f>
        <v>198</v>
      </c>
    </row>
    <row r="11" spans="1:14" x14ac:dyDescent="0.35">
      <c r="A11">
        <v>9</v>
      </c>
      <c r="B11" s="4">
        <v>44158</v>
      </c>
      <c r="C11">
        <v>390733860</v>
      </c>
      <c r="D11" t="s">
        <v>23</v>
      </c>
      <c r="E11" t="s">
        <v>121</v>
      </c>
      <c r="F11" t="s">
        <v>124</v>
      </c>
      <c r="G11" t="s">
        <v>25</v>
      </c>
      <c r="H11" t="s">
        <v>36</v>
      </c>
      <c r="I11" t="s">
        <v>18</v>
      </c>
      <c r="J11" t="s">
        <v>37</v>
      </c>
      <c r="K11" t="s">
        <v>38</v>
      </c>
      <c r="L11" s="5">
        <v>29</v>
      </c>
      <c r="M11" s="5">
        <v>73</v>
      </c>
      <c r="N11" s="5">
        <f>[1]BaseDeDatos!$M11*[1]BaseDeDatos!$N11</f>
        <v>2117</v>
      </c>
    </row>
    <row r="12" spans="1:14" x14ac:dyDescent="0.35">
      <c r="A12">
        <v>10</v>
      </c>
      <c r="B12" s="4">
        <v>43863</v>
      </c>
      <c r="C12">
        <v>2456709195</v>
      </c>
      <c r="D12" t="s">
        <v>39</v>
      </c>
      <c r="E12" t="s">
        <v>122</v>
      </c>
      <c r="F12" t="s">
        <v>122</v>
      </c>
      <c r="G12" t="s">
        <v>41</v>
      </c>
      <c r="H12" t="s">
        <v>17</v>
      </c>
      <c r="I12" t="s">
        <v>18</v>
      </c>
      <c r="J12" t="s">
        <v>42</v>
      </c>
      <c r="K12" t="s">
        <v>43</v>
      </c>
      <c r="L12" s="5">
        <v>12</v>
      </c>
      <c r="M12" s="5">
        <v>79</v>
      </c>
      <c r="N12" s="5">
        <f>[1]BaseDeDatos!$M12*[1]BaseDeDatos!$N12</f>
        <v>948</v>
      </c>
    </row>
    <row r="13" spans="1:14" x14ac:dyDescent="0.35">
      <c r="A13">
        <v>11</v>
      </c>
      <c r="B13" s="4">
        <v>43999</v>
      </c>
      <c r="C13">
        <v>5766090086</v>
      </c>
      <c r="D13" t="s">
        <v>44</v>
      </c>
      <c r="E13" t="s">
        <v>125</v>
      </c>
      <c r="F13" t="s">
        <v>125</v>
      </c>
      <c r="G13" t="s">
        <v>16</v>
      </c>
      <c r="H13" t="s">
        <v>17</v>
      </c>
      <c r="I13" t="s">
        <v>46</v>
      </c>
      <c r="J13" t="s">
        <v>47</v>
      </c>
      <c r="K13" t="s">
        <v>48</v>
      </c>
      <c r="L13" s="5">
        <v>28</v>
      </c>
      <c r="M13" s="5">
        <v>37</v>
      </c>
      <c r="N13" s="5">
        <f>[1]BaseDeDatos!$M13*[1]BaseDeDatos!$N13</f>
        <v>1036</v>
      </c>
    </row>
    <row r="14" spans="1:14" x14ac:dyDescent="0.35">
      <c r="A14">
        <v>12</v>
      </c>
      <c r="B14" s="4">
        <v>44045</v>
      </c>
      <c r="C14">
        <v>4872781256</v>
      </c>
      <c r="D14" t="s">
        <v>49</v>
      </c>
      <c r="E14" t="s">
        <v>50</v>
      </c>
      <c r="F14" t="s">
        <v>113</v>
      </c>
      <c r="G14" t="s">
        <v>51</v>
      </c>
      <c r="H14" t="s">
        <v>17</v>
      </c>
      <c r="I14" t="s">
        <v>27</v>
      </c>
      <c r="J14" t="s">
        <v>52</v>
      </c>
      <c r="K14" t="s">
        <v>53</v>
      </c>
      <c r="L14" s="5">
        <v>33</v>
      </c>
      <c r="M14" s="5">
        <v>64</v>
      </c>
      <c r="N14" s="5">
        <f>[1]BaseDeDatos!$M14*[1]BaseDeDatos!$N14</f>
        <v>2112</v>
      </c>
    </row>
    <row r="15" spans="1:14" x14ac:dyDescent="0.35">
      <c r="A15">
        <v>13</v>
      </c>
      <c r="B15" s="4">
        <v>43843</v>
      </c>
      <c r="C15">
        <v>4213140599</v>
      </c>
      <c r="D15" t="s">
        <v>54</v>
      </c>
      <c r="E15" t="s">
        <v>55</v>
      </c>
      <c r="F15" t="s">
        <v>114</v>
      </c>
      <c r="G15" t="s">
        <v>56</v>
      </c>
      <c r="H15" t="s">
        <v>36</v>
      </c>
      <c r="I15" t="s">
        <v>18</v>
      </c>
      <c r="J15" t="s">
        <v>32</v>
      </c>
      <c r="K15" t="s">
        <v>20</v>
      </c>
      <c r="L15" s="5">
        <v>21</v>
      </c>
      <c r="M15" s="5">
        <v>96</v>
      </c>
      <c r="N15" s="5">
        <f>[1]BaseDeDatos!$M15*[1]BaseDeDatos!$N15</f>
        <v>2016</v>
      </c>
    </row>
    <row r="16" spans="1:14" x14ac:dyDescent="0.35">
      <c r="A16">
        <v>14</v>
      </c>
      <c r="B16" s="4">
        <v>43861</v>
      </c>
      <c r="C16">
        <v>9433063552</v>
      </c>
      <c r="D16" t="s">
        <v>33</v>
      </c>
      <c r="E16" t="s">
        <v>34</v>
      </c>
      <c r="F16" t="s">
        <v>115</v>
      </c>
      <c r="G16" t="s">
        <v>35</v>
      </c>
      <c r="H16" t="s">
        <v>36</v>
      </c>
      <c r="I16" t="s">
        <v>18</v>
      </c>
      <c r="J16" t="s">
        <v>42</v>
      </c>
      <c r="K16" t="s">
        <v>43</v>
      </c>
      <c r="L16" s="5">
        <v>46</v>
      </c>
      <c r="M16" s="5">
        <v>86</v>
      </c>
      <c r="N16" s="5">
        <f>[1]BaseDeDatos!$M16*[1]BaseDeDatos!$N16</f>
        <v>3956</v>
      </c>
    </row>
    <row r="17" spans="1:14" x14ac:dyDescent="0.35">
      <c r="A17">
        <v>15</v>
      </c>
      <c r="B17" s="4">
        <v>44037</v>
      </c>
      <c r="C17">
        <v>8539365209</v>
      </c>
      <c r="D17" t="s">
        <v>57</v>
      </c>
      <c r="E17" t="s">
        <v>58</v>
      </c>
      <c r="F17" t="s">
        <v>116</v>
      </c>
      <c r="G17" t="s">
        <v>59</v>
      </c>
      <c r="H17" t="s">
        <v>17</v>
      </c>
      <c r="I17" t="s">
        <v>27</v>
      </c>
      <c r="J17" t="s">
        <v>60</v>
      </c>
      <c r="K17" t="s">
        <v>20</v>
      </c>
      <c r="L17" s="5">
        <v>41</v>
      </c>
      <c r="M17" s="5">
        <v>96</v>
      </c>
      <c r="N17" s="5">
        <f>[1]BaseDeDatos!$M17*[1]BaseDeDatos!$N17</f>
        <v>3936</v>
      </c>
    </row>
    <row r="18" spans="1:14" x14ac:dyDescent="0.35">
      <c r="A18">
        <v>16</v>
      </c>
      <c r="B18" s="4">
        <v>44009</v>
      </c>
      <c r="C18">
        <v>6983099686</v>
      </c>
      <c r="D18" t="s">
        <v>61</v>
      </c>
      <c r="E18" t="s">
        <v>62</v>
      </c>
      <c r="F18" t="s">
        <v>117</v>
      </c>
      <c r="G18" t="s">
        <v>35</v>
      </c>
      <c r="J18" t="s">
        <v>32</v>
      </c>
      <c r="K18" t="s">
        <v>20</v>
      </c>
      <c r="L18" s="5">
        <v>45</v>
      </c>
      <c r="M18" s="5">
        <v>97</v>
      </c>
      <c r="N18" s="5">
        <f>[1]BaseDeDatos!$M18*[1]BaseDeDatos!$N18</f>
        <v>4365</v>
      </c>
    </row>
    <row r="19" spans="1:14" x14ac:dyDescent="0.35">
      <c r="A19">
        <v>17</v>
      </c>
      <c r="B19" s="4">
        <v>44065</v>
      </c>
      <c r="C19">
        <v>3008945605</v>
      </c>
      <c r="D19" t="s">
        <v>57</v>
      </c>
      <c r="E19" t="s">
        <v>58</v>
      </c>
      <c r="F19" t="s">
        <v>118</v>
      </c>
      <c r="G19" t="s">
        <v>59</v>
      </c>
      <c r="H19" t="s">
        <v>26</v>
      </c>
      <c r="J19" t="s">
        <v>63</v>
      </c>
      <c r="K19" t="s">
        <v>64</v>
      </c>
      <c r="L19" s="5">
        <v>26</v>
      </c>
      <c r="M19" s="5">
        <v>65</v>
      </c>
      <c r="N19" s="5">
        <f>[1]BaseDeDatos!$M19*[1]BaseDeDatos!$N19</f>
        <v>1690</v>
      </c>
    </row>
    <row r="20" spans="1:14" x14ac:dyDescent="0.35">
      <c r="A20">
        <v>18</v>
      </c>
      <c r="B20" s="4">
        <v>43937</v>
      </c>
      <c r="C20">
        <v>5388305959</v>
      </c>
      <c r="D20" t="s">
        <v>57</v>
      </c>
      <c r="E20" t="s">
        <v>58</v>
      </c>
      <c r="F20" t="s">
        <v>119</v>
      </c>
      <c r="G20" t="s">
        <v>59</v>
      </c>
      <c r="H20" t="s">
        <v>26</v>
      </c>
      <c r="J20" t="s">
        <v>65</v>
      </c>
      <c r="K20" t="s">
        <v>66</v>
      </c>
      <c r="L20" s="5">
        <v>40</v>
      </c>
      <c r="M20" s="5">
        <v>88</v>
      </c>
      <c r="N20" s="5">
        <f>[1]BaseDeDatos!$M20*[1]BaseDeDatos!$N20</f>
        <v>3520</v>
      </c>
    </row>
    <row r="21" spans="1:14" x14ac:dyDescent="0.35">
      <c r="A21">
        <v>19</v>
      </c>
      <c r="B21" s="4">
        <v>44172</v>
      </c>
      <c r="C21">
        <v>438272084</v>
      </c>
      <c r="D21" t="s">
        <v>57</v>
      </c>
      <c r="E21" t="s">
        <v>58</v>
      </c>
      <c r="F21" t="s">
        <v>123</v>
      </c>
      <c r="G21" t="s">
        <v>59</v>
      </c>
      <c r="H21" t="s">
        <v>26</v>
      </c>
      <c r="J21" t="s">
        <v>37</v>
      </c>
      <c r="K21" t="s">
        <v>38</v>
      </c>
      <c r="L21" s="5">
        <v>12</v>
      </c>
      <c r="M21" s="5">
        <v>60</v>
      </c>
      <c r="N21" s="5">
        <f>[1]BaseDeDatos!$M21*[1]BaseDeDatos!$N21</f>
        <v>720</v>
      </c>
    </row>
    <row r="22" spans="1:14" x14ac:dyDescent="0.35">
      <c r="A22">
        <v>20</v>
      </c>
      <c r="B22" s="4">
        <v>43875</v>
      </c>
      <c r="C22">
        <v>2536792311</v>
      </c>
      <c r="D22" t="s">
        <v>67</v>
      </c>
      <c r="E22" t="s">
        <v>68</v>
      </c>
      <c r="F22" t="s">
        <v>124</v>
      </c>
      <c r="G22" t="s">
        <v>56</v>
      </c>
      <c r="H22" t="s">
        <v>36</v>
      </c>
      <c r="J22" t="s">
        <v>21</v>
      </c>
      <c r="K22" t="s">
        <v>22</v>
      </c>
      <c r="L22" s="5">
        <v>35</v>
      </c>
      <c r="M22" s="5">
        <v>96</v>
      </c>
      <c r="N22" s="5">
        <f>[1]BaseDeDatos!$M22*[1]BaseDeDatos!$N22</f>
        <v>3360</v>
      </c>
    </row>
    <row r="23" spans="1:14" x14ac:dyDescent="0.35">
      <c r="A23">
        <v>21</v>
      </c>
      <c r="B23" s="4">
        <v>44138</v>
      </c>
      <c r="C23">
        <v>7813757711</v>
      </c>
      <c r="D23" t="s">
        <v>67</v>
      </c>
      <c r="E23" t="s">
        <v>68</v>
      </c>
      <c r="F23" t="s">
        <v>122</v>
      </c>
      <c r="G23" t="s">
        <v>56</v>
      </c>
      <c r="H23" t="s">
        <v>36</v>
      </c>
      <c r="J23" t="s">
        <v>60</v>
      </c>
      <c r="K23" t="s">
        <v>20</v>
      </c>
      <c r="L23" s="5">
        <v>20</v>
      </c>
      <c r="M23" s="5">
        <v>50</v>
      </c>
      <c r="N23" s="5">
        <f>[1]BaseDeDatos!$M23*[1]BaseDeDatos!$N23</f>
        <v>1000</v>
      </c>
    </row>
    <row r="24" spans="1:14" x14ac:dyDescent="0.35">
      <c r="A24">
        <v>22</v>
      </c>
      <c r="B24" s="4">
        <v>43918</v>
      </c>
      <c r="C24">
        <v>4786931679</v>
      </c>
      <c r="D24" t="s">
        <v>69</v>
      </c>
      <c r="E24" t="s">
        <v>70</v>
      </c>
      <c r="F24" t="s">
        <v>125</v>
      </c>
      <c r="G24" t="s">
        <v>35</v>
      </c>
      <c r="J24" t="s">
        <v>31</v>
      </c>
      <c r="K24" t="s">
        <v>20</v>
      </c>
      <c r="L24" s="5">
        <v>50</v>
      </c>
      <c r="M24" s="5">
        <v>75</v>
      </c>
      <c r="N24" s="5">
        <f>[1]BaseDeDatos!$M24*[1]BaseDeDatos!$N24</f>
        <v>3750</v>
      </c>
    </row>
    <row r="25" spans="1:14" x14ac:dyDescent="0.35">
      <c r="A25">
        <v>23</v>
      </c>
      <c r="B25" s="4">
        <v>44039</v>
      </c>
      <c r="C25">
        <v>3021659728</v>
      </c>
      <c r="D25" t="s">
        <v>69</v>
      </c>
      <c r="E25" t="s">
        <v>70</v>
      </c>
      <c r="F25" t="s">
        <v>113</v>
      </c>
      <c r="G25" t="s">
        <v>35</v>
      </c>
      <c r="J25" t="s">
        <v>32</v>
      </c>
      <c r="K25" t="s">
        <v>20</v>
      </c>
      <c r="L25" s="5">
        <v>21</v>
      </c>
      <c r="M25" s="5">
        <v>4</v>
      </c>
      <c r="N25" s="5">
        <f>[1]BaseDeDatos!$M25*[1]BaseDeDatos!$N25</f>
        <v>84</v>
      </c>
    </row>
    <row r="26" spans="1:14" x14ac:dyDescent="0.35">
      <c r="A26">
        <v>24</v>
      </c>
      <c r="B26" s="4">
        <v>43993</v>
      </c>
      <c r="C26">
        <v>2591950684</v>
      </c>
      <c r="D26" t="s">
        <v>69</v>
      </c>
      <c r="E26" t="s">
        <v>70</v>
      </c>
      <c r="F26" t="s">
        <v>114</v>
      </c>
      <c r="G26" t="s">
        <v>35</v>
      </c>
      <c r="J26" t="s">
        <v>60</v>
      </c>
      <c r="K26" t="s">
        <v>20</v>
      </c>
      <c r="L26" s="5">
        <v>43</v>
      </c>
      <c r="M26" s="5">
        <v>18</v>
      </c>
      <c r="N26" s="5">
        <f>[1]BaseDeDatos!$M26*[1]BaseDeDatos!$N26</f>
        <v>774</v>
      </c>
    </row>
    <row r="27" spans="1:14" x14ac:dyDescent="0.35">
      <c r="A27">
        <v>25</v>
      </c>
      <c r="B27" s="4">
        <v>43885</v>
      </c>
      <c r="C27">
        <v>9326361454</v>
      </c>
      <c r="D27" t="s">
        <v>54</v>
      </c>
      <c r="E27" t="s">
        <v>55</v>
      </c>
      <c r="F27" t="s">
        <v>115</v>
      </c>
      <c r="G27" t="s">
        <v>56</v>
      </c>
      <c r="H27" t="s">
        <v>36</v>
      </c>
      <c r="I27" t="s">
        <v>27</v>
      </c>
      <c r="J27" t="s">
        <v>47</v>
      </c>
      <c r="K27" t="s">
        <v>48</v>
      </c>
      <c r="L27" s="5">
        <v>26</v>
      </c>
      <c r="M27" s="5">
        <v>49</v>
      </c>
      <c r="N27" s="5">
        <f>[1]BaseDeDatos!$M27*[1]BaseDeDatos!$N27</f>
        <v>1274</v>
      </c>
    </row>
    <row r="28" spans="1:14" x14ac:dyDescent="0.35">
      <c r="A28">
        <v>26</v>
      </c>
      <c r="B28" s="4">
        <v>44055</v>
      </c>
      <c r="C28">
        <v>3769138349</v>
      </c>
      <c r="D28" t="s">
        <v>54</v>
      </c>
      <c r="E28" t="s">
        <v>55</v>
      </c>
      <c r="F28" t="s">
        <v>116</v>
      </c>
      <c r="G28" t="s">
        <v>56</v>
      </c>
      <c r="H28" t="s">
        <v>36</v>
      </c>
      <c r="I28" t="s">
        <v>27</v>
      </c>
      <c r="J28" t="s">
        <v>71</v>
      </c>
      <c r="K28" t="s">
        <v>72</v>
      </c>
      <c r="L28" s="5">
        <v>39</v>
      </c>
      <c r="M28" s="5">
        <v>21</v>
      </c>
      <c r="N28" s="5">
        <f>[1]BaseDeDatos!$M28*[1]BaseDeDatos!$N28</f>
        <v>819</v>
      </c>
    </row>
    <row r="29" spans="1:14" x14ac:dyDescent="0.35">
      <c r="A29">
        <v>27</v>
      </c>
      <c r="B29" s="4">
        <v>43908</v>
      </c>
      <c r="C29">
        <v>5871657714</v>
      </c>
      <c r="D29" t="s">
        <v>73</v>
      </c>
      <c r="E29" t="s">
        <v>40</v>
      </c>
      <c r="F29" t="s">
        <v>117</v>
      </c>
      <c r="G29" t="s">
        <v>74</v>
      </c>
      <c r="H29" t="s">
        <v>26</v>
      </c>
      <c r="I29" t="s">
        <v>18</v>
      </c>
      <c r="J29" t="s">
        <v>75</v>
      </c>
      <c r="K29" t="s">
        <v>76</v>
      </c>
      <c r="L29" s="5">
        <v>33</v>
      </c>
      <c r="M29" s="5">
        <v>8</v>
      </c>
      <c r="N29" s="5">
        <f>[1]BaseDeDatos!$M29*[1]BaseDeDatos!$N29</f>
        <v>264</v>
      </c>
    </row>
    <row r="30" spans="1:14" x14ac:dyDescent="0.35">
      <c r="A30">
        <v>28</v>
      </c>
      <c r="B30" s="4">
        <v>43965</v>
      </c>
      <c r="C30">
        <v>1534553307</v>
      </c>
      <c r="D30" t="s">
        <v>73</v>
      </c>
      <c r="E30" t="s">
        <v>40</v>
      </c>
      <c r="F30" t="s">
        <v>118</v>
      </c>
      <c r="G30" t="s">
        <v>74</v>
      </c>
      <c r="H30" t="s">
        <v>26</v>
      </c>
      <c r="I30" t="s">
        <v>18</v>
      </c>
      <c r="J30" t="s">
        <v>77</v>
      </c>
      <c r="K30" t="s">
        <v>78</v>
      </c>
      <c r="L30" s="5">
        <v>46</v>
      </c>
      <c r="M30" s="5">
        <v>82</v>
      </c>
      <c r="N30" s="5">
        <f>[1]BaseDeDatos!$M30*[1]BaseDeDatos!$N30</f>
        <v>3772</v>
      </c>
    </row>
    <row r="31" spans="1:14" x14ac:dyDescent="0.35">
      <c r="A31">
        <v>29</v>
      </c>
      <c r="B31" s="4">
        <v>44146</v>
      </c>
      <c r="C31">
        <v>8474620707</v>
      </c>
      <c r="D31" t="s">
        <v>49</v>
      </c>
      <c r="E31" t="s">
        <v>50</v>
      </c>
      <c r="F31" t="s">
        <v>119</v>
      </c>
      <c r="G31" t="s">
        <v>51</v>
      </c>
      <c r="H31" t="s">
        <v>17</v>
      </c>
      <c r="I31" t="s">
        <v>27</v>
      </c>
      <c r="J31" t="s">
        <v>19</v>
      </c>
      <c r="K31" t="s">
        <v>20</v>
      </c>
      <c r="L31" s="5">
        <v>32</v>
      </c>
      <c r="M31" s="5">
        <v>75</v>
      </c>
      <c r="N31" s="5">
        <f>[1]BaseDeDatos!$M31*[1]BaseDeDatos!$N31</f>
        <v>2400</v>
      </c>
    </row>
    <row r="32" spans="1:14" x14ac:dyDescent="0.35">
      <c r="A32">
        <v>30</v>
      </c>
      <c r="B32" s="4">
        <v>44144</v>
      </c>
      <c r="C32">
        <v>3530767380</v>
      </c>
      <c r="D32" t="s">
        <v>33</v>
      </c>
      <c r="E32" t="s">
        <v>34</v>
      </c>
      <c r="F32" t="s">
        <v>123</v>
      </c>
      <c r="G32" t="s">
        <v>35</v>
      </c>
      <c r="H32" t="s">
        <v>17</v>
      </c>
      <c r="I32" t="s">
        <v>18</v>
      </c>
      <c r="J32" t="s">
        <v>52</v>
      </c>
      <c r="K32" t="s">
        <v>53</v>
      </c>
      <c r="L32" s="5">
        <v>34</v>
      </c>
      <c r="M32" s="5">
        <v>3</v>
      </c>
      <c r="N32" s="5">
        <f>[1]BaseDeDatos!$M32*[1]BaseDeDatos!$N32</f>
        <v>102</v>
      </c>
    </row>
    <row r="33" spans="1:14" x14ac:dyDescent="0.35">
      <c r="A33">
        <v>31</v>
      </c>
      <c r="B33" s="4">
        <v>43845</v>
      </c>
      <c r="C33">
        <v>6673950624</v>
      </c>
      <c r="D33" t="s">
        <v>44</v>
      </c>
      <c r="E33" t="s">
        <v>45</v>
      </c>
      <c r="F33" t="s">
        <v>124</v>
      </c>
      <c r="G33" t="s">
        <v>16</v>
      </c>
      <c r="H33" t="s">
        <v>17</v>
      </c>
      <c r="I33" t="s">
        <v>46</v>
      </c>
      <c r="J33" t="s">
        <v>79</v>
      </c>
      <c r="K33" t="s">
        <v>66</v>
      </c>
      <c r="L33" s="5">
        <v>24</v>
      </c>
      <c r="M33" s="5">
        <v>33</v>
      </c>
      <c r="N33" s="5">
        <f>[1]BaseDeDatos!$M33*[1]BaseDeDatos!$N33</f>
        <v>792</v>
      </c>
    </row>
    <row r="34" spans="1:14" x14ac:dyDescent="0.35">
      <c r="A34">
        <v>32</v>
      </c>
      <c r="B34" s="4">
        <v>43967</v>
      </c>
      <c r="C34">
        <v>7137547321</v>
      </c>
      <c r="D34" t="s">
        <v>44</v>
      </c>
      <c r="E34" t="s">
        <v>45</v>
      </c>
      <c r="F34" t="s">
        <v>122</v>
      </c>
      <c r="G34" t="s">
        <v>16</v>
      </c>
      <c r="H34" t="s">
        <v>17</v>
      </c>
      <c r="I34" t="s">
        <v>46</v>
      </c>
      <c r="J34" t="s">
        <v>52</v>
      </c>
      <c r="K34" t="s">
        <v>53</v>
      </c>
      <c r="L34" s="5">
        <v>21</v>
      </c>
      <c r="M34" s="5">
        <v>51</v>
      </c>
      <c r="N34" s="5">
        <f>[1]BaseDeDatos!$M34*[1]BaseDeDatos!$N34</f>
        <v>1071</v>
      </c>
    </row>
    <row r="35" spans="1:14" x14ac:dyDescent="0.35">
      <c r="A35">
        <v>33</v>
      </c>
      <c r="B35" s="4">
        <v>43862</v>
      </c>
      <c r="C35">
        <v>9655985375</v>
      </c>
      <c r="D35" t="s">
        <v>49</v>
      </c>
      <c r="E35" t="s">
        <v>50</v>
      </c>
      <c r="F35" t="s">
        <v>125</v>
      </c>
      <c r="G35" t="s">
        <v>51</v>
      </c>
      <c r="H35" t="s">
        <v>17</v>
      </c>
      <c r="I35" t="s">
        <v>27</v>
      </c>
      <c r="K35" t="s">
        <v>80</v>
      </c>
    </row>
    <row r="36" spans="1:14" x14ac:dyDescent="0.35">
      <c r="A36">
        <v>34</v>
      </c>
      <c r="B36" s="4">
        <v>44167</v>
      </c>
      <c r="C36">
        <v>299812367</v>
      </c>
      <c r="D36" t="s">
        <v>54</v>
      </c>
      <c r="E36" t="s">
        <v>55</v>
      </c>
      <c r="F36" t="s">
        <v>113</v>
      </c>
      <c r="G36" t="s">
        <v>56</v>
      </c>
      <c r="H36" t="s">
        <v>36</v>
      </c>
      <c r="I36" t="s">
        <v>18</v>
      </c>
      <c r="K36" t="s">
        <v>80</v>
      </c>
    </row>
    <row r="37" spans="1:14" x14ac:dyDescent="0.35">
      <c r="A37">
        <v>35</v>
      </c>
      <c r="B37" s="4">
        <v>43870</v>
      </c>
      <c r="C37">
        <v>7779151222</v>
      </c>
      <c r="D37" t="s">
        <v>33</v>
      </c>
      <c r="E37" t="s">
        <v>34</v>
      </c>
      <c r="F37" t="s">
        <v>114</v>
      </c>
      <c r="G37" t="s">
        <v>35</v>
      </c>
      <c r="H37" t="s">
        <v>36</v>
      </c>
      <c r="I37" t="s">
        <v>18</v>
      </c>
      <c r="K37" t="s">
        <v>80</v>
      </c>
    </row>
    <row r="38" spans="1:14" x14ac:dyDescent="0.35">
      <c r="A38">
        <v>36</v>
      </c>
      <c r="B38" s="4">
        <v>44192</v>
      </c>
      <c r="C38">
        <v>9282360094</v>
      </c>
      <c r="D38" t="s">
        <v>57</v>
      </c>
      <c r="E38" t="s">
        <v>58</v>
      </c>
      <c r="F38" t="s">
        <v>115</v>
      </c>
      <c r="G38" t="s">
        <v>59</v>
      </c>
      <c r="H38" t="s">
        <v>17</v>
      </c>
      <c r="I38" t="s">
        <v>27</v>
      </c>
      <c r="J38" t="s">
        <v>81</v>
      </c>
      <c r="K38" t="s">
        <v>22</v>
      </c>
      <c r="L38" s="5">
        <v>140</v>
      </c>
      <c r="M38" s="5">
        <v>47</v>
      </c>
      <c r="N38" s="5">
        <f>[1]BaseDeDatos!$M38*[1]BaseDeDatos!$N38</f>
        <v>6580</v>
      </c>
    </row>
    <row r="39" spans="1:14" x14ac:dyDescent="0.35">
      <c r="A39">
        <v>37</v>
      </c>
      <c r="B39" s="4">
        <v>43982</v>
      </c>
      <c r="C39">
        <v>6935804403</v>
      </c>
      <c r="D39" t="s">
        <v>57</v>
      </c>
      <c r="E39" t="s">
        <v>58</v>
      </c>
      <c r="F39" t="s">
        <v>116</v>
      </c>
      <c r="G39" t="s">
        <v>59</v>
      </c>
      <c r="H39" t="s">
        <v>26</v>
      </c>
      <c r="J39" t="s">
        <v>21</v>
      </c>
      <c r="K39" t="s">
        <v>22</v>
      </c>
      <c r="L39" s="5">
        <v>49</v>
      </c>
      <c r="M39" s="5">
        <v>49</v>
      </c>
      <c r="N39" s="5">
        <f>[1]BaseDeDatos!$M39*[1]BaseDeDatos!$N39</f>
        <v>2401</v>
      </c>
    </row>
    <row r="40" spans="1:14" x14ac:dyDescent="0.35">
      <c r="A40">
        <v>38</v>
      </c>
      <c r="B40" s="4">
        <v>43952</v>
      </c>
      <c r="C40">
        <v>3650322132</v>
      </c>
      <c r="D40" t="s">
        <v>67</v>
      </c>
      <c r="E40" t="s">
        <v>68</v>
      </c>
      <c r="F40" t="s">
        <v>117</v>
      </c>
      <c r="G40" t="s">
        <v>56</v>
      </c>
      <c r="H40" t="s">
        <v>36</v>
      </c>
      <c r="J40" t="s">
        <v>52</v>
      </c>
      <c r="K40" t="s">
        <v>53</v>
      </c>
      <c r="L40" s="5">
        <v>560</v>
      </c>
      <c r="M40" s="5">
        <v>72</v>
      </c>
      <c r="N40" s="5">
        <f>[1]BaseDeDatos!$M40*[1]BaseDeDatos!$N40</f>
        <v>40320</v>
      </c>
    </row>
    <row r="41" spans="1:14" x14ac:dyDescent="0.35">
      <c r="A41">
        <v>39</v>
      </c>
      <c r="B41" s="4">
        <v>43965</v>
      </c>
      <c r="C41">
        <v>1985754250</v>
      </c>
      <c r="D41" t="s">
        <v>69</v>
      </c>
      <c r="E41" t="s">
        <v>70</v>
      </c>
      <c r="F41" t="s">
        <v>118</v>
      </c>
      <c r="G41" t="s">
        <v>35</v>
      </c>
      <c r="H41" t="s">
        <v>36</v>
      </c>
      <c r="J41" t="s">
        <v>71</v>
      </c>
      <c r="K41" t="s">
        <v>72</v>
      </c>
      <c r="L41" s="5">
        <v>257.59999999999997</v>
      </c>
      <c r="M41" s="5">
        <v>13</v>
      </c>
      <c r="N41" s="5">
        <f>[1]BaseDeDatos!$M41*[1]BaseDeDatos!$N41</f>
        <v>3348.7999999999997</v>
      </c>
    </row>
    <row r="42" spans="1:14" x14ac:dyDescent="0.35">
      <c r="A42">
        <v>40</v>
      </c>
      <c r="B42" s="4">
        <v>44090</v>
      </c>
      <c r="C42">
        <v>7293507918</v>
      </c>
      <c r="D42" t="s">
        <v>54</v>
      </c>
      <c r="E42" t="s">
        <v>55</v>
      </c>
      <c r="F42" t="s">
        <v>119</v>
      </c>
      <c r="G42" t="s">
        <v>56</v>
      </c>
      <c r="H42" t="s">
        <v>36</v>
      </c>
      <c r="I42" t="s">
        <v>27</v>
      </c>
      <c r="J42" t="s">
        <v>32</v>
      </c>
      <c r="K42" t="s">
        <v>20</v>
      </c>
      <c r="L42" s="5">
        <v>644</v>
      </c>
      <c r="M42" s="5">
        <v>32</v>
      </c>
      <c r="N42" s="5">
        <f>[1]BaseDeDatos!$M42*[1]BaseDeDatos!$N42</f>
        <v>20608</v>
      </c>
    </row>
    <row r="43" spans="1:14" x14ac:dyDescent="0.35">
      <c r="A43">
        <v>41</v>
      </c>
      <c r="B43" s="4">
        <v>43983</v>
      </c>
      <c r="C43">
        <v>3459323228</v>
      </c>
      <c r="D43" t="s">
        <v>73</v>
      </c>
      <c r="E43" t="s">
        <v>40</v>
      </c>
      <c r="F43" t="s">
        <v>123</v>
      </c>
      <c r="G43" t="s">
        <v>74</v>
      </c>
      <c r="H43" t="s">
        <v>26</v>
      </c>
      <c r="I43" t="s">
        <v>18</v>
      </c>
      <c r="J43" t="s">
        <v>47</v>
      </c>
      <c r="K43" t="s">
        <v>48</v>
      </c>
      <c r="L43" s="5">
        <v>135.1</v>
      </c>
      <c r="M43" s="5">
        <v>27</v>
      </c>
      <c r="N43" s="5">
        <f>[1]BaseDeDatos!$M43*[1]BaseDeDatos!$N43</f>
        <v>3647.7</v>
      </c>
    </row>
    <row r="44" spans="1:14" x14ac:dyDescent="0.35">
      <c r="A44">
        <v>42</v>
      </c>
      <c r="B44" s="4">
        <v>43999</v>
      </c>
      <c r="C44">
        <v>1144627655</v>
      </c>
      <c r="D44" t="s">
        <v>49</v>
      </c>
      <c r="E44" t="s">
        <v>50</v>
      </c>
      <c r="F44" t="s">
        <v>124</v>
      </c>
      <c r="G44" t="s">
        <v>51</v>
      </c>
      <c r="H44" t="s">
        <v>17</v>
      </c>
      <c r="I44" t="s">
        <v>27</v>
      </c>
      <c r="J44" t="s">
        <v>42</v>
      </c>
      <c r="K44" t="s">
        <v>43</v>
      </c>
      <c r="L44" s="5">
        <v>178.5</v>
      </c>
      <c r="M44" s="5">
        <v>71</v>
      </c>
      <c r="N44" s="5">
        <f>[1]BaseDeDatos!$M44*[1]BaseDeDatos!$N44</f>
        <v>12673.5</v>
      </c>
    </row>
    <row r="45" spans="1:14" x14ac:dyDescent="0.35">
      <c r="A45">
        <v>43</v>
      </c>
      <c r="B45" s="4">
        <v>44070</v>
      </c>
      <c r="C45">
        <v>3986713828</v>
      </c>
      <c r="D45" t="s">
        <v>33</v>
      </c>
      <c r="E45" t="s">
        <v>34</v>
      </c>
      <c r="F45" t="s">
        <v>122</v>
      </c>
      <c r="G45" t="s">
        <v>35</v>
      </c>
      <c r="H45" t="s">
        <v>17</v>
      </c>
      <c r="I45" t="s">
        <v>18</v>
      </c>
      <c r="J45" t="s">
        <v>42</v>
      </c>
      <c r="K45" t="s">
        <v>43</v>
      </c>
      <c r="L45" s="5">
        <v>178.5</v>
      </c>
      <c r="M45" s="5">
        <v>13</v>
      </c>
      <c r="N45" s="5">
        <f>[1]BaseDeDatos!$M45*[1]BaseDeDatos!$N45</f>
        <v>2320.5</v>
      </c>
    </row>
    <row r="46" spans="1:14" x14ac:dyDescent="0.35">
      <c r="A46">
        <v>44</v>
      </c>
      <c r="B46" s="4">
        <v>43998</v>
      </c>
      <c r="C46">
        <v>9350633665</v>
      </c>
      <c r="D46" t="s">
        <v>82</v>
      </c>
      <c r="E46" t="s">
        <v>58</v>
      </c>
      <c r="F46" t="s">
        <v>125</v>
      </c>
      <c r="G46" t="s">
        <v>59</v>
      </c>
      <c r="H46" t="s">
        <v>26</v>
      </c>
      <c r="I46" t="s">
        <v>46</v>
      </c>
      <c r="J46" t="s">
        <v>65</v>
      </c>
      <c r="K46" t="s">
        <v>66</v>
      </c>
      <c r="L46" s="5">
        <v>308</v>
      </c>
      <c r="M46" s="5">
        <v>98</v>
      </c>
      <c r="N46" s="5">
        <f>[1]BaseDeDatos!$M46*[1]BaseDeDatos!$N46</f>
        <v>30184</v>
      </c>
    </row>
    <row r="47" spans="1:14" x14ac:dyDescent="0.35">
      <c r="A47">
        <v>45</v>
      </c>
      <c r="B47" s="4">
        <v>44129</v>
      </c>
      <c r="C47">
        <v>4918639925</v>
      </c>
      <c r="D47" t="s">
        <v>83</v>
      </c>
      <c r="E47" t="s">
        <v>68</v>
      </c>
      <c r="F47" t="s">
        <v>113</v>
      </c>
      <c r="G47" t="s">
        <v>56</v>
      </c>
      <c r="H47" t="s">
        <v>36</v>
      </c>
      <c r="I47" t="s">
        <v>27</v>
      </c>
      <c r="J47" t="s">
        <v>63</v>
      </c>
      <c r="K47" t="s">
        <v>64</v>
      </c>
      <c r="L47" s="5">
        <v>350</v>
      </c>
      <c r="M47" s="5">
        <v>21</v>
      </c>
      <c r="N47" s="5">
        <f>[1]BaseDeDatos!$M47*[1]BaseDeDatos!$N47</f>
        <v>7350</v>
      </c>
    </row>
    <row r="48" spans="1:14" x14ac:dyDescent="0.35">
      <c r="A48">
        <v>46</v>
      </c>
      <c r="B48" s="4">
        <v>44165</v>
      </c>
      <c r="C48">
        <v>9630006862</v>
      </c>
      <c r="D48" t="s">
        <v>39</v>
      </c>
      <c r="E48" t="s">
        <v>40</v>
      </c>
      <c r="F48" t="s">
        <v>114</v>
      </c>
      <c r="G48" t="s">
        <v>41</v>
      </c>
      <c r="H48" t="s">
        <v>17</v>
      </c>
      <c r="I48" t="s">
        <v>18</v>
      </c>
      <c r="J48" t="s">
        <v>84</v>
      </c>
      <c r="K48" t="s">
        <v>85</v>
      </c>
      <c r="L48" s="5">
        <v>546</v>
      </c>
      <c r="M48" s="5">
        <v>26</v>
      </c>
      <c r="N48" s="5">
        <f>[1]BaseDeDatos!$M48*[1]BaseDeDatos!$N48</f>
        <v>14196</v>
      </c>
    </row>
    <row r="49" spans="1:14" x14ac:dyDescent="0.35">
      <c r="A49">
        <v>47</v>
      </c>
      <c r="B49" s="4">
        <v>43920</v>
      </c>
      <c r="C49">
        <v>9029002933</v>
      </c>
      <c r="D49" t="s">
        <v>49</v>
      </c>
      <c r="E49" t="s">
        <v>50</v>
      </c>
      <c r="F49" t="s">
        <v>115</v>
      </c>
      <c r="G49" t="s">
        <v>51</v>
      </c>
      <c r="H49" t="s">
        <v>36</v>
      </c>
      <c r="I49" t="s">
        <v>18</v>
      </c>
      <c r="J49" t="s">
        <v>28</v>
      </c>
      <c r="K49" t="s">
        <v>22</v>
      </c>
      <c r="L49" s="5">
        <v>420</v>
      </c>
      <c r="M49" s="5">
        <v>96</v>
      </c>
      <c r="N49" s="5">
        <f>[1]BaseDeDatos!$M49*[1]BaseDeDatos!$N49</f>
        <v>40320</v>
      </c>
    </row>
    <row r="50" spans="1:14" x14ac:dyDescent="0.35">
      <c r="A50">
        <v>48</v>
      </c>
      <c r="B50" s="4">
        <v>43880</v>
      </c>
      <c r="C50">
        <v>5702300844</v>
      </c>
      <c r="D50" t="s">
        <v>49</v>
      </c>
      <c r="E50" t="s">
        <v>50</v>
      </c>
      <c r="F50" t="s">
        <v>116</v>
      </c>
      <c r="G50" t="s">
        <v>51</v>
      </c>
      <c r="H50" t="s">
        <v>36</v>
      </c>
      <c r="I50" t="s">
        <v>18</v>
      </c>
      <c r="J50" t="s">
        <v>29</v>
      </c>
      <c r="K50" t="s">
        <v>22</v>
      </c>
      <c r="L50" s="5">
        <v>742</v>
      </c>
      <c r="M50" s="5">
        <v>16</v>
      </c>
      <c r="N50" s="5">
        <f>[1]BaseDeDatos!$M50*[1]BaseDeDatos!$N50</f>
        <v>11872</v>
      </c>
    </row>
    <row r="51" spans="1:14" x14ac:dyDescent="0.35">
      <c r="A51">
        <v>49</v>
      </c>
      <c r="B51" s="4">
        <v>43922</v>
      </c>
      <c r="C51">
        <v>6885713027</v>
      </c>
      <c r="D51" t="s">
        <v>23</v>
      </c>
      <c r="E51" t="s">
        <v>24</v>
      </c>
      <c r="F51" t="s">
        <v>117</v>
      </c>
      <c r="G51" t="s">
        <v>25</v>
      </c>
      <c r="J51" t="s">
        <v>86</v>
      </c>
      <c r="K51" t="s">
        <v>76</v>
      </c>
      <c r="L51" s="5">
        <v>532</v>
      </c>
      <c r="M51" s="5">
        <v>96</v>
      </c>
      <c r="N51" s="5">
        <f>[1]BaseDeDatos!$M51*[1]BaseDeDatos!$N51</f>
        <v>51072</v>
      </c>
    </row>
    <row r="52" spans="1:14" x14ac:dyDescent="0.35">
      <c r="A52">
        <v>50</v>
      </c>
      <c r="B52" s="4">
        <v>43861</v>
      </c>
      <c r="C52">
        <v>5156178317</v>
      </c>
      <c r="D52" t="s">
        <v>44</v>
      </c>
      <c r="E52" t="s">
        <v>45</v>
      </c>
      <c r="F52" t="s">
        <v>118</v>
      </c>
      <c r="G52" t="s">
        <v>16</v>
      </c>
      <c r="J52" t="s">
        <v>60</v>
      </c>
      <c r="K52" t="s">
        <v>20</v>
      </c>
      <c r="L52" s="5">
        <v>41.86</v>
      </c>
      <c r="M52" s="5">
        <v>75</v>
      </c>
      <c r="N52" s="5">
        <f>[1]BaseDeDatos!$M52*[1]BaseDeDatos!$N52</f>
        <v>3139.5</v>
      </c>
    </row>
    <row r="53" spans="1:14" x14ac:dyDescent="0.35">
      <c r="A53">
        <v>51</v>
      </c>
      <c r="B53" s="4">
        <v>43992</v>
      </c>
      <c r="C53">
        <v>9993785470</v>
      </c>
      <c r="D53" t="s">
        <v>73</v>
      </c>
      <c r="E53" t="s">
        <v>40</v>
      </c>
      <c r="F53" t="s">
        <v>119</v>
      </c>
      <c r="G53" t="s">
        <v>74</v>
      </c>
      <c r="H53" t="s">
        <v>26</v>
      </c>
      <c r="I53" t="s">
        <v>18</v>
      </c>
      <c r="J53" t="s">
        <v>75</v>
      </c>
      <c r="K53" t="s">
        <v>76</v>
      </c>
      <c r="L53" s="5">
        <v>273</v>
      </c>
      <c r="M53" s="5">
        <v>55</v>
      </c>
      <c r="N53" s="5">
        <f>[1]BaseDeDatos!$M53*[1]BaseDeDatos!$N53</f>
        <v>15015</v>
      </c>
    </row>
    <row r="54" spans="1:14" x14ac:dyDescent="0.35">
      <c r="A54">
        <v>52</v>
      </c>
      <c r="B54" s="4">
        <v>44107</v>
      </c>
      <c r="C54">
        <v>2344903076</v>
      </c>
      <c r="D54" t="s">
        <v>73</v>
      </c>
      <c r="E54" t="s">
        <v>40</v>
      </c>
      <c r="F54" t="s">
        <v>123</v>
      </c>
      <c r="G54" t="s">
        <v>74</v>
      </c>
      <c r="H54" t="s">
        <v>26</v>
      </c>
      <c r="I54" t="s">
        <v>18</v>
      </c>
      <c r="J54" t="s">
        <v>77</v>
      </c>
      <c r="K54" t="s">
        <v>78</v>
      </c>
      <c r="L54" s="5">
        <v>487.19999999999993</v>
      </c>
      <c r="M54" s="5">
        <v>11</v>
      </c>
      <c r="N54" s="5">
        <f>[1]BaseDeDatos!$M54*[1]BaseDeDatos!$N54</f>
        <v>5359.1999999999989</v>
      </c>
    </row>
    <row r="55" spans="1:14" x14ac:dyDescent="0.35">
      <c r="A55">
        <v>53</v>
      </c>
      <c r="B55" s="4">
        <v>44123</v>
      </c>
      <c r="C55">
        <v>5773601950</v>
      </c>
      <c r="D55" t="s">
        <v>49</v>
      </c>
      <c r="E55" t="s">
        <v>50</v>
      </c>
      <c r="F55" t="s">
        <v>124</v>
      </c>
      <c r="G55" t="s">
        <v>51</v>
      </c>
      <c r="H55" t="s">
        <v>17</v>
      </c>
      <c r="I55" t="s">
        <v>27</v>
      </c>
      <c r="J55" t="s">
        <v>19</v>
      </c>
      <c r="K55" t="s">
        <v>20</v>
      </c>
      <c r="L55" s="5">
        <v>196</v>
      </c>
      <c r="M55" s="5">
        <v>53</v>
      </c>
      <c r="N55" s="5">
        <f>[1]BaseDeDatos!$M55*[1]BaseDeDatos!$N55</f>
        <v>10388</v>
      </c>
    </row>
    <row r="56" spans="1:14" x14ac:dyDescent="0.35">
      <c r="A56">
        <v>54</v>
      </c>
      <c r="B56" s="4">
        <v>44088</v>
      </c>
      <c r="C56">
        <v>4818078168</v>
      </c>
      <c r="D56" t="s">
        <v>33</v>
      </c>
      <c r="E56" t="s">
        <v>34</v>
      </c>
      <c r="F56" t="s">
        <v>122</v>
      </c>
      <c r="G56" t="s">
        <v>35</v>
      </c>
      <c r="H56" t="s">
        <v>17</v>
      </c>
      <c r="I56" t="s">
        <v>18</v>
      </c>
      <c r="J56" t="s">
        <v>52</v>
      </c>
      <c r="K56" t="s">
        <v>53</v>
      </c>
      <c r="L56" s="5">
        <v>560</v>
      </c>
      <c r="M56" s="5">
        <v>85</v>
      </c>
      <c r="N56" s="5">
        <f>[1]BaseDeDatos!$M56*[1]BaseDeDatos!$N56</f>
        <v>47600</v>
      </c>
    </row>
    <row r="57" spans="1:14" x14ac:dyDescent="0.35">
      <c r="A57">
        <v>55</v>
      </c>
      <c r="B57" s="4">
        <v>44178</v>
      </c>
      <c r="C57">
        <v>9107195581</v>
      </c>
      <c r="D57" t="s">
        <v>33</v>
      </c>
      <c r="E57" t="s">
        <v>34</v>
      </c>
      <c r="F57" t="s">
        <v>125</v>
      </c>
      <c r="G57" t="s">
        <v>35</v>
      </c>
      <c r="H57" t="s">
        <v>17</v>
      </c>
      <c r="I57" t="s">
        <v>18</v>
      </c>
      <c r="J57" t="s">
        <v>37</v>
      </c>
      <c r="K57" t="s">
        <v>38</v>
      </c>
      <c r="L57" s="5">
        <v>128.79999999999998</v>
      </c>
      <c r="M57" s="5">
        <v>97</v>
      </c>
      <c r="N57" s="5">
        <f>[1]BaseDeDatos!$M57*[1]BaseDeDatos!$N57</f>
        <v>12493.599999999999</v>
      </c>
    </row>
    <row r="58" spans="1:14" x14ac:dyDescent="0.35">
      <c r="A58">
        <v>56</v>
      </c>
      <c r="B58" s="4">
        <v>43964</v>
      </c>
      <c r="C58">
        <v>5806733138</v>
      </c>
      <c r="D58" t="s">
        <v>82</v>
      </c>
      <c r="E58" t="s">
        <v>58</v>
      </c>
      <c r="F58" t="s">
        <v>113</v>
      </c>
      <c r="G58" t="s">
        <v>59</v>
      </c>
      <c r="H58" t="s">
        <v>26</v>
      </c>
      <c r="I58" t="s">
        <v>46</v>
      </c>
      <c r="J58" t="s">
        <v>87</v>
      </c>
      <c r="K58" t="s">
        <v>38</v>
      </c>
      <c r="L58" s="5">
        <v>140</v>
      </c>
      <c r="M58" s="5">
        <v>46</v>
      </c>
      <c r="N58" s="5">
        <f>[1]BaseDeDatos!$M58*[1]BaseDeDatos!$N58</f>
        <v>6440</v>
      </c>
    </row>
    <row r="59" spans="1:14" x14ac:dyDescent="0.35">
      <c r="A59">
        <v>57</v>
      </c>
      <c r="B59" s="4">
        <v>43882</v>
      </c>
      <c r="C59">
        <v>3059258597</v>
      </c>
      <c r="D59" t="s">
        <v>83</v>
      </c>
      <c r="E59" t="s">
        <v>68</v>
      </c>
      <c r="F59" t="s">
        <v>114</v>
      </c>
      <c r="G59" t="s">
        <v>56</v>
      </c>
      <c r="H59" t="s">
        <v>36</v>
      </c>
      <c r="I59" t="s">
        <v>27</v>
      </c>
      <c r="J59" t="s">
        <v>88</v>
      </c>
      <c r="K59" t="s">
        <v>89</v>
      </c>
      <c r="L59" s="5">
        <v>298.90000000000003</v>
      </c>
      <c r="M59" s="5">
        <v>97</v>
      </c>
      <c r="N59" s="5">
        <f>[1]BaseDeDatos!$M59*[1]BaseDeDatos!$N59</f>
        <v>28993.300000000003</v>
      </c>
    </row>
    <row r="60" spans="1:14" x14ac:dyDescent="0.35">
      <c r="A60">
        <v>58</v>
      </c>
      <c r="B60" s="4">
        <v>44154</v>
      </c>
      <c r="C60">
        <v>586395005</v>
      </c>
      <c r="D60" t="s">
        <v>83</v>
      </c>
      <c r="E60" t="s">
        <v>68</v>
      </c>
      <c r="F60" t="s">
        <v>115</v>
      </c>
      <c r="G60" t="s">
        <v>56</v>
      </c>
      <c r="H60" t="s">
        <v>36</v>
      </c>
      <c r="I60" t="s">
        <v>27</v>
      </c>
      <c r="J60" t="s">
        <v>47</v>
      </c>
      <c r="K60" t="s">
        <v>48</v>
      </c>
      <c r="L60" s="5">
        <v>135.1</v>
      </c>
      <c r="M60" s="5">
        <v>97</v>
      </c>
      <c r="N60" s="5">
        <f>[1]BaseDeDatos!$M60*[1]BaseDeDatos!$N60</f>
        <v>13104.699999999999</v>
      </c>
    </row>
    <row r="61" spans="1:14" x14ac:dyDescent="0.35">
      <c r="A61">
        <v>59</v>
      </c>
      <c r="B61" s="4">
        <v>44075</v>
      </c>
      <c r="C61">
        <v>9281389647</v>
      </c>
      <c r="D61" t="s">
        <v>83</v>
      </c>
      <c r="E61" t="s">
        <v>68</v>
      </c>
      <c r="F61" t="s">
        <v>116</v>
      </c>
      <c r="G61" t="s">
        <v>56</v>
      </c>
      <c r="H61" t="s">
        <v>36</v>
      </c>
      <c r="I61" t="s">
        <v>27</v>
      </c>
      <c r="J61" t="s">
        <v>71</v>
      </c>
      <c r="K61" t="s">
        <v>72</v>
      </c>
      <c r="L61" s="5">
        <v>257.59999999999997</v>
      </c>
      <c r="M61" s="5">
        <v>65</v>
      </c>
      <c r="N61" s="5">
        <f>[1]BaseDeDatos!$M61*[1]BaseDeDatos!$N61</f>
        <v>16743.999999999996</v>
      </c>
    </row>
    <row r="62" spans="1:14" x14ac:dyDescent="0.35">
      <c r="A62">
        <v>60</v>
      </c>
      <c r="B62" s="4">
        <v>44171</v>
      </c>
      <c r="C62">
        <v>2230409971</v>
      </c>
      <c r="D62" t="s">
        <v>39</v>
      </c>
      <c r="E62" t="s">
        <v>40</v>
      </c>
      <c r="F62" t="s">
        <v>117</v>
      </c>
      <c r="G62" t="s">
        <v>41</v>
      </c>
      <c r="H62" t="s">
        <v>17</v>
      </c>
      <c r="I62" t="s">
        <v>18</v>
      </c>
      <c r="J62" t="s">
        <v>19</v>
      </c>
      <c r="K62" t="s">
        <v>20</v>
      </c>
      <c r="L62" s="5">
        <v>196</v>
      </c>
      <c r="M62" s="5">
        <v>72</v>
      </c>
      <c r="N62" s="5">
        <f>[1]BaseDeDatos!$M62*[1]BaseDeDatos!$N62</f>
        <v>14112</v>
      </c>
    </row>
    <row r="63" spans="1:14" x14ac:dyDescent="0.35">
      <c r="A63">
        <v>61</v>
      </c>
      <c r="B63" s="4">
        <v>43982</v>
      </c>
      <c r="C63">
        <v>498762200</v>
      </c>
      <c r="D63" t="s">
        <v>49</v>
      </c>
      <c r="E63" t="s">
        <v>50</v>
      </c>
      <c r="F63" t="s">
        <v>118</v>
      </c>
      <c r="G63" t="s">
        <v>51</v>
      </c>
      <c r="H63" t="s">
        <v>36</v>
      </c>
      <c r="I63" t="s">
        <v>18</v>
      </c>
      <c r="J63" t="s">
        <v>42</v>
      </c>
      <c r="K63" t="s">
        <v>43</v>
      </c>
      <c r="L63" s="5">
        <v>178.5</v>
      </c>
      <c r="M63" s="5">
        <v>16</v>
      </c>
      <c r="N63" s="5">
        <f>[1]BaseDeDatos!$M63*[1]BaseDeDatos!$N63</f>
        <v>2856</v>
      </c>
    </row>
    <row r="64" spans="1:14" x14ac:dyDescent="0.35">
      <c r="A64">
        <v>62</v>
      </c>
      <c r="B64" s="4">
        <v>43855</v>
      </c>
      <c r="C64">
        <v>5059332572</v>
      </c>
      <c r="D64" t="s">
        <v>23</v>
      </c>
      <c r="E64" t="s">
        <v>24</v>
      </c>
      <c r="F64" t="s">
        <v>119</v>
      </c>
      <c r="G64" t="s">
        <v>25</v>
      </c>
      <c r="H64" t="s">
        <v>26</v>
      </c>
      <c r="I64" t="s">
        <v>27</v>
      </c>
      <c r="J64" t="s">
        <v>90</v>
      </c>
      <c r="K64" t="s">
        <v>64</v>
      </c>
      <c r="L64" s="5">
        <v>1134</v>
      </c>
      <c r="M64" s="5">
        <v>77</v>
      </c>
      <c r="N64" s="5">
        <f>[1]BaseDeDatos!$M64*[1]BaseDeDatos!$N64</f>
        <v>87318</v>
      </c>
    </row>
    <row r="65" spans="1:14" x14ac:dyDescent="0.35">
      <c r="A65">
        <v>63</v>
      </c>
      <c r="B65" s="4">
        <v>44034</v>
      </c>
      <c r="C65">
        <v>807667000</v>
      </c>
      <c r="D65" t="s">
        <v>23</v>
      </c>
      <c r="E65" t="s">
        <v>24</v>
      </c>
      <c r="F65" t="s">
        <v>123</v>
      </c>
      <c r="G65" t="s">
        <v>25</v>
      </c>
      <c r="H65" t="s">
        <v>26</v>
      </c>
      <c r="I65" t="s">
        <v>27</v>
      </c>
      <c r="J65" t="s">
        <v>91</v>
      </c>
      <c r="K65" t="s">
        <v>92</v>
      </c>
      <c r="L65" s="5">
        <v>98</v>
      </c>
      <c r="M65" s="5">
        <v>37</v>
      </c>
      <c r="N65" s="5">
        <f>[1]BaseDeDatos!$M65*[1]BaseDeDatos!$N65</f>
        <v>3626</v>
      </c>
    </row>
    <row r="66" spans="1:14" x14ac:dyDescent="0.35">
      <c r="A66">
        <v>64</v>
      </c>
      <c r="B66" s="4">
        <v>44117</v>
      </c>
      <c r="C66">
        <v>4320869422</v>
      </c>
      <c r="D66" t="s">
        <v>33</v>
      </c>
      <c r="E66" t="s">
        <v>34</v>
      </c>
      <c r="F66" t="s">
        <v>124</v>
      </c>
      <c r="G66" t="s">
        <v>35</v>
      </c>
      <c r="H66" t="s">
        <v>36</v>
      </c>
      <c r="I66" t="s">
        <v>27</v>
      </c>
      <c r="J66" t="s">
        <v>77</v>
      </c>
      <c r="K66" t="s">
        <v>78</v>
      </c>
      <c r="L66" s="5">
        <v>487.19999999999993</v>
      </c>
      <c r="M66" s="5">
        <v>63</v>
      </c>
      <c r="N66" s="5">
        <f>[1]BaseDeDatos!$M66*[1]BaseDeDatos!$N66</f>
        <v>30693.599999999995</v>
      </c>
    </row>
    <row r="67" spans="1:14" x14ac:dyDescent="0.35">
      <c r="A67">
        <v>65</v>
      </c>
      <c r="B67" s="4">
        <v>44174</v>
      </c>
      <c r="C67">
        <v>7227542762</v>
      </c>
      <c r="D67" t="s">
        <v>44</v>
      </c>
      <c r="E67" t="s">
        <v>45</v>
      </c>
      <c r="F67" t="s">
        <v>122</v>
      </c>
      <c r="G67" t="s">
        <v>16</v>
      </c>
      <c r="H67" t="s">
        <v>17</v>
      </c>
      <c r="I67" t="s">
        <v>46</v>
      </c>
      <c r="J67" t="s">
        <v>79</v>
      </c>
      <c r="K67" t="s">
        <v>66</v>
      </c>
      <c r="L67" s="5">
        <v>140</v>
      </c>
      <c r="M67" s="5">
        <v>48</v>
      </c>
      <c r="N67" s="5">
        <f>[1]BaseDeDatos!$M67*[1]BaseDeDatos!$N67</f>
        <v>6720</v>
      </c>
    </row>
    <row r="68" spans="1:14" x14ac:dyDescent="0.35">
      <c r="A68">
        <v>66</v>
      </c>
      <c r="B68" s="4">
        <v>43890</v>
      </c>
      <c r="C68">
        <v>4844854212</v>
      </c>
      <c r="D68" t="s">
        <v>44</v>
      </c>
      <c r="E68" t="s">
        <v>45</v>
      </c>
      <c r="F68" t="s">
        <v>125</v>
      </c>
      <c r="G68" t="s">
        <v>16</v>
      </c>
      <c r="H68" t="s">
        <v>17</v>
      </c>
      <c r="I68" t="s">
        <v>46</v>
      </c>
      <c r="J68" t="s">
        <v>52</v>
      </c>
      <c r="K68" t="s">
        <v>53</v>
      </c>
      <c r="L68" s="5">
        <v>560</v>
      </c>
      <c r="M68" s="5">
        <v>71</v>
      </c>
      <c r="N68" s="5">
        <f>[1]BaseDeDatos!$M68*[1]BaseDeDatos!$N68</f>
        <v>39760</v>
      </c>
    </row>
    <row r="69" spans="1:14" x14ac:dyDescent="0.35">
      <c r="A69">
        <v>67</v>
      </c>
      <c r="B69" s="4">
        <v>43945</v>
      </c>
      <c r="C69">
        <v>6476704094</v>
      </c>
      <c r="D69" t="s">
        <v>57</v>
      </c>
      <c r="E69" t="s">
        <v>58</v>
      </c>
      <c r="F69" t="s">
        <v>113</v>
      </c>
      <c r="G69" t="s">
        <v>59</v>
      </c>
      <c r="H69" t="s">
        <v>17</v>
      </c>
      <c r="I69" t="s">
        <v>27</v>
      </c>
      <c r="J69" t="s">
        <v>81</v>
      </c>
      <c r="K69" t="s">
        <v>22</v>
      </c>
      <c r="L69" s="5">
        <v>140</v>
      </c>
      <c r="M69" s="5">
        <v>55</v>
      </c>
      <c r="N69" s="5">
        <f>[1]BaseDeDatos!$M69*[1]BaseDeDatos!$N69</f>
        <v>7700</v>
      </c>
    </row>
    <row r="70" spans="1:14" x14ac:dyDescent="0.35">
      <c r="A70">
        <v>68</v>
      </c>
      <c r="B70" s="4">
        <v>44052</v>
      </c>
      <c r="C70">
        <v>289513623</v>
      </c>
      <c r="D70" t="s">
        <v>57</v>
      </c>
      <c r="E70" t="s">
        <v>58</v>
      </c>
      <c r="F70" t="s">
        <v>114</v>
      </c>
      <c r="G70" t="s">
        <v>59</v>
      </c>
      <c r="H70" t="s">
        <v>26</v>
      </c>
      <c r="J70" t="s">
        <v>21</v>
      </c>
      <c r="K70" t="s">
        <v>22</v>
      </c>
      <c r="L70" s="5">
        <v>49</v>
      </c>
      <c r="M70" s="5">
        <v>21</v>
      </c>
      <c r="N70" s="5">
        <f>[1]BaseDeDatos!$M70*[1]BaseDeDatos!$N70</f>
        <v>1029</v>
      </c>
    </row>
    <row r="71" spans="1:14" x14ac:dyDescent="0.35">
      <c r="A71">
        <v>69</v>
      </c>
      <c r="B71" s="4">
        <v>44115</v>
      </c>
      <c r="C71">
        <v>4360909288</v>
      </c>
      <c r="D71" t="s">
        <v>67</v>
      </c>
      <c r="E71" t="s">
        <v>68</v>
      </c>
      <c r="F71" t="s">
        <v>115</v>
      </c>
      <c r="G71" t="s">
        <v>56</v>
      </c>
      <c r="H71" t="s">
        <v>36</v>
      </c>
      <c r="J71" t="s">
        <v>52</v>
      </c>
      <c r="K71" t="s">
        <v>53</v>
      </c>
      <c r="L71" s="5">
        <v>560</v>
      </c>
      <c r="M71" s="5">
        <v>67</v>
      </c>
      <c r="N71" s="5">
        <f>[1]BaseDeDatos!$M71*[1]BaseDeDatos!$N71</f>
        <v>37520</v>
      </c>
    </row>
    <row r="72" spans="1:14" x14ac:dyDescent="0.35">
      <c r="A72">
        <v>70</v>
      </c>
      <c r="B72" s="4">
        <v>43966</v>
      </c>
      <c r="C72">
        <v>1569352924</v>
      </c>
      <c r="D72" t="s">
        <v>69</v>
      </c>
      <c r="E72" t="s">
        <v>70</v>
      </c>
      <c r="F72" t="s">
        <v>116</v>
      </c>
      <c r="G72" t="s">
        <v>35</v>
      </c>
      <c r="H72" t="s">
        <v>36</v>
      </c>
      <c r="J72" t="s">
        <v>71</v>
      </c>
      <c r="K72" t="s">
        <v>72</v>
      </c>
      <c r="L72" s="5">
        <v>257.59999999999997</v>
      </c>
      <c r="M72" s="5">
        <v>75</v>
      </c>
      <c r="N72" s="5">
        <f>[1]BaseDeDatos!$M72*[1]BaseDeDatos!$N72</f>
        <v>19319.999999999996</v>
      </c>
    </row>
    <row r="73" spans="1:14" x14ac:dyDescent="0.35">
      <c r="A73">
        <v>71</v>
      </c>
      <c r="B73" s="4">
        <v>43962</v>
      </c>
      <c r="C73">
        <v>4417023777</v>
      </c>
      <c r="D73" t="s">
        <v>54</v>
      </c>
      <c r="E73" t="s">
        <v>55</v>
      </c>
      <c r="F73" t="s">
        <v>117</v>
      </c>
      <c r="G73" t="s">
        <v>56</v>
      </c>
      <c r="H73" t="s">
        <v>36</v>
      </c>
      <c r="I73" t="s">
        <v>27</v>
      </c>
      <c r="J73" t="s">
        <v>32</v>
      </c>
      <c r="K73" t="s">
        <v>20</v>
      </c>
      <c r="L73" s="5">
        <v>644</v>
      </c>
      <c r="M73" s="5">
        <v>17</v>
      </c>
      <c r="N73" s="5">
        <f>[1]BaseDeDatos!$M73*[1]BaseDeDatos!$N73</f>
        <v>10948</v>
      </c>
    </row>
    <row r="74" spans="1:14" x14ac:dyDescent="0.35">
      <c r="A74">
        <v>72</v>
      </c>
      <c r="B74" s="4">
        <v>43845</v>
      </c>
      <c r="C74">
        <v>5213348963</v>
      </c>
      <c r="D74" t="s">
        <v>23</v>
      </c>
      <c r="E74" t="s">
        <v>24</v>
      </c>
      <c r="F74" t="s">
        <v>118</v>
      </c>
      <c r="G74" t="s">
        <v>25</v>
      </c>
      <c r="H74" t="s">
        <v>26</v>
      </c>
      <c r="I74" t="s">
        <v>27</v>
      </c>
      <c r="J74" t="s">
        <v>21</v>
      </c>
      <c r="K74" t="s">
        <v>22</v>
      </c>
      <c r="L74" s="5">
        <v>49</v>
      </c>
      <c r="M74" s="5">
        <v>48</v>
      </c>
      <c r="N74" s="5">
        <f>[1]BaseDeDatos!$M74*[1]BaseDeDatos!$N74</f>
        <v>2352</v>
      </c>
    </row>
    <row r="75" spans="1:14" x14ac:dyDescent="0.35">
      <c r="A75">
        <v>73</v>
      </c>
      <c r="B75" s="4">
        <v>44010</v>
      </c>
      <c r="C75">
        <v>6039525395</v>
      </c>
      <c r="D75" t="s">
        <v>30</v>
      </c>
      <c r="E75" t="s">
        <v>15</v>
      </c>
      <c r="F75" t="s">
        <v>119</v>
      </c>
      <c r="G75" t="s">
        <v>16</v>
      </c>
      <c r="H75" t="s">
        <v>17</v>
      </c>
      <c r="I75" t="s">
        <v>27</v>
      </c>
      <c r="J75" t="s">
        <v>31</v>
      </c>
      <c r="K75" t="s">
        <v>20</v>
      </c>
      <c r="L75" s="5">
        <v>252</v>
      </c>
      <c r="M75" s="5">
        <v>74</v>
      </c>
      <c r="N75" s="5">
        <f>[1]BaseDeDatos!$M75*[1]BaseDeDatos!$N75</f>
        <v>18648</v>
      </c>
    </row>
    <row r="76" spans="1:14" x14ac:dyDescent="0.35">
      <c r="A76">
        <v>74</v>
      </c>
      <c r="B76" s="4">
        <v>44123</v>
      </c>
      <c r="C76">
        <v>7564866770</v>
      </c>
      <c r="D76" t="s">
        <v>30</v>
      </c>
      <c r="E76" t="s">
        <v>15</v>
      </c>
      <c r="F76" t="s">
        <v>123</v>
      </c>
      <c r="G76" t="s">
        <v>16</v>
      </c>
      <c r="H76" t="s">
        <v>17</v>
      </c>
      <c r="I76" t="s">
        <v>27</v>
      </c>
      <c r="J76" t="s">
        <v>32</v>
      </c>
      <c r="K76" t="s">
        <v>20</v>
      </c>
      <c r="L76" s="5">
        <v>644</v>
      </c>
      <c r="M76" s="5">
        <v>96</v>
      </c>
      <c r="N76" s="5">
        <f>[1]BaseDeDatos!$M76*[1]BaseDeDatos!$N76</f>
        <v>61824</v>
      </c>
    </row>
    <row r="77" spans="1:14" x14ac:dyDescent="0.35">
      <c r="A77">
        <v>75</v>
      </c>
      <c r="B77" s="4">
        <v>43976</v>
      </c>
      <c r="C77">
        <v>9161740728</v>
      </c>
      <c r="D77" t="s">
        <v>33</v>
      </c>
      <c r="E77" t="s">
        <v>34</v>
      </c>
      <c r="F77" t="s">
        <v>124</v>
      </c>
      <c r="G77" t="s">
        <v>35</v>
      </c>
      <c r="H77" t="s">
        <v>36</v>
      </c>
      <c r="I77" t="s">
        <v>27</v>
      </c>
      <c r="J77" t="s">
        <v>37</v>
      </c>
      <c r="K77" t="s">
        <v>38</v>
      </c>
      <c r="L77" s="5">
        <v>128.79999999999998</v>
      </c>
      <c r="M77" s="5">
        <v>12</v>
      </c>
      <c r="N77" s="5">
        <f>[1]BaseDeDatos!$M77*[1]BaseDeDatos!$N77</f>
        <v>1545.6</v>
      </c>
    </row>
    <row r="78" spans="1:14" x14ac:dyDescent="0.35">
      <c r="A78">
        <v>76</v>
      </c>
      <c r="B78" s="4">
        <v>43939</v>
      </c>
      <c r="C78">
        <v>5854661633</v>
      </c>
      <c r="D78" t="s">
        <v>23</v>
      </c>
      <c r="E78" t="s">
        <v>24</v>
      </c>
      <c r="F78" t="s">
        <v>122</v>
      </c>
      <c r="G78" t="s">
        <v>25</v>
      </c>
      <c r="H78" t="s">
        <v>36</v>
      </c>
      <c r="I78" t="s">
        <v>18</v>
      </c>
      <c r="J78" t="s">
        <v>37</v>
      </c>
      <c r="K78" t="s">
        <v>38</v>
      </c>
      <c r="L78" s="5">
        <v>128.79999999999998</v>
      </c>
      <c r="M78" s="5">
        <v>62</v>
      </c>
      <c r="N78" s="5">
        <f>[1]BaseDeDatos!$M78*[1]BaseDeDatos!$N78</f>
        <v>7985.5999999999985</v>
      </c>
    </row>
    <row r="79" spans="1:14" x14ac:dyDescent="0.35">
      <c r="A79">
        <v>77</v>
      </c>
      <c r="B79" s="4">
        <v>43995</v>
      </c>
      <c r="C79">
        <v>9782824487</v>
      </c>
      <c r="D79" t="s">
        <v>39</v>
      </c>
      <c r="E79" t="s">
        <v>40</v>
      </c>
      <c r="F79" t="s">
        <v>125</v>
      </c>
      <c r="G79" t="s">
        <v>41</v>
      </c>
      <c r="H79" t="s">
        <v>17</v>
      </c>
      <c r="I79" t="s">
        <v>18</v>
      </c>
      <c r="J79" t="s">
        <v>42</v>
      </c>
      <c r="K79" t="s">
        <v>43</v>
      </c>
      <c r="L79" s="5">
        <v>178.5</v>
      </c>
      <c r="M79" s="5">
        <v>35</v>
      </c>
      <c r="N79" s="5">
        <f>[1]BaseDeDatos!$M79*[1]BaseDeDatos!$N79</f>
        <v>6247.5</v>
      </c>
    </row>
    <row r="80" spans="1:14" x14ac:dyDescent="0.35">
      <c r="A80">
        <v>78</v>
      </c>
      <c r="B80" s="4">
        <v>43888</v>
      </c>
      <c r="C80">
        <v>5368581132</v>
      </c>
      <c r="D80" t="s">
        <v>44</v>
      </c>
      <c r="E80" t="s">
        <v>45</v>
      </c>
      <c r="F80" t="s">
        <v>113</v>
      </c>
      <c r="G80" t="s">
        <v>16</v>
      </c>
      <c r="H80" t="s">
        <v>17</v>
      </c>
      <c r="I80" t="s">
        <v>46</v>
      </c>
      <c r="J80" t="s">
        <v>47</v>
      </c>
      <c r="K80" t="s">
        <v>48</v>
      </c>
      <c r="L80" s="5">
        <v>135.1</v>
      </c>
      <c r="M80" s="5">
        <v>95</v>
      </c>
      <c r="N80" s="5">
        <f>[1]BaseDeDatos!$M80*[1]BaseDeDatos!$N80</f>
        <v>12834.5</v>
      </c>
    </row>
    <row r="81" spans="1:14" x14ac:dyDescent="0.35">
      <c r="A81">
        <v>79</v>
      </c>
      <c r="B81" s="4">
        <v>43991</v>
      </c>
      <c r="C81">
        <v>1972466220</v>
      </c>
      <c r="D81" t="s">
        <v>49</v>
      </c>
      <c r="E81" t="s">
        <v>50</v>
      </c>
      <c r="F81" t="s">
        <v>114</v>
      </c>
      <c r="G81" t="s">
        <v>51</v>
      </c>
      <c r="H81" t="s">
        <v>17</v>
      </c>
      <c r="I81" t="s">
        <v>27</v>
      </c>
      <c r="J81" t="s">
        <v>52</v>
      </c>
      <c r="K81" t="s">
        <v>53</v>
      </c>
      <c r="L81" s="5">
        <v>560</v>
      </c>
      <c r="M81" s="5">
        <v>17</v>
      </c>
      <c r="N81" s="5">
        <f>[1]BaseDeDatos!$M81*[1]BaseDeDatos!$N81</f>
        <v>9520</v>
      </c>
    </row>
    <row r="82" spans="1:14" x14ac:dyDescent="0.35">
      <c r="A82">
        <v>80</v>
      </c>
      <c r="B82" s="4">
        <v>44149</v>
      </c>
      <c r="C82">
        <v>6835780904</v>
      </c>
      <c r="D82" t="s">
        <v>54</v>
      </c>
      <c r="E82" t="s">
        <v>55</v>
      </c>
      <c r="F82" t="s">
        <v>115</v>
      </c>
      <c r="G82" t="s">
        <v>56</v>
      </c>
      <c r="H82" t="s">
        <v>36</v>
      </c>
      <c r="I82" t="s">
        <v>18</v>
      </c>
      <c r="J82" t="s">
        <v>32</v>
      </c>
      <c r="K82" t="s">
        <v>20</v>
      </c>
      <c r="L82" s="5">
        <v>644</v>
      </c>
      <c r="M82" s="5">
        <v>96</v>
      </c>
      <c r="N82" s="5">
        <f>[1]BaseDeDatos!$M82*[1]BaseDeDatos!$N82</f>
        <v>61824</v>
      </c>
    </row>
    <row r="83" spans="1:14" x14ac:dyDescent="0.35">
      <c r="A83">
        <v>81</v>
      </c>
      <c r="B83" s="4">
        <v>44029</v>
      </c>
      <c r="C83">
        <v>9361876990</v>
      </c>
      <c r="D83" t="s">
        <v>33</v>
      </c>
      <c r="E83" t="s">
        <v>34</v>
      </c>
      <c r="F83" t="s">
        <v>116</v>
      </c>
      <c r="G83" t="s">
        <v>35</v>
      </c>
      <c r="H83" t="s">
        <v>36</v>
      </c>
      <c r="I83" t="s">
        <v>18</v>
      </c>
      <c r="J83" t="s">
        <v>42</v>
      </c>
      <c r="K83" t="s">
        <v>43</v>
      </c>
      <c r="L83" s="5">
        <v>178.5</v>
      </c>
      <c r="M83" s="5">
        <v>83</v>
      </c>
      <c r="N83" s="5">
        <f>[1]BaseDeDatos!$M83*[1]BaseDeDatos!$N83</f>
        <v>14815.5</v>
      </c>
    </row>
    <row r="84" spans="1:14" x14ac:dyDescent="0.35">
      <c r="A84">
        <v>82</v>
      </c>
      <c r="B84" s="4">
        <v>43831</v>
      </c>
      <c r="C84">
        <v>7655628230</v>
      </c>
      <c r="D84" t="s">
        <v>57</v>
      </c>
      <c r="E84" t="s">
        <v>58</v>
      </c>
      <c r="F84" t="s">
        <v>117</v>
      </c>
      <c r="G84" t="s">
        <v>59</v>
      </c>
      <c r="H84" t="s">
        <v>17</v>
      </c>
      <c r="I84" t="s">
        <v>27</v>
      </c>
      <c r="J84" t="s">
        <v>60</v>
      </c>
      <c r="K84" t="s">
        <v>20</v>
      </c>
      <c r="L84" s="5">
        <v>41.86</v>
      </c>
      <c r="M84" s="5">
        <v>88</v>
      </c>
      <c r="N84" s="5">
        <f>[1]BaseDeDatos!$M84*[1]BaseDeDatos!$N84</f>
        <v>3683.68</v>
      </c>
    </row>
    <row r="85" spans="1:14" x14ac:dyDescent="0.35">
      <c r="A85">
        <v>83</v>
      </c>
      <c r="B85" s="4">
        <v>43952</v>
      </c>
      <c r="C85">
        <v>6770397729</v>
      </c>
      <c r="D85" t="s">
        <v>61</v>
      </c>
      <c r="E85" t="s">
        <v>62</v>
      </c>
      <c r="F85" t="s">
        <v>118</v>
      </c>
      <c r="G85" t="s">
        <v>35</v>
      </c>
      <c r="J85" t="s">
        <v>32</v>
      </c>
      <c r="K85" t="s">
        <v>20</v>
      </c>
      <c r="L85" s="5">
        <v>644</v>
      </c>
      <c r="M85" s="5">
        <v>59</v>
      </c>
      <c r="N85" s="5">
        <f>[1]BaseDeDatos!$M85*[1]BaseDeDatos!$N85</f>
        <v>37996</v>
      </c>
    </row>
    <row r="86" spans="1:14" x14ac:dyDescent="0.35">
      <c r="A86">
        <v>84</v>
      </c>
      <c r="B86" s="4">
        <v>44099</v>
      </c>
      <c r="C86">
        <v>6622149015</v>
      </c>
      <c r="D86" t="s">
        <v>57</v>
      </c>
      <c r="E86" t="s">
        <v>58</v>
      </c>
      <c r="F86" t="s">
        <v>119</v>
      </c>
      <c r="G86" t="s">
        <v>59</v>
      </c>
      <c r="H86" t="s">
        <v>26</v>
      </c>
      <c r="J86" t="s">
        <v>63</v>
      </c>
      <c r="K86" t="s">
        <v>64</v>
      </c>
      <c r="L86" s="5">
        <v>350</v>
      </c>
      <c r="M86" s="5">
        <v>27</v>
      </c>
      <c r="N86" s="5">
        <f>[1]BaseDeDatos!$M86*[1]BaseDeDatos!$N86</f>
        <v>9450</v>
      </c>
    </row>
    <row r="87" spans="1:14" x14ac:dyDescent="0.35">
      <c r="A87">
        <v>85</v>
      </c>
      <c r="B87" s="4">
        <v>44071</v>
      </c>
      <c r="C87">
        <v>8859429908</v>
      </c>
      <c r="D87" t="s">
        <v>57</v>
      </c>
      <c r="E87" t="s">
        <v>58</v>
      </c>
      <c r="F87" t="s">
        <v>123</v>
      </c>
      <c r="G87" t="s">
        <v>59</v>
      </c>
      <c r="H87" t="s">
        <v>26</v>
      </c>
      <c r="J87" t="s">
        <v>65</v>
      </c>
      <c r="K87" t="s">
        <v>66</v>
      </c>
      <c r="L87" s="5">
        <v>308</v>
      </c>
      <c r="M87" s="5">
        <v>37</v>
      </c>
      <c r="N87" s="5">
        <f>[1]BaseDeDatos!$M87*[1]BaseDeDatos!$N87</f>
        <v>11396</v>
      </c>
    </row>
    <row r="88" spans="1:14" x14ac:dyDescent="0.35">
      <c r="A88">
        <v>86</v>
      </c>
      <c r="B88" s="4">
        <v>44104</v>
      </c>
      <c r="C88">
        <v>146252536</v>
      </c>
      <c r="D88" t="s">
        <v>57</v>
      </c>
      <c r="E88" t="s">
        <v>58</v>
      </c>
      <c r="F88" t="s">
        <v>124</v>
      </c>
      <c r="G88" t="s">
        <v>59</v>
      </c>
      <c r="H88" t="s">
        <v>26</v>
      </c>
      <c r="J88" t="s">
        <v>37</v>
      </c>
      <c r="K88" t="s">
        <v>38</v>
      </c>
      <c r="L88" s="5">
        <v>128.79999999999998</v>
      </c>
      <c r="M88" s="5">
        <v>75</v>
      </c>
      <c r="N88" s="5">
        <f>[1]BaseDeDatos!$M88*[1]BaseDeDatos!$N88</f>
        <v>9659.9999999999982</v>
      </c>
    </row>
    <row r="89" spans="1:14" x14ac:dyDescent="0.35">
      <c r="A89">
        <v>87</v>
      </c>
      <c r="B89" s="4">
        <v>43866</v>
      </c>
      <c r="C89">
        <v>9010865731</v>
      </c>
      <c r="D89" t="s">
        <v>67</v>
      </c>
      <c r="E89" t="s">
        <v>68</v>
      </c>
      <c r="F89" t="s">
        <v>122</v>
      </c>
      <c r="G89" t="s">
        <v>56</v>
      </c>
      <c r="H89" t="s">
        <v>36</v>
      </c>
      <c r="J89" t="s">
        <v>21</v>
      </c>
      <c r="K89" t="s">
        <v>22</v>
      </c>
      <c r="L89" s="5">
        <v>49</v>
      </c>
      <c r="M89" s="5">
        <v>71</v>
      </c>
      <c r="N89" s="5">
        <f>[1]BaseDeDatos!$M89*[1]BaseDeDatos!$N89</f>
        <v>3479</v>
      </c>
    </row>
    <row r="90" spans="1:14" x14ac:dyDescent="0.35">
      <c r="A90">
        <v>88</v>
      </c>
      <c r="B90" s="4">
        <v>44017</v>
      </c>
      <c r="C90">
        <v>9076170123</v>
      </c>
      <c r="D90" t="s">
        <v>67</v>
      </c>
      <c r="E90" t="s">
        <v>68</v>
      </c>
      <c r="F90" t="s">
        <v>125</v>
      </c>
      <c r="G90" t="s">
        <v>56</v>
      </c>
      <c r="H90" t="s">
        <v>36</v>
      </c>
      <c r="J90" t="s">
        <v>60</v>
      </c>
      <c r="K90" t="s">
        <v>20</v>
      </c>
      <c r="L90" s="5">
        <v>41.86</v>
      </c>
      <c r="M90" s="5">
        <v>88</v>
      </c>
      <c r="N90" s="5">
        <f>[1]BaseDeDatos!$M90*[1]BaseDeDatos!$N90</f>
        <v>3683.68</v>
      </c>
    </row>
    <row r="91" spans="1:14" x14ac:dyDescent="0.35">
      <c r="A91">
        <v>89</v>
      </c>
      <c r="B91" s="4">
        <v>43924</v>
      </c>
      <c r="C91">
        <v>4412491838</v>
      </c>
      <c r="D91" t="s">
        <v>69</v>
      </c>
      <c r="E91" t="s">
        <v>70</v>
      </c>
      <c r="F91" t="s">
        <v>113</v>
      </c>
      <c r="G91" t="s">
        <v>35</v>
      </c>
      <c r="J91" t="s">
        <v>31</v>
      </c>
      <c r="K91" t="s">
        <v>20</v>
      </c>
      <c r="L91" s="5">
        <v>252</v>
      </c>
      <c r="M91" s="5">
        <v>55</v>
      </c>
      <c r="N91" s="5">
        <f>[1]BaseDeDatos!$M91*[1]BaseDeDatos!$N91</f>
        <v>13860</v>
      </c>
    </row>
    <row r="92" spans="1:14" x14ac:dyDescent="0.35">
      <c r="A92">
        <v>90</v>
      </c>
      <c r="B92" s="4">
        <v>43964</v>
      </c>
      <c r="C92">
        <v>7223227521</v>
      </c>
      <c r="D92" t="s">
        <v>39</v>
      </c>
      <c r="E92" t="s">
        <v>40</v>
      </c>
      <c r="F92" t="s">
        <v>114</v>
      </c>
      <c r="G92" t="s">
        <v>41</v>
      </c>
      <c r="H92" t="s">
        <v>17</v>
      </c>
      <c r="I92" t="s">
        <v>18</v>
      </c>
      <c r="J92" t="s">
        <v>42</v>
      </c>
      <c r="K92" t="s">
        <v>43</v>
      </c>
      <c r="L92" s="5">
        <v>178.5</v>
      </c>
      <c r="M92" s="5">
        <v>14</v>
      </c>
      <c r="N92" s="5">
        <f>[1]BaseDeDatos!$M92*[1]BaseDeDatos!$N92</f>
        <v>2499</v>
      </c>
    </row>
    <row r="93" spans="1:14" x14ac:dyDescent="0.35">
      <c r="A93">
        <v>91</v>
      </c>
      <c r="B93" s="4">
        <v>43994</v>
      </c>
      <c r="C93">
        <v>9595973394</v>
      </c>
      <c r="D93" t="s">
        <v>44</v>
      </c>
      <c r="E93" t="s">
        <v>45</v>
      </c>
      <c r="F93" t="s">
        <v>115</v>
      </c>
      <c r="G93" t="s">
        <v>16</v>
      </c>
      <c r="H93" t="s">
        <v>17</v>
      </c>
      <c r="I93" t="s">
        <v>46</v>
      </c>
      <c r="J93" t="s">
        <v>47</v>
      </c>
      <c r="K93" t="s">
        <v>48</v>
      </c>
      <c r="L93" s="5">
        <v>135.1</v>
      </c>
      <c r="M93" s="5">
        <v>43</v>
      </c>
      <c r="N93" s="5">
        <f>[1]BaseDeDatos!$M93*[1]BaseDeDatos!$N93</f>
        <v>5809.3</v>
      </c>
    </row>
    <row r="94" spans="1:14" x14ac:dyDescent="0.35">
      <c r="A94">
        <v>92</v>
      </c>
      <c r="B94" s="4">
        <v>43891</v>
      </c>
      <c r="C94">
        <v>2755531090</v>
      </c>
      <c r="D94" t="s">
        <v>49</v>
      </c>
      <c r="E94" t="s">
        <v>50</v>
      </c>
      <c r="F94" t="s">
        <v>116</v>
      </c>
      <c r="G94" t="s">
        <v>51</v>
      </c>
      <c r="H94" t="s">
        <v>17</v>
      </c>
      <c r="I94" t="s">
        <v>27</v>
      </c>
      <c r="J94" t="s">
        <v>52</v>
      </c>
      <c r="K94" t="s">
        <v>53</v>
      </c>
      <c r="L94" s="5">
        <v>560</v>
      </c>
      <c r="M94" s="5">
        <v>63</v>
      </c>
      <c r="N94" s="5">
        <f>[1]BaseDeDatos!$M94*[1]BaseDeDatos!$N94</f>
        <v>35280</v>
      </c>
    </row>
    <row r="95" spans="1:14" x14ac:dyDescent="0.35">
      <c r="A95">
        <v>93</v>
      </c>
      <c r="B95" s="4">
        <v>44069</v>
      </c>
      <c r="C95">
        <v>5306800000</v>
      </c>
      <c r="D95" t="s">
        <v>54</v>
      </c>
      <c r="E95" t="s">
        <v>55</v>
      </c>
      <c r="F95" t="s">
        <v>117</v>
      </c>
      <c r="G95" t="s">
        <v>56</v>
      </c>
      <c r="H95" t="s">
        <v>36</v>
      </c>
      <c r="I95" t="s">
        <v>18</v>
      </c>
      <c r="J95" t="s">
        <v>32</v>
      </c>
      <c r="K95" t="s">
        <v>20</v>
      </c>
      <c r="L95" s="5">
        <v>644</v>
      </c>
      <c r="M95" s="5">
        <v>36</v>
      </c>
      <c r="N95" s="5">
        <f>[1]BaseDeDatos!$M95*[1]BaseDeDatos!$N95</f>
        <v>23184</v>
      </c>
    </row>
    <row r="96" spans="1:14" x14ac:dyDescent="0.35">
      <c r="A96">
        <v>94</v>
      </c>
      <c r="B96" s="4">
        <v>44171</v>
      </c>
      <c r="C96">
        <v>6768826719</v>
      </c>
      <c r="D96" t="s">
        <v>33</v>
      </c>
      <c r="E96" t="s">
        <v>34</v>
      </c>
      <c r="F96" t="s">
        <v>118</v>
      </c>
      <c r="G96" t="s">
        <v>35</v>
      </c>
      <c r="H96" t="s">
        <v>36</v>
      </c>
      <c r="I96" t="s">
        <v>18</v>
      </c>
      <c r="J96" t="s">
        <v>42</v>
      </c>
      <c r="K96" t="s">
        <v>43</v>
      </c>
      <c r="L96" s="5">
        <v>178.5</v>
      </c>
      <c r="M96" s="5">
        <v>41</v>
      </c>
      <c r="N96" s="5">
        <f>[1]BaseDeDatos!$M96*[1]BaseDeDatos!$N96</f>
        <v>7318.5</v>
      </c>
    </row>
    <row r="97" spans="1:14" x14ac:dyDescent="0.35">
      <c r="A97">
        <v>95</v>
      </c>
      <c r="B97" s="4">
        <v>43923</v>
      </c>
      <c r="C97">
        <v>7945500000</v>
      </c>
      <c r="D97" t="s">
        <v>57</v>
      </c>
      <c r="E97" t="s">
        <v>58</v>
      </c>
      <c r="F97" t="s">
        <v>119</v>
      </c>
      <c r="G97" t="s">
        <v>59</v>
      </c>
      <c r="H97" t="s">
        <v>17</v>
      </c>
      <c r="I97" t="s">
        <v>27</v>
      </c>
      <c r="J97" t="s">
        <v>60</v>
      </c>
      <c r="K97" t="s">
        <v>20</v>
      </c>
      <c r="L97" s="5">
        <v>41.86</v>
      </c>
      <c r="M97" s="5">
        <v>35</v>
      </c>
      <c r="N97" s="5">
        <f>[1]BaseDeDatos!$M97*[1]BaseDeDatos!$N97</f>
        <v>1465.1</v>
      </c>
    </row>
    <row r="98" spans="1:14" x14ac:dyDescent="0.35">
      <c r="A98">
        <v>96</v>
      </c>
      <c r="B98" s="4">
        <v>43923</v>
      </c>
      <c r="C98">
        <v>4671327569</v>
      </c>
      <c r="D98" t="s">
        <v>61</v>
      </c>
      <c r="E98" t="s">
        <v>62</v>
      </c>
      <c r="F98" t="s">
        <v>123</v>
      </c>
      <c r="G98" t="s">
        <v>35</v>
      </c>
      <c r="J98" t="s">
        <v>32</v>
      </c>
      <c r="K98" t="s">
        <v>20</v>
      </c>
      <c r="L98" s="5">
        <v>644</v>
      </c>
      <c r="M98" s="5">
        <v>31</v>
      </c>
      <c r="N98" s="5">
        <f>[1]BaseDeDatos!$M98*[1]BaseDeDatos!$N98</f>
        <v>19964</v>
      </c>
    </row>
    <row r="99" spans="1:14" x14ac:dyDescent="0.35">
      <c r="A99">
        <v>97</v>
      </c>
      <c r="B99" s="4">
        <v>44100</v>
      </c>
      <c r="C99">
        <v>5750783013</v>
      </c>
      <c r="D99" t="s">
        <v>57</v>
      </c>
      <c r="E99" t="s">
        <v>58</v>
      </c>
      <c r="F99" t="s">
        <v>124</v>
      </c>
      <c r="G99" t="s">
        <v>59</v>
      </c>
      <c r="H99" t="s">
        <v>26</v>
      </c>
      <c r="J99" t="s">
        <v>63</v>
      </c>
      <c r="K99" t="s">
        <v>64</v>
      </c>
      <c r="L99" s="5">
        <v>350</v>
      </c>
      <c r="M99" s="5">
        <v>52</v>
      </c>
      <c r="N99" s="5">
        <f>[1]BaseDeDatos!$M99*[1]BaseDeDatos!$N99</f>
        <v>18200</v>
      </c>
    </row>
    <row r="100" spans="1:14" x14ac:dyDescent="0.35">
      <c r="A100">
        <v>98</v>
      </c>
      <c r="B100" s="4">
        <v>44024</v>
      </c>
      <c r="C100">
        <v>1216202808</v>
      </c>
      <c r="D100" t="s">
        <v>57</v>
      </c>
      <c r="E100" t="s">
        <v>58</v>
      </c>
      <c r="F100" t="s">
        <v>122</v>
      </c>
      <c r="G100" t="s">
        <v>59</v>
      </c>
      <c r="H100" t="s">
        <v>26</v>
      </c>
      <c r="J100" t="s">
        <v>65</v>
      </c>
      <c r="K100" t="s">
        <v>66</v>
      </c>
      <c r="L100" s="5">
        <v>308</v>
      </c>
      <c r="M100" s="5">
        <v>30</v>
      </c>
      <c r="N100" s="5">
        <f>[1]BaseDeDatos!$M100*[1]BaseDeDatos!$N100</f>
        <v>9240</v>
      </c>
    </row>
    <row r="101" spans="1:14" x14ac:dyDescent="0.35">
      <c r="A101">
        <v>99</v>
      </c>
      <c r="B101" s="4">
        <v>43934</v>
      </c>
      <c r="C101">
        <v>7167041532</v>
      </c>
      <c r="D101" t="s">
        <v>57</v>
      </c>
      <c r="E101" t="s">
        <v>58</v>
      </c>
      <c r="F101" t="s">
        <v>125</v>
      </c>
      <c r="G101" t="s">
        <v>59</v>
      </c>
      <c r="H101" t="s">
        <v>26</v>
      </c>
      <c r="J101" t="s">
        <v>37</v>
      </c>
      <c r="K101" t="s">
        <v>38</v>
      </c>
      <c r="L101" s="5">
        <v>128.79999999999998</v>
      </c>
      <c r="M101" s="5">
        <v>41</v>
      </c>
      <c r="N101" s="5">
        <f>[1]BaseDeDatos!$M101*[1]BaseDeDatos!$N101</f>
        <v>5280.7999999999993</v>
      </c>
    </row>
    <row r="102" spans="1:14" x14ac:dyDescent="0.35">
      <c r="A102">
        <v>100</v>
      </c>
      <c r="B102" s="4">
        <v>44096</v>
      </c>
      <c r="C102">
        <v>2241191338</v>
      </c>
      <c r="D102" t="s">
        <v>67</v>
      </c>
      <c r="E102" t="s">
        <v>68</v>
      </c>
      <c r="F102" t="s">
        <v>113</v>
      </c>
      <c r="G102" t="s">
        <v>56</v>
      </c>
      <c r="H102" t="s">
        <v>36</v>
      </c>
      <c r="J102" t="s">
        <v>21</v>
      </c>
      <c r="K102" t="s">
        <v>22</v>
      </c>
      <c r="L102" s="5">
        <v>49</v>
      </c>
      <c r="M102" s="5">
        <v>44</v>
      </c>
      <c r="N102" s="5">
        <f>[1]BaseDeDatos!$M102*[1]BaseDeDatos!$N102</f>
        <v>2156</v>
      </c>
    </row>
    <row r="103" spans="1:14" x14ac:dyDescent="0.35">
      <c r="A103">
        <v>101</v>
      </c>
      <c r="B103" s="4">
        <v>44106</v>
      </c>
      <c r="C103">
        <v>806264266</v>
      </c>
      <c r="D103" t="s">
        <v>67</v>
      </c>
      <c r="E103" t="s">
        <v>68</v>
      </c>
      <c r="F103" t="s">
        <v>114</v>
      </c>
      <c r="G103" t="s">
        <v>56</v>
      </c>
      <c r="H103" t="s">
        <v>36</v>
      </c>
      <c r="J103" t="s">
        <v>60</v>
      </c>
      <c r="K103" t="s">
        <v>20</v>
      </c>
      <c r="L103" s="5">
        <v>41.86</v>
      </c>
      <c r="M103" s="5">
        <v>77</v>
      </c>
      <c r="N103" s="5">
        <f>[1]BaseDeDatos!$M103*[1]BaseDeDatos!$N103</f>
        <v>3223.22</v>
      </c>
    </row>
    <row r="104" spans="1:14" x14ac:dyDescent="0.35">
      <c r="A104">
        <v>102</v>
      </c>
      <c r="B104" s="4">
        <v>43902</v>
      </c>
      <c r="C104">
        <v>3820174684</v>
      </c>
      <c r="D104" t="s">
        <v>69</v>
      </c>
      <c r="E104" t="s">
        <v>70</v>
      </c>
      <c r="F104" t="s">
        <v>115</v>
      </c>
      <c r="G104" t="s">
        <v>35</v>
      </c>
      <c r="J104" t="s">
        <v>31</v>
      </c>
      <c r="K104" t="s">
        <v>20</v>
      </c>
      <c r="L104" s="5">
        <v>252</v>
      </c>
      <c r="M104" s="5">
        <v>29</v>
      </c>
      <c r="N104" s="5">
        <f>[1]BaseDeDatos!$M104*[1]BaseDeDatos!$N104</f>
        <v>7308</v>
      </c>
    </row>
    <row r="105" spans="1:14" x14ac:dyDescent="0.35">
      <c r="A105">
        <v>103</v>
      </c>
      <c r="B105" s="4">
        <v>44074</v>
      </c>
      <c r="C105">
        <v>5541796483</v>
      </c>
      <c r="D105" t="s">
        <v>69</v>
      </c>
      <c r="E105" t="s">
        <v>70</v>
      </c>
      <c r="F105" t="s">
        <v>116</v>
      </c>
      <c r="G105" t="s">
        <v>35</v>
      </c>
      <c r="J105" t="s">
        <v>32</v>
      </c>
      <c r="K105" t="s">
        <v>20</v>
      </c>
      <c r="L105" s="5">
        <v>644</v>
      </c>
      <c r="M105" s="5">
        <v>77</v>
      </c>
      <c r="N105" s="5">
        <f>[1]BaseDeDatos!$M105*[1]BaseDeDatos!$N105</f>
        <v>49588</v>
      </c>
    </row>
    <row r="106" spans="1:14" x14ac:dyDescent="0.35">
      <c r="A106">
        <v>104</v>
      </c>
      <c r="B106" s="4">
        <v>44025</v>
      </c>
      <c r="C106">
        <v>7096714976</v>
      </c>
      <c r="D106" t="s">
        <v>69</v>
      </c>
      <c r="E106" t="s">
        <v>70</v>
      </c>
      <c r="F106" t="s">
        <v>117</v>
      </c>
      <c r="G106" t="s">
        <v>35</v>
      </c>
      <c r="J106" t="s">
        <v>60</v>
      </c>
      <c r="K106" t="s">
        <v>20</v>
      </c>
      <c r="L106" s="5">
        <v>41.86</v>
      </c>
      <c r="M106" s="5">
        <v>73</v>
      </c>
      <c r="N106" s="5">
        <f>[1]BaseDeDatos!$M106*[1]BaseDeDatos!$N106</f>
        <v>3055.7799999999997</v>
      </c>
    </row>
    <row r="107" spans="1:14" x14ac:dyDescent="0.35">
      <c r="A107">
        <v>105</v>
      </c>
      <c r="B107" s="4">
        <v>44160</v>
      </c>
      <c r="C107">
        <v>2543114862</v>
      </c>
      <c r="D107" t="s">
        <v>54</v>
      </c>
      <c r="E107" t="s">
        <v>55</v>
      </c>
      <c r="F107" t="s">
        <v>118</v>
      </c>
      <c r="G107" t="s">
        <v>56</v>
      </c>
      <c r="H107" t="s">
        <v>36</v>
      </c>
      <c r="I107" t="s">
        <v>27</v>
      </c>
      <c r="J107" t="s">
        <v>47</v>
      </c>
      <c r="K107" t="s">
        <v>48</v>
      </c>
      <c r="L107" s="5">
        <v>135.1</v>
      </c>
      <c r="M107" s="5">
        <v>74</v>
      </c>
      <c r="N107" s="5">
        <f>[1]BaseDeDatos!$M107*[1]BaseDeDatos!$N107</f>
        <v>9997.4</v>
      </c>
    </row>
    <row r="108" spans="1:14" x14ac:dyDescent="0.35">
      <c r="A108">
        <v>106</v>
      </c>
      <c r="B108" s="4">
        <v>44070</v>
      </c>
      <c r="C108">
        <v>6501127347</v>
      </c>
      <c r="D108" t="s">
        <v>54</v>
      </c>
      <c r="E108" t="s">
        <v>55</v>
      </c>
      <c r="F108" t="s">
        <v>119</v>
      </c>
      <c r="G108" t="s">
        <v>56</v>
      </c>
      <c r="H108" t="s">
        <v>36</v>
      </c>
      <c r="I108" t="s">
        <v>27</v>
      </c>
      <c r="J108" t="s">
        <v>71</v>
      </c>
      <c r="K108" t="s">
        <v>72</v>
      </c>
      <c r="L108" s="5">
        <v>257.59999999999997</v>
      </c>
      <c r="M108" s="5">
        <v>25</v>
      </c>
      <c r="N108" s="5">
        <f>[1]BaseDeDatos!$M108*[1]BaseDeDatos!$N108</f>
        <v>6439.9999999999991</v>
      </c>
    </row>
    <row r="109" spans="1:14" x14ac:dyDescent="0.35">
      <c r="A109">
        <v>107</v>
      </c>
      <c r="B109" s="4">
        <v>43947</v>
      </c>
      <c r="C109">
        <v>1322296163</v>
      </c>
      <c r="D109" t="s">
        <v>73</v>
      </c>
      <c r="E109" t="s">
        <v>40</v>
      </c>
      <c r="F109" t="s">
        <v>123</v>
      </c>
      <c r="G109" t="s">
        <v>74</v>
      </c>
      <c r="H109" t="s">
        <v>26</v>
      </c>
      <c r="I109" t="s">
        <v>18</v>
      </c>
      <c r="J109" t="s">
        <v>75</v>
      </c>
      <c r="K109" t="s">
        <v>76</v>
      </c>
      <c r="L109" s="5">
        <v>273</v>
      </c>
      <c r="M109" s="5">
        <v>82</v>
      </c>
      <c r="N109" s="5">
        <f>[1]BaseDeDatos!$M109*[1]BaseDeDatos!$N109</f>
        <v>22386</v>
      </c>
    </row>
    <row r="110" spans="1:14" x14ac:dyDescent="0.35">
      <c r="A110">
        <v>108</v>
      </c>
      <c r="B110" s="4">
        <v>44122</v>
      </c>
      <c r="C110">
        <v>5162222472</v>
      </c>
      <c r="D110" t="s">
        <v>73</v>
      </c>
      <c r="E110" t="s">
        <v>40</v>
      </c>
      <c r="F110" t="s">
        <v>124</v>
      </c>
      <c r="G110" t="s">
        <v>74</v>
      </c>
      <c r="H110" t="s">
        <v>26</v>
      </c>
      <c r="I110" t="s">
        <v>18</v>
      </c>
      <c r="J110" t="s">
        <v>77</v>
      </c>
      <c r="K110" t="s">
        <v>78</v>
      </c>
      <c r="L110" s="5">
        <v>487.19999999999993</v>
      </c>
      <c r="M110" s="5">
        <v>37</v>
      </c>
      <c r="N110" s="5">
        <f>[1]BaseDeDatos!$M110*[1]BaseDeDatos!$N110</f>
        <v>18026.399999999998</v>
      </c>
    </row>
    <row r="111" spans="1:14" x14ac:dyDescent="0.35">
      <c r="A111">
        <v>109</v>
      </c>
      <c r="B111" s="4">
        <v>44103</v>
      </c>
      <c r="C111">
        <v>5752777715</v>
      </c>
      <c r="D111" t="s">
        <v>49</v>
      </c>
      <c r="E111" t="s">
        <v>50</v>
      </c>
      <c r="F111" t="s">
        <v>122</v>
      </c>
      <c r="G111" t="s">
        <v>51</v>
      </c>
      <c r="H111" t="s">
        <v>17</v>
      </c>
      <c r="I111" t="s">
        <v>27</v>
      </c>
      <c r="J111" t="s">
        <v>19</v>
      </c>
      <c r="K111" t="s">
        <v>20</v>
      </c>
      <c r="L111" s="5">
        <v>196</v>
      </c>
      <c r="M111" s="5">
        <v>84</v>
      </c>
      <c r="N111" s="5">
        <f>[1]BaseDeDatos!$M111*[1]BaseDeDatos!$N111</f>
        <v>16464</v>
      </c>
    </row>
    <row r="112" spans="1:14" x14ac:dyDescent="0.35">
      <c r="A112">
        <v>110</v>
      </c>
      <c r="B112" s="4">
        <v>44024</v>
      </c>
      <c r="C112">
        <v>2261700341</v>
      </c>
      <c r="D112" t="s">
        <v>33</v>
      </c>
      <c r="E112" t="s">
        <v>34</v>
      </c>
      <c r="F112" t="s">
        <v>125</v>
      </c>
      <c r="G112" t="s">
        <v>35</v>
      </c>
      <c r="H112" t="s">
        <v>17</v>
      </c>
      <c r="I112" t="s">
        <v>18</v>
      </c>
      <c r="J112" t="s">
        <v>52</v>
      </c>
      <c r="K112" t="s">
        <v>53</v>
      </c>
      <c r="L112" s="5">
        <v>560</v>
      </c>
      <c r="M112" s="5">
        <v>73</v>
      </c>
      <c r="N112" s="5">
        <f>[1]BaseDeDatos!$M112*[1]BaseDeDatos!$N112</f>
        <v>40880</v>
      </c>
    </row>
    <row r="113" spans="1:14" x14ac:dyDescent="0.35">
      <c r="A113">
        <v>111</v>
      </c>
      <c r="B113" s="4">
        <v>44073</v>
      </c>
      <c r="C113">
        <v>9950546196</v>
      </c>
      <c r="D113" t="s">
        <v>33</v>
      </c>
      <c r="E113" t="s">
        <v>34</v>
      </c>
      <c r="F113" t="s">
        <v>113</v>
      </c>
      <c r="G113" t="s">
        <v>35</v>
      </c>
      <c r="H113" t="s">
        <v>17</v>
      </c>
      <c r="I113" t="s">
        <v>18</v>
      </c>
      <c r="J113" t="s">
        <v>37</v>
      </c>
      <c r="K113" t="s">
        <v>38</v>
      </c>
      <c r="L113" s="5">
        <v>128.79999999999998</v>
      </c>
      <c r="M113" s="5">
        <v>51</v>
      </c>
      <c r="N113" s="5">
        <f>[1]BaseDeDatos!$M113*[1]BaseDeDatos!$N113</f>
        <v>6568.7999999999993</v>
      </c>
    </row>
    <row r="114" spans="1:14" x14ac:dyDescent="0.35">
      <c r="A114">
        <v>112</v>
      </c>
      <c r="B114" s="4">
        <v>44191</v>
      </c>
      <c r="C114">
        <v>9911266011</v>
      </c>
      <c r="D114" t="s">
        <v>82</v>
      </c>
      <c r="E114" t="s">
        <v>58</v>
      </c>
      <c r="F114" t="s">
        <v>114</v>
      </c>
      <c r="G114" t="s">
        <v>59</v>
      </c>
      <c r="H114" t="s">
        <v>26</v>
      </c>
      <c r="I114" t="s">
        <v>46</v>
      </c>
      <c r="J114" t="s">
        <v>87</v>
      </c>
      <c r="K114" t="s">
        <v>38</v>
      </c>
      <c r="L114" s="5">
        <v>140</v>
      </c>
      <c r="M114" s="5">
        <v>66</v>
      </c>
      <c r="N114" s="5">
        <f>[1]BaseDeDatos!$M114*[1]BaseDeDatos!$N114</f>
        <v>9240</v>
      </c>
    </row>
    <row r="115" spans="1:14" x14ac:dyDescent="0.35">
      <c r="A115">
        <v>113</v>
      </c>
      <c r="B115" s="4">
        <v>44183</v>
      </c>
      <c r="C115">
        <v>8455987495</v>
      </c>
      <c r="D115" t="s">
        <v>83</v>
      </c>
      <c r="E115" t="s">
        <v>68</v>
      </c>
      <c r="F115" t="s">
        <v>115</v>
      </c>
      <c r="G115" t="s">
        <v>56</v>
      </c>
      <c r="H115" t="s">
        <v>36</v>
      </c>
      <c r="I115" t="s">
        <v>27</v>
      </c>
      <c r="J115" t="s">
        <v>88</v>
      </c>
      <c r="K115" t="s">
        <v>89</v>
      </c>
      <c r="L115" s="5">
        <v>298.90000000000003</v>
      </c>
      <c r="M115" s="5">
        <v>36</v>
      </c>
      <c r="N115" s="5">
        <f>[1]BaseDeDatos!$M115*[1]BaseDeDatos!$N115</f>
        <v>10760.400000000001</v>
      </c>
    </row>
    <row r="116" spans="1:14" x14ac:dyDescent="0.35">
      <c r="A116">
        <v>114</v>
      </c>
      <c r="B116" s="4">
        <v>43966</v>
      </c>
      <c r="C116">
        <v>6668567210</v>
      </c>
      <c r="D116" t="s">
        <v>83</v>
      </c>
      <c r="E116" t="s">
        <v>68</v>
      </c>
      <c r="F116" t="s">
        <v>116</v>
      </c>
      <c r="G116" t="s">
        <v>56</v>
      </c>
      <c r="H116" t="s">
        <v>36</v>
      </c>
      <c r="I116" t="s">
        <v>27</v>
      </c>
      <c r="J116" t="s">
        <v>47</v>
      </c>
      <c r="K116" t="s">
        <v>48</v>
      </c>
      <c r="L116" s="5">
        <v>135.1</v>
      </c>
      <c r="M116" s="5">
        <v>87</v>
      </c>
      <c r="N116" s="5">
        <f>[1]BaseDeDatos!$M116*[1]BaseDeDatos!$N116</f>
        <v>11753.699999999999</v>
      </c>
    </row>
    <row r="117" spans="1:14" x14ac:dyDescent="0.35">
      <c r="A117">
        <v>115</v>
      </c>
      <c r="B117" s="4">
        <v>44019</v>
      </c>
      <c r="C117">
        <v>9528620750</v>
      </c>
      <c r="D117" t="s">
        <v>83</v>
      </c>
      <c r="E117" t="s">
        <v>68</v>
      </c>
      <c r="F117" t="s">
        <v>117</v>
      </c>
      <c r="G117" t="s">
        <v>56</v>
      </c>
      <c r="H117" t="s">
        <v>36</v>
      </c>
      <c r="I117" t="s">
        <v>27</v>
      </c>
      <c r="J117" t="s">
        <v>71</v>
      </c>
      <c r="K117" t="s">
        <v>72</v>
      </c>
      <c r="L117" s="5">
        <v>257.59999999999997</v>
      </c>
      <c r="M117" s="5">
        <v>64</v>
      </c>
      <c r="N117" s="5">
        <f>[1]BaseDeDatos!$M117*[1]BaseDeDatos!$N117</f>
        <v>16486.399999999998</v>
      </c>
    </row>
    <row r="118" spans="1:14" x14ac:dyDescent="0.35">
      <c r="A118">
        <v>116</v>
      </c>
      <c r="B118" s="4">
        <v>43876</v>
      </c>
      <c r="C118">
        <v>1951835035</v>
      </c>
      <c r="D118" t="s">
        <v>39</v>
      </c>
      <c r="E118" t="s">
        <v>40</v>
      </c>
      <c r="F118" t="s">
        <v>118</v>
      </c>
      <c r="G118" t="s">
        <v>41</v>
      </c>
      <c r="H118" t="s">
        <v>17</v>
      </c>
      <c r="I118" t="s">
        <v>18</v>
      </c>
      <c r="J118" t="s">
        <v>19</v>
      </c>
      <c r="K118" t="s">
        <v>20</v>
      </c>
      <c r="L118" s="5">
        <v>196</v>
      </c>
      <c r="M118" s="5">
        <v>21</v>
      </c>
      <c r="N118" s="5">
        <f>[1]BaseDeDatos!$M118*[1]BaseDeDatos!$N118</f>
        <v>4116</v>
      </c>
    </row>
    <row r="119" spans="1:14" x14ac:dyDescent="0.35">
      <c r="A119">
        <v>117</v>
      </c>
      <c r="B119" s="4">
        <v>44101</v>
      </c>
      <c r="C119">
        <v>8464805926</v>
      </c>
      <c r="D119" t="s">
        <v>49</v>
      </c>
      <c r="E119" t="s">
        <v>50</v>
      </c>
      <c r="F119" t="s">
        <v>119</v>
      </c>
      <c r="G119" t="s">
        <v>51</v>
      </c>
      <c r="H119" t="s">
        <v>36</v>
      </c>
      <c r="I119" t="s">
        <v>18</v>
      </c>
      <c r="J119" t="s">
        <v>42</v>
      </c>
      <c r="K119" t="s">
        <v>43</v>
      </c>
      <c r="L119" s="5">
        <v>178.5</v>
      </c>
      <c r="M119" s="5">
        <v>19</v>
      </c>
      <c r="N119" s="5">
        <f>[1]BaseDeDatos!$M119*[1]BaseDeDatos!$N119</f>
        <v>3391.5</v>
      </c>
    </row>
    <row r="120" spans="1:14" x14ac:dyDescent="0.35">
      <c r="A120">
        <v>118</v>
      </c>
      <c r="B120" s="4">
        <v>44094</v>
      </c>
      <c r="C120">
        <v>1040241832</v>
      </c>
      <c r="D120" t="s">
        <v>23</v>
      </c>
      <c r="E120" t="s">
        <v>24</v>
      </c>
      <c r="F120" t="s">
        <v>123</v>
      </c>
      <c r="G120" t="s">
        <v>25</v>
      </c>
      <c r="H120" t="s">
        <v>26</v>
      </c>
      <c r="I120" t="s">
        <v>27</v>
      </c>
      <c r="J120" t="s">
        <v>90</v>
      </c>
      <c r="K120" t="s">
        <v>64</v>
      </c>
      <c r="L120" s="5">
        <v>1134</v>
      </c>
      <c r="M120" s="5">
        <v>23</v>
      </c>
      <c r="N120" s="5">
        <f>[1]BaseDeDatos!$M120*[1]BaseDeDatos!$N120</f>
        <v>26082</v>
      </c>
    </row>
    <row r="121" spans="1:14" x14ac:dyDescent="0.35">
      <c r="A121">
        <v>119</v>
      </c>
      <c r="B121" s="4">
        <v>44157</v>
      </c>
      <c r="C121">
        <v>5032769390</v>
      </c>
      <c r="D121" t="s">
        <v>23</v>
      </c>
      <c r="E121" t="s">
        <v>24</v>
      </c>
      <c r="F121" t="s">
        <v>124</v>
      </c>
      <c r="G121" t="s">
        <v>25</v>
      </c>
      <c r="H121" t="s">
        <v>26</v>
      </c>
      <c r="I121" t="s">
        <v>27</v>
      </c>
      <c r="J121" t="s">
        <v>91</v>
      </c>
      <c r="K121" t="s">
        <v>92</v>
      </c>
      <c r="L121" s="5">
        <v>98</v>
      </c>
      <c r="M121" s="5">
        <v>72</v>
      </c>
      <c r="N121" s="5">
        <f>[1]BaseDeDatos!$M121*[1]BaseDeDatos!$N121</f>
        <v>7056</v>
      </c>
    </row>
    <row r="122" spans="1:14" x14ac:dyDescent="0.35">
      <c r="A122">
        <v>120</v>
      </c>
      <c r="B122" s="4">
        <v>43916</v>
      </c>
      <c r="C122">
        <v>5375997402</v>
      </c>
      <c r="D122" t="s">
        <v>33</v>
      </c>
      <c r="E122" t="s">
        <v>34</v>
      </c>
      <c r="F122" t="s">
        <v>122</v>
      </c>
      <c r="G122" t="s">
        <v>35</v>
      </c>
      <c r="H122" t="s">
        <v>36</v>
      </c>
      <c r="I122" t="s">
        <v>27</v>
      </c>
      <c r="J122" t="s">
        <v>77</v>
      </c>
      <c r="K122" t="s">
        <v>78</v>
      </c>
      <c r="L122" s="5">
        <v>487.19999999999993</v>
      </c>
      <c r="M122" s="5">
        <v>22</v>
      </c>
      <c r="N122" s="5">
        <f>[1]BaseDeDatos!$M122*[1]BaseDeDatos!$N122</f>
        <v>10718.399999999998</v>
      </c>
    </row>
    <row r="123" spans="1:14" x14ac:dyDescent="0.35">
      <c r="A123">
        <v>121</v>
      </c>
      <c r="B123" s="4">
        <v>43837</v>
      </c>
      <c r="C123">
        <v>967566383</v>
      </c>
      <c r="D123" t="s">
        <v>44</v>
      </c>
      <c r="E123" t="s">
        <v>45</v>
      </c>
      <c r="F123" t="s">
        <v>125</v>
      </c>
      <c r="G123" t="s">
        <v>16</v>
      </c>
      <c r="H123" t="s">
        <v>17</v>
      </c>
      <c r="I123" t="s">
        <v>46</v>
      </c>
      <c r="J123" t="s">
        <v>79</v>
      </c>
      <c r="K123" t="s">
        <v>66</v>
      </c>
      <c r="L123" s="5">
        <v>140</v>
      </c>
      <c r="M123" s="5">
        <v>82</v>
      </c>
      <c r="N123" s="5">
        <f>[1]BaseDeDatos!$M123*[1]BaseDeDatos!$N123</f>
        <v>11480</v>
      </c>
    </row>
    <row r="124" spans="1:14" x14ac:dyDescent="0.35">
      <c r="A124">
        <v>122</v>
      </c>
      <c r="B124" s="4">
        <v>44042</v>
      </c>
      <c r="C124">
        <v>7607007457</v>
      </c>
      <c r="D124" t="s">
        <v>44</v>
      </c>
      <c r="E124" t="s">
        <v>45</v>
      </c>
      <c r="F124" t="s">
        <v>113</v>
      </c>
      <c r="G124" t="s">
        <v>16</v>
      </c>
      <c r="H124" t="s">
        <v>17</v>
      </c>
      <c r="I124" t="s">
        <v>46</v>
      </c>
      <c r="J124" t="s">
        <v>52</v>
      </c>
      <c r="K124" t="s">
        <v>53</v>
      </c>
      <c r="L124" s="5">
        <v>560</v>
      </c>
      <c r="M124" s="5">
        <v>98</v>
      </c>
      <c r="N124" s="5">
        <f>[1]BaseDeDatos!$M124*[1]BaseDeDatos!$N124</f>
        <v>54880</v>
      </c>
    </row>
    <row r="125" spans="1:14" x14ac:dyDescent="0.35">
      <c r="A125">
        <v>123</v>
      </c>
      <c r="B125" s="4">
        <v>44092</v>
      </c>
      <c r="C125">
        <v>6139722497</v>
      </c>
      <c r="D125" t="s">
        <v>61</v>
      </c>
      <c r="E125" t="s">
        <v>62</v>
      </c>
      <c r="F125" t="s">
        <v>114</v>
      </c>
      <c r="G125" t="s">
        <v>35</v>
      </c>
      <c r="J125" t="s">
        <v>32</v>
      </c>
      <c r="K125" t="s">
        <v>20</v>
      </c>
      <c r="L125" s="5">
        <v>644</v>
      </c>
      <c r="M125" s="5">
        <v>71</v>
      </c>
      <c r="N125" s="5">
        <f>[1]BaseDeDatos!$M125*[1]BaseDeDatos!$N125</f>
        <v>45724</v>
      </c>
    </row>
    <row r="126" spans="1:14" x14ac:dyDescent="0.35">
      <c r="A126">
        <v>124</v>
      </c>
      <c r="B126" s="4">
        <v>43924</v>
      </c>
      <c r="C126">
        <v>6071133871</v>
      </c>
      <c r="D126" t="s">
        <v>57</v>
      </c>
      <c r="E126" t="s">
        <v>58</v>
      </c>
      <c r="F126" t="s">
        <v>115</v>
      </c>
      <c r="G126" t="s">
        <v>59</v>
      </c>
      <c r="H126" t="s">
        <v>26</v>
      </c>
      <c r="J126" t="s">
        <v>63</v>
      </c>
      <c r="K126" t="s">
        <v>64</v>
      </c>
      <c r="L126" s="5">
        <v>350</v>
      </c>
      <c r="M126" s="5">
        <v>40</v>
      </c>
      <c r="N126" s="5">
        <f>[1]BaseDeDatos!$M126*[1]BaseDeDatos!$N126</f>
        <v>14000</v>
      </c>
    </row>
    <row r="127" spans="1:14" x14ac:dyDescent="0.35">
      <c r="A127">
        <v>125</v>
      </c>
      <c r="B127" s="4">
        <v>43887</v>
      </c>
      <c r="C127">
        <v>8634772142</v>
      </c>
      <c r="D127" t="s">
        <v>57</v>
      </c>
      <c r="E127" t="s">
        <v>58</v>
      </c>
      <c r="F127" t="s">
        <v>116</v>
      </c>
      <c r="G127" t="s">
        <v>59</v>
      </c>
      <c r="H127" t="s">
        <v>26</v>
      </c>
      <c r="J127" t="s">
        <v>65</v>
      </c>
      <c r="K127" t="s">
        <v>66</v>
      </c>
      <c r="L127" s="5">
        <v>308</v>
      </c>
      <c r="M127" s="5">
        <v>80</v>
      </c>
      <c r="N127" s="5">
        <f>[1]BaseDeDatos!$M127*[1]BaseDeDatos!$N127</f>
        <v>24640</v>
      </c>
    </row>
    <row r="128" spans="1:14" x14ac:dyDescent="0.35">
      <c r="A128">
        <v>126</v>
      </c>
      <c r="B128" s="4">
        <v>44080</v>
      </c>
      <c r="C128">
        <v>5431718510</v>
      </c>
      <c r="D128" t="s">
        <v>57</v>
      </c>
      <c r="E128" t="s">
        <v>58</v>
      </c>
      <c r="F128" t="s">
        <v>117</v>
      </c>
      <c r="G128" t="s">
        <v>59</v>
      </c>
      <c r="H128" t="s">
        <v>26</v>
      </c>
      <c r="J128" t="s">
        <v>37</v>
      </c>
      <c r="K128" t="s">
        <v>38</v>
      </c>
      <c r="L128" s="5">
        <v>128.79999999999998</v>
      </c>
      <c r="M128" s="5">
        <v>38</v>
      </c>
      <c r="N128" s="5">
        <f>[1]BaseDeDatos!$M128*[1]BaseDeDatos!$N128</f>
        <v>4894.3999999999996</v>
      </c>
    </row>
    <row r="129" spans="1:14" x14ac:dyDescent="0.35">
      <c r="A129">
        <v>127</v>
      </c>
      <c r="B129" s="4">
        <v>44093</v>
      </c>
      <c r="C129">
        <v>7109276915</v>
      </c>
      <c r="D129" t="s">
        <v>67</v>
      </c>
      <c r="E129" t="s">
        <v>68</v>
      </c>
      <c r="F129" t="s">
        <v>118</v>
      </c>
      <c r="G129" t="s">
        <v>56</v>
      </c>
      <c r="H129" t="s">
        <v>36</v>
      </c>
      <c r="J129" t="s">
        <v>21</v>
      </c>
      <c r="K129" t="s">
        <v>22</v>
      </c>
      <c r="L129" s="5">
        <v>49</v>
      </c>
      <c r="M129" s="5">
        <v>28</v>
      </c>
      <c r="N129" s="5">
        <f>[1]BaseDeDatos!$M129*[1]BaseDeDatos!$N129</f>
        <v>1372</v>
      </c>
    </row>
    <row r="130" spans="1:14" x14ac:dyDescent="0.35">
      <c r="A130">
        <v>128</v>
      </c>
      <c r="B130" s="4">
        <v>44119</v>
      </c>
      <c r="C130">
        <v>8479136081</v>
      </c>
      <c r="D130" t="s">
        <v>67</v>
      </c>
      <c r="E130" t="s">
        <v>68</v>
      </c>
      <c r="F130" t="s">
        <v>119</v>
      </c>
      <c r="G130" t="s">
        <v>56</v>
      </c>
      <c r="H130" t="s">
        <v>36</v>
      </c>
      <c r="J130" t="s">
        <v>60</v>
      </c>
      <c r="K130" t="s">
        <v>20</v>
      </c>
      <c r="L130" s="5">
        <v>41.86</v>
      </c>
      <c r="M130" s="5">
        <v>60</v>
      </c>
      <c r="N130" s="5">
        <f>[1]BaseDeDatos!$M130*[1]BaseDeDatos!$N130</f>
        <v>2511.6</v>
      </c>
    </row>
    <row r="131" spans="1:14" x14ac:dyDescent="0.35">
      <c r="A131">
        <v>129</v>
      </c>
      <c r="B131" s="4">
        <v>44146</v>
      </c>
      <c r="C131">
        <v>7132355278</v>
      </c>
      <c r="D131" t="s">
        <v>69</v>
      </c>
      <c r="E131" t="s">
        <v>70</v>
      </c>
      <c r="F131" t="s">
        <v>123</v>
      </c>
      <c r="G131" t="s">
        <v>35</v>
      </c>
      <c r="J131" t="s">
        <v>31</v>
      </c>
      <c r="K131" t="s">
        <v>20</v>
      </c>
      <c r="L131" s="5">
        <v>252</v>
      </c>
      <c r="M131" s="5">
        <v>33</v>
      </c>
      <c r="N131" s="5">
        <f>[1]BaseDeDatos!$M131*[1]BaseDeDatos!$N131</f>
        <v>8316</v>
      </c>
    </row>
    <row r="132" spans="1:14" x14ac:dyDescent="0.35">
      <c r="A132">
        <v>130</v>
      </c>
      <c r="B132" s="4">
        <v>44017</v>
      </c>
      <c r="C132">
        <v>2885792785</v>
      </c>
      <c r="D132" t="s">
        <v>69</v>
      </c>
      <c r="E132" t="s">
        <v>70</v>
      </c>
      <c r="F132" t="s">
        <v>124</v>
      </c>
      <c r="G132" t="s">
        <v>35</v>
      </c>
      <c r="J132" t="s">
        <v>32</v>
      </c>
      <c r="K132" t="s">
        <v>20</v>
      </c>
      <c r="L132" s="5">
        <v>644</v>
      </c>
      <c r="M132" s="5">
        <v>22</v>
      </c>
      <c r="N132" s="5">
        <f>[1]BaseDeDatos!$M132*[1]BaseDeDatos!$N132</f>
        <v>14168</v>
      </c>
    </row>
    <row r="133" spans="1:14" x14ac:dyDescent="0.35">
      <c r="A133">
        <v>131</v>
      </c>
      <c r="B133" s="4">
        <v>44085</v>
      </c>
      <c r="C133">
        <v>3723941023</v>
      </c>
      <c r="D133" t="s">
        <v>69</v>
      </c>
      <c r="E133" t="s">
        <v>70</v>
      </c>
      <c r="F133" t="s">
        <v>122</v>
      </c>
      <c r="G133" t="s">
        <v>35</v>
      </c>
      <c r="J133" t="s">
        <v>60</v>
      </c>
      <c r="K133" t="s">
        <v>20</v>
      </c>
      <c r="L133" s="5">
        <v>41.86</v>
      </c>
      <c r="M133" s="5">
        <v>51</v>
      </c>
      <c r="N133" s="5">
        <f>[1]BaseDeDatos!$M133*[1]BaseDeDatos!$N133</f>
        <v>2134.86</v>
      </c>
    </row>
    <row r="134" spans="1:14" x14ac:dyDescent="0.35">
      <c r="A134">
        <v>132</v>
      </c>
      <c r="B134" s="4">
        <v>43943</v>
      </c>
      <c r="C134">
        <v>4827836337</v>
      </c>
      <c r="D134" t="s">
        <v>54</v>
      </c>
      <c r="E134" t="s">
        <v>55</v>
      </c>
      <c r="F134" t="s">
        <v>125</v>
      </c>
      <c r="G134" t="s">
        <v>56</v>
      </c>
      <c r="H134" t="s">
        <v>36</v>
      </c>
      <c r="I134" t="s">
        <v>27</v>
      </c>
      <c r="J134" t="s">
        <v>47</v>
      </c>
      <c r="K134" t="s">
        <v>48</v>
      </c>
      <c r="L134" s="5">
        <v>135.1</v>
      </c>
      <c r="M134" s="5">
        <v>60</v>
      </c>
      <c r="N134" s="5">
        <f>[1]BaseDeDatos!$M134*[1]BaseDeDatos!$N134</f>
        <v>8106</v>
      </c>
    </row>
    <row r="135" spans="1:14" x14ac:dyDescent="0.35">
      <c r="A135">
        <v>133</v>
      </c>
      <c r="B135" s="4">
        <v>44057</v>
      </c>
      <c r="C135">
        <v>2633840866</v>
      </c>
      <c r="D135" t="s">
        <v>54</v>
      </c>
      <c r="E135" t="s">
        <v>55</v>
      </c>
      <c r="F135" t="s">
        <v>113</v>
      </c>
      <c r="G135" t="s">
        <v>56</v>
      </c>
      <c r="H135" t="s">
        <v>36</v>
      </c>
      <c r="I135" t="s">
        <v>27</v>
      </c>
      <c r="J135" t="s">
        <v>71</v>
      </c>
      <c r="K135" t="s">
        <v>72</v>
      </c>
      <c r="L135" s="5">
        <v>257.59999999999997</v>
      </c>
      <c r="M135" s="5">
        <v>98</v>
      </c>
      <c r="N135" s="5">
        <f>[1]BaseDeDatos!$M135*[1]BaseDeDatos!$N135</f>
        <v>25244.799999999996</v>
      </c>
    </row>
    <row r="136" spans="1:14" x14ac:dyDescent="0.35">
      <c r="A136">
        <v>134</v>
      </c>
      <c r="B136" s="4">
        <v>43929</v>
      </c>
      <c r="C136">
        <v>2489359003</v>
      </c>
      <c r="D136" t="s">
        <v>73</v>
      </c>
      <c r="E136" t="s">
        <v>40</v>
      </c>
      <c r="F136" t="s">
        <v>114</v>
      </c>
      <c r="G136" t="s">
        <v>74</v>
      </c>
      <c r="H136" t="s">
        <v>26</v>
      </c>
      <c r="I136" t="s">
        <v>18</v>
      </c>
      <c r="J136" t="s">
        <v>75</v>
      </c>
      <c r="K136" t="s">
        <v>76</v>
      </c>
      <c r="L136" s="5">
        <v>273</v>
      </c>
      <c r="M136" s="5">
        <v>27</v>
      </c>
      <c r="N136" s="5">
        <f>[1]BaseDeDatos!$M136*[1]BaseDeDatos!$N136</f>
        <v>7371</v>
      </c>
    </row>
    <row r="137" spans="1:14" x14ac:dyDescent="0.35">
      <c r="A137">
        <v>135</v>
      </c>
      <c r="B137" s="4">
        <v>43986</v>
      </c>
      <c r="C137">
        <v>2347277376</v>
      </c>
      <c r="D137" t="s">
        <v>73</v>
      </c>
      <c r="E137" t="s">
        <v>40</v>
      </c>
      <c r="F137" t="s">
        <v>115</v>
      </c>
      <c r="G137" t="s">
        <v>74</v>
      </c>
      <c r="H137" t="s">
        <v>26</v>
      </c>
      <c r="I137" t="s">
        <v>18</v>
      </c>
      <c r="J137" t="s">
        <v>77</v>
      </c>
      <c r="K137" t="s">
        <v>78</v>
      </c>
      <c r="L137" s="5">
        <v>487.19999999999993</v>
      </c>
      <c r="M137" s="5">
        <v>88</v>
      </c>
      <c r="N137" s="5">
        <f>[1]BaseDeDatos!$M137*[1]BaseDeDatos!$N137</f>
        <v>42873.599999999991</v>
      </c>
    </row>
    <row r="138" spans="1:14" x14ac:dyDescent="0.35">
      <c r="A138">
        <v>136</v>
      </c>
      <c r="B138" s="4">
        <v>44058</v>
      </c>
      <c r="C138">
        <v>2071690973</v>
      </c>
      <c r="D138" t="s">
        <v>49</v>
      </c>
      <c r="E138" t="s">
        <v>50</v>
      </c>
      <c r="F138" t="s">
        <v>116</v>
      </c>
      <c r="G138" t="s">
        <v>51</v>
      </c>
      <c r="H138" t="s">
        <v>17</v>
      </c>
      <c r="I138" t="s">
        <v>27</v>
      </c>
      <c r="J138" t="s">
        <v>19</v>
      </c>
      <c r="K138" t="s">
        <v>20</v>
      </c>
      <c r="L138" s="5">
        <v>196</v>
      </c>
      <c r="M138" s="5">
        <v>65</v>
      </c>
      <c r="N138" s="5">
        <f>[1]BaseDeDatos!$M138*[1]BaseDeDatos!$N138</f>
        <v>12740</v>
      </c>
    </row>
    <row r="139" spans="1:14" x14ac:dyDescent="0.35">
      <c r="A139">
        <v>137</v>
      </c>
      <c r="B139" s="4">
        <v>44047</v>
      </c>
      <c r="C139">
        <v>1196729221</v>
      </c>
      <c r="D139" t="s">
        <v>33</v>
      </c>
      <c r="E139" t="s">
        <v>34</v>
      </c>
      <c r="F139" t="s">
        <v>117</v>
      </c>
      <c r="G139" t="s">
        <v>35</v>
      </c>
      <c r="H139" t="s">
        <v>17</v>
      </c>
      <c r="I139" t="s">
        <v>18</v>
      </c>
      <c r="J139" t="s">
        <v>52</v>
      </c>
      <c r="K139" t="s">
        <v>53</v>
      </c>
      <c r="L139" s="5">
        <v>560</v>
      </c>
      <c r="M139" s="5">
        <v>38</v>
      </c>
      <c r="N139" s="5">
        <f>[1]BaseDeDatos!$M139*[1]BaseDeDatos!$N139</f>
        <v>21280</v>
      </c>
    </row>
    <row r="140" spans="1:14" x14ac:dyDescent="0.35">
      <c r="A140">
        <v>138</v>
      </c>
      <c r="B140" s="4">
        <v>43948</v>
      </c>
      <c r="C140">
        <v>9020365601</v>
      </c>
      <c r="D140" t="s">
        <v>33</v>
      </c>
      <c r="E140" t="s">
        <v>34</v>
      </c>
      <c r="F140" t="s">
        <v>118</v>
      </c>
      <c r="G140" t="s">
        <v>35</v>
      </c>
      <c r="H140" t="s">
        <v>17</v>
      </c>
      <c r="I140" t="s">
        <v>18</v>
      </c>
      <c r="J140" t="s">
        <v>37</v>
      </c>
      <c r="K140" t="s">
        <v>38</v>
      </c>
      <c r="L140" s="5">
        <v>128.79999999999998</v>
      </c>
      <c r="M140" s="5">
        <v>80</v>
      </c>
      <c r="N140" s="5">
        <f>[1]BaseDeDatos!$M140*[1]BaseDeDatos!$N140</f>
        <v>10303.999999999998</v>
      </c>
    </row>
    <row r="141" spans="1:14" x14ac:dyDescent="0.35">
      <c r="A141">
        <v>139</v>
      </c>
      <c r="B141" s="4">
        <v>44054</v>
      </c>
      <c r="C141">
        <v>4818692078</v>
      </c>
      <c r="D141" t="s">
        <v>82</v>
      </c>
      <c r="E141" t="s">
        <v>58</v>
      </c>
      <c r="F141" t="s">
        <v>119</v>
      </c>
      <c r="G141" t="s">
        <v>59</v>
      </c>
      <c r="H141" t="s">
        <v>26</v>
      </c>
      <c r="I141" t="s">
        <v>46</v>
      </c>
      <c r="J141" t="s">
        <v>87</v>
      </c>
      <c r="K141" t="s">
        <v>38</v>
      </c>
      <c r="L141" s="5">
        <v>140</v>
      </c>
      <c r="M141" s="5">
        <v>49</v>
      </c>
      <c r="N141" s="5">
        <f>[1]BaseDeDatos!$M141*[1]BaseDeDatos!$N141</f>
        <v>6860</v>
      </c>
    </row>
    <row r="142" spans="1:14" x14ac:dyDescent="0.35">
      <c r="A142">
        <v>140</v>
      </c>
      <c r="B142" s="4">
        <v>44120</v>
      </c>
      <c r="C142">
        <v>6502762369</v>
      </c>
      <c r="D142" t="s">
        <v>83</v>
      </c>
      <c r="E142" t="s">
        <v>68</v>
      </c>
      <c r="F142" t="s">
        <v>123</v>
      </c>
      <c r="G142" t="s">
        <v>56</v>
      </c>
      <c r="H142" t="s">
        <v>36</v>
      </c>
      <c r="I142" t="s">
        <v>27</v>
      </c>
      <c r="J142" t="s">
        <v>88</v>
      </c>
      <c r="K142" t="s">
        <v>89</v>
      </c>
      <c r="L142" s="5">
        <v>298.90000000000003</v>
      </c>
      <c r="M142" s="5">
        <v>90</v>
      </c>
      <c r="N142" s="5">
        <f>[1]BaseDeDatos!$M142*[1]BaseDeDatos!$N142</f>
        <v>26901.000000000004</v>
      </c>
    </row>
    <row r="143" spans="1:14" x14ac:dyDescent="0.35">
      <c r="A143">
        <v>141</v>
      </c>
      <c r="B143" s="4">
        <v>43846</v>
      </c>
      <c r="C143">
        <v>924402492</v>
      </c>
      <c r="D143" t="s">
        <v>83</v>
      </c>
      <c r="E143" t="s">
        <v>68</v>
      </c>
      <c r="F143" t="s">
        <v>124</v>
      </c>
      <c r="G143" t="s">
        <v>56</v>
      </c>
      <c r="H143" t="s">
        <v>36</v>
      </c>
      <c r="I143" t="s">
        <v>27</v>
      </c>
      <c r="J143" t="s">
        <v>47</v>
      </c>
      <c r="K143" t="s">
        <v>48</v>
      </c>
      <c r="L143" s="5">
        <v>135.1</v>
      </c>
      <c r="M143" s="5">
        <v>60</v>
      </c>
      <c r="N143" s="5">
        <f>[1]BaseDeDatos!$M143*[1]BaseDeDatos!$N143</f>
        <v>8106</v>
      </c>
    </row>
    <row r="144" spans="1:14" x14ac:dyDescent="0.35">
      <c r="A144">
        <v>142</v>
      </c>
      <c r="B144" s="4">
        <v>44001</v>
      </c>
      <c r="C144">
        <v>5633857209</v>
      </c>
      <c r="D144" t="s">
        <v>83</v>
      </c>
      <c r="E144" t="s">
        <v>68</v>
      </c>
      <c r="F144" t="s">
        <v>122</v>
      </c>
      <c r="G144" t="s">
        <v>56</v>
      </c>
      <c r="H144" t="s">
        <v>36</v>
      </c>
      <c r="I144" t="s">
        <v>27</v>
      </c>
      <c r="J144" t="s">
        <v>71</v>
      </c>
      <c r="K144" t="s">
        <v>72</v>
      </c>
      <c r="L144" s="5">
        <v>257.59999999999997</v>
      </c>
      <c r="M144" s="5">
        <v>39</v>
      </c>
      <c r="N144" s="5">
        <f>[1]BaseDeDatos!$M144*[1]BaseDeDatos!$N144</f>
        <v>10046.399999999998</v>
      </c>
    </row>
    <row r="145" spans="1:14" x14ac:dyDescent="0.35">
      <c r="A145">
        <v>143</v>
      </c>
      <c r="B145" s="4">
        <v>43927</v>
      </c>
      <c r="C145">
        <v>9715216432</v>
      </c>
      <c r="D145" t="s">
        <v>39</v>
      </c>
      <c r="E145" t="s">
        <v>40</v>
      </c>
      <c r="F145" t="s">
        <v>125</v>
      </c>
      <c r="G145" t="s">
        <v>41</v>
      </c>
      <c r="H145" t="s">
        <v>17</v>
      </c>
      <c r="I145" t="s">
        <v>18</v>
      </c>
      <c r="J145" t="s">
        <v>19</v>
      </c>
      <c r="K145" t="s">
        <v>20</v>
      </c>
      <c r="L145" s="5">
        <v>196</v>
      </c>
      <c r="M145" s="5">
        <v>79</v>
      </c>
      <c r="N145" s="5">
        <f>[1]BaseDeDatos!$M145*[1]BaseDeDatos!$N145</f>
        <v>15484</v>
      </c>
    </row>
    <row r="146" spans="1:14" x14ac:dyDescent="0.35">
      <c r="A146">
        <v>144</v>
      </c>
      <c r="B146" s="4">
        <v>44100</v>
      </c>
      <c r="C146">
        <v>2808433382</v>
      </c>
      <c r="D146" t="s">
        <v>49</v>
      </c>
      <c r="E146" t="s">
        <v>50</v>
      </c>
      <c r="F146" t="s">
        <v>113</v>
      </c>
      <c r="G146" t="s">
        <v>51</v>
      </c>
      <c r="H146" t="s">
        <v>36</v>
      </c>
      <c r="I146" t="s">
        <v>18</v>
      </c>
      <c r="J146" t="s">
        <v>42</v>
      </c>
      <c r="K146" t="s">
        <v>43</v>
      </c>
      <c r="L146" s="5">
        <v>178.5</v>
      </c>
      <c r="M146" s="5">
        <v>44</v>
      </c>
      <c r="N146" s="5">
        <f>[1]BaseDeDatos!$M146*[1]BaseDeDatos!$N146</f>
        <v>7854</v>
      </c>
    </row>
    <row r="147" spans="1:14" x14ac:dyDescent="0.35">
      <c r="A147">
        <v>145</v>
      </c>
      <c r="B147" s="4">
        <v>44046</v>
      </c>
      <c r="C147">
        <v>5585231955</v>
      </c>
      <c r="D147" t="s">
        <v>23</v>
      </c>
      <c r="E147" t="s">
        <v>24</v>
      </c>
      <c r="F147" t="s">
        <v>114</v>
      </c>
      <c r="G147" t="s">
        <v>25</v>
      </c>
      <c r="H147" t="s">
        <v>26</v>
      </c>
      <c r="I147" t="s">
        <v>27</v>
      </c>
      <c r="J147" t="s">
        <v>90</v>
      </c>
      <c r="K147" t="s">
        <v>64</v>
      </c>
      <c r="L147" s="5">
        <v>1134</v>
      </c>
      <c r="M147" s="5">
        <v>98</v>
      </c>
      <c r="N147" s="5">
        <f>[1]BaseDeDatos!$M147*[1]BaseDeDatos!$N147</f>
        <v>111132</v>
      </c>
    </row>
    <row r="148" spans="1:14" x14ac:dyDescent="0.35">
      <c r="A148">
        <v>146</v>
      </c>
      <c r="B148" s="4">
        <v>44169</v>
      </c>
      <c r="C148">
        <v>4338999814</v>
      </c>
      <c r="D148" t="s">
        <v>23</v>
      </c>
      <c r="E148" t="s">
        <v>24</v>
      </c>
      <c r="F148" t="s">
        <v>115</v>
      </c>
      <c r="G148" t="s">
        <v>25</v>
      </c>
      <c r="H148" t="s">
        <v>26</v>
      </c>
      <c r="I148" t="s">
        <v>27</v>
      </c>
      <c r="J148" t="s">
        <v>91</v>
      </c>
      <c r="K148" t="s">
        <v>92</v>
      </c>
      <c r="L148" s="5">
        <v>98</v>
      </c>
      <c r="M148" s="5">
        <v>61</v>
      </c>
      <c r="N148" s="5">
        <f>[1]BaseDeDatos!$M148*[1]BaseDeDatos!$N148</f>
        <v>5978</v>
      </c>
    </row>
    <row r="149" spans="1:14" x14ac:dyDescent="0.35">
      <c r="A149">
        <v>147</v>
      </c>
      <c r="B149" s="4">
        <v>44056</v>
      </c>
      <c r="C149">
        <v>3475726472</v>
      </c>
      <c r="D149" t="s">
        <v>33</v>
      </c>
      <c r="E149" t="s">
        <v>34</v>
      </c>
      <c r="F149" t="s">
        <v>116</v>
      </c>
      <c r="G149" t="s">
        <v>35</v>
      </c>
      <c r="H149" t="s">
        <v>36</v>
      </c>
      <c r="I149" t="s">
        <v>27</v>
      </c>
      <c r="J149" t="s">
        <v>77</v>
      </c>
      <c r="K149" t="s">
        <v>78</v>
      </c>
      <c r="L149" s="5">
        <v>487.19999999999993</v>
      </c>
      <c r="M149" s="5">
        <v>30</v>
      </c>
      <c r="N149" s="5">
        <f>[1]BaseDeDatos!$M149*[1]BaseDeDatos!$N149</f>
        <v>14615.999999999998</v>
      </c>
    </row>
    <row r="150" spans="1:14" x14ac:dyDescent="0.35">
      <c r="A150">
        <v>148</v>
      </c>
      <c r="B150" s="4">
        <v>43946</v>
      </c>
      <c r="C150">
        <v>9727843310</v>
      </c>
      <c r="D150" t="s">
        <v>44</v>
      </c>
      <c r="E150" t="s">
        <v>45</v>
      </c>
      <c r="F150" t="s">
        <v>117</v>
      </c>
      <c r="G150" t="s">
        <v>16</v>
      </c>
      <c r="H150" t="s">
        <v>17</v>
      </c>
      <c r="I150" t="s">
        <v>46</v>
      </c>
      <c r="J150" t="s">
        <v>79</v>
      </c>
      <c r="K150" t="s">
        <v>66</v>
      </c>
      <c r="L150" s="5">
        <v>140</v>
      </c>
      <c r="M150" s="5">
        <v>24</v>
      </c>
      <c r="N150" s="5">
        <f>[1]BaseDeDatos!$M150*[1]BaseDeDatos!$N150</f>
        <v>3360</v>
      </c>
    </row>
    <row r="151" spans="1:14" x14ac:dyDescent="0.35">
      <c r="A151">
        <v>149</v>
      </c>
      <c r="B151" s="4">
        <v>43951</v>
      </c>
      <c r="C151">
        <v>536031236</v>
      </c>
      <c r="D151" t="s">
        <v>44</v>
      </c>
      <c r="E151" t="s">
        <v>45</v>
      </c>
      <c r="F151" t="s">
        <v>118</v>
      </c>
      <c r="G151" t="s">
        <v>16</v>
      </c>
      <c r="H151" t="s">
        <v>17</v>
      </c>
      <c r="I151" t="s">
        <v>46</v>
      </c>
      <c r="J151" t="s">
        <v>52</v>
      </c>
      <c r="K151" t="s">
        <v>53</v>
      </c>
      <c r="L151" s="5">
        <v>560</v>
      </c>
      <c r="M151" s="5">
        <v>28</v>
      </c>
      <c r="N151" s="5">
        <f>[1]BaseDeDatos!$M151*[1]BaseDeDatos!$N151</f>
        <v>15680</v>
      </c>
    </row>
    <row r="152" spans="1:14" x14ac:dyDescent="0.35">
      <c r="A152">
        <v>150</v>
      </c>
      <c r="B152" s="4">
        <v>44039</v>
      </c>
      <c r="C152">
        <v>1875435757</v>
      </c>
      <c r="D152" t="s">
        <v>57</v>
      </c>
      <c r="E152" t="s">
        <v>58</v>
      </c>
      <c r="F152" t="s">
        <v>119</v>
      </c>
      <c r="G152" t="s">
        <v>59</v>
      </c>
      <c r="H152" t="s">
        <v>17</v>
      </c>
      <c r="I152" t="s">
        <v>27</v>
      </c>
      <c r="J152" t="s">
        <v>81</v>
      </c>
      <c r="K152" t="s">
        <v>22</v>
      </c>
      <c r="L152" s="5">
        <v>140</v>
      </c>
      <c r="M152" s="5">
        <v>74</v>
      </c>
      <c r="N152" s="5">
        <f>[1]BaseDeDatos!$M152*[1]BaseDeDatos!$N152</f>
        <v>10360</v>
      </c>
    </row>
    <row r="153" spans="1:14" x14ac:dyDescent="0.35">
      <c r="A153">
        <v>151</v>
      </c>
      <c r="B153" s="4">
        <v>44141</v>
      </c>
      <c r="C153">
        <v>8711973073</v>
      </c>
      <c r="D153" t="s">
        <v>57</v>
      </c>
      <c r="E153" t="s">
        <v>58</v>
      </c>
      <c r="F153" t="s">
        <v>123</v>
      </c>
      <c r="G153" t="s">
        <v>59</v>
      </c>
      <c r="H153" t="s">
        <v>26</v>
      </c>
      <c r="J153" t="s">
        <v>21</v>
      </c>
      <c r="K153" t="s">
        <v>22</v>
      </c>
      <c r="L153" s="5">
        <v>49</v>
      </c>
      <c r="M153" s="5">
        <v>90</v>
      </c>
      <c r="N153" s="5">
        <f>[1]BaseDeDatos!$M153*[1]BaseDeDatos!$N153</f>
        <v>4410</v>
      </c>
    </row>
    <row r="154" spans="1:14" x14ac:dyDescent="0.35">
      <c r="A154">
        <v>152</v>
      </c>
      <c r="B154" s="4">
        <v>44169</v>
      </c>
      <c r="C154">
        <v>1214228285</v>
      </c>
      <c r="D154" t="s">
        <v>67</v>
      </c>
      <c r="E154" t="s">
        <v>68</v>
      </c>
      <c r="F154" t="s">
        <v>124</v>
      </c>
      <c r="G154" t="s">
        <v>56</v>
      </c>
      <c r="H154" t="s">
        <v>36</v>
      </c>
      <c r="J154" t="s">
        <v>52</v>
      </c>
      <c r="K154" t="s">
        <v>53</v>
      </c>
      <c r="L154" s="5">
        <v>560</v>
      </c>
      <c r="M154" s="5">
        <v>27</v>
      </c>
      <c r="N154" s="5">
        <f>[1]BaseDeDatos!$M154*[1]BaseDeDatos!$N154</f>
        <v>15120</v>
      </c>
    </row>
    <row r="155" spans="1:14" x14ac:dyDescent="0.35">
      <c r="A155">
        <v>153</v>
      </c>
      <c r="B155" s="4">
        <v>44083</v>
      </c>
      <c r="C155">
        <v>3447948983</v>
      </c>
      <c r="D155" t="s">
        <v>69</v>
      </c>
      <c r="E155" t="s">
        <v>70</v>
      </c>
      <c r="F155" t="s">
        <v>122</v>
      </c>
      <c r="G155" t="s">
        <v>35</v>
      </c>
      <c r="H155" t="s">
        <v>36</v>
      </c>
      <c r="J155" t="s">
        <v>71</v>
      </c>
      <c r="K155" t="s">
        <v>72</v>
      </c>
      <c r="L155" s="5">
        <v>257.59999999999997</v>
      </c>
      <c r="M155" s="5">
        <v>71</v>
      </c>
      <c r="N155" s="5">
        <f>[1]BaseDeDatos!$M155*[1]BaseDeDatos!$N155</f>
        <v>18289.599999999999</v>
      </c>
    </row>
    <row r="156" spans="1:14" x14ac:dyDescent="0.35">
      <c r="A156">
        <v>154</v>
      </c>
      <c r="B156" s="4">
        <v>43963</v>
      </c>
      <c r="C156">
        <v>8753770178</v>
      </c>
      <c r="D156" t="s">
        <v>54</v>
      </c>
      <c r="E156" t="s">
        <v>55</v>
      </c>
      <c r="F156" t="s">
        <v>125</v>
      </c>
      <c r="G156" t="s">
        <v>56</v>
      </c>
      <c r="H156" t="s">
        <v>36</v>
      </c>
      <c r="I156" t="s">
        <v>27</v>
      </c>
      <c r="J156" t="s">
        <v>32</v>
      </c>
      <c r="K156" t="s">
        <v>20</v>
      </c>
      <c r="L156" s="5">
        <v>644</v>
      </c>
      <c r="M156" s="5">
        <v>74</v>
      </c>
      <c r="N156" s="5">
        <f>[1]BaseDeDatos!$M156*[1]BaseDeDatos!$N156</f>
        <v>47656</v>
      </c>
    </row>
    <row r="157" spans="1:14" x14ac:dyDescent="0.35">
      <c r="A157">
        <v>155</v>
      </c>
      <c r="B157" s="4">
        <v>43855</v>
      </c>
      <c r="C157">
        <v>493013693</v>
      </c>
      <c r="D157" t="s">
        <v>73</v>
      </c>
      <c r="E157" t="s">
        <v>40</v>
      </c>
      <c r="F157" t="s">
        <v>113</v>
      </c>
      <c r="G157" t="s">
        <v>74</v>
      </c>
      <c r="H157" t="s">
        <v>26</v>
      </c>
      <c r="I157" t="s">
        <v>18</v>
      </c>
      <c r="J157" t="s">
        <v>47</v>
      </c>
      <c r="K157" t="s">
        <v>48</v>
      </c>
      <c r="L157" s="5">
        <v>135.1</v>
      </c>
      <c r="M157" s="5">
        <v>76</v>
      </c>
      <c r="N157" s="5">
        <f>[1]BaseDeDatos!$M157*[1]BaseDeDatos!$N157</f>
        <v>10267.6</v>
      </c>
    </row>
    <row r="158" spans="1:14" x14ac:dyDescent="0.35">
      <c r="A158">
        <v>156</v>
      </c>
      <c r="B158" s="4">
        <v>44132</v>
      </c>
      <c r="C158">
        <v>4097578178</v>
      </c>
      <c r="D158" t="s">
        <v>49</v>
      </c>
      <c r="E158" t="s">
        <v>50</v>
      </c>
      <c r="F158" t="s">
        <v>114</v>
      </c>
      <c r="G158" t="s">
        <v>51</v>
      </c>
      <c r="H158" t="s">
        <v>17</v>
      </c>
      <c r="I158" t="s">
        <v>27</v>
      </c>
      <c r="J158" t="s">
        <v>42</v>
      </c>
      <c r="K158" t="s">
        <v>43</v>
      </c>
      <c r="L158" s="5">
        <v>178.5</v>
      </c>
      <c r="M158" s="5">
        <v>96</v>
      </c>
      <c r="N158" s="5">
        <f>[1]BaseDeDatos!$M158*[1]BaseDeDatos!$N158</f>
        <v>17136</v>
      </c>
    </row>
    <row r="159" spans="1:14" x14ac:dyDescent="0.35">
      <c r="A159">
        <v>157</v>
      </c>
      <c r="B159" s="4">
        <v>44018</v>
      </c>
      <c r="C159">
        <v>9949307477</v>
      </c>
      <c r="D159" t="s">
        <v>33</v>
      </c>
      <c r="E159" t="s">
        <v>34</v>
      </c>
      <c r="F159" t="s">
        <v>115</v>
      </c>
      <c r="G159" t="s">
        <v>35</v>
      </c>
      <c r="H159" t="s">
        <v>17</v>
      </c>
      <c r="I159" t="s">
        <v>18</v>
      </c>
      <c r="J159" t="s">
        <v>42</v>
      </c>
      <c r="K159" t="s">
        <v>43</v>
      </c>
      <c r="L159" s="5">
        <v>178.5</v>
      </c>
      <c r="M159" s="5">
        <v>92</v>
      </c>
      <c r="N159" s="5">
        <f>[1]BaseDeDatos!$M159*[1]BaseDeDatos!$N159</f>
        <v>16422</v>
      </c>
    </row>
    <row r="160" spans="1:14" x14ac:dyDescent="0.35">
      <c r="A160">
        <v>158</v>
      </c>
      <c r="B160" s="4">
        <v>43972</v>
      </c>
      <c r="C160">
        <v>2521830520</v>
      </c>
      <c r="D160" t="s">
        <v>82</v>
      </c>
      <c r="E160" t="s">
        <v>58</v>
      </c>
      <c r="F160" t="s">
        <v>116</v>
      </c>
      <c r="G160" t="s">
        <v>59</v>
      </c>
      <c r="H160" t="s">
        <v>26</v>
      </c>
      <c r="I160" t="s">
        <v>46</v>
      </c>
      <c r="J160" t="s">
        <v>65</v>
      </c>
      <c r="K160" t="s">
        <v>66</v>
      </c>
      <c r="L160" s="5">
        <v>308</v>
      </c>
      <c r="M160" s="5">
        <v>93</v>
      </c>
      <c r="N160" s="5">
        <f>[1]BaseDeDatos!$M160*[1]BaseDeDatos!$N160</f>
        <v>28644</v>
      </c>
    </row>
    <row r="161" spans="1:14" x14ac:dyDescent="0.35">
      <c r="A161">
        <v>159</v>
      </c>
      <c r="B161" s="4">
        <v>43982</v>
      </c>
      <c r="C161">
        <v>4224616034</v>
      </c>
      <c r="D161" t="s">
        <v>83</v>
      </c>
      <c r="E161" t="s">
        <v>68</v>
      </c>
      <c r="F161" t="s">
        <v>117</v>
      </c>
      <c r="G161" t="s">
        <v>56</v>
      </c>
      <c r="H161" t="s">
        <v>36</v>
      </c>
      <c r="I161" t="s">
        <v>27</v>
      </c>
      <c r="J161" t="s">
        <v>63</v>
      </c>
      <c r="K161" t="s">
        <v>64</v>
      </c>
      <c r="L161" s="5">
        <v>350</v>
      </c>
      <c r="M161" s="5">
        <v>18</v>
      </c>
      <c r="N161" s="5">
        <f>[1]BaseDeDatos!$M161*[1]BaseDeDatos!$N161</f>
        <v>6300</v>
      </c>
    </row>
    <row r="162" spans="1:14" x14ac:dyDescent="0.35">
      <c r="A162">
        <v>160</v>
      </c>
      <c r="B162" s="4">
        <v>44049</v>
      </c>
      <c r="C162">
        <v>7169314881</v>
      </c>
      <c r="D162" t="s">
        <v>39</v>
      </c>
      <c r="E162" t="s">
        <v>40</v>
      </c>
      <c r="F162" t="s">
        <v>118</v>
      </c>
      <c r="G162" t="s">
        <v>41</v>
      </c>
      <c r="H162" t="s">
        <v>17</v>
      </c>
      <c r="I162" t="s">
        <v>18</v>
      </c>
      <c r="J162" t="s">
        <v>84</v>
      </c>
      <c r="K162" t="s">
        <v>85</v>
      </c>
      <c r="L162" s="5">
        <v>546</v>
      </c>
      <c r="M162" s="5">
        <v>98</v>
      </c>
      <c r="N162" s="5">
        <f>[1]BaseDeDatos!$M162*[1]BaseDeDatos!$N162</f>
        <v>53508</v>
      </c>
    </row>
    <row r="163" spans="1:14" x14ac:dyDescent="0.35">
      <c r="A163">
        <v>161</v>
      </c>
      <c r="B163" s="4">
        <v>44018</v>
      </c>
      <c r="C163">
        <v>8313545064</v>
      </c>
      <c r="D163" t="s">
        <v>49</v>
      </c>
      <c r="E163" t="s">
        <v>50</v>
      </c>
      <c r="F163" t="s">
        <v>119</v>
      </c>
      <c r="G163" t="s">
        <v>51</v>
      </c>
      <c r="H163" t="s">
        <v>36</v>
      </c>
      <c r="I163" t="s">
        <v>18</v>
      </c>
      <c r="J163" t="s">
        <v>28</v>
      </c>
      <c r="K163" t="s">
        <v>22</v>
      </c>
      <c r="L163" s="5">
        <v>420</v>
      </c>
      <c r="M163" s="5">
        <v>46</v>
      </c>
      <c r="N163" s="5">
        <f>[1]BaseDeDatos!$M163*[1]BaseDeDatos!$N163</f>
        <v>19320</v>
      </c>
    </row>
    <row r="164" spans="1:14" x14ac:dyDescent="0.35">
      <c r="A164">
        <v>162</v>
      </c>
      <c r="B164" s="4">
        <v>44064</v>
      </c>
      <c r="C164">
        <v>5739621013</v>
      </c>
      <c r="D164" t="s">
        <v>49</v>
      </c>
      <c r="E164" t="s">
        <v>50</v>
      </c>
      <c r="F164" t="s">
        <v>123</v>
      </c>
      <c r="G164" t="s">
        <v>51</v>
      </c>
      <c r="H164" t="s">
        <v>36</v>
      </c>
      <c r="I164" t="s">
        <v>18</v>
      </c>
      <c r="J164" t="s">
        <v>29</v>
      </c>
      <c r="K164" t="s">
        <v>22</v>
      </c>
      <c r="L164" s="5">
        <v>742</v>
      </c>
      <c r="M164" s="5">
        <v>14</v>
      </c>
      <c r="N164" s="5">
        <f>[1]BaseDeDatos!$M164*[1]BaseDeDatos!$N164</f>
        <v>10388</v>
      </c>
    </row>
    <row r="165" spans="1:14" x14ac:dyDescent="0.35">
      <c r="A165">
        <v>163</v>
      </c>
      <c r="B165" s="4">
        <v>43942</v>
      </c>
      <c r="C165">
        <v>1789830506</v>
      </c>
      <c r="D165" t="s">
        <v>23</v>
      </c>
      <c r="E165" t="s">
        <v>24</v>
      </c>
      <c r="F165" t="s">
        <v>124</v>
      </c>
      <c r="G165" t="s">
        <v>25</v>
      </c>
      <c r="J165" t="s">
        <v>86</v>
      </c>
      <c r="K165" t="s">
        <v>76</v>
      </c>
      <c r="L165" s="5">
        <v>532</v>
      </c>
      <c r="M165" s="5">
        <v>85</v>
      </c>
      <c r="N165" s="5">
        <f>[1]BaseDeDatos!$M165*[1]BaseDeDatos!$N165</f>
        <v>45220</v>
      </c>
    </row>
    <row r="166" spans="1:14" x14ac:dyDescent="0.35">
      <c r="A166">
        <v>164</v>
      </c>
      <c r="B166" s="4">
        <v>44098</v>
      </c>
      <c r="C166">
        <v>6281652174</v>
      </c>
      <c r="D166" t="s">
        <v>44</v>
      </c>
      <c r="E166" t="s">
        <v>45</v>
      </c>
      <c r="F166" t="s">
        <v>122</v>
      </c>
      <c r="G166" t="s">
        <v>16</v>
      </c>
      <c r="J166" t="s">
        <v>60</v>
      </c>
      <c r="K166" t="s">
        <v>20</v>
      </c>
      <c r="L166" s="5">
        <v>41.86</v>
      </c>
      <c r="M166" s="5">
        <v>88</v>
      </c>
      <c r="N166" s="5">
        <f>[1]BaseDeDatos!$M166*[1]BaseDeDatos!$N166</f>
        <v>3683.68</v>
      </c>
    </row>
    <row r="167" spans="1:14" x14ac:dyDescent="0.35">
      <c r="A167">
        <v>165</v>
      </c>
      <c r="B167" s="4">
        <v>43859</v>
      </c>
      <c r="C167">
        <v>8126696083</v>
      </c>
      <c r="D167" t="s">
        <v>69</v>
      </c>
      <c r="E167" t="s">
        <v>70</v>
      </c>
      <c r="F167" t="s">
        <v>125</v>
      </c>
      <c r="G167" t="s">
        <v>35</v>
      </c>
      <c r="J167" t="s">
        <v>60</v>
      </c>
      <c r="K167" t="s">
        <v>20</v>
      </c>
      <c r="L167" s="5">
        <v>41.86</v>
      </c>
      <c r="M167" s="5">
        <v>81</v>
      </c>
      <c r="N167" s="5">
        <f>[1]BaseDeDatos!$M167*[1]BaseDeDatos!$N167</f>
        <v>3390.66</v>
      </c>
    </row>
    <row r="168" spans="1:14" x14ac:dyDescent="0.35">
      <c r="A168">
        <v>166</v>
      </c>
      <c r="B168" s="4">
        <v>44160</v>
      </c>
      <c r="C168">
        <v>2706456269</v>
      </c>
      <c r="D168" t="s">
        <v>54</v>
      </c>
      <c r="E168" t="s">
        <v>55</v>
      </c>
      <c r="F168" t="s">
        <v>113</v>
      </c>
      <c r="G168" t="s">
        <v>56</v>
      </c>
      <c r="H168" t="s">
        <v>36</v>
      </c>
      <c r="I168" t="s">
        <v>27</v>
      </c>
      <c r="J168" t="s">
        <v>47</v>
      </c>
      <c r="K168" t="s">
        <v>48</v>
      </c>
      <c r="L168" s="5">
        <v>135.1</v>
      </c>
      <c r="M168" s="5">
        <v>33</v>
      </c>
      <c r="N168" s="5">
        <f>[1]BaseDeDatos!$M168*[1]BaseDeDatos!$N168</f>
        <v>4458.3</v>
      </c>
    </row>
    <row r="169" spans="1:14" x14ac:dyDescent="0.35">
      <c r="A169">
        <v>167</v>
      </c>
      <c r="B169" s="4">
        <v>44167</v>
      </c>
      <c r="C169">
        <v>6159315697</v>
      </c>
      <c r="D169" t="s">
        <v>54</v>
      </c>
      <c r="E169" t="s">
        <v>55</v>
      </c>
      <c r="F169" t="s">
        <v>114</v>
      </c>
      <c r="G169" t="s">
        <v>56</v>
      </c>
      <c r="H169" t="s">
        <v>36</v>
      </c>
      <c r="I169" t="s">
        <v>27</v>
      </c>
      <c r="J169" t="s">
        <v>71</v>
      </c>
      <c r="K169" t="s">
        <v>72</v>
      </c>
      <c r="L169" s="5">
        <v>257.59999999999997</v>
      </c>
      <c r="M169" s="5">
        <v>47</v>
      </c>
      <c r="N169" s="5">
        <f>[1]BaseDeDatos!$M169*[1]BaseDeDatos!$N169</f>
        <v>12107.199999999999</v>
      </c>
    </row>
    <row r="170" spans="1:14" x14ac:dyDescent="0.35">
      <c r="A170">
        <v>168</v>
      </c>
      <c r="B170" s="4">
        <v>44026</v>
      </c>
      <c r="C170">
        <v>2749029538</v>
      </c>
      <c r="D170" t="s">
        <v>73</v>
      </c>
      <c r="E170" t="s">
        <v>40</v>
      </c>
      <c r="F170" t="s">
        <v>115</v>
      </c>
      <c r="G170" t="s">
        <v>74</v>
      </c>
      <c r="H170" t="s">
        <v>26</v>
      </c>
      <c r="I170" t="s">
        <v>18</v>
      </c>
      <c r="J170" t="s">
        <v>75</v>
      </c>
      <c r="K170" t="s">
        <v>76</v>
      </c>
      <c r="L170" s="5">
        <v>273</v>
      </c>
      <c r="M170" s="5">
        <v>61</v>
      </c>
      <c r="N170" s="5">
        <f>[1]BaseDeDatos!$M170*[1]BaseDeDatos!$N170</f>
        <v>16653</v>
      </c>
    </row>
    <row r="171" spans="1:14" x14ac:dyDescent="0.35">
      <c r="A171">
        <v>169</v>
      </c>
      <c r="B171" s="4">
        <v>43998</v>
      </c>
      <c r="C171">
        <v>9017454158</v>
      </c>
      <c r="D171" t="s">
        <v>73</v>
      </c>
      <c r="E171" t="s">
        <v>40</v>
      </c>
      <c r="F171" t="s">
        <v>116</v>
      </c>
      <c r="G171" t="s">
        <v>74</v>
      </c>
      <c r="H171" t="s">
        <v>26</v>
      </c>
      <c r="I171" t="s">
        <v>18</v>
      </c>
      <c r="J171" t="s">
        <v>77</v>
      </c>
      <c r="K171" t="s">
        <v>78</v>
      </c>
      <c r="L171" s="5">
        <v>487.19999999999993</v>
      </c>
      <c r="M171" s="5">
        <v>27</v>
      </c>
      <c r="N171" s="5">
        <f>[1]BaseDeDatos!$M171*[1]BaseDeDatos!$N171</f>
        <v>13154.399999999998</v>
      </c>
    </row>
    <row r="172" spans="1:14" x14ac:dyDescent="0.35">
      <c r="A172">
        <v>170</v>
      </c>
      <c r="B172" s="4">
        <v>43893</v>
      </c>
      <c r="C172">
        <v>445300235</v>
      </c>
      <c r="D172" t="s">
        <v>49</v>
      </c>
      <c r="E172" t="s">
        <v>50</v>
      </c>
      <c r="F172" t="s">
        <v>117</v>
      </c>
      <c r="G172" t="s">
        <v>51</v>
      </c>
      <c r="H172" t="s">
        <v>17</v>
      </c>
      <c r="I172" t="s">
        <v>27</v>
      </c>
      <c r="J172" t="s">
        <v>19</v>
      </c>
      <c r="K172" t="s">
        <v>20</v>
      </c>
      <c r="L172" s="5">
        <v>196</v>
      </c>
      <c r="M172" s="5">
        <v>84</v>
      </c>
      <c r="N172" s="5">
        <f>[1]BaseDeDatos!$M172*[1]BaseDeDatos!$N172</f>
        <v>16464</v>
      </c>
    </row>
    <row r="173" spans="1:14" x14ac:dyDescent="0.35">
      <c r="A173">
        <v>171</v>
      </c>
      <c r="B173" s="4">
        <v>43844</v>
      </c>
      <c r="C173">
        <v>3498781571</v>
      </c>
      <c r="D173" t="s">
        <v>33</v>
      </c>
      <c r="E173" t="s">
        <v>34</v>
      </c>
      <c r="F173" t="s">
        <v>118</v>
      </c>
      <c r="G173" t="s">
        <v>35</v>
      </c>
      <c r="H173" t="s">
        <v>17</v>
      </c>
      <c r="I173" t="s">
        <v>18</v>
      </c>
      <c r="J173" t="s">
        <v>52</v>
      </c>
      <c r="K173" t="s">
        <v>53</v>
      </c>
      <c r="L173" s="5">
        <v>560</v>
      </c>
      <c r="M173" s="5">
        <v>91</v>
      </c>
      <c r="N173" s="5">
        <f>[1]BaseDeDatos!$M173*[1]BaseDeDatos!$N173</f>
        <v>50960</v>
      </c>
    </row>
    <row r="174" spans="1:14" x14ac:dyDescent="0.35">
      <c r="A174">
        <v>172</v>
      </c>
      <c r="B174" s="4">
        <v>44008</v>
      </c>
      <c r="C174">
        <v>376477229</v>
      </c>
      <c r="D174" t="s">
        <v>33</v>
      </c>
      <c r="E174" t="s">
        <v>34</v>
      </c>
      <c r="F174" t="s">
        <v>119</v>
      </c>
      <c r="G174" t="s">
        <v>35</v>
      </c>
      <c r="H174" t="s">
        <v>17</v>
      </c>
      <c r="I174" t="s">
        <v>18</v>
      </c>
      <c r="J174" t="s">
        <v>37</v>
      </c>
      <c r="K174" t="s">
        <v>38</v>
      </c>
      <c r="L174" s="5">
        <v>128.79999999999998</v>
      </c>
      <c r="M174" s="5">
        <v>36</v>
      </c>
      <c r="N174" s="5">
        <f>[1]BaseDeDatos!$M174*[1]BaseDeDatos!$N174</f>
        <v>4636.7999999999993</v>
      </c>
    </row>
    <row r="175" spans="1:14" x14ac:dyDescent="0.35">
      <c r="A175">
        <v>173</v>
      </c>
      <c r="B175" s="4">
        <v>44119</v>
      </c>
      <c r="C175">
        <v>1790721708</v>
      </c>
      <c r="D175" t="s">
        <v>82</v>
      </c>
      <c r="E175" t="s">
        <v>58</v>
      </c>
      <c r="F175" t="s">
        <v>123</v>
      </c>
      <c r="G175" t="s">
        <v>59</v>
      </c>
      <c r="H175" t="s">
        <v>26</v>
      </c>
      <c r="I175" t="s">
        <v>46</v>
      </c>
      <c r="J175" t="s">
        <v>87</v>
      </c>
      <c r="K175" t="s">
        <v>38</v>
      </c>
      <c r="L175" s="5">
        <v>140</v>
      </c>
      <c r="M175" s="5">
        <v>34</v>
      </c>
      <c r="N175" s="5">
        <f>[1]BaseDeDatos!$M175*[1]BaseDeDatos!$N175</f>
        <v>4760</v>
      </c>
    </row>
    <row r="176" spans="1:14" x14ac:dyDescent="0.35">
      <c r="A176">
        <v>174</v>
      </c>
      <c r="B176" s="4">
        <v>43831</v>
      </c>
      <c r="C176">
        <v>434033868</v>
      </c>
      <c r="D176" t="s">
        <v>83</v>
      </c>
      <c r="E176" t="s">
        <v>68</v>
      </c>
      <c r="F176" t="s">
        <v>124</v>
      </c>
      <c r="G176" t="s">
        <v>56</v>
      </c>
      <c r="H176" t="s">
        <v>36</v>
      </c>
      <c r="I176" t="s">
        <v>27</v>
      </c>
      <c r="J176" t="s">
        <v>88</v>
      </c>
      <c r="K176" t="s">
        <v>89</v>
      </c>
      <c r="L176" s="5">
        <v>298.90000000000003</v>
      </c>
      <c r="M176" s="5">
        <v>81</v>
      </c>
      <c r="N176" s="5">
        <f>[1]BaseDeDatos!$M176*[1]BaseDeDatos!$N176</f>
        <v>24210.9</v>
      </c>
    </row>
    <row r="177" spans="1:14" x14ac:dyDescent="0.35">
      <c r="A177">
        <v>175</v>
      </c>
      <c r="B177" s="4">
        <v>44054</v>
      </c>
      <c r="C177">
        <v>3247684317</v>
      </c>
      <c r="D177" t="s">
        <v>83</v>
      </c>
      <c r="E177" t="s">
        <v>68</v>
      </c>
      <c r="F177" t="s">
        <v>122</v>
      </c>
      <c r="G177" t="s">
        <v>56</v>
      </c>
      <c r="H177" t="s">
        <v>36</v>
      </c>
      <c r="I177" t="s">
        <v>27</v>
      </c>
      <c r="J177" t="s">
        <v>47</v>
      </c>
      <c r="K177" t="s">
        <v>48</v>
      </c>
      <c r="L177" s="5">
        <v>135.1</v>
      </c>
      <c r="M177" s="5">
        <v>25</v>
      </c>
      <c r="N177" s="5">
        <f>[1]BaseDeDatos!$M177*[1]BaseDeDatos!$N177</f>
        <v>3377.5</v>
      </c>
    </row>
    <row r="178" spans="1:14" x14ac:dyDescent="0.35">
      <c r="A178">
        <v>176</v>
      </c>
      <c r="B178" s="4">
        <v>43933</v>
      </c>
      <c r="C178">
        <v>6492121203</v>
      </c>
      <c r="D178" t="s">
        <v>83</v>
      </c>
      <c r="E178" t="s">
        <v>68</v>
      </c>
      <c r="F178" t="s">
        <v>125</v>
      </c>
      <c r="G178" t="s">
        <v>56</v>
      </c>
      <c r="H178" t="s">
        <v>36</v>
      </c>
      <c r="I178" t="s">
        <v>27</v>
      </c>
      <c r="J178" t="s">
        <v>71</v>
      </c>
      <c r="K178" t="s">
        <v>72</v>
      </c>
      <c r="L178" s="5">
        <v>257.59999999999997</v>
      </c>
      <c r="M178" s="5">
        <v>12</v>
      </c>
      <c r="N178" s="5">
        <f>[1]BaseDeDatos!$M178*[1]BaseDeDatos!$N178</f>
        <v>3091.2</v>
      </c>
    </row>
    <row r="179" spans="1:14" x14ac:dyDescent="0.35">
      <c r="A179">
        <v>177</v>
      </c>
      <c r="B179" s="4">
        <v>43859</v>
      </c>
      <c r="C179">
        <v>1661667624</v>
      </c>
      <c r="D179" t="s">
        <v>39</v>
      </c>
      <c r="E179" t="s">
        <v>40</v>
      </c>
      <c r="F179" t="s">
        <v>113</v>
      </c>
      <c r="G179" t="s">
        <v>41</v>
      </c>
      <c r="H179" t="s">
        <v>17</v>
      </c>
      <c r="I179" t="s">
        <v>18</v>
      </c>
      <c r="J179" t="s">
        <v>19</v>
      </c>
      <c r="K179" t="s">
        <v>20</v>
      </c>
      <c r="L179" s="5">
        <v>196</v>
      </c>
      <c r="M179" s="5">
        <v>23</v>
      </c>
      <c r="N179" s="5">
        <f>[1]BaseDeDatos!$M179*[1]BaseDeDatos!$N179</f>
        <v>4508</v>
      </c>
    </row>
    <row r="180" spans="1:14" x14ac:dyDescent="0.35">
      <c r="A180">
        <v>178</v>
      </c>
      <c r="B180" s="4">
        <v>44188</v>
      </c>
      <c r="C180">
        <v>1127190015</v>
      </c>
      <c r="D180" t="s">
        <v>49</v>
      </c>
      <c r="E180" t="s">
        <v>50</v>
      </c>
      <c r="F180" t="s">
        <v>114</v>
      </c>
      <c r="G180" t="s">
        <v>51</v>
      </c>
      <c r="H180" t="s">
        <v>36</v>
      </c>
      <c r="I180" t="s">
        <v>18</v>
      </c>
      <c r="J180" t="s">
        <v>42</v>
      </c>
      <c r="K180" t="s">
        <v>43</v>
      </c>
      <c r="L180" s="5">
        <v>178.5</v>
      </c>
      <c r="M180" s="5">
        <v>76</v>
      </c>
      <c r="N180" s="5">
        <f>[1]BaseDeDatos!$M180*[1]BaseDeDatos!$N180</f>
        <v>13566</v>
      </c>
    </row>
    <row r="181" spans="1:14" x14ac:dyDescent="0.35">
      <c r="A181">
        <v>179</v>
      </c>
      <c r="B181" s="4">
        <v>43937</v>
      </c>
      <c r="C181">
        <v>7862399002</v>
      </c>
      <c r="D181" t="s">
        <v>23</v>
      </c>
      <c r="E181" t="s">
        <v>24</v>
      </c>
      <c r="F181" t="s">
        <v>115</v>
      </c>
      <c r="G181" t="s">
        <v>25</v>
      </c>
      <c r="H181" t="s">
        <v>26</v>
      </c>
      <c r="I181" t="s">
        <v>27</v>
      </c>
      <c r="J181" t="s">
        <v>90</v>
      </c>
      <c r="K181" t="s">
        <v>64</v>
      </c>
      <c r="L181" s="5">
        <v>1134</v>
      </c>
      <c r="M181" s="5">
        <v>55</v>
      </c>
      <c r="N181" s="5">
        <f>[1]BaseDeDatos!$M181*[1]BaseDeDatos!$N181</f>
        <v>62370</v>
      </c>
    </row>
    <row r="182" spans="1:14" x14ac:dyDescent="0.35">
      <c r="A182">
        <v>180</v>
      </c>
      <c r="B182" s="4">
        <v>44083</v>
      </c>
      <c r="C182">
        <v>9568142105</v>
      </c>
      <c r="D182" t="s">
        <v>23</v>
      </c>
      <c r="E182" t="s">
        <v>24</v>
      </c>
      <c r="F182" t="s">
        <v>116</v>
      </c>
      <c r="G182" t="s">
        <v>25</v>
      </c>
      <c r="H182" t="s">
        <v>26</v>
      </c>
      <c r="I182" t="s">
        <v>27</v>
      </c>
      <c r="J182" t="s">
        <v>91</v>
      </c>
      <c r="K182" t="s">
        <v>92</v>
      </c>
      <c r="L182" s="5">
        <v>98</v>
      </c>
      <c r="M182" s="5">
        <v>19</v>
      </c>
      <c r="N182" s="5">
        <f>[1]BaseDeDatos!$M182*[1]BaseDeDatos!$N182</f>
        <v>1862</v>
      </c>
    </row>
    <row r="183" spans="1:14" x14ac:dyDescent="0.35">
      <c r="A183">
        <v>181</v>
      </c>
      <c r="B183" s="4">
        <v>43864</v>
      </c>
      <c r="C183">
        <v>1181634254</v>
      </c>
      <c r="D183" t="s">
        <v>33</v>
      </c>
      <c r="E183" t="s">
        <v>34</v>
      </c>
      <c r="F183" t="s">
        <v>117</v>
      </c>
      <c r="G183" t="s">
        <v>35</v>
      </c>
      <c r="H183" t="s">
        <v>36</v>
      </c>
      <c r="I183" t="s">
        <v>27</v>
      </c>
      <c r="J183" t="s">
        <v>77</v>
      </c>
      <c r="K183" t="s">
        <v>78</v>
      </c>
      <c r="L183" s="5">
        <v>487.19999999999993</v>
      </c>
      <c r="M183" s="5">
        <v>27</v>
      </c>
      <c r="N183" s="5">
        <f>[1]BaseDeDatos!$M183*[1]BaseDeDatos!$N183</f>
        <v>13154.399999999998</v>
      </c>
    </row>
    <row r="184" spans="1:14" x14ac:dyDescent="0.35">
      <c r="A184">
        <v>182</v>
      </c>
      <c r="B184" s="4">
        <v>44052</v>
      </c>
      <c r="C184">
        <v>5404968765</v>
      </c>
      <c r="D184" t="s">
        <v>44</v>
      </c>
      <c r="E184" t="s">
        <v>45</v>
      </c>
      <c r="F184" t="s">
        <v>118</v>
      </c>
      <c r="G184" t="s">
        <v>16</v>
      </c>
      <c r="H184" t="s">
        <v>17</v>
      </c>
      <c r="I184" t="s">
        <v>46</v>
      </c>
      <c r="J184" t="s">
        <v>79</v>
      </c>
      <c r="K184" t="s">
        <v>66</v>
      </c>
      <c r="L184" s="5">
        <v>140</v>
      </c>
      <c r="M184" s="5">
        <v>99</v>
      </c>
      <c r="N184" s="5">
        <f>[1]BaseDeDatos!$M184*[1]BaseDeDatos!$N184</f>
        <v>13860</v>
      </c>
    </row>
    <row r="185" spans="1:14" x14ac:dyDescent="0.35">
      <c r="A185">
        <v>183</v>
      </c>
      <c r="B185" s="4">
        <v>43959</v>
      </c>
      <c r="C185">
        <v>2431996009</v>
      </c>
      <c r="D185" t="s">
        <v>44</v>
      </c>
      <c r="E185" t="s">
        <v>45</v>
      </c>
      <c r="F185" t="s">
        <v>119</v>
      </c>
      <c r="G185" t="s">
        <v>16</v>
      </c>
      <c r="H185" t="s">
        <v>17</v>
      </c>
      <c r="I185" t="s">
        <v>46</v>
      </c>
      <c r="J185" t="s">
        <v>52</v>
      </c>
      <c r="K185" t="s">
        <v>53</v>
      </c>
      <c r="L185" s="5">
        <v>560</v>
      </c>
      <c r="M185" s="5">
        <v>10</v>
      </c>
      <c r="N185" s="5">
        <f>[1]BaseDeDatos!$M185*[1]BaseDeDatos!$N185</f>
        <v>5600</v>
      </c>
    </row>
    <row r="186" spans="1:14" x14ac:dyDescent="0.35">
      <c r="A186">
        <v>184</v>
      </c>
      <c r="B186" s="4">
        <v>44101</v>
      </c>
      <c r="C186">
        <v>6373385557</v>
      </c>
      <c r="D186" t="s">
        <v>57</v>
      </c>
      <c r="E186" t="s">
        <v>58</v>
      </c>
      <c r="F186" t="s">
        <v>123</v>
      </c>
      <c r="G186" t="s">
        <v>59</v>
      </c>
      <c r="H186" t="s">
        <v>17</v>
      </c>
      <c r="I186" t="s">
        <v>27</v>
      </c>
      <c r="J186" t="s">
        <v>81</v>
      </c>
      <c r="K186" t="s">
        <v>22</v>
      </c>
      <c r="L186" s="5">
        <v>140</v>
      </c>
      <c r="M186" s="5">
        <v>80</v>
      </c>
      <c r="N186" s="5">
        <f>[1]BaseDeDatos!$M186*[1]BaseDeDatos!$N186</f>
        <v>11200</v>
      </c>
    </row>
    <row r="187" spans="1:14" x14ac:dyDescent="0.35">
      <c r="A187">
        <v>185</v>
      </c>
      <c r="B187" s="4">
        <v>44069</v>
      </c>
      <c r="C187">
        <v>5411926783</v>
      </c>
      <c r="D187" t="s">
        <v>57</v>
      </c>
      <c r="E187" t="s">
        <v>58</v>
      </c>
      <c r="F187" t="s">
        <v>124</v>
      </c>
      <c r="G187" t="s">
        <v>59</v>
      </c>
      <c r="H187" t="s">
        <v>26</v>
      </c>
      <c r="J187" t="s">
        <v>21</v>
      </c>
      <c r="K187" t="s">
        <v>22</v>
      </c>
      <c r="L187" s="5">
        <v>49</v>
      </c>
      <c r="M187" s="5">
        <v>27</v>
      </c>
      <c r="N187" s="5">
        <f>[1]BaseDeDatos!$M187*[1]BaseDeDatos!$N187</f>
        <v>1323</v>
      </c>
    </row>
    <row r="188" spans="1:14" x14ac:dyDescent="0.35">
      <c r="A188">
        <v>186</v>
      </c>
      <c r="B188" s="4">
        <v>44118</v>
      </c>
      <c r="C188">
        <v>8397590471</v>
      </c>
      <c r="D188" t="s">
        <v>67</v>
      </c>
      <c r="E188" t="s">
        <v>68</v>
      </c>
      <c r="F188" t="s">
        <v>122</v>
      </c>
      <c r="G188" t="s">
        <v>56</v>
      </c>
      <c r="H188" t="s">
        <v>36</v>
      </c>
      <c r="J188" t="s">
        <v>52</v>
      </c>
      <c r="K188" t="s">
        <v>53</v>
      </c>
      <c r="L188" s="5">
        <v>560</v>
      </c>
      <c r="M188" s="5">
        <v>97</v>
      </c>
      <c r="N188" s="5">
        <f>[1]BaseDeDatos!$M188*[1]BaseDeDatos!$N188</f>
        <v>54320</v>
      </c>
    </row>
    <row r="189" spans="1:14" x14ac:dyDescent="0.35">
      <c r="A189">
        <v>187</v>
      </c>
      <c r="B189" s="4">
        <v>44038</v>
      </c>
      <c r="C189">
        <v>5905399576</v>
      </c>
      <c r="D189" t="s">
        <v>69</v>
      </c>
      <c r="E189" t="s">
        <v>70</v>
      </c>
      <c r="F189" t="s">
        <v>125</v>
      </c>
      <c r="G189" t="s">
        <v>35</v>
      </c>
      <c r="H189" t="s">
        <v>36</v>
      </c>
      <c r="J189" t="s">
        <v>71</v>
      </c>
      <c r="K189" t="s">
        <v>72</v>
      </c>
      <c r="L189" s="5">
        <v>257.59999999999997</v>
      </c>
      <c r="M189" s="5">
        <v>42</v>
      </c>
      <c r="N189" s="5">
        <f>[1]BaseDeDatos!$M189*[1]BaseDeDatos!$N189</f>
        <v>10819.199999999999</v>
      </c>
    </row>
    <row r="190" spans="1:14" x14ac:dyDescent="0.35">
      <c r="A190">
        <v>188</v>
      </c>
      <c r="B190" s="4">
        <v>43947</v>
      </c>
      <c r="C190">
        <v>168682758</v>
      </c>
      <c r="D190" t="s">
        <v>54</v>
      </c>
      <c r="E190" t="s">
        <v>55</v>
      </c>
      <c r="F190" t="s">
        <v>113</v>
      </c>
      <c r="G190" t="s">
        <v>56</v>
      </c>
      <c r="H190" t="s">
        <v>36</v>
      </c>
      <c r="I190" t="s">
        <v>27</v>
      </c>
      <c r="J190" t="s">
        <v>32</v>
      </c>
      <c r="K190" t="s">
        <v>20</v>
      </c>
      <c r="L190" s="5">
        <v>644</v>
      </c>
      <c r="M190" s="5">
        <v>24</v>
      </c>
      <c r="N190" s="5">
        <f>[1]BaseDeDatos!$M190*[1]BaseDeDatos!$N190</f>
        <v>15456</v>
      </c>
    </row>
    <row r="191" spans="1:14" x14ac:dyDescent="0.35">
      <c r="A191">
        <v>189</v>
      </c>
      <c r="B191" s="4">
        <v>44162</v>
      </c>
      <c r="C191">
        <v>4992553897</v>
      </c>
      <c r="D191" t="s">
        <v>73</v>
      </c>
      <c r="E191" t="s">
        <v>40</v>
      </c>
      <c r="F191" t="s">
        <v>114</v>
      </c>
      <c r="G191" t="s">
        <v>74</v>
      </c>
      <c r="H191" t="s">
        <v>26</v>
      </c>
      <c r="I191" t="s">
        <v>18</v>
      </c>
      <c r="J191" t="s">
        <v>47</v>
      </c>
      <c r="K191" t="s">
        <v>48</v>
      </c>
      <c r="L191" s="5">
        <v>135.1</v>
      </c>
      <c r="M191" s="5">
        <v>90</v>
      </c>
      <c r="N191" s="5">
        <f>[1]BaseDeDatos!$M191*[1]BaseDeDatos!$N191</f>
        <v>12159</v>
      </c>
    </row>
    <row r="192" spans="1:14" x14ac:dyDescent="0.35">
      <c r="A192">
        <v>190</v>
      </c>
      <c r="B192" s="4">
        <v>44160</v>
      </c>
      <c r="C192">
        <v>9609810399</v>
      </c>
      <c r="D192" t="s">
        <v>49</v>
      </c>
      <c r="E192" t="s">
        <v>50</v>
      </c>
      <c r="F192" t="s">
        <v>115</v>
      </c>
      <c r="G192" t="s">
        <v>51</v>
      </c>
      <c r="H192" t="s">
        <v>17</v>
      </c>
      <c r="I192" t="s">
        <v>27</v>
      </c>
      <c r="J192" t="s">
        <v>42</v>
      </c>
      <c r="K192" t="s">
        <v>43</v>
      </c>
      <c r="L192" s="5">
        <v>178.5</v>
      </c>
      <c r="M192" s="5">
        <v>28</v>
      </c>
      <c r="N192" s="5">
        <f>[1]BaseDeDatos!$M192*[1]BaseDeDatos!$N192</f>
        <v>4998</v>
      </c>
    </row>
    <row r="193" spans="1:14" x14ac:dyDescent="0.35">
      <c r="A193">
        <v>191</v>
      </c>
      <c r="B193" s="4">
        <v>44045</v>
      </c>
      <c r="C193">
        <v>1537469039</v>
      </c>
      <c r="D193" t="s">
        <v>54</v>
      </c>
      <c r="E193" t="s">
        <v>55</v>
      </c>
      <c r="F193" t="s">
        <v>116</v>
      </c>
      <c r="G193" t="s">
        <v>56</v>
      </c>
      <c r="H193" t="s">
        <v>36</v>
      </c>
      <c r="I193" t="s">
        <v>18</v>
      </c>
      <c r="J193" t="s">
        <v>32</v>
      </c>
      <c r="K193" t="s">
        <v>20</v>
      </c>
      <c r="L193" s="5">
        <v>644</v>
      </c>
      <c r="M193" s="5">
        <v>28</v>
      </c>
      <c r="N193" s="5">
        <f>[1]BaseDeDatos!$M193*[1]BaseDeDatos!$N193</f>
        <v>18032</v>
      </c>
    </row>
    <row r="194" spans="1:14" x14ac:dyDescent="0.35">
      <c r="A194">
        <v>192</v>
      </c>
      <c r="B194" s="4">
        <v>44049</v>
      </c>
      <c r="C194">
        <v>2018401595</v>
      </c>
      <c r="D194" t="s">
        <v>33</v>
      </c>
      <c r="E194" t="s">
        <v>34</v>
      </c>
      <c r="F194" t="s">
        <v>117</v>
      </c>
      <c r="G194" t="s">
        <v>35</v>
      </c>
      <c r="H194" t="s">
        <v>36</v>
      </c>
      <c r="I194" t="s">
        <v>18</v>
      </c>
      <c r="J194" t="s">
        <v>42</v>
      </c>
      <c r="K194" t="s">
        <v>43</v>
      </c>
      <c r="L194" s="5">
        <v>178.5</v>
      </c>
      <c r="M194" s="5">
        <v>57</v>
      </c>
      <c r="N194" s="5">
        <f>[1]BaseDeDatos!$M194*[1]BaseDeDatos!$N194</f>
        <v>10174.5</v>
      </c>
    </row>
    <row r="195" spans="1:14" x14ac:dyDescent="0.35">
      <c r="A195">
        <v>193</v>
      </c>
      <c r="B195" s="4">
        <v>43961</v>
      </c>
      <c r="C195">
        <v>1129934476</v>
      </c>
      <c r="D195" t="s">
        <v>57</v>
      </c>
      <c r="E195" t="s">
        <v>58</v>
      </c>
      <c r="F195" t="s">
        <v>118</v>
      </c>
      <c r="G195" t="s">
        <v>59</v>
      </c>
      <c r="H195" t="s">
        <v>17</v>
      </c>
      <c r="I195" t="s">
        <v>27</v>
      </c>
      <c r="J195" t="s">
        <v>60</v>
      </c>
      <c r="K195" t="s">
        <v>20</v>
      </c>
      <c r="L195" s="5">
        <v>41.86</v>
      </c>
      <c r="M195" s="5">
        <v>23</v>
      </c>
      <c r="N195" s="5">
        <f>[1]BaseDeDatos!$M195*[1]BaseDeDatos!$N195</f>
        <v>962.78</v>
      </c>
    </row>
    <row r="196" spans="1:14" x14ac:dyDescent="0.35">
      <c r="A196">
        <v>194</v>
      </c>
      <c r="B196" s="4">
        <v>43929</v>
      </c>
      <c r="C196">
        <v>878400496</v>
      </c>
      <c r="D196" t="s">
        <v>61</v>
      </c>
      <c r="E196" t="s">
        <v>62</v>
      </c>
      <c r="F196" t="s">
        <v>119</v>
      </c>
      <c r="G196" t="s">
        <v>35</v>
      </c>
      <c r="J196" t="s">
        <v>32</v>
      </c>
      <c r="K196" t="s">
        <v>20</v>
      </c>
      <c r="L196" s="5">
        <v>644</v>
      </c>
      <c r="M196" s="5">
        <v>86</v>
      </c>
      <c r="N196" s="5">
        <f>[1]BaseDeDatos!$M196*[1]BaseDeDatos!$N196</f>
        <v>55384</v>
      </c>
    </row>
    <row r="197" spans="1:14" x14ac:dyDescent="0.35">
      <c r="A197">
        <v>195</v>
      </c>
      <c r="B197" s="4">
        <v>44043</v>
      </c>
      <c r="C197">
        <v>6271764467</v>
      </c>
      <c r="D197" t="s">
        <v>57</v>
      </c>
      <c r="E197" t="s">
        <v>58</v>
      </c>
      <c r="F197" t="s">
        <v>123</v>
      </c>
      <c r="G197" t="s">
        <v>59</v>
      </c>
      <c r="H197" t="s">
        <v>26</v>
      </c>
      <c r="J197" t="s">
        <v>63</v>
      </c>
      <c r="K197" t="s">
        <v>64</v>
      </c>
      <c r="L197" s="5">
        <v>350</v>
      </c>
      <c r="M197" s="5">
        <v>47</v>
      </c>
      <c r="N197" s="5">
        <f>[1]BaseDeDatos!$M197*[1]BaseDeDatos!$N197</f>
        <v>16450</v>
      </c>
    </row>
    <row r="198" spans="1:14" x14ac:dyDescent="0.35">
      <c r="A198">
        <v>196</v>
      </c>
      <c r="B198" s="4">
        <v>43853</v>
      </c>
      <c r="C198">
        <v>5954546839</v>
      </c>
      <c r="D198" t="s">
        <v>57</v>
      </c>
      <c r="E198" t="s">
        <v>58</v>
      </c>
      <c r="F198" t="s">
        <v>124</v>
      </c>
      <c r="G198" t="s">
        <v>59</v>
      </c>
      <c r="H198" t="s">
        <v>26</v>
      </c>
      <c r="J198" t="s">
        <v>65</v>
      </c>
      <c r="K198" t="s">
        <v>66</v>
      </c>
      <c r="L198" s="5">
        <v>308</v>
      </c>
      <c r="M198" s="5">
        <v>97</v>
      </c>
      <c r="N198" s="5">
        <f>[1]BaseDeDatos!$M198*[1]BaseDeDatos!$N198</f>
        <v>29876</v>
      </c>
    </row>
    <row r="199" spans="1:14" x14ac:dyDescent="0.35">
      <c r="A199">
        <v>197</v>
      </c>
      <c r="B199" s="4">
        <v>43905</v>
      </c>
      <c r="C199">
        <v>1007419194</v>
      </c>
      <c r="D199" t="s">
        <v>57</v>
      </c>
      <c r="E199" t="s">
        <v>58</v>
      </c>
      <c r="F199" t="s">
        <v>122</v>
      </c>
      <c r="G199" t="s">
        <v>59</v>
      </c>
      <c r="H199" t="s">
        <v>26</v>
      </c>
      <c r="J199" t="s">
        <v>37</v>
      </c>
      <c r="K199" t="s">
        <v>38</v>
      </c>
      <c r="L199" s="5">
        <v>128.79999999999998</v>
      </c>
      <c r="M199" s="5">
        <v>96</v>
      </c>
      <c r="N199" s="5">
        <f>[1]BaseDeDatos!$M199*[1]BaseDeDatos!$N199</f>
        <v>12364.8</v>
      </c>
    </row>
    <row r="200" spans="1:14" x14ac:dyDescent="0.35">
      <c r="A200">
        <v>198</v>
      </c>
      <c r="B200" s="4">
        <v>43891</v>
      </c>
      <c r="C200">
        <v>2749506386</v>
      </c>
      <c r="D200" t="s">
        <v>67</v>
      </c>
      <c r="E200" t="s">
        <v>68</v>
      </c>
      <c r="F200" t="s">
        <v>125</v>
      </c>
      <c r="G200" t="s">
        <v>56</v>
      </c>
      <c r="H200" t="s">
        <v>36</v>
      </c>
      <c r="J200" t="s">
        <v>21</v>
      </c>
      <c r="K200" t="s">
        <v>22</v>
      </c>
      <c r="L200" s="5">
        <v>49</v>
      </c>
      <c r="M200" s="5">
        <v>31</v>
      </c>
      <c r="N200" s="5">
        <f>[1]BaseDeDatos!$M200*[1]BaseDeDatos!$N200</f>
        <v>1519</v>
      </c>
    </row>
    <row r="201" spans="1:14" x14ac:dyDescent="0.35">
      <c r="A201">
        <v>199</v>
      </c>
      <c r="B201" s="4">
        <v>43997</v>
      </c>
      <c r="C201">
        <v>3279160134</v>
      </c>
      <c r="D201" t="s">
        <v>67</v>
      </c>
      <c r="E201" t="s">
        <v>68</v>
      </c>
      <c r="F201" t="s">
        <v>113</v>
      </c>
      <c r="G201" t="s">
        <v>56</v>
      </c>
      <c r="H201" t="s">
        <v>36</v>
      </c>
      <c r="J201" t="s">
        <v>60</v>
      </c>
      <c r="K201" t="s">
        <v>20</v>
      </c>
      <c r="L201" s="5">
        <v>41.86</v>
      </c>
      <c r="M201" s="5">
        <v>52</v>
      </c>
      <c r="N201" s="5">
        <f>[1]BaseDeDatos!$M201*[1]BaseDeDatos!$N201</f>
        <v>2176.7199999999998</v>
      </c>
    </row>
    <row r="202" spans="1:14" x14ac:dyDescent="0.35">
      <c r="A202">
        <v>200</v>
      </c>
      <c r="B202" s="4">
        <v>43994</v>
      </c>
      <c r="C202">
        <v>6789089883</v>
      </c>
      <c r="D202" t="s">
        <v>69</v>
      </c>
      <c r="E202" t="s">
        <v>70</v>
      </c>
      <c r="F202" t="s">
        <v>114</v>
      </c>
      <c r="G202" t="s">
        <v>35</v>
      </c>
      <c r="J202" t="s">
        <v>31</v>
      </c>
      <c r="K202" t="s">
        <v>20</v>
      </c>
      <c r="L202" s="5">
        <v>252</v>
      </c>
      <c r="M202" s="5">
        <v>91</v>
      </c>
      <c r="N202" s="5">
        <f>[1]BaseDeDatos!$M202*[1]BaseDeDatos!$N202</f>
        <v>22932</v>
      </c>
    </row>
    <row r="203" spans="1:14" x14ac:dyDescent="0.35">
      <c r="A203">
        <v>201</v>
      </c>
      <c r="B203" s="4">
        <v>44004</v>
      </c>
      <c r="C203">
        <v>7775981065</v>
      </c>
      <c r="D203" t="s">
        <v>69</v>
      </c>
      <c r="E203" t="s">
        <v>70</v>
      </c>
      <c r="F203" t="s">
        <v>115</v>
      </c>
      <c r="G203" t="s">
        <v>35</v>
      </c>
      <c r="J203" t="s">
        <v>32</v>
      </c>
      <c r="K203" t="s">
        <v>20</v>
      </c>
      <c r="L203" s="5">
        <v>644</v>
      </c>
      <c r="M203" s="5">
        <v>14</v>
      </c>
      <c r="N203" s="5">
        <f>[1]BaseDeDatos!$M203*[1]BaseDeDatos!$N203</f>
        <v>9016</v>
      </c>
    </row>
    <row r="204" spans="1:14" x14ac:dyDescent="0.35">
      <c r="A204">
        <v>202</v>
      </c>
      <c r="B204" s="4">
        <v>43923</v>
      </c>
      <c r="C204">
        <v>5357417804</v>
      </c>
      <c r="D204" t="s">
        <v>69</v>
      </c>
      <c r="E204" t="s">
        <v>70</v>
      </c>
      <c r="F204" t="s">
        <v>116</v>
      </c>
      <c r="G204" t="s">
        <v>35</v>
      </c>
      <c r="J204" t="s">
        <v>60</v>
      </c>
      <c r="K204" t="s">
        <v>20</v>
      </c>
      <c r="L204" s="5">
        <v>41.86</v>
      </c>
      <c r="M204" s="5">
        <v>44</v>
      </c>
      <c r="N204" s="5">
        <f>[1]BaseDeDatos!$M204*[1]BaseDeDatos!$N204</f>
        <v>1841.84</v>
      </c>
    </row>
    <row r="205" spans="1:14" x14ac:dyDescent="0.35">
      <c r="A205">
        <v>203</v>
      </c>
      <c r="B205" s="4">
        <v>44109</v>
      </c>
      <c r="C205">
        <v>4986720222</v>
      </c>
      <c r="D205" t="s">
        <v>54</v>
      </c>
      <c r="E205" t="s">
        <v>55</v>
      </c>
      <c r="F205" t="s">
        <v>117</v>
      </c>
      <c r="G205" t="s">
        <v>56</v>
      </c>
      <c r="H205" t="s">
        <v>36</v>
      </c>
      <c r="I205" t="s">
        <v>27</v>
      </c>
      <c r="J205" t="s">
        <v>47</v>
      </c>
      <c r="K205" t="s">
        <v>48</v>
      </c>
      <c r="L205" s="5">
        <v>135.1</v>
      </c>
      <c r="M205" s="5">
        <v>97</v>
      </c>
      <c r="N205" s="5">
        <f>[1]BaseDeDatos!$M205*[1]BaseDeDatos!$N205</f>
        <v>13104.699999999999</v>
      </c>
    </row>
    <row r="206" spans="1:14" x14ac:dyDescent="0.35">
      <c r="A206">
        <v>204</v>
      </c>
      <c r="B206" s="4">
        <v>43932</v>
      </c>
      <c r="C206">
        <v>9264353300</v>
      </c>
      <c r="D206" t="s">
        <v>54</v>
      </c>
      <c r="E206" t="s">
        <v>55</v>
      </c>
      <c r="F206" t="s">
        <v>118</v>
      </c>
      <c r="G206" t="s">
        <v>56</v>
      </c>
      <c r="H206" t="s">
        <v>36</v>
      </c>
      <c r="I206" t="s">
        <v>27</v>
      </c>
      <c r="J206" t="s">
        <v>71</v>
      </c>
      <c r="K206" t="s">
        <v>72</v>
      </c>
      <c r="L206" s="5">
        <v>257.59999999999997</v>
      </c>
      <c r="M206" s="5">
        <v>80</v>
      </c>
      <c r="N206" s="5">
        <f>[1]BaseDeDatos!$M206*[1]BaseDeDatos!$N206</f>
        <v>20607.999999999996</v>
      </c>
    </row>
    <row r="207" spans="1:14" x14ac:dyDescent="0.35">
      <c r="A207">
        <v>205</v>
      </c>
      <c r="B207" s="4">
        <v>44131</v>
      </c>
      <c r="C207">
        <v>4507840734</v>
      </c>
      <c r="D207" t="s">
        <v>73</v>
      </c>
      <c r="E207" t="s">
        <v>40</v>
      </c>
      <c r="F207" t="s">
        <v>119</v>
      </c>
      <c r="G207" t="s">
        <v>74</v>
      </c>
      <c r="H207" t="s">
        <v>26</v>
      </c>
      <c r="I207" t="s">
        <v>18</v>
      </c>
      <c r="J207" t="s">
        <v>75</v>
      </c>
      <c r="K207" t="s">
        <v>76</v>
      </c>
      <c r="L207" s="5">
        <v>273</v>
      </c>
      <c r="M207" s="5">
        <v>66</v>
      </c>
      <c r="N207" s="5">
        <f>[1]BaseDeDatos!$M207*[1]BaseDeDatos!$N207</f>
        <v>18018</v>
      </c>
    </row>
    <row r="208" spans="1:14" x14ac:dyDescent="0.35">
      <c r="A208">
        <v>206</v>
      </c>
      <c r="B208" s="4">
        <v>43926</v>
      </c>
      <c r="C208">
        <v>1926814553</v>
      </c>
      <c r="D208" t="s">
        <v>73</v>
      </c>
      <c r="E208" t="s">
        <v>40</v>
      </c>
      <c r="F208" t="s">
        <v>123</v>
      </c>
      <c r="G208" t="s">
        <v>74</v>
      </c>
      <c r="H208" t="s">
        <v>26</v>
      </c>
      <c r="I208" t="s">
        <v>18</v>
      </c>
      <c r="J208" t="s">
        <v>77</v>
      </c>
      <c r="K208" t="s">
        <v>78</v>
      </c>
      <c r="L208" s="5">
        <v>487.19999999999993</v>
      </c>
      <c r="M208" s="5">
        <v>32</v>
      </c>
      <c r="N208" s="5">
        <f>[1]BaseDeDatos!$M208*[1]BaseDeDatos!$N208</f>
        <v>15590.399999999998</v>
      </c>
    </row>
    <row r="209" spans="1:14" x14ac:dyDescent="0.35">
      <c r="A209">
        <v>207</v>
      </c>
      <c r="B209" s="4">
        <v>44139</v>
      </c>
      <c r="C209">
        <v>1115906573</v>
      </c>
      <c r="D209" t="s">
        <v>49</v>
      </c>
      <c r="E209" t="s">
        <v>50</v>
      </c>
      <c r="F209" t="s">
        <v>124</v>
      </c>
      <c r="G209" t="s">
        <v>51</v>
      </c>
      <c r="H209" t="s">
        <v>17</v>
      </c>
      <c r="I209" t="s">
        <v>27</v>
      </c>
      <c r="J209" t="s">
        <v>19</v>
      </c>
      <c r="K209" t="s">
        <v>20</v>
      </c>
      <c r="L209" s="5">
        <v>196</v>
      </c>
      <c r="M209" s="5">
        <v>52</v>
      </c>
      <c r="N209" s="5">
        <f>[1]BaseDeDatos!$M209*[1]BaseDeDatos!$N209</f>
        <v>10192</v>
      </c>
    </row>
    <row r="210" spans="1:14" x14ac:dyDescent="0.35">
      <c r="A210">
        <v>208</v>
      </c>
      <c r="B210" s="4">
        <v>43905</v>
      </c>
      <c r="C210">
        <v>4298972271</v>
      </c>
      <c r="D210" t="s">
        <v>33</v>
      </c>
      <c r="E210" t="s">
        <v>34</v>
      </c>
      <c r="F210" t="s">
        <v>122</v>
      </c>
      <c r="G210" t="s">
        <v>35</v>
      </c>
      <c r="H210" t="s">
        <v>17</v>
      </c>
      <c r="I210" t="s">
        <v>18</v>
      </c>
      <c r="J210" t="s">
        <v>52</v>
      </c>
      <c r="K210" t="s">
        <v>53</v>
      </c>
      <c r="L210" s="5">
        <v>560</v>
      </c>
      <c r="M210" s="5">
        <v>78</v>
      </c>
      <c r="N210" s="5">
        <f>[1]BaseDeDatos!$M210*[1]BaseDeDatos!$N210</f>
        <v>43680</v>
      </c>
    </row>
    <row r="211" spans="1:14" x14ac:dyDescent="0.35">
      <c r="A211">
        <v>209</v>
      </c>
      <c r="B211" s="4">
        <v>43899</v>
      </c>
      <c r="C211">
        <v>1419202858</v>
      </c>
      <c r="D211" t="s">
        <v>33</v>
      </c>
      <c r="E211" t="s">
        <v>34</v>
      </c>
      <c r="F211" t="s">
        <v>125</v>
      </c>
      <c r="G211" t="s">
        <v>35</v>
      </c>
      <c r="H211" t="s">
        <v>17</v>
      </c>
      <c r="I211" t="s">
        <v>18</v>
      </c>
      <c r="J211" t="s">
        <v>37</v>
      </c>
      <c r="K211" t="s">
        <v>38</v>
      </c>
      <c r="L211" s="5">
        <v>128.79999999999998</v>
      </c>
      <c r="M211" s="5">
        <v>54</v>
      </c>
      <c r="N211" s="5">
        <f>[1]BaseDeDatos!$M211*[1]BaseDeDatos!$N211</f>
        <v>6955.1999999999989</v>
      </c>
    </row>
    <row r="212" spans="1:14" x14ac:dyDescent="0.35">
      <c r="A212">
        <v>210</v>
      </c>
      <c r="B212" s="4">
        <v>44154</v>
      </c>
      <c r="C212">
        <v>3516608759</v>
      </c>
      <c r="D212" t="s">
        <v>82</v>
      </c>
      <c r="E212" t="s">
        <v>58</v>
      </c>
      <c r="F212" t="s">
        <v>113</v>
      </c>
      <c r="G212" t="s">
        <v>59</v>
      </c>
      <c r="H212" t="s">
        <v>26</v>
      </c>
      <c r="I212" t="s">
        <v>46</v>
      </c>
      <c r="J212" t="s">
        <v>87</v>
      </c>
      <c r="K212" t="s">
        <v>38</v>
      </c>
      <c r="L212" s="5">
        <v>140</v>
      </c>
      <c r="M212" s="5">
        <v>55</v>
      </c>
      <c r="N212" s="5">
        <f>[1]BaseDeDatos!$M212*[1]BaseDeDatos!$N212</f>
        <v>7700</v>
      </c>
    </row>
    <row r="213" spans="1:14" x14ac:dyDescent="0.35">
      <c r="A213">
        <v>211</v>
      </c>
      <c r="B213" s="4">
        <v>44076</v>
      </c>
      <c r="C213">
        <v>8191358442</v>
      </c>
      <c r="D213" t="s">
        <v>83</v>
      </c>
      <c r="E213" t="s">
        <v>68</v>
      </c>
      <c r="F213" t="s">
        <v>114</v>
      </c>
      <c r="G213" t="s">
        <v>56</v>
      </c>
      <c r="H213" t="s">
        <v>36</v>
      </c>
      <c r="I213" t="s">
        <v>27</v>
      </c>
      <c r="J213" t="s">
        <v>88</v>
      </c>
      <c r="K213" t="s">
        <v>89</v>
      </c>
      <c r="L213" s="5">
        <v>298.90000000000003</v>
      </c>
      <c r="M213" s="5">
        <v>60</v>
      </c>
      <c r="N213" s="5">
        <f>[1]BaseDeDatos!$M213*[1]BaseDeDatos!$N213</f>
        <v>17934.000000000004</v>
      </c>
    </row>
    <row r="214" spans="1:14" x14ac:dyDescent="0.35">
      <c r="A214">
        <v>212</v>
      </c>
      <c r="B214" s="4">
        <v>43851</v>
      </c>
      <c r="C214">
        <v>8451227157</v>
      </c>
      <c r="D214" t="s">
        <v>83</v>
      </c>
      <c r="E214" t="s">
        <v>68</v>
      </c>
      <c r="F214" t="s">
        <v>115</v>
      </c>
      <c r="G214" t="s">
        <v>56</v>
      </c>
      <c r="H214" t="s">
        <v>36</v>
      </c>
      <c r="I214" t="s">
        <v>27</v>
      </c>
      <c r="J214" t="s">
        <v>47</v>
      </c>
      <c r="K214" t="s">
        <v>48</v>
      </c>
      <c r="L214" s="5">
        <v>135.1</v>
      </c>
      <c r="M214" s="5">
        <v>19</v>
      </c>
      <c r="N214" s="5">
        <f>[1]BaseDeDatos!$M214*[1]BaseDeDatos!$N214</f>
        <v>2566.9</v>
      </c>
    </row>
    <row r="215" spans="1:14" x14ac:dyDescent="0.35">
      <c r="A215">
        <v>213</v>
      </c>
      <c r="B215" s="4">
        <v>43878</v>
      </c>
      <c r="C215">
        <v>9847155245</v>
      </c>
      <c r="D215" t="s">
        <v>83</v>
      </c>
      <c r="E215" t="s">
        <v>68</v>
      </c>
      <c r="F215" t="s">
        <v>116</v>
      </c>
      <c r="G215" t="s">
        <v>56</v>
      </c>
      <c r="H215" t="s">
        <v>36</v>
      </c>
      <c r="I215" t="s">
        <v>27</v>
      </c>
      <c r="J215" t="s">
        <v>71</v>
      </c>
      <c r="K215" t="s">
        <v>72</v>
      </c>
      <c r="L215" s="5">
        <v>257.59999999999997</v>
      </c>
      <c r="M215" s="5">
        <v>66</v>
      </c>
      <c r="N215" s="5">
        <f>[1]BaseDeDatos!$M215*[1]BaseDeDatos!$N215</f>
        <v>17001.599999999999</v>
      </c>
    </row>
    <row r="216" spans="1:14" x14ac:dyDescent="0.35">
      <c r="A216">
        <v>214</v>
      </c>
      <c r="B216" s="4">
        <v>43886</v>
      </c>
      <c r="C216">
        <v>5189485028</v>
      </c>
      <c r="D216" t="s">
        <v>39</v>
      </c>
      <c r="E216" t="s">
        <v>40</v>
      </c>
      <c r="F216" t="s">
        <v>117</v>
      </c>
      <c r="G216" t="s">
        <v>41</v>
      </c>
      <c r="H216" t="s">
        <v>17</v>
      </c>
      <c r="I216" t="s">
        <v>18</v>
      </c>
      <c r="J216" t="s">
        <v>19</v>
      </c>
      <c r="K216" t="s">
        <v>20</v>
      </c>
      <c r="L216" s="5">
        <v>196</v>
      </c>
      <c r="M216" s="5">
        <v>42</v>
      </c>
      <c r="N216" s="5">
        <f>[1]BaseDeDatos!$M216*[1]BaseDeDatos!$N216</f>
        <v>8232</v>
      </c>
    </row>
    <row r="217" spans="1:14" x14ac:dyDescent="0.35">
      <c r="A217">
        <v>215</v>
      </c>
      <c r="B217" s="4">
        <v>44037</v>
      </c>
      <c r="C217">
        <v>2367569858</v>
      </c>
      <c r="D217" t="s">
        <v>49</v>
      </c>
      <c r="E217" t="s">
        <v>50</v>
      </c>
      <c r="F217" t="s">
        <v>118</v>
      </c>
      <c r="G217" t="s">
        <v>51</v>
      </c>
      <c r="H217" t="s">
        <v>36</v>
      </c>
      <c r="I217" t="s">
        <v>18</v>
      </c>
      <c r="J217" t="s">
        <v>42</v>
      </c>
      <c r="K217" t="s">
        <v>43</v>
      </c>
      <c r="L217" s="5">
        <v>178.5</v>
      </c>
      <c r="M217" s="5">
        <v>72</v>
      </c>
      <c r="N217" s="5">
        <f>[1]BaseDeDatos!$M217*[1]BaseDeDatos!$N217</f>
        <v>12852</v>
      </c>
    </row>
    <row r="218" spans="1:14" x14ac:dyDescent="0.35">
      <c r="A218">
        <v>216</v>
      </c>
      <c r="B218" s="4">
        <v>44036</v>
      </c>
      <c r="C218">
        <v>1241520334</v>
      </c>
      <c r="D218" t="s">
        <v>23</v>
      </c>
      <c r="E218" t="s">
        <v>24</v>
      </c>
      <c r="F218" t="s">
        <v>119</v>
      </c>
      <c r="G218" t="s">
        <v>25</v>
      </c>
      <c r="H218" t="s">
        <v>26</v>
      </c>
      <c r="I218" t="s">
        <v>27</v>
      </c>
      <c r="J218" t="s">
        <v>90</v>
      </c>
      <c r="K218" t="s">
        <v>64</v>
      </c>
      <c r="L218" s="5">
        <v>1134</v>
      </c>
      <c r="M218" s="5">
        <v>32</v>
      </c>
      <c r="N218" s="5">
        <f>[1]BaseDeDatos!$M218*[1]BaseDeDatos!$N218</f>
        <v>36288</v>
      </c>
    </row>
    <row r="219" spans="1:14" x14ac:dyDescent="0.35">
      <c r="A219">
        <v>217</v>
      </c>
      <c r="B219" s="4">
        <v>43895</v>
      </c>
      <c r="C219">
        <v>6999895697</v>
      </c>
      <c r="D219" t="s">
        <v>23</v>
      </c>
      <c r="E219" t="s">
        <v>24</v>
      </c>
      <c r="F219" t="s">
        <v>123</v>
      </c>
      <c r="G219" t="s">
        <v>25</v>
      </c>
      <c r="H219" t="s">
        <v>26</v>
      </c>
      <c r="I219" t="s">
        <v>27</v>
      </c>
      <c r="J219" t="s">
        <v>91</v>
      </c>
      <c r="K219" t="s">
        <v>92</v>
      </c>
      <c r="L219" s="5">
        <v>98</v>
      </c>
      <c r="M219" s="5">
        <v>76</v>
      </c>
      <c r="N219" s="5">
        <f>[1]BaseDeDatos!$M219*[1]BaseDeDatos!$N219</f>
        <v>7448</v>
      </c>
    </row>
    <row r="220" spans="1:14" x14ac:dyDescent="0.35">
      <c r="A220">
        <v>218</v>
      </c>
      <c r="B220" s="4">
        <v>44026</v>
      </c>
      <c r="C220">
        <v>2931440223</v>
      </c>
      <c r="D220" t="s">
        <v>57</v>
      </c>
      <c r="E220" t="s">
        <v>58</v>
      </c>
      <c r="F220" t="s">
        <v>124</v>
      </c>
      <c r="G220" t="s">
        <v>59</v>
      </c>
      <c r="H220" t="s">
        <v>26</v>
      </c>
      <c r="J220" t="s">
        <v>37</v>
      </c>
      <c r="K220" t="s">
        <v>38</v>
      </c>
      <c r="L220" s="5">
        <v>128.79999999999998</v>
      </c>
      <c r="M220" s="5">
        <v>83</v>
      </c>
      <c r="N220" s="5">
        <f>[1]BaseDeDatos!$M220*[1]BaseDeDatos!$N220</f>
        <v>10690.399999999998</v>
      </c>
    </row>
    <row r="221" spans="1:14" x14ac:dyDescent="0.35">
      <c r="A221">
        <v>219</v>
      </c>
      <c r="B221" s="4">
        <v>43965</v>
      </c>
      <c r="C221">
        <v>6045555436</v>
      </c>
      <c r="D221" t="s">
        <v>67</v>
      </c>
      <c r="E221" t="s">
        <v>68</v>
      </c>
      <c r="F221" t="s">
        <v>122</v>
      </c>
      <c r="G221" t="s">
        <v>56</v>
      </c>
      <c r="H221" t="s">
        <v>36</v>
      </c>
      <c r="J221" t="s">
        <v>21</v>
      </c>
      <c r="K221" t="s">
        <v>22</v>
      </c>
      <c r="L221" s="5">
        <v>49</v>
      </c>
      <c r="M221" s="5">
        <v>91</v>
      </c>
      <c r="N221" s="5">
        <f>[1]BaseDeDatos!$M221*[1]BaseDeDatos!$N221</f>
        <v>4459</v>
      </c>
    </row>
    <row r="222" spans="1:14" x14ac:dyDescent="0.35">
      <c r="A222">
        <v>220</v>
      </c>
      <c r="B222" s="4">
        <v>44117</v>
      </c>
      <c r="C222">
        <v>4985084204</v>
      </c>
      <c r="D222" t="s">
        <v>67</v>
      </c>
      <c r="E222" t="s">
        <v>68</v>
      </c>
      <c r="F222" t="s">
        <v>125</v>
      </c>
      <c r="G222" t="s">
        <v>56</v>
      </c>
      <c r="H222" t="s">
        <v>36</v>
      </c>
      <c r="J222" t="s">
        <v>60</v>
      </c>
      <c r="K222" t="s">
        <v>20</v>
      </c>
      <c r="L222" s="5">
        <v>41.86</v>
      </c>
      <c r="M222" s="5">
        <v>64</v>
      </c>
      <c r="N222" s="5">
        <f>[1]BaseDeDatos!$M222*[1]BaseDeDatos!$N222</f>
        <v>2679.04</v>
      </c>
    </row>
    <row r="223" spans="1:14" x14ac:dyDescent="0.35">
      <c r="A223">
        <v>221</v>
      </c>
      <c r="B223" s="4">
        <v>44019</v>
      </c>
      <c r="C223">
        <v>8950774476</v>
      </c>
      <c r="D223" t="s">
        <v>69</v>
      </c>
      <c r="E223" t="s">
        <v>70</v>
      </c>
      <c r="F223" t="s">
        <v>113</v>
      </c>
      <c r="G223" t="s">
        <v>35</v>
      </c>
      <c r="J223" t="s">
        <v>31</v>
      </c>
      <c r="K223" t="s">
        <v>20</v>
      </c>
      <c r="L223" s="5">
        <v>252</v>
      </c>
      <c r="M223" s="5">
        <v>58</v>
      </c>
      <c r="N223" s="5">
        <f>[1]BaseDeDatos!$M223*[1]BaseDeDatos!$N223</f>
        <v>14616</v>
      </c>
    </row>
    <row r="224" spans="1:14" x14ac:dyDescent="0.35">
      <c r="A224">
        <v>222</v>
      </c>
      <c r="B224" s="4">
        <v>43977</v>
      </c>
      <c r="C224">
        <v>4091794218</v>
      </c>
      <c r="D224" t="s">
        <v>69</v>
      </c>
      <c r="E224" t="s">
        <v>70</v>
      </c>
      <c r="F224" t="s">
        <v>114</v>
      </c>
      <c r="G224" t="s">
        <v>35</v>
      </c>
      <c r="J224" t="s">
        <v>32</v>
      </c>
      <c r="K224" t="s">
        <v>20</v>
      </c>
      <c r="L224" s="5">
        <v>644</v>
      </c>
      <c r="M224" s="5">
        <v>97</v>
      </c>
      <c r="N224" s="5">
        <f>[1]BaseDeDatos!$M224*[1]BaseDeDatos!$N224</f>
        <v>62468</v>
      </c>
    </row>
    <row r="225" spans="1:14" x14ac:dyDescent="0.35">
      <c r="A225">
        <v>223</v>
      </c>
      <c r="B225" s="4">
        <v>44043</v>
      </c>
      <c r="C225">
        <v>2789876793</v>
      </c>
      <c r="D225" t="s">
        <v>69</v>
      </c>
      <c r="E225" t="s">
        <v>70</v>
      </c>
      <c r="F225" t="s">
        <v>115</v>
      </c>
      <c r="G225" t="s">
        <v>35</v>
      </c>
      <c r="J225" t="s">
        <v>60</v>
      </c>
      <c r="K225" t="s">
        <v>20</v>
      </c>
      <c r="L225" s="5">
        <v>41.86</v>
      </c>
      <c r="M225" s="5">
        <v>14</v>
      </c>
      <c r="N225" s="5">
        <f>[1]BaseDeDatos!$M225*[1]BaseDeDatos!$N225</f>
        <v>586.04</v>
      </c>
    </row>
    <row r="226" spans="1:14" x14ac:dyDescent="0.35">
      <c r="A226">
        <v>224</v>
      </c>
      <c r="B226" s="4">
        <v>43940</v>
      </c>
      <c r="C226">
        <v>4338385582</v>
      </c>
      <c r="D226" t="s">
        <v>54</v>
      </c>
      <c r="E226" t="s">
        <v>55</v>
      </c>
      <c r="F226" t="s">
        <v>116</v>
      </c>
      <c r="G226" t="s">
        <v>56</v>
      </c>
      <c r="H226" t="s">
        <v>36</v>
      </c>
      <c r="I226" t="s">
        <v>27</v>
      </c>
      <c r="J226" t="s">
        <v>47</v>
      </c>
      <c r="K226" t="s">
        <v>48</v>
      </c>
      <c r="L226" s="5">
        <v>135.1</v>
      </c>
      <c r="M226" s="5">
        <v>68</v>
      </c>
      <c r="N226" s="5">
        <f>[1]BaseDeDatos!$M226*[1]BaseDeDatos!$N226</f>
        <v>9186.7999999999993</v>
      </c>
    </row>
    <row r="227" spans="1:14" x14ac:dyDescent="0.35">
      <c r="A227">
        <v>225</v>
      </c>
      <c r="B227" s="4">
        <v>44008</v>
      </c>
      <c r="C227">
        <v>9159410824</v>
      </c>
      <c r="D227" t="s">
        <v>54</v>
      </c>
      <c r="E227" t="s">
        <v>55</v>
      </c>
      <c r="F227" t="s">
        <v>117</v>
      </c>
      <c r="G227" t="s">
        <v>56</v>
      </c>
      <c r="H227" t="s">
        <v>36</v>
      </c>
      <c r="I227" t="s">
        <v>27</v>
      </c>
      <c r="J227" t="s">
        <v>71</v>
      </c>
      <c r="K227" t="s">
        <v>72</v>
      </c>
      <c r="L227" s="5">
        <v>257.59999999999997</v>
      </c>
      <c r="M227" s="5">
        <v>32</v>
      </c>
      <c r="N227" s="5">
        <f>[1]BaseDeDatos!$M227*[1]BaseDeDatos!$N227</f>
        <v>8243.1999999999989</v>
      </c>
    </row>
    <row r="228" spans="1:14" x14ac:dyDescent="0.35">
      <c r="A228">
        <v>226</v>
      </c>
      <c r="B228" s="4">
        <v>44168</v>
      </c>
      <c r="C228">
        <v>6562657766</v>
      </c>
      <c r="D228" t="s">
        <v>73</v>
      </c>
      <c r="E228" t="s">
        <v>40</v>
      </c>
      <c r="F228" t="s">
        <v>118</v>
      </c>
      <c r="G228" t="s">
        <v>74</v>
      </c>
      <c r="H228" t="s">
        <v>26</v>
      </c>
      <c r="I228" t="s">
        <v>18</v>
      </c>
      <c r="J228" t="s">
        <v>75</v>
      </c>
      <c r="K228" t="s">
        <v>76</v>
      </c>
      <c r="L228" s="5">
        <v>273</v>
      </c>
      <c r="M228" s="5">
        <v>48</v>
      </c>
      <c r="N228" s="5">
        <f>[1]BaseDeDatos!$M228*[1]BaseDeDatos!$N228</f>
        <v>13104</v>
      </c>
    </row>
    <row r="229" spans="1:14" x14ac:dyDescent="0.35">
      <c r="A229">
        <v>227</v>
      </c>
      <c r="B229" s="4">
        <v>44177</v>
      </c>
      <c r="C229">
        <v>4160634865</v>
      </c>
      <c r="D229" t="s">
        <v>73</v>
      </c>
      <c r="E229" t="s">
        <v>40</v>
      </c>
      <c r="F229" t="s">
        <v>119</v>
      </c>
      <c r="G229" t="s">
        <v>74</v>
      </c>
      <c r="H229" t="s">
        <v>26</v>
      </c>
      <c r="I229" t="s">
        <v>18</v>
      </c>
      <c r="J229" t="s">
        <v>77</v>
      </c>
      <c r="K229" t="s">
        <v>78</v>
      </c>
      <c r="L229" s="5">
        <v>487.19999999999993</v>
      </c>
      <c r="M229" s="5">
        <v>57</v>
      </c>
      <c r="N229" s="5">
        <f>[1]BaseDeDatos!$M229*[1]BaseDeDatos!$N229</f>
        <v>27770.399999999998</v>
      </c>
    </row>
    <row r="230" spans="1:14" x14ac:dyDescent="0.35">
      <c r="A230">
        <v>228</v>
      </c>
      <c r="B230" s="4">
        <v>43864</v>
      </c>
      <c r="C230">
        <v>142416687</v>
      </c>
      <c r="D230" t="s">
        <v>49</v>
      </c>
      <c r="E230" t="s">
        <v>50</v>
      </c>
      <c r="F230" t="s">
        <v>123</v>
      </c>
      <c r="G230" t="s">
        <v>51</v>
      </c>
      <c r="H230" t="s">
        <v>17</v>
      </c>
      <c r="I230" t="s">
        <v>27</v>
      </c>
      <c r="J230" t="s">
        <v>19</v>
      </c>
      <c r="K230" t="s">
        <v>20</v>
      </c>
      <c r="L230" s="5">
        <v>196</v>
      </c>
      <c r="M230" s="5">
        <v>67</v>
      </c>
      <c r="N230" s="5">
        <f>[1]BaseDeDatos!$M230*[1]BaseDeDatos!$N230</f>
        <v>13132</v>
      </c>
    </row>
    <row r="231" spans="1:14" x14ac:dyDescent="0.35">
      <c r="A231">
        <v>229</v>
      </c>
      <c r="B231" s="4">
        <v>43887</v>
      </c>
      <c r="C231">
        <v>6114991349</v>
      </c>
      <c r="D231" t="s">
        <v>33</v>
      </c>
      <c r="E231" t="s">
        <v>34</v>
      </c>
      <c r="F231" t="s">
        <v>124</v>
      </c>
      <c r="G231" t="s">
        <v>35</v>
      </c>
      <c r="H231" t="s">
        <v>17</v>
      </c>
      <c r="I231" t="s">
        <v>18</v>
      </c>
      <c r="J231" t="s">
        <v>52</v>
      </c>
      <c r="K231" t="s">
        <v>53</v>
      </c>
      <c r="L231" s="5">
        <v>560</v>
      </c>
      <c r="M231" s="5">
        <v>48</v>
      </c>
      <c r="N231" s="5">
        <f>[1]BaseDeDatos!$M231*[1]BaseDeDatos!$N231</f>
        <v>26880</v>
      </c>
    </row>
    <row r="232" spans="1:14" x14ac:dyDescent="0.35">
      <c r="A232">
        <v>230</v>
      </c>
      <c r="B232" s="4">
        <v>43925</v>
      </c>
      <c r="C232">
        <v>6472352060</v>
      </c>
      <c r="D232" t="s">
        <v>33</v>
      </c>
      <c r="E232" t="s">
        <v>34</v>
      </c>
      <c r="F232" t="s">
        <v>122</v>
      </c>
      <c r="G232" t="s">
        <v>35</v>
      </c>
      <c r="H232" t="s">
        <v>17</v>
      </c>
      <c r="I232" t="s">
        <v>18</v>
      </c>
      <c r="J232" t="s">
        <v>37</v>
      </c>
      <c r="K232" t="s">
        <v>38</v>
      </c>
      <c r="L232" s="5">
        <v>128.79999999999998</v>
      </c>
      <c r="M232" s="5">
        <v>77</v>
      </c>
      <c r="N232" s="5">
        <f>[1]BaseDeDatos!$M232*[1]BaseDeDatos!$N232</f>
        <v>9917.5999999999985</v>
      </c>
    </row>
    <row r="233" spans="1:14" x14ac:dyDescent="0.35">
      <c r="A233">
        <v>231</v>
      </c>
      <c r="B233" s="4">
        <v>43942</v>
      </c>
      <c r="C233">
        <v>5399077795</v>
      </c>
      <c r="D233" t="s">
        <v>82</v>
      </c>
      <c r="E233" t="s">
        <v>58</v>
      </c>
      <c r="F233" t="s">
        <v>125</v>
      </c>
      <c r="G233" t="s">
        <v>59</v>
      </c>
      <c r="H233" t="s">
        <v>26</v>
      </c>
      <c r="I233" t="s">
        <v>46</v>
      </c>
      <c r="J233" t="s">
        <v>87</v>
      </c>
      <c r="K233" t="s">
        <v>38</v>
      </c>
      <c r="L233" s="5">
        <v>140</v>
      </c>
      <c r="M233" s="5">
        <v>94</v>
      </c>
      <c r="N233" s="5">
        <f>[1]BaseDeDatos!$M233*[1]BaseDeDatos!$N233</f>
        <v>13160</v>
      </c>
    </row>
    <row r="234" spans="1:14" x14ac:dyDescent="0.35">
      <c r="A234">
        <v>232</v>
      </c>
      <c r="B234" s="4">
        <v>44079</v>
      </c>
      <c r="C234">
        <v>6275645168</v>
      </c>
      <c r="D234" t="s">
        <v>83</v>
      </c>
      <c r="E234" t="s">
        <v>68</v>
      </c>
      <c r="F234" t="s">
        <v>113</v>
      </c>
      <c r="G234" t="s">
        <v>56</v>
      </c>
      <c r="H234" t="s">
        <v>36</v>
      </c>
      <c r="I234" t="s">
        <v>27</v>
      </c>
      <c r="J234" t="s">
        <v>88</v>
      </c>
      <c r="K234" t="s">
        <v>89</v>
      </c>
      <c r="L234" s="5">
        <v>298.90000000000003</v>
      </c>
      <c r="M234" s="5">
        <v>54</v>
      </c>
      <c r="N234" s="5">
        <f>[1]BaseDeDatos!$M234*[1]BaseDeDatos!$N234</f>
        <v>16140.600000000002</v>
      </c>
    </row>
    <row r="235" spans="1:14" x14ac:dyDescent="0.35">
      <c r="A235">
        <v>233</v>
      </c>
      <c r="B235" s="4">
        <v>43882</v>
      </c>
      <c r="C235">
        <v>597069969</v>
      </c>
      <c r="D235" t="s">
        <v>83</v>
      </c>
      <c r="E235" t="s">
        <v>68</v>
      </c>
      <c r="F235" t="s">
        <v>114</v>
      </c>
      <c r="G235" t="s">
        <v>56</v>
      </c>
      <c r="H235" t="s">
        <v>36</v>
      </c>
      <c r="I235" t="s">
        <v>27</v>
      </c>
      <c r="J235" t="s">
        <v>47</v>
      </c>
      <c r="K235" t="s">
        <v>48</v>
      </c>
      <c r="L235" s="5">
        <v>135.1</v>
      </c>
      <c r="M235" s="5">
        <v>43</v>
      </c>
      <c r="N235" s="5">
        <f>[1]BaseDeDatos!$M235*[1]BaseDeDatos!$N235</f>
        <v>5809.3</v>
      </c>
    </row>
    <row r="236" spans="1:14" x14ac:dyDescent="0.35">
      <c r="A236">
        <v>234</v>
      </c>
      <c r="B236" s="4">
        <v>44174</v>
      </c>
      <c r="C236">
        <v>1323169656</v>
      </c>
      <c r="D236" t="s">
        <v>83</v>
      </c>
      <c r="E236" t="s">
        <v>68</v>
      </c>
      <c r="F236" t="s">
        <v>115</v>
      </c>
      <c r="G236" t="s">
        <v>56</v>
      </c>
      <c r="H236" t="s">
        <v>36</v>
      </c>
      <c r="I236" t="s">
        <v>27</v>
      </c>
      <c r="J236" t="s">
        <v>71</v>
      </c>
      <c r="K236" t="s">
        <v>72</v>
      </c>
      <c r="L236" s="5">
        <v>257.59999999999997</v>
      </c>
      <c r="M236" s="5">
        <v>71</v>
      </c>
      <c r="N236" s="5">
        <f>[1]BaseDeDatos!$M236*[1]BaseDeDatos!$N236</f>
        <v>18289.599999999999</v>
      </c>
    </row>
    <row r="237" spans="1:14" x14ac:dyDescent="0.35">
      <c r="A237">
        <v>235</v>
      </c>
      <c r="B237" s="4">
        <v>44142</v>
      </c>
      <c r="C237">
        <v>2932971142</v>
      </c>
      <c r="D237" t="s">
        <v>39</v>
      </c>
      <c r="E237" t="s">
        <v>40</v>
      </c>
      <c r="F237" t="s">
        <v>116</v>
      </c>
      <c r="G237" t="s">
        <v>41</v>
      </c>
      <c r="H237" t="s">
        <v>17</v>
      </c>
      <c r="I237" t="s">
        <v>18</v>
      </c>
      <c r="J237" t="s">
        <v>19</v>
      </c>
      <c r="K237" t="s">
        <v>20</v>
      </c>
      <c r="L237" s="5">
        <v>196</v>
      </c>
      <c r="M237" s="5">
        <v>50</v>
      </c>
      <c r="N237" s="5">
        <f>[1]BaseDeDatos!$M237*[1]BaseDeDatos!$N237</f>
        <v>9800</v>
      </c>
    </row>
    <row r="238" spans="1:14" x14ac:dyDescent="0.35">
      <c r="A238">
        <v>236</v>
      </c>
      <c r="B238" s="4">
        <v>44152</v>
      </c>
      <c r="C238">
        <v>3634141900</v>
      </c>
      <c r="D238" t="s">
        <v>49</v>
      </c>
      <c r="E238" t="s">
        <v>50</v>
      </c>
      <c r="F238" t="s">
        <v>117</v>
      </c>
      <c r="G238" t="s">
        <v>51</v>
      </c>
      <c r="H238" t="s">
        <v>36</v>
      </c>
      <c r="I238" t="s">
        <v>18</v>
      </c>
      <c r="J238" t="s">
        <v>42</v>
      </c>
      <c r="K238" t="s">
        <v>43</v>
      </c>
      <c r="L238" s="5">
        <v>178.5</v>
      </c>
      <c r="M238" s="5">
        <v>96</v>
      </c>
      <c r="N238" s="5">
        <f>[1]BaseDeDatos!$M238*[1]BaseDeDatos!$N238</f>
        <v>17136</v>
      </c>
    </row>
    <row r="239" spans="1:14" x14ac:dyDescent="0.35">
      <c r="A239">
        <v>237</v>
      </c>
      <c r="B239" s="4">
        <v>43926</v>
      </c>
      <c r="C239">
        <v>8872627168</v>
      </c>
      <c r="D239" t="s">
        <v>23</v>
      </c>
      <c r="E239" t="s">
        <v>24</v>
      </c>
      <c r="F239" t="s">
        <v>118</v>
      </c>
      <c r="G239" t="s">
        <v>25</v>
      </c>
      <c r="H239" t="s">
        <v>26</v>
      </c>
      <c r="I239" t="s">
        <v>27</v>
      </c>
      <c r="J239" t="s">
        <v>90</v>
      </c>
      <c r="K239" t="s">
        <v>64</v>
      </c>
      <c r="L239" s="5">
        <v>1134</v>
      </c>
      <c r="M239" s="5">
        <v>54</v>
      </c>
      <c r="N239" s="5">
        <f>[1]BaseDeDatos!$M239*[1]BaseDeDatos!$N239</f>
        <v>61236</v>
      </c>
    </row>
    <row r="240" spans="1:14" x14ac:dyDescent="0.35">
      <c r="A240">
        <v>238</v>
      </c>
      <c r="B240" s="4">
        <v>43849</v>
      </c>
      <c r="C240">
        <v>5571010485</v>
      </c>
      <c r="D240" t="s">
        <v>23</v>
      </c>
      <c r="E240" t="s">
        <v>24</v>
      </c>
      <c r="F240" t="s">
        <v>119</v>
      </c>
      <c r="G240" t="s">
        <v>25</v>
      </c>
      <c r="H240" t="s">
        <v>26</v>
      </c>
      <c r="I240" t="s">
        <v>27</v>
      </c>
      <c r="J240" t="s">
        <v>91</v>
      </c>
      <c r="K240" t="s">
        <v>92</v>
      </c>
      <c r="L240" s="5">
        <v>98</v>
      </c>
      <c r="M240" s="5">
        <v>39</v>
      </c>
      <c r="N240" s="5">
        <f>[1]BaseDeDatos!$M240*[1]BaseDeDatos!$N240</f>
        <v>3822</v>
      </c>
    </row>
    <row r="241" spans="1:14" x14ac:dyDescent="0.35">
      <c r="A241">
        <v>239</v>
      </c>
      <c r="B241" s="4">
        <v>43976</v>
      </c>
      <c r="C241">
        <v>7703467924</v>
      </c>
      <c r="D241" t="s">
        <v>33</v>
      </c>
      <c r="E241" t="s">
        <v>34</v>
      </c>
      <c r="F241" t="s">
        <v>123</v>
      </c>
      <c r="G241" t="s">
        <v>35</v>
      </c>
      <c r="H241" t="s">
        <v>36</v>
      </c>
      <c r="I241" t="s">
        <v>27</v>
      </c>
      <c r="J241" t="s">
        <v>77</v>
      </c>
      <c r="K241" t="s">
        <v>78</v>
      </c>
      <c r="L241" s="5">
        <v>487.19999999999993</v>
      </c>
      <c r="M241" s="5">
        <v>63</v>
      </c>
      <c r="N241" s="5">
        <f>[1]BaseDeDatos!$M241*[1]BaseDeDatos!$N241</f>
        <v>30693.599999999995</v>
      </c>
    </row>
    <row r="242" spans="1:14" x14ac:dyDescent="0.35">
      <c r="A242">
        <v>240</v>
      </c>
      <c r="B242" s="4">
        <v>43844</v>
      </c>
      <c r="C242">
        <v>7747820326</v>
      </c>
      <c r="D242" t="s">
        <v>44</v>
      </c>
      <c r="E242" t="s">
        <v>45</v>
      </c>
      <c r="F242" t="s">
        <v>124</v>
      </c>
      <c r="G242" t="s">
        <v>16</v>
      </c>
      <c r="H242" t="s">
        <v>17</v>
      </c>
      <c r="I242" t="s">
        <v>46</v>
      </c>
      <c r="J242" t="s">
        <v>79</v>
      </c>
      <c r="K242" t="s">
        <v>66</v>
      </c>
      <c r="L242" s="5">
        <v>140</v>
      </c>
      <c r="M242" s="5">
        <v>71</v>
      </c>
      <c r="N242" s="5">
        <f>[1]BaseDeDatos!$M242*[1]BaseDeDatos!$N242</f>
        <v>9940</v>
      </c>
    </row>
    <row r="243" spans="1:14" x14ac:dyDescent="0.35">
      <c r="A243">
        <v>241</v>
      </c>
      <c r="B243" s="4">
        <v>43858</v>
      </c>
      <c r="C243">
        <v>5769101754</v>
      </c>
      <c r="D243" t="s">
        <v>44</v>
      </c>
      <c r="E243" t="s">
        <v>45</v>
      </c>
      <c r="F243" t="s">
        <v>122</v>
      </c>
      <c r="G243" t="s">
        <v>16</v>
      </c>
      <c r="H243" t="s">
        <v>17</v>
      </c>
      <c r="I243" t="s">
        <v>46</v>
      </c>
      <c r="J243" t="s">
        <v>52</v>
      </c>
      <c r="K243" t="s">
        <v>53</v>
      </c>
      <c r="L243" s="5">
        <v>560</v>
      </c>
      <c r="M243" s="5">
        <v>88</v>
      </c>
      <c r="N243" s="5">
        <f>[1]BaseDeDatos!$M243*[1]BaseDeDatos!$N243</f>
        <v>49280</v>
      </c>
    </row>
    <row r="244" spans="1:14" x14ac:dyDescent="0.35">
      <c r="A244">
        <v>242</v>
      </c>
      <c r="B244" s="4">
        <v>43891</v>
      </c>
      <c r="C244">
        <v>7427615835</v>
      </c>
      <c r="D244" t="s">
        <v>57</v>
      </c>
      <c r="E244" t="s">
        <v>58</v>
      </c>
      <c r="F244" t="s">
        <v>125</v>
      </c>
      <c r="G244" t="s">
        <v>59</v>
      </c>
      <c r="H244" t="s">
        <v>17</v>
      </c>
      <c r="I244" t="s">
        <v>27</v>
      </c>
      <c r="J244" t="s">
        <v>81</v>
      </c>
      <c r="K244" t="s">
        <v>22</v>
      </c>
      <c r="L244" s="5">
        <v>140</v>
      </c>
      <c r="M244" s="5">
        <v>59</v>
      </c>
      <c r="N244" s="5">
        <f>[1]BaseDeDatos!$M244*[1]BaseDeDatos!$N244</f>
        <v>8260</v>
      </c>
    </row>
    <row r="245" spans="1:14" x14ac:dyDescent="0.35">
      <c r="A245">
        <v>243</v>
      </c>
      <c r="B245" s="4">
        <v>43984</v>
      </c>
      <c r="C245">
        <v>242336558</v>
      </c>
      <c r="D245" t="s">
        <v>49</v>
      </c>
      <c r="E245" t="s">
        <v>50</v>
      </c>
      <c r="F245" t="s">
        <v>113</v>
      </c>
      <c r="G245" t="s">
        <v>51</v>
      </c>
      <c r="H245" t="s">
        <v>17</v>
      </c>
      <c r="I245" t="s">
        <v>27</v>
      </c>
      <c r="J245" t="s">
        <v>52</v>
      </c>
      <c r="K245" t="s">
        <v>53</v>
      </c>
      <c r="L245" s="5">
        <v>560</v>
      </c>
      <c r="M245" s="5">
        <v>94</v>
      </c>
      <c r="N245" s="5">
        <f>[1]BaseDeDatos!$M245*[1]BaseDeDatos!$N245</f>
        <v>52640</v>
      </c>
    </row>
    <row r="246" spans="1:14" x14ac:dyDescent="0.35">
      <c r="A246">
        <v>244</v>
      </c>
      <c r="B246" s="4">
        <v>44098</v>
      </c>
      <c r="C246">
        <v>2520819737</v>
      </c>
      <c r="D246" t="s">
        <v>54</v>
      </c>
      <c r="E246" t="s">
        <v>55</v>
      </c>
      <c r="F246" t="s">
        <v>114</v>
      </c>
      <c r="G246" t="s">
        <v>56</v>
      </c>
      <c r="H246" t="s">
        <v>36</v>
      </c>
      <c r="I246" t="s">
        <v>18</v>
      </c>
      <c r="J246" t="s">
        <v>32</v>
      </c>
      <c r="K246" t="s">
        <v>20</v>
      </c>
      <c r="L246" s="5">
        <v>644</v>
      </c>
      <c r="M246" s="5">
        <v>86</v>
      </c>
      <c r="N246" s="5">
        <f>[1]BaseDeDatos!$M246*[1]BaseDeDatos!$N246</f>
        <v>55384</v>
      </c>
    </row>
    <row r="247" spans="1:14" x14ac:dyDescent="0.35">
      <c r="A247">
        <v>245</v>
      </c>
      <c r="B247" s="4">
        <v>43988</v>
      </c>
      <c r="C247">
        <v>8828389188</v>
      </c>
      <c r="D247" t="s">
        <v>33</v>
      </c>
      <c r="E247" t="s">
        <v>34</v>
      </c>
      <c r="F247" t="s">
        <v>115</v>
      </c>
      <c r="G247" t="s">
        <v>35</v>
      </c>
      <c r="H247" t="s">
        <v>36</v>
      </c>
      <c r="I247" t="s">
        <v>18</v>
      </c>
      <c r="J247" t="s">
        <v>42</v>
      </c>
      <c r="K247" t="s">
        <v>43</v>
      </c>
      <c r="L247" s="5">
        <v>178.5</v>
      </c>
      <c r="M247" s="5">
        <v>61</v>
      </c>
      <c r="N247" s="5">
        <f>[1]BaseDeDatos!$M247*[1]BaseDeDatos!$N247</f>
        <v>10888.5</v>
      </c>
    </row>
    <row r="248" spans="1:14" x14ac:dyDescent="0.35">
      <c r="A248">
        <v>246</v>
      </c>
      <c r="B248" s="4">
        <v>44095</v>
      </c>
      <c r="C248">
        <v>164422904</v>
      </c>
      <c r="D248" t="s">
        <v>57</v>
      </c>
      <c r="E248" t="s">
        <v>58</v>
      </c>
      <c r="F248" t="s">
        <v>116</v>
      </c>
      <c r="G248" t="s">
        <v>59</v>
      </c>
      <c r="H248" t="s">
        <v>17</v>
      </c>
      <c r="I248" t="s">
        <v>27</v>
      </c>
      <c r="J248" t="s">
        <v>60</v>
      </c>
      <c r="K248" t="s">
        <v>20</v>
      </c>
      <c r="L248" s="5">
        <v>41.86</v>
      </c>
      <c r="M248" s="5">
        <v>32</v>
      </c>
      <c r="N248" s="5">
        <f>[1]BaseDeDatos!$M248*[1]BaseDeDatos!$N248</f>
        <v>1339.52</v>
      </c>
    </row>
    <row r="249" spans="1:14" x14ac:dyDescent="0.35">
      <c r="A249">
        <v>247</v>
      </c>
      <c r="B249" s="4">
        <v>43870</v>
      </c>
      <c r="C249">
        <v>7991995786</v>
      </c>
      <c r="D249" t="s">
        <v>61</v>
      </c>
      <c r="E249" t="s">
        <v>62</v>
      </c>
      <c r="F249" t="s">
        <v>117</v>
      </c>
      <c r="G249" t="s">
        <v>35</v>
      </c>
      <c r="J249" t="s">
        <v>32</v>
      </c>
      <c r="K249" t="s">
        <v>20</v>
      </c>
      <c r="L249" s="5">
        <v>644</v>
      </c>
      <c r="M249" s="5">
        <v>62</v>
      </c>
      <c r="N249" s="5">
        <f>[1]BaseDeDatos!$M249*[1]BaseDeDatos!$N249</f>
        <v>39928</v>
      </c>
    </row>
    <row r="250" spans="1:14" x14ac:dyDescent="0.35">
      <c r="A250">
        <v>248</v>
      </c>
      <c r="B250" s="4">
        <v>44113</v>
      </c>
      <c r="C250">
        <v>4149364306</v>
      </c>
      <c r="D250" t="s">
        <v>57</v>
      </c>
      <c r="E250" t="s">
        <v>58</v>
      </c>
      <c r="F250" t="s">
        <v>118</v>
      </c>
      <c r="G250" t="s">
        <v>59</v>
      </c>
      <c r="H250" t="s">
        <v>26</v>
      </c>
      <c r="J250" t="s">
        <v>63</v>
      </c>
      <c r="K250" t="s">
        <v>64</v>
      </c>
      <c r="L250" s="5">
        <v>350</v>
      </c>
      <c r="M250" s="5">
        <v>60</v>
      </c>
      <c r="N250" s="5">
        <f>[1]BaseDeDatos!$M250*[1]BaseDeDatos!$N250</f>
        <v>21000</v>
      </c>
    </row>
    <row r="251" spans="1:14" x14ac:dyDescent="0.35">
      <c r="A251">
        <v>249</v>
      </c>
      <c r="B251" s="4">
        <v>44191</v>
      </c>
      <c r="C251">
        <v>6397472642</v>
      </c>
      <c r="D251" t="s">
        <v>57</v>
      </c>
      <c r="E251" t="s">
        <v>58</v>
      </c>
      <c r="F251" t="s">
        <v>119</v>
      </c>
      <c r="G251" t="s">
        <v>59</v>
      </c>
      <c r="H251" t="s">
        <v>26</v>
      </c>
      <c r="J251" t="s">
        <v>65</v>
      </c>
      <c r="K251" t="s">
        <v>66</v>
      </c>
      <c r="L251" s="5">
        <v>308</v>
      </c>
      <c r="M251" s="5">
        <v>51</v>
      </c>
      <c r="N251" s="5">
        <f>[1]BaseDeDatos!$M251*[1]BaseDeDatos!$N251</f>
        <v>15708</v>
      </c>
    </row>
    <row r="252" spans="1:14" x14ac:dyDescent="0.35">
      <c r="A252">
        <v>250</v>
      </c>
      <c r="B252" s="4">
        <v>43831</v>
      </c>
      <c r="C252">
        <v>1168651383</v>
      </c>
      <c r="D252" t="s">
        <v>57</v>
      </c>
      <c r="E252" t="s">
        <v>58</v>
      </c>
      <c r="F252" t="s">
        <v>123</v>
      </c>
      <c r="G252" t="s">
        <v>59</v>
      </c>
      <c r="H252" t="s">
        <v>26</v>
      </c>
      <c r="J252" t="s">
        <v>37</v>
      </c>
      <c r="K252" t="s">
        <v>38</v>
      </c>
      <c r="L252" s="5">
        <v>128.79999999999998</v>
      </c>
      <c r="M252" s="5">
        <v>49</v>
      </c>
      <c r="N252" s="5">
        <f>[1]BaseDeDatos!$M252*[1]BaseDeDatos!$N252</f>
        <v>6311.1999999999989</v>
      </c>
    </row>
    <row r="253" spans="1:14" x14ac:dyDescent="0.35">
      <c r="A253">
        <v>251</v>
      </c>
      <c r="B253" s="4">
        <v>43877</v>
      </c>
      <c r="C253">
        <v>1309311215</v>
      </c>
      <c r="D253" t="s">
        <v>67</v>
      </c>
      <c r="E253" t="s">
        <v>68</v>
      </c>
      <c r="F253" t="s">
        <v>124</v>
      </c>
      <c r="G253" t="s">
        <v>56</v>
      </c>
      <c r="H253" t="s">
        <v>36</v>
      </c>
      <c r="J253" t="s">
        <v>21</v>
      </c>
      <c r="K253" t="s">
        <v>22</v>
      </c>
      <c r="L253" s="5">
        <v>49</v>
      </c>
      <c r="M253" s="5">
        <v>20</v>
      </c>
      <c r="N253" s="5">
        <f>[1]BaseDeDatos!$M253*[1]BaseDeDatos!$N253</f>
        <v>980</v>
      </c>
    </row>
    <row r="254" spans="1:14" x14ac:dyDescent="0.35">
      <c r="A254">
        <v>252</v>
      </c>
      <c r="B254" s="4">
        <v>44000</v>
      </c>
      <c r="C254">
        <v>4552083877</v>
      </c>
      <c r="D254" t="s">
        <v>67</v>
      </c>
      <c r="E254" t="s">
        <v>68</v>
      </c>
      <c r="F254" t="s">
        <v>122</v>
      </c>
      <c r="G254" t="s">
        <v>56</v>
      </c>
      <c r="H254" t="s">
        <v>36</v>
      </c>
      <c r="J254" t="s">
        <v>60</v>
      </c>
      <c r="K254" t="s">
        <v>20</v>
      </c>
      <c r="L254" s="5">
        <v>41.86</v>
      </c>
      <c r="M254" s="5">
        <v>49</v>
      </c>
      <c r="N254" s="5">
        <f>[1]BaseDeDatos!$M254*[1]BaseDeDatos!$N254</f>
        <v>2051.14</v>
      </c>
    </row>
    <row r="255" spans="1:14" x14ac:dyDescent="0.35">
      <c r="A255">
        <v>253</v>
      </c>
      <c r="B255" s="4">
        <v>43906</v>
      </c>
      <c r="C255">
        <v>6119453494</v>
      </c>
      <c r="D255" t="s">
        <v>69</v>
      </c>
      <c r="E255" t="s">
        <v>70</v>
      </c>
      <c r="F255" t="s">
        <v>125</v>
      </c>
      <c r="G255" t="s">
        <v>35</v>
      </c>
      <c r="J255" t="s">
        <v>31</v>
      </c>
      <c r="K255" t="s">
        <v>20</v>
      </c>
      <c r="L255" s="5">
        <v>252</v>
      </c>
      <c r="M255" s="5">
        <v>22</v>
      </c>
      <c r="N255" s="5">
        <f>[1]BaseDeDatos!$M255*[1]BaseDeDatos!$N255</f>
        <v>5544</v>
      </c>
    </row>
    <row r="256" spans="1:14" x14ac:dyDescent="0.35">
      <c r="A256">
        <v>254</v>
      </c>
      <c r="B256" s="4">
        <v>43855</v>
      </c>
      <c r="C256">
        <v>8815781249</v>
      </c>
      <c r="D256" t="s">
        <v>69</v>
      </c>
      <c r="E256" t="s">
        <v>70</v>
      </c>
      <c r="F256" t="s">
        <v>113</v>
      </c>
      <c r="G256" t="s">
        <v>35</v>
      </c>
      <c r="J256" t="s">
        <v>32</v>
      </c>
      <c r="K256" t="s">
        <v>20</v>
      </c>
      <c r="L256" s="5">
        <v>644</v>
      </c>
      <c r="M256" s="5">
        <v>73</v>
      </c>
      <c r="N256" s="5">
        <f>[1]BaseDeDatos!$M256*[1]BaseDeDatos!$N256</f>
        <v>47012</v>
      </c>
    </row>
    <row r="257" spans="1:14" x14ac:dyDescent="0.35">
      <c r="A257">
        <v>255</v>
      </c>
      <c r="B257" s="4">
        <v>43984</v>
      </c>
      <c r="C257">
        <v>5308869510</v>
      </c>
      <c r="D257" t="s">
        <v>69</v>
      </c>
      <c r="E257" t="s">
        <v>70</v>
      </c>
      <c r="F257" t="s">
        <v>114</v>
      </c>
      <c r="G257" t="s">
        <v>35</v>
      </c>
      <c r="J257" t="s">
        <v>60</v>
      </c>
      <c r="K257" t="s">
        <v>20</v>
      </c>
      <c r="L257" s="5">
        <v>41.86</v>
      </c>
      <c r="M257" s="5">
        <v>85</v>
      </c>
      <c r="N257" s="5">
        <f>[1]BaseDeDatos!$M257*[1]BaseDeDatos!$N257</f>
        <v>3558.1</v>
      </c>
    </row>
    <row r="258" spans="1:14" x14ac:dyDescent="0.35">
      <c r="A258">
        <v>256</v>
      </c>
      <c r="B258" s="4">
        <v>44143</v>
      </c>
      <c r="C258">
        <v>9623390930</v>
      </c>
      <c r="D258" t="s">
        <v>54</v>
      </c>
      <c r="E258" t="s">
        <v>55</v>
      </c>
      <c r="F258" t="s">
        <v>115</v>
      </c>
      <c r="G258" t="s">
        <v>56</v>
      </c>
      <c r="H258" t="s">
        <v>36</v>
      </c>
      <c r="I258" t="s">
        <v>27</v>
      </c>
      <c r="J258" t="s">
        <v>47</v>
      </c>
      <c r="K258" t="s">
        <v>48</v>
      </c>
      <c r="L258" s="5">
        <v>135.1</v>
      </c>
      <c r="M258" s="5">
        <v>44</v>
      </c>
      <c r="N258" s="5">
        <f>[1]BaseDeDatos!$M258*[1]BaseDeDatos!$N258</f>
        <v>5944.4</v>
      </c>
    </row>
    <row r="259" spans="1:14" x14ac:dyDescent="0.35">
      <c r="A259">
        <v>257</v>
      </c>
      <c r="B259" s="4">
        <v>43858</v>
      </c>
      <c r="C259">
        <v>9925453816</v>
      </c>
      <c r="D259" t="s">
        <v>54</v>
      </c>
      <c r="E259" t="s">
        <v>55</v>
      </c>
      <c r="F259" t="s">
        <v>116</v>
      </c>
      <c r="G259" t="s">
        <v>56</v>
      </c>
      <c r="H259" t="s">
        <v>36</v>
      </c>
      <c r="I259" t="s">
        <v>27</v>
      </c>
      <c r="J259" t="s">
        <v>71</v>
      </c>
      <c r="K259" t="s">
        <v>72</v>
      </c>
      <c r="L259" s="5">
        <v>257.59999999999997</v>
      </c>
      <c r="M259" s="5">
        <v>24</v>
      </c>
      <c r="N259" s="5">
        <f>[1]BaseDeDatos!$M259*[1]BaseDeDatos!$N259</f>
        <v>6182.4</v>
      </c>
    </row>
    <row r="260" spans="1:14" x14ac:dyDescent="0.35">
      <c r="A260">
        <v>258</v>
      </c>
      <c r="B260" s="4">
        <v>44168</v>
      </c>
      <c r="C260">
        <v>6948053333</v>
      </c>
      <c r="D260" t="s">
        <v>73</v>
      </c>
      <c r="E260" t="s">
        <v>40</v>
      </c>
      <c r="F260" t="s">
        <v>117</v>
      </c>
      <c r="G260" t="s">
        <v>74</v>
      </c>
      <c r="H260" t="s">
        <v>26</v>
      </c>
      <c r="I260" t="s">
        <v>18</v>
      </c>
      <c r="J260" t="s">
        <v>75</v>
      </c>
      <c r="K260" t="s">
        <v>76</v>
      </c>
      <c r="L260" s="5">
        <v>273</v>
      </c>
      <c r="M260" s="5">
        <v>64</v>
      </c>
      <c r="N260" s="5">
        <f>[1]BaseDeDatos!$M260*[1]BaseDeDatos!$N260</f>
        <v>17472</v>
      </c>
    </row>
    <row r="261" spans="1:14" x14ac:dyDescent="0.35">
      <c r="A261">
        <v>259</v>
      </c>
      <c r="B261" s="4">
        <v>44038</v>
      </c>
      <c r="C261">
        <v>2060963898</v>
      </c>
      <c r="D261" t="s">
        <v>73</v>
      </c>
      <c r="E261" t="s">
        <v>40</v>
      </c>
      <c r="F261" t="s">
        <v>118</v>
      </c>
      <c r="G261" t="s">
        <v>74</v>
      </c>
      <c r="H261" t="s">
        <v>26</v>
      </c>
      <c r="I261" t="s">
        <v>18</v>
      </c>
      <c r="J261" t="s">
        <v>77</v>
      </c>
      <c r="K261" t="s">
        <v>78</v>
      </c>
      <c r="L261" s="5">
        <v>487.19999999999993</v>
      </c>
      <c r="M261" s="5">
        <v>70</v>
      </c>
      <c r="N261" s="5">
        <f>[1]BaseDeDatos!$M261*[1]BaseDeDatos!$N261</f>
        <v>34103.999999999993</v>
      </c>
    </row>
    <row r="262" spans="1:14" x14ac:dyDescent="0.35">
      <c r="A262">
        <v>260</v>
      </c>
      <c r="B262" s="4">
        <v>44142</v>
      </c>
      <c r="C262">
        <v>2582781913</v>
      </c>
      <c r="D262" t="s">
        <v>49</v>
      </c>
      <c r="E262" t="s">
        <v>50</v>
      </c>
      <c r="F262" t="s">
        <v>119</v>
      </c>
      <c r="G262" t="s">
        <v>51</v>
      </c>
      <c r="H262" t="s">
        <v>17</v>
      </c>
      <c r="I262" t="s">
        <v>27</v>
      </c>
      <c r="J262" t="s">
        <v>19</v>
      </c>
      <c r="K262" t="s">
        <v>20</v>
      </c>
      <c r="L262" s="5">
        <v>196</v>
      </c>
      <c r="M262" s="5">
        <v>98</v>
      </c>
      <c r="N262" s="5">
        <f>[1]BaseDeDatos!$M262*[1]BaseDeDatos!$N262</f>
        <v>19208</v>
      </c>
    </row>
    <row r="263" spans="1:14" x14ac:dyDescent="0.35">
      <c r="A263">
        <v>261</v>
      </c>
      <c r="B263" s="4">
        <v>44146</v>
      </c>
      <c r="C263">
        <v>2732649952</v>
      </c>
      <c r="D263" t="s">
        <v>33</v>
      </c>
      <c r="E263" t="s">
        <v>34</v>
      </c>
      <c r="F263" t="s">
        <v>123</v>
      </c>
      <c r="G263" t="s">
        <v>35</v>
      </c>
      <c r="H263" t="s">
        <v>17</v>
      </c>
      <c r="I263" t="s">
        <v>18</v>
      </c>
      <c r="J263" t="s">
        <v>52</v>
      </c>
      <c r="K263" t="s">
        <v>53</v>
      </c>
      <c r="L263" s="5">
        <v>560</v>
      </c>
      <c r="M263" s="5">
        <v>48</v>
      </c>
      <c r="N263" s="5">
        <f>[1]BaseDeDatos!$M263*[1]BaseDeDatos!$N263</f>
        <v>26880</v>
      </c>
    </row>
    <row r="264" spans="1:14" x14ac:dyDescent="0.35">
      <c r="A264">
        <v>262</v>
      </c>
      <c r="B264" s="4">
        <v>43893</v>
      </c>
      <c r="C264">
        <v>4179453952</v>
      </c>
      <c r="D264" t="s">
        <v>33</v>
      </c>
      <c r="E264" t="s">
        <v>34</v>
      </c>
      <c r="F264" t="s">
        <v>124</v>
      </c>
      <c r="G264" t="s">
        <v>35</v>
      </c>
      <c r="H264" t="s">
        <v>17</v>
      </c>
      <c r="I264" t="s">
        <v>18</v>
      </c>
      <c r="J264" t="s">
        <v>37</v>
      </c>
      <c r="K264" t="s">
        <v>38</v>
      </c>
      <c r="L264" s="5">
        <v>128.79999999999998</v>
      </c>
      <c r="M264" s="5">
        <v>100</v>
      </c>
      <c r="N264" s="5">
        <f>[1]BaseDeDatos!$M264*[1]BaseDeDatos!$N264</f>
        <v>12879.999999999998</v>
      </c>
    </row>
    <row r="265" spans="1:14" x14ac:dyDescent="0.35">
      <c r="A265">
        <v>263</v>
      </c>
      <c r="B265" s="4">
        <v>44130</v>
      </c>
      <c r="C265">
        <v>4339665341</v>
      </c>
      <c r="D265" t="s">
        <v>82</v>
      </c>
      <c r="E265" t="s">
        <v>58</v>
      </c>
      <c r="F265" t="s">
        <v>122</v>
      </c>
      <c r="G265" t="s">
        <v>59</v>
      </c>
      <c r="H265" t="s">
        <v>26</v>
      </c>
      <c r="I265" t="s">
        <v>46</v>
      </c>
      <c r="J265" t="s">
        <v>87</v>
      </c>
      <c r="K265" t="s">
        <v>38</v>
      </c>
      <c r="L265" s="5">
        <v>140</v>
      </c>
      <c r="M265" s="5">
        <v>90</v>
      </c>
      <c r="N265" s="5">
        <f>[1]BaseDeDatos!$M265*[1]BaseDeDatos!$N265</f>
        <v>12600</v>
      </c>
    </row>
    <row r="266" spans="1:14" x14ac:dyDescent="0.35">
      <c r="A266">
        <v>264</v>
      </c>
      <c r="B266" s="4">
        <v>44077</v>
      </c>
      <c r="C266">
        <v>9193900326</v>
      </c>
      <c r="D266" t="s">
        <v>83</v>
      </c>
      <c r="E266" t="s">
        <v>68</v>
      </c>
      <c r="F266" t="s">
        <v>125</v>
      </c>
      <c r="G266" t="s">
        <v>56</v>
      </c>
      <c r="H266" t="s">
        <v>36</v>
      </c>
      <c r="I266" t="s">
        <v>27</v>
      </c>
      <c r="J266" t="s">
        <v>88</v>
      </c>
      <c r="K266" t="s">
        <v>89</v>
      </c>
      <c r="L266" s="5">
        <v>298.90000000000003</v>
      </c>
      <c r="M266" s="5">
        <v>49</v>
      </c>
      <c r="N266" s="5">
        <f>[1]BaseDeDatos!$M266*[1]BaseDeDatos!$N266</f>
        <v>14646.100000000002</v>
      </c>
    </row>
    <row r="267" spans="1:14" x14ac:dyDescent="0.35">
      <c r="A267">
        <v>265</v>
      </c>
      <c r="B267" s="4">
        <v>44073</v>
      </c>
      <c r="C267">
        <v>7474169055</v>
      </c>
      <c r="D267" t="s">
        <v>83</v>
      </c>
      <c r="E267" t="s">
        <v>68</v>
      </c>
      <c r="F267" t="s">
        <v>113</v>
      </c>
      <c r="G267" t="s">
        <v>56</v>
      </c>
      <c r="H267" t="s">
        <v>36</v>
      </c>
      <c r="I267" t="s">
        <v>27</v>
      </c>
      <c r="J267" t="s">
        <v>47</v>
      </c>
      <c r="K267" t="s">
        <v>48</v>
      </c>
      <c r="L267" s="5">
        <v>135.1</v>
      </c>
      <c r="M267" s="5">
        <v>71</v>
      </c>
      <c r="N267" s="5">
        <f>[1]BaseDeDatos!$M267*[1]BaseDeDatos!$N267</f>
        <v>9592.1</v>
      </c>
    </row>
    <row r="268" spans="1:14" x14ac:dyDescent="0.35">
      <c r="A268">
        <v>266</v>
      </c>
      <c r="B268" s="4">
        <v>43890</v>
      </c>
      <c r="C268">
        <v>9750138179</v>
      </c>
      <c r="D268" t="s">
        <v>83</v>
      </c>
      <c r="E268" t="s">
        <v>68</v>
      </c>
      <c r="F268" t="s">
        <v>114</v>
      </c>
      <c r="G268" t="s">
        <v>56</v>
      </c>
      <c r="H268" t="s">
        <v>36</v>
      </c>
      <c r="I268" t="s">
        <v>27</v>
      </c>
      <c r="J268" t="s">
        <v>71</v>
      </c>
      <c r="K268" t="s">
        <v>72</v>
      </c>
      <c r="L268" s="5">
        <v>257.59999999999997</v>
      </c>
      <c r="M268" s="5">
        <v>10</v>
      </c>
      <c r="N268" s="5">
        <f>[1]BaseDeDatos!$M268*[1]BaseDeDatos!$N268</f>
        <v>2575.9999999999995</v>
      </c>
    </row>
    <row r="269" spans="1:14" x14ac:dyDescent="0.35">
      <c r="A269">
        <v>267</v>
      </c>
      <c r="B269" s="4">
        <v>43907</v>
      </c>
      <c r="C269">
        <v>2294414293</v>
      </c>
      <c r="D269" t="s">
        <v>39</v>
      </c>
      <c r="E269" t="s">
        <v>40</v>
      </c>
      <c r="F269" t="s">
        <v>115</v>
      </c>
      <c r="G269" t="s">
        <v>41</v>
      </c>
      <c r="H269" t="s">
        <v>17</v>
      </c>
      <c r="I269" t="s">
        <v>18</v>
      </c>
      <c r="J269" t="s">
        <v>19</v>
      </c>
      <c r="K269" t="s">
        <v>20</v>
      </c>
      <c r="L269" s="5">
        <v>196</v>
      </c>
      <c r="M269" s="5">
        <v>78</v>
      </c>
      <c r="N269" s="5">
        <f>[1]BaseDeDatos!$M269*[1]BaseDeDatos!$N269</f>
        <v>15288</v>
      </c>
    </row>
    <row r="270" spans="1:14" x14ac:dyDescent="0.35">
      <c r="A270">
        <v>268</v>
      </c>
      <c r="B270" s="4">
        <v>44023</v>
      </c>
      <c r="C270">
        <v>776426288</v>
      </c>
      <c r="D270" t="s">
        <v>49</v>
      </c>
      <c r="E270" t="s">
        <v>50</v>
      </c>
      <c r="F270" t="s">
        <v>116</v>
      </c>
      <c r="G270" t="s">
        <v>51</v>
      </c>
      <c r="H270" t="s">
        <v>36</v>
      </c>
      <c r="I270" t="s">
        <v>18</v>
      </c>
      <c r="J270" t="s">
        <v>42</v>
      </c>
      <c r="K270" t="s">
        <v>43</v>
      </c>
      <c r="L270" s="5">
        <v>178.5</v>
      </c>
      <c r="M270" s="5">
        <v>44</v>
      </c>
      <c r="N270" s="5">
        <f>[1]BaseDeDatos!$M270*[1]BaseDeDatos!$N270</f>
        <v>7854</v>
      </c>
    </row>
    <row r="271" spans="1:14" x14ac:dyDescent="0.35">
      <c r="A271">
        <v>269</v>
      </c>
      <c r="B271" s="4">
        <v>44109</v>
      </c>
      <c r="C271">
        <v>1245231958</v>
      </c>
      <c r="D271" t="s">
        <v>23</v>
      </c>
      <c r="E271" t="s">
        <v>24</v>
      </c>
      <c r="F271" t="s">
        <v>117</v>
      </c>
      <c r="G271" t="s">
        <v>25</v>
      </c>
      <c r="H271" t="s">
        <v>26</v>
      </c>
      <c r="I271" t="s">
        <v>27</v>
      </c>
      <c r="J271" t="s">
        <v>90</v>
      </c>
      <c r="K271" t="s">
        <v>64</v>
      </c>
      <c r="L271" s="5">
        <v>1134</v>
      </c>
      <c r="M271" s="5">
        <v>82</v>
      </c>
      <c r="N271" s="5">
        <f>[1]BaseDeDatos!$M271*[1]BaseDeDatos!$N271</f>
        <v>92988</v>
      </c>
    </row>
    <row r="272" spans="1:14" x14ac:dyDescent="0.35">
      <c r="A272">
        <v>270</v>
      </c>
      <c r="B272" s="4">
        <v>43931</v>
      </c>
      <c r="C272">
        <v>2050724971</v>
      </c>
      <c r="D272" t="s">
        <v>23</v>
      </c>
      <c r="E272" t="s">
        <v>24</v>
      </c>
      <c r="F272" t="s">
        <v>118</v>
      </c>
      <c r="G272" t="s">
        <v>25</v>
      </c>
      <c r="H272" t="s">
        <v>26</v>
      </c>
      <c r="I272" t="s">
        <v>27</v>
      </c>
      <c r="J272" t="s">
        <v>91</v>
      </c>
      <c r="K272" t="s">
        <v>92</v>
      </c>
      <c r="L272" s="5">
        <v>98</v>
      </c>
      <c r="M272" s="5">
        <v>29</v>
      </c>
      <c r="N272" s="5">
        <f>[1]BaseDeDatos!$M272*[1]BaseDeDatos!$N272</f>
        <v>2842</v>
      </c>
    </row>
    <row r="273" spans="1:14" x14ac:dyDescent="0.35">
      <c r="A273">
        <v>271</v>
      </c>
      <c r="B273" s="4">
        <v>44097</v>
      </c>
      <c r="C273">
        <v>9478104719</v>
      </c>
      <c r="D273" t="s">
        <v>33</v>
      </c>
      <c r="E273" t="s">
        <v>34</v>
      </c>
      <c r="F273" t="s">
        <v>119</v>
      </c>
      <c r="G273" t="s">
        <v>35</v>
      </c>
      <c r="H273" t="s">
        <v>36</v>
      </c>
      <c r="I273" t="s">
        <v>27</v>
      </c>
      <c r="J273" t="s">
        <v>77</v>
      </c>
      <c r="K273" t="s">
        <v>78</v>
      </c>
      <c r="L273" s="5">
        <v>487.19999999999993</v>
      </c>
      <c r="M273" s="5">
        <v>93</v>
      </c>
      <c r="N273" s="5">
        <f>[1]BaseDeDatos!$M273*[1]BaseDeDatos!$N273</f>
        <v>45309.599999999991</v>
      </c>
    </row>
    <row r="274" spans="1:14" x14ac:dyDescent="0.35">
      <c r="A274">
        <v>272</v>
      </c>
      <c r="B274" s="4">
        <v>44131</v>
      </c>
      <c r="C274">
        <v>7620759943</v>
      </c>
      <c r="D274" t="s">
        <v>44</v>
      </c>
      <c r="E274" t="s">
        <v>45</v>
      </c>
      <c r="F274" t="s">
        <v>123</v>
      </c>
      <c r="G274" t="s">
        <v>16</v>
      </c>
      <c r="H274" t="s">
        <v>17</v>
      </c>
      <c r="I274" t="s">
        <v>46</v>
      </c>
      <c r="J274" t="s">
        <v>79</v>
      </c>
      <c r="K274" t="s">
        <v>66</v>
      </c>
      <c r="L274" s="5">
        <v>140</v>
      </c>
      <c r="M274" s="5">
        <v>11</v>
      </c>
      <c r="N274" s="5">
        <f>[1]BaseDeDatos!$M274*[1]BaseDeDatos!$N274</f>
        <v>1540</v>
      </c>
    </row>
    <row r="275" spans="1:14" x14ac:dyDescent="0.35">
      <c r="A275">
        <v>273</v>
      </c>
      <c r="B275" s="4">
        <v>44173</v>
      </c>
      <c r="C275">
        <v>9345003575</v>
      </c>
      <c r="D275" t="s">
        <v>44</v>
      </c>
      <c r="E275" t="s">
        <v>45</v>
      </c>
      <c r="F275" t="s">
        <v>124</v>
      </c>
      <c r="G275" t="s">
        <v>16</v>
      </c>
      <c r="H275" t="s">
        <v>17</v>
      </c>
      <c r="I275" t="s">
        <v>46</v>
      </c>
      <c r="J275" t="s">
        <v>52</v>
      </c>
      <c r="K275" t="s">
        <v>53</v>
      </c>
      <c r="L275" s="5">
        <v>560</v>
      </c>
      <c r="M275" s="5">
        <v>91</v>
      </c>
      <c r="N275" s="5">
        <f>[1]BaseDeDatos!$M275*[1]BaseDeDatos!$N275</f>
        <v>50960</v>
      </c>
    </row>
    <row r="276" spans="1:14" x14ac:dyDescent="0.35">
      <c r="A276">
        <v>274</v>
      </c>
      <c r="B276" s="4">
        <v>44123</v>
      </c>
      <c r="C276">
        <v>5988072690</v>
      </c>
      <c r="D276" t="s">
        <v>57</v>
      </c>
      <c r="E276" t="s">
        <v>58</v>
      </c>
      <c r="F276" t="s">
        <v>122</v>
      </c>
      <c r="G276" t="s">
        <v>59</v>
      </c>
      <c r="H276" t="s">
        <v>17</v>
      </c>
      <c r="I276" t="s">
        <v>27</v>
      </c>
      <c r="J276" t="s">
        <v>81</v>
      </c>
      <c r="K276" t="s">
        <v>22</v>
      </c>
      <c r="L276" s="5">
        <v>140</v>
      </c>
      <c r="M276" s="5">
        <v>12</v>
      </c>
      <c r="N276" s="5">
        <f>[1]BaseDeDatos!$M276*[1]BaseDeDatos!$N276</f>
        <v>1680</v>
      </c>
    </row>
    <row r="277" spans="1:14" x14ac:dyDescent="0.35">
      <c r="A277">
        <v>275</v>
      </c>
      <c r="B277" s="4">
        <v>44028</v>
      </c>
      <c r="C277">
        <v>5113488625</v>
      </c>
      <c r="D277" t="s">
        <v>57</v>
      </c>
      <c r="E277" t="s">
        <v>58</v>
      </c>
      <c r="F277" t="s">
        <v>125</v>
      </c>
      <c r="G277" t="s">
        <v>59</v>
      </c>
      <c r="H277" t="s">
        <v>26</v>
      </c>
      <c r="J277" t="s">
        <v>21</v>
      </c>
      <c r="K277" t="s">
        <v>22</v>
      </c>
      <c r="L277" s="5">
        <v>49</v>
      </c>
      <c r="M277" s="5">
        <v>78</v>
      </c>
      <c r="N277" s="5">
        <f>[1]BaseDeDatos!$M277*[1]BaseDeDatos!$N277</f>
        <v>3822</v>
      </c>
    </row>
    <row r="278" spans="1:14" x14ac:dyDescent="0.35">
      <c r="A278">
        <v>276</v>
      </c>
      <c r="B278" s="4">
        <v>43915</v>
      </c>
      <c r="C278">
        <v>8021429259</v>
      </c>
      <c r="D278" t="s">
        <v>67</v>
      </c>
      <c r="E278" t="s">
        <v>68</v>
      </c>
      <c r="F278" t="s">
        <v>113</v>
      </c>
      <c r="G278" t="s">
        <v>56</v>
      </c>
      <c r="H278" t="s">
        <v>36</v>
      </c>
      <c r="J278" t="s">
        <v>52</v>
      </c>
      <c r="K278" t="s">
        <v>53</v>
      </c>
      <c r="L278" s="5">
        <v>560</v>
      </c>
      <c r="M278" s="5">
        <v>60</v>
      </c>
      <c r="N278" s="5">
        <f>[1]BaseDeDatos!$M278*[1]BaseDeDatos!$N278</f>
        <v>33600</v>
      </c>
    </row>
    <row r="279" spans="1:14" x14ac:dyDescent="0.35">
      <c r="A279">
        <v>277</v>
      </c>
      <c r="B279" s="4">
        <v>43906</v>
      </c>
      <c r="C279">
        <v>680211800</v>
      </c>
      <c r="D279" t="s">
        <v>69</v>
      </c>
      <c r="E279" t="s">
        <v>70</v>
      </c>
      <c r="F279" t="s">
        <v>114</v>
      </c>
      <c r="G279" t="s">
        <v>35</v>
      </c>
      <c r="H279" t="s">
        <v>36</v>
      </c>
      <c r="J279" t="s">
        <v>71</v>
      </c>
      <c r="K279" t="s">
        <v>72</v>
      </c>
      <c r="L279" s="5">
        <v>257.59999999999997</v>
      </c>
      <c r="M279" s="5">
        <v>23</v>
      </c>
      <c r="N279" s="5">
        <f>[1]BaseDeDatos!$M279*[1]BaseDeDatos!$N279</f>
        <v>5924.7999999999993</v>
      </c>
    </row>
    <row r="280" spans="1:14" x14ac:dyDescent="0.35">
      <c r="A280">
        <v>278</v>
      </c>
      <c r="B280" s="4">
        <v>44092</v>
      </c>
      <c r="C280">
        <v>2635806056</v>
      </c>
      <c r="D280" t="s">
        <v>54</v>
      </c>
      <c r="E280" t="s">
        <v>55</v>
      </c>
      <c r="F280" t="s">
        <v>115</v>
      </c>
      <c r="G280" t="s">
        <v>56</v>
      </c>
      <c r="H280" t="s">
        <v>36</v>
      </c>
      <c r="I280" t="s">
        <v>27</v>
      </c>
      <c r="J280" t="s">
        <v>32</v>
      </c>
      <c r="K280" t="s">
        <v>20</v>
      </c>
      <c r="L280" s="5">
        <v>644</v>
      </c>
      <c r="M280" s="5">
        <v>34</v>
      </c>
      <c r="N280" s="5">
        <f>[1]BaseDeDatos!$M280*[1]BaseDeDatos!$N280</f>
        <v>21896</v>
      </c>
    </row>
    <row r="281" spans="1:14" x14ac:dyDescent="0.35">
      <c r="A281">
        <v>279</v>
      </c>
      <c r="B281" s="4">
        <v>44073</v>
      </c>
      <c r="C281">
        <v>3338515953</v>
      </c>
      <c r="D281" t="s">
        <v>73</v>
      </c>
      <c r="E281" t="s">
        <v>40</v>
      </c>
      <c r="F281" t="s">
        <v>116</v>
      </c>
      <c r="G281" t="s">
        <v>74</v>
      </c>
      <c r="H281" t="s">
        <v>26</v>
      </c>
      <c r="I281" t="s">
        <v>18</v>
      </c>
      <c r="J281" t="s">
        <v>47</v>
      </c>
      <c r="K281" t="s">
        <v>48</v>
      </c>
      <c r="L281" s="5">
        <v>135.1</v>
      </c>
      <c r="M281" s="5">
        <v>89</v>
      </c>
      <c r="N281" s="5">
        <f>[1]BaseDeDatos!$M281*[1]BaseDeDatos!$N281</f>
        <v>12023.9</v>
      </c>
    </row>
    <row r="282" spans="1:14" x14ac:dyDescent="0.35">
      <c r="A282">
        <v>280</v>
      </c>
      <c r="B282" s="4">
        <v>44106</v>
      </c>
      <c r="C282">
        <v>3075758565</v>
      </c>
      <c r="D282" t="s">
        <v>49</v>
      </c>
      <c r="E282" t="s">
        <v>50</v>
      </c>
      <c r="F282" t="s">
        <v>117</v>
      </c>
      <c r="G282" t="s">
        <v>51</v>
      </c>
      <c r="H282" t="s">
        <v>17</v>
      </c>
      <c r="I282" t="s">
        <v>27</v>
      </c>
      <c r="J282" t="s">
        <v>42</v>
      </c>
      <c r="K282" t="s">
        <v>43</v>
      </c>
      <c r="L282" s="5">
        <v>178.5</v>
      </c>
      <c r="M282" s="5">
        <v>82</v>
      </c>
      <c r="N282" s="5">
        <f>[1]BaseDeDatos!$M282*[1]BaseDeDatos!$N282</f>
        <v>14637</v>
      </c>
    </row>
    <row r="283" spans="1:14" x14ac:dyDescent="0.35">
      <c r="A283">
        <v>281</v>
      </c>
      <c r="B283" s="4">
        <v>44160</v>
      </c>
      <c r="C283">
        <v>5383209032</v>
      </c>
      <c r="D283" t="s">
        <v>33</v>
      </c>
      <c r="E283" t="s">
        <v>34</v>
      </c>
      <c r="F283" t="s">
        <v>118</v>
      </c>
      <c r="G283" t="s">
        <v>35</v>
      </c>
      <c r="H283" t="s">
        <v>17</v>
      </c>
      <c r="I283" t="s">
        <v>18</v>
      </c>
      <c r="J283" t="s">
        <v>42</v>
      </c>
      <c r="K283" t="s">
        <v>43</v>
      </c>
      <c r="L283" s="5">
        <v>178.5</v>
      </c>
      <c r="M283" s="5">
        <v>43</v>
      </c>
      <c r="N283" s="5">
        <f>[1]BaseDeDatos!$M283*[1]BaseDeDatos!$N283</f>
        <v>7675.5</v>
      </c>
    </row>
    <row r="284" spans="1:14" x14ac:dyDescent="0.35">
      <c r="A284">
        <v>282</v>
      </c>
      <c r="B284" s="4">
        <v>44068</v>
      </c>
      <c r="C284">
        <v>9635546425</v>
      </c>
      <c r="D284" t="s">
        <v>57</v>
      </c>
      <c r="E284" t="s">
        <v>58</v>
      </c>
      <c r="F284" t="s">
        <v>119</v>
      </c>
      <c r="G284" t="s">
        <v>59</v>
      </c>
      <c r="H284" t="s">
        <v>26</v>
      </c>
      <c r="J284" t="s">
        <v>65</v>
      </c>
      <c r="K284" t="s">
        <v>66</v>
      </c>
      <c r="L284" s="5">
        <v>308</v>
      </c>
      <c r="M284" s="5">
        <v>96</v>
      </c>
      <c r="N284" s="5">
        <f>[1]BaseDeDatos!$M284*[1]BaseDeDatos!$N284</f>
        <v>29568</v>
      </c>
    </row>
    <row r="285" spans="1:14" x14ac:dyDescent="0.35">
      <c r="A285">
        <v>283</v>
      </c>
      <c r="B285" s="4">
        <v>44073</v>
      </c>
      <c r="C285">
        <v>3501364052</v>
      </c>
      <c r="D285" t="s">
        <v>57</v>
      </c>
      <c r="E285" t="s">
        <v>58</v>
      </c>
      <c r="F285" t="s">
        <v>123</v>
      </c>
      <c r="G285" t="s">
        <v>59</v>
      </c>
      <c r="H285" t="s">
        <v>26</v>
      </c>
      <c r="J285" t="s">
        <v>37</v>
      </c>
      <c r="K285" t="s">
        <v>38</v>
      </c>
      <c r="L285" s="5">
        <v>128.79999999999998</v>
      </c>
      <c r="M285" s="5">
        <v>34</v>
      </c>
      <c r="N285" s="5">
        <f>[1]BaseDeDatos!$M285*[1]BaseDeDatos!$N285</f>
        <v>4379.2</v>
      </c>
    </row>
    <row r="286" spans="1:14" x14ac:dyDescent="0.35">
      <c r="A286">
        <v>284</v>
      </c>
      <c r="B286" s="4">
        <v>43992</v>
      </c>
      <c r="C286">
        <v>2226825043</v>
      </c>
      <c r="D286" t="s">
        <v>67</v>
      </c>
      <c r="E286" t="s">
        <v>68</v>
      </c>
      <c r="F286" t="s">
        <v>124</v>
      </c>
      <c r="G286" t="s">
        <v>56</v>
      </c>
      <c r="H286" t="s">
        <v>36</v>
      </c>
      <c r="J286" t="s">
        <v>21</v>
      </c>
      <c r="K286" t="s">
        <v>22</v>
      </c>
      <c r="L286" s="5">
        <v>49</v>
      </c>
      <c r="M286" s="5">
        <v>42</v>
      </c>
      <c r="N286" s="5">
        <f>[1]BaseDeDatos!$M286*[1]BaseDeDatos!$N286</f>
        <v>2058</v>
      </c>
    </row>
    <row r="287" spans="1:14" x14ac:dyDescent="0.35">
      <c r="A287">
        <v>285</v>
      </c>
      <c r="B287" s="4">
        <v>43883</v>
      </c>
      <c r="C287">
        <v>6321323029</v>
      </c>
      <c r="D287" t="s">
        <v>67</v>
      </c>
      <c r="E287" t="s">
        <v>68</v>
      </c>
      <c r="F287" t="s">
        <v>122</v>
      </c>
      <c r="G287" t="s">
        <v>56</v>
      </c>
      <c r="H287" t="s">
        <v>36</v>
      </c>
      <c r="J287" t="s">
        <v>60</v>
      </c>
      <c r="K287" t="s">
        <v>20</v>
      </c>
      <c r="L287" s="5">
        <v>41.86</v>
      </c>
      <c r="M287" s="5">
        <v>100</v>
      </c>
      <c r="N287" s="5">
        <f>[1]BaseDeDatos!$M287*[1]BaseDeDatos!$N287</f>
        <v>4186</v>
      </c>
    </row>
    <row r="288" spans="1:14" x14ac:dyDescent="0.35">
      <c r="A288">
        <v>286</v>
      </c>
      <c r="B288" s="4">
        <v>44168</v>
      </c>
      <c r="C288">
        <v>3775524143</v>
      </c>
      <c r="D288" t="s">
        <v>69</v>
      </c>
      <c r="E288" t="s">
        <v>70</v>
      </c>
      <c r="F288" t="s">
        <v>125</v>
      </c>
      <c r="G288" t="s">
        <v>35</v>
      </c>
      <c r="J288" t="s">
        <v>31</v>
      </c>
      <c r="K288" t="s">
        <v>20</v>
      </c>
      <c r="L288" s="5">
        <v>252</v>
      </c>
      <c r="M288" s="5">
        <v>42</v>
      </c>
      <c r="N288" s="5">
        <f>[1]BaseDeDatos!$M288*[1]BaseDeDatos!$N288</f>
        <v>10584</v>
      </c>
    </row>
    <row r="289" spans="1:14" x14ac:dyDescent="0.35">
      <c r="A289">
        <v>287</v>
      </c>
      <c r="B289" s="4">
        <v>44044</v>
      </c>
      <c r="C289">
        <v>9543041808</v>
      </c>
      <c r="D289" t="s">
        <v>69</v>
      </c>
      <c r="E289" t="s">
        <v>70</v>
      </c>
      <c r="F289" t="s">
        <v>113</v>
      </c>
      <c r="G289" t="s">
        <v>35</v>
      </c>
      <c r="J289" t="s">
        <v>32</v>
      </c>
      <c r="K289" t="s">
        <v>20</v>
      </c>
      <c r="L289" s="5">
        <v>644</v>
      </c>
      <c r="M289" s="5">
        <v>16</v>
      </c>
      <c r="N289" s="5">
        <f>[1]BaseDeDatos!$M289*[1]BaseDeDatos!$N289</f>
        <v>10304</v>
      </c>
    </row>
    <row r="290" spans="1:14" x14ac:dyDescent="0.35">
      <c r="A290">
        <v>288</v>
      </c>
      <c r="B290" s="4">
        <v>43954</v>
      </c>
      <c r="C290">
        <v>547647770</v>
      </c>
      <c r="D290" t="s">
        <v>69</v>
      </c>
      <c r="E290" t="s">
        <v>70</v>
      </c>
      <c r="F290" t="s">
        <v>114</v>
      </c>
      <c r="G290" t="s">
        <v>35</v>
      </c>
      <c r="J290" t="s">
        <v>60</v>
      </c>
      <c r="K290" t="s">
        <v>20</v>
      </c>
      <c r="L290" s="5">
        <v>41.86</v>
      </c>
      <c r="M290" s="5">
        <v>22</v>
      </c>
      <c r="N290" s="5">
        <f>[1]BaseDeDatos!$M290*[1]BaseDeDatos!$N290</f>
        <v>920.92</v>
      </c>
    </row>
    <row r="291" spans="1:14" x14ac:dyDescent="0.35">
      <c r="A291">
        <v>289</v>
      </c>
      <c r="B291" s="4">
        <v>44106</v>
      </c>
      <c r="C291">
        <v>7120228607</v>
      </c>
      <c r="D291" t="s">
        <v>54</v>
      </c>
      <c r="E291" t="s">
        <v>55</v>
      </c>
      <c r="F291" t="s">
        <v>115</v>
      </c>
      <c r="G291" t="s">
        <v>56</v>
      </c>
      <c r="H291" t="s">
        <v>36</v>
      </c>
      <c r="I291" t="s">
        <v>27</v>
      </c>
      <c r="J291" t="s">
        <v>47</v>
      </c>
      <c r="K291" t="s">
        <v>48</v>
      </c>
      <c r="L291" s="5">
        <v>135.1</v>
      </c>
      <c r="M291" s="5">
        <v>46</v>
      </c>
      <c r="N291" s="5">
        <f>[1]BaseDeDatos!$M291*[1]BaseDeDatos!$N291</f>
        <v>6214.5999999999995</v>
      </c>
    </row>
    <row r="292" spans="1:14" x14ac:dyDescent="0.35">
      <c r="A292">
        <v>290</v>
      </c>
      <c r="B292" s="4">
        <v>43837</v>
      </c>
      <c r="C292">
        <v>5554565190</v>
      </c>
      <c r="D292" t="s">
        <v>54</v>
      </c>
      <c r="E292" t="s">
        <v>55</v>
      </c>
      <c r="F292" t="s">
        <v>116</v>
      </c>
      <c r="G292" t="s">
        <v>56</v>
      </c>
      <c r="H292" t="s">
        <v>36</v>
      </c>
      <c r="I292" t="s">
        <v>27</v>
      </c>
      <c r="J292" t="s">
        <v>71</v>
      </c>
      <c r="K292" t="s">
        <v>72</v>
      </c>
      <c r="L292" s="5">
        <v>257.59999999999997</v>
      </c>
      <c r="M292" s="5">
        <v>100</v>
      </c>
      <c r="N292" s="5">
        <f>[1]BaseDeDatos!$M292*[1]BaseDeDatos!$N292</f>
        <v>25759.999999999996</v>
      </c>
    </row>
    <row r="293" spans="1:14" x14ac:dyDescent="0.35">
      <c r="A293">
        <v>291</v>
      </c>
      <c r="B293" s="4">
        <v>43866</v>
      </c>
      <c r="C293">
        <v>1644848787</v>
      </c>
      <c r="D293" t="s">
        <v>73</v>
      </c>
      <c r="E293" t="s">
        <v>40</v>
      </c>
      <c r="F293" t="s">
        <v>117</v>
      </c>
      <c r="G293" t="s">
        <v>74</v>
      </c>
      <c r="H293" t="s">
        <v>26</v>
      </c>
      <c r="I293" t="s">
        <v>18</v>
      </c>
      <c r="J293" t="s">
        <v>75</v>
      </c>
      <c r="K293" t="s">
        <v>76</v>
      </c>
      <c r="L293" s="5">
        <v>273</v>
      </c>
      <c r="M293" s="5">
        <v>87</v>
      </c>
      <c r="N293" s="5">
        <f>[1]BaseDeDatos!$M293*[1]BaseDeDatos!$N293</f>
        <v>23751</v>
      </c>
    </row>
    <row r="294" spans="1:14" x14ac:dyDescent="0.35">
      <c r="A294">
        <v>292</v>
      </c>
      <c r="B294" s="4">
        <v>43923</v>
      </c>
      <c r="C294">
        <v>8273786477</v>
      </c>
      <c r="D294" t="s">
        <v>73</v>
      </c>
      <c r="E294" t="s">
        <v>40</v>
      </c>
      <c r="F294" t="s">
        <v>118</v>
      </c>
      <c r="G294" t="s">
        <v>74</v>
      </c>
      <c r="H294" t="s">
        <v>26</v>
      </c>
      <c r="I294" t="s">
        <v>18</v>
      </c>
      <c r="J294" t="s">
        <v>77</v>
      </c>
      <c r="K294" t="s">
        <v>78</v>
      </c>
      <c r="L294" s="5">
        <v>487.19999999999993</v>
      </c>
      <c r="M294" s="5">
        <v>58</v>
      </c>
      <c r="N294" s="5">
        <f>[1]BaseDeDatos!$M294*[1]BaseDeDatos!$N294</f>
        <v>28257.599999999995</v>
      </c>
    </row>
    <row r="295" spans="1:14" x14ac:dyDescent="0.35">
      <c r="A295">
        <v>293</v>
      </c>
      <c r="B295" s="4">
        <v>44062</v>
      </c>
      <c r="C295">
        <v>1397118248</v>
      </c>
      <c r="D295" t="s">
        <v>49</v>
      </c>
      <c r="E295" t="s">
        <v>50</v>
      </c>
      <c r="F295" t="s">
        <v>119</v>
      </c>
      <c r="G295" t="s">
        <v>51</v>
      </c>
      <c r="H295" t="s">
        <v>17</v>
      </c>
      <c r="I295" t="s">
        <v>27</v>
      </c>
      <c r="J295" t="s">
        <v>19</v>
      </c>
      <c r="K295" t="s">
        <v>20</v>
      </c>
      <c r="L295" s="5">
        <v>196</v>
      </c>
      <c r="M295" s="5">
        <v>85</v>
      </c>
      <c r="N295" s="5">
        <f>[1]BaseDeDatos!$M295*[1]BaseDeDatos!$N295</f>
        <v>16660</v>
      </c>
    </row>
    <row r="296" spans="1:14" x14ac:dyDescent="0.35">
      <c r="A296">
        <v>294</v>
      </c>
      <c r="B296" s="4">
        <v>43959</v>
      </c>
      <c r="C296">
        <v>4468604310</v>
      </c>
      <c r="D296" t="s">
        <v>33</v>
      </c>
      <c r="E296" t="s">
        <v>34</v>
      </c>
      <c r="F296" t="s">
        <v>123</v>
      </c>
      <c r="G296" t="s">
        <v>35</v>
      </c>
      <c r="H296" t="s">
        <v>17</v>
      </c>
      <c r="I296" t="s">
        <v>18</v>
      </c>
      <c r="J296" t="s">
        <v>52</v>
      </c>
      <c r="K296" t="s">
        <v>53</v>
      </c>
      <c r="L296" s="5">
        <v>560</v>
      </c>
      <c r="M296" s="5">
        <v>28</v>
      </c>
      <c r="N296" s="5">
        <f>[1]BaseDeDatos!$M296*[1]BaseDeDatos!$N296</f>
        <v>15680</v>
      </c>
    </row>
    <row r="297" spans="1:14" x14ac:dyDescent="0.35">
      <c r="A297">
        <v>295</v>
      </c>
      <c r="B297" s="4">
        <v>44178</v>
      </c>
      <c r="C297">
        <v>457458721</v>
      </c>
      <c r="D297" t="s">
        <v>33</v>
      </c>
      <c r="E297" t="s">
        <v>34</v>
      </c>
      <c r="F297" t="s">
        <v>124</v>
      </c>
      <c r="G297" t="s">
        <v>35</v>
      </c>
      <c r="H297" t="s">
        <v>17</v>
      </c>
      <c r="I297" t="s">
        <v>18</v>
      </c>
      <c r="J297" t="s">
        <v>37</v>
      </c>
      <c r="K297" t="s">
        <v>38</v>
      </c>
      <c r="L297" s="5">
        <v>128.79999999999998</v>
      </c>
      <c r="M297" s="5">
        <v>19</v>
      </c>
      <c r="N297" s="5">
        <f>[1]BaseDeDatos!$M297*[1]BaseDeDatos!$N297</f>
        <v>2447.1999999999998</v>
      </c>
    </row>
    <row r="298" spans="1:14" x14ac:dyDescent="0.35">
      <c r="A298">
        <v>296</v>
      </c>
      <c r="B298" s="4">
        <v>43990</v>
      </c>
      <c r="C298">
        <v>7184663808</v>
      </c>
      <c r="D298" t="s">
        <v>82</v>
      </c>
      <c r="E298" t="s">
        <v>58</v>
      </c>
      <c r="F298" t="s">
        <v>122</v>
      </c>
      <c r="G298" t="s">
        <v>59</v>
      </c>
      <c r="H298" t="s">
        <v>26</v>
      </c>
      <c r="I298" t="s">
        <v>46</v>
      </c>
      <c r="J298" t="s">
        <v>87</v>
      </c>
      <c r="K298" t="s">
        <v>38</v>
      </c>
      <c r="L298" s="5">
        <v>140</v>
      </c>
      <c r="M298" s="5">
        <v>99</v>
      </c>
      <c r="N298" s="5">
        <f>[1]BaseDeDatos!$M298*[1]BaseDeDatos!$N298</f>
        <v>13860</v>
      </c>
    </row>
    <row r="299" spans="1:14" x14ac:dyDescent="0.35">
      <c r="A299">
        <v>297</v>
      </c>
      <c r="B299" s="4">
        <v>44087</v>
      </c>
      <c r="C299">
        <v>3449599231</v>
      </c>
      <c r="D299" t="s">
        <v>83</v>
      </c>
      <c r="E299" t="s">
        <v>68</v>
      </c>
      <c r="F299" t="s">
        <v>125</v>
      </c>
      <c r="G299" t="s">
        <v>56</v>
      </c>
      <c r="H299" t="s">
        <v>36</v>
      </c>
      <c r="I299" t="s">
        <v>27</v>
      </c>
      <c r="J299" t="s">
        <v>88</v>
      </c>
      <c r="K299" t="s">
        <v>89</v>
      </c>
      <c r="L299" s="5">
        <v>298.90000000000003</v>
      </c>
      <c r="M299" s="5">
        <v>69</v>
      </c>
      <c r="N299" s="5">
        <f>[1]BaseDeDatos!$M299*[1]BaseDeDatos!$N299</f>
        <v>20624.100000000002</v>
      </c>
    </row>
    <row r="300" spans="1:14" x14ac:dyDescent="0.35">
      <c r="A300">
        <v>298</v>
      </c>
      <c r="B300" s="4">
        <v>44168</v>
      </c>
      <c r="C300">
        <v>3901461858</v>
      </c>
      <c r="D300" t="s">
        <v>83</v>
      </c>
      <c r="E300" t="s">
        <v>68</v>
      </c>
      <c r="F300" t="s">
        <v>113</v>
      </c>
      <c r="G300" t="s">
        <v>56</v>
      </c>
      <c r="H300" t="s">
        <v>36</v>
      </c>
      <c r="I300" t="s">
        <v>27</v>
      </c>
      <c r="J300" t="s">
        <v>47</v>
      </c>
      <c r="K300" t="s">
        <v>48</v>
      </c>
      <c r="L300" s="5">
        <v>135.1</v>
      </c>
      <c r="M300" s="5">
        <v>37</v>
      </c>
      <c r="N300" s="5">
        <f>[1]BaseDeDatos!$M300*[1]BaseDeDatos!$N300</f>
        <v>4998.7</v>
      </c>
    </row>
    <row r="301" spans="1:14" x14ac:dyDescent="0.35">
      <c r="A301">
        <v>299</v>
      </c>
      <c r="B301" s="4">
        <v>43922</v>
      </c>
      <c r="C301">
        <v>6798892819</v>
      </c>
      <c r="D301" t="s">
        <v>83</v>
      </c>
      <c r="E301" t="s">
        <v>68</v>
      </c>
      <c r="F301" t="s">
        <v>114</v>
      </c>
      <c r="G301" t="s">
        <v>56</v>
      </c>
      <c r="H301" t="s">
        <v>36</v>
      </c>
      <c r="I301" t="s">
        <v>27</v>
      </c>
      <c r="J301" t="s">
        <v>71</v>
      </c>
      <c r="K301" t="s">
        <v>72</v>
      </c>
      <c r="L301" s="5">
        <v>257.59999999999997</v>
      </c>
      <c r="M301" s="5">
        <v>64</v>
      </c>
      <c r="N301" s="5">
        <f>[1]BaseDeDatos!$M301*[1]BaseDeDatos!$N301</f>
        <v>16486.399999999998</v>
      </c>
    </row>
    <row r="302" spans="1:14" x14ac:dyDescent="0.35">
      <c r="A302">
        <v>300</v>
      </c>
      <c r="B302" s="4">
        <v>44130</v>
      </c>
      <c r="C302">
        <v>6897506437</v>
      </c>
      <c r="D302" t="s">
        <v>39</v>
      </c>
      <c r="E302" t="s">
        <v>40</v>
      </c>
      <c r="F302" t="s">
        <v>115</v>
      </c>
      <c r="G302" t="s">
        <v>41</v>
      </c>
      <c r="H302" t="s">
        <v>17</v>
      </c>
      <c r="I302" t="s">
        <v>18</v>
      </c>
      <c r="J302" t="s">
        <v>19</v>
      </c>
      <c r="K302" t="s">
        <v>20</v>
      </c>
      <c r="L302" s="5">
        <v>196</v>
      </c>
      <c r="M302" s="5">
        <v>38</v>
      </c>
      <c r="N302" s="5">
        <f>[1]BaseDeDatos!$M302*[1]BaseDeDatos!$N302</f>
        <v>7448</v>
      </c>
    </row>
    <row r="303" spans="1:14" x14ac:dyDescent="0.35">
      <c r="A303">
        <v>301</v>
      </c>
      <c r="B303" s="4">
        <v>44124</v>
      </c>
      <c r="C303">
        <v>6298594113</v>
      </c>
      <c r="D303" t="s">
        <v>49</v>
      </c>
      <c r="E303" t="s">
        <v>50</v>
      </c>
      <c r="F303" t="s">
        <v>116</v>
      </c>
      <c r="G303" t="s">
        <v>51</v>
      </c>
      <c r="H303" t="s">
        <v>36</v>
      </c>
      <c r="I303" t="s">
        <v>18</v>
      </c>
      <c r="J303" t="s">
        <v>42</v>
      </c>
      <c r="K303" t="s">
        <v>43</v>
      </c>
      <c r="L303" s="5">
        <v>178.5</v>
      </c>
      <c r="M303" s="5">
        <v>15</v>
      </c>
      <c r="N303" s="5">
        <f>[1]BaseDeDatos!$M303*[1]BaseDeDatos!$N303</f>
        <v>2677.5</v>
      </c>
    </row>
    <row r="304" spans="1:14" x14ac:dyDescent="0.35">
      <c r="A304">
        <v>302</v>
      </c>
      <c r="B304" s="4">
        <v>43984</v>
      </c>
      <c r="C304">
        <v>6972691420</v>
      </c>
      <c r="D304" t="s">
        <v>23</v>
      </c>
      <c r="E304" t="s">
        <v>24</v>
      </c>
      <c r="F304" t="s">
        <v>117</v>
      </c>
      <c r="G304" t="s">
        <v>25</v>
      </c>
      <c r="H304" t="s">
        <v>26</v>
      </c>
      <c r="I304" t="s">
        <v>27</v>
      </c>
      <c r="J304" t="s">
        <v>90</v>
      </c>
      <c r="K304" t="s">
        <v>64</v>
      </c>
      <c r="L304" s="5">
        <v>1134</v>
      </c>
      <c r="M304" s="5">
        <v>52</v>
      </c>
      <c r="N304" s="5">
        <f>[1]BaseDeDatos!$M304*[1]BaseDeDatos!$N304</f>
        <v>58968</v>
      </c>
    </row>
    <row r="305" spans="1:14" x14ac:dyDescent="0.35">
      <c r="A305">
        <v>303</v>
      </c>
      <c r="B305" s="4">
        <v>44078</v>
      </c>
      <c r="C305">
        <v>677992170</v>
      </c>
      <c r="D305" t="s">
        <v>23</v>
      </c>
      <c r="E305" t="s">
        <v>24</v>
      </c>
      <c r="F305" t="s">
        <v>118</v>
      </c>
      <c r="G305" t="s">
        <v>25</v>
      </c>
      <c r="H305" t="s">
        <v>26</v>
      </c>
      <c r="I305" t="s">
        <v>27</v>
      </c>
      <c r="J305" t="s">
        <v>91</v>
      </c>
      <c r="K305" t="s">
        <v>92</v>
      </c>
      <c r="L305" s="5">
        <v>98</v>
      </c>
      <c r="M305" s="5">
        <v>37</v>
      </c>
      <c r="N305" s="5">
        <f>[1]BaseDeDatos!$M305*[1]BaseDeDatos!$N305</f>
        <v>3626</v>
      </c>
    </row>
    <row r="306" spans="1:14" x14ac:dyDescent="0.35">
      <c r="A306">
        <v>304</v>
      </c>
      <c r="B306" s="4">
        <v>44063</v>
      </c>
      <c r="C306">
        <v>3501827064</v>
      </c>
      <c r="D306" t="s">
        <v>33</v>
      </c>
      <c r="E306" t="s">
        <v>34</v>
      </c>
      <c r="F306" t="s">
        <v>119</v>
      </c>
      <c r="G306" t="s">
        <v>35</v>
      </c>
      <c r="H306" t="s">
        <v>36</v>
      </c>
      <c r="I306" t="s">
        <v>27</v>
      </c>
      <c r="J306" t="s">
        <v>77</v>
      </c>
      <c r="K306" t="s">
        <v>78</v>
      </c>
      <c r="L306" s="5">
        <v>487.19999999999993</v>
      </c>
      <c r="M306" s="5">
        <v>24</v>
      </c>
      <c r="N306" s="5">
        <f>[1]BaseDeDatos!$M306*[1]BaseDeDatos!$N306</f>
        <v>11692.8</v>
      </c>
    </row>
    <row r="307" spans="1:14" x14ac:dyDescent="0.35">
      <c r="A307">
        <v>305</v>
      </c>
      <c r="B307" s="4">
        <v>43979</v>
      </c>
      <c r="C307">
        <v>9140892367</v>
      </c>
      <c r="D307" t="s">
        <v>44</v>
      </c>
      <c r="E307" t="s">
        <v>45</v>
      </c>
      <c r="F307" t="s">
        <v>123</v>
      </c>
      <c r="G307" t="s">
        <v>16</v>
      </c>
      <c r="H307" t="s">
        <v>17</v>
      </c>
      <c r="I307" t="s">
        <v>46</v>
      </c>
      <c r="J307" t="s">
        <v>79</v>
      </c>
      <c r="K307" t="s">
        <v>66</v>
      </c>
      <c r="L307" s="5">
        <v>140</v>
      </c>
      <c r="M307" s="5">
        <v>36</v>
      </c>
      <c r="N307" s="5">
        <f>[1]BaseDeDatos!$M307*[1]BaseDeDatos!$N307</f>
        <v>5040</v>
      </c>
    </row>
    <row r="308" spans="1:14" x14ac:dyDescent="0.35">
      <c r="A308">
        <v>306</v>
      </c>
      <c r="B308" s="4">
        <v>44037</v>
      </c>
      <c r="C308">
        <v>7570396760</v>
      </c>
      <c r="D308" t="s">
        <v>44</v>
      </c>
      <c r="E308" t="s">
        <v>45</v>
      </c>
      <c r="F308" t="s">
        <v>124</v>
      </c>
      <c r="G308" t="s">
        <v>16</v>
      </c>
      <c r="H308" t="s">
        <v>17</v>
      </c>
      <c r="I308" t="s">
        <v>46</v>
      </c>
      <c r="J308" t="s">
        <v>52</v>
      </c>
      <c r="K308" t="s">
        <v>53</v>
      </c>
      <c r="L308" s="5">
        <v>560</v>
      </c>
      <c r="M308" s="5">
        <v>24</v>
      </c>
      <c r="N308" s="5">
        <f>[1]BaseDeDatos!$M308*[1]BaseDeDatos!$N308</f>
        <v>13440</v>
      </c>
    </row>
    <row r="309" spans="1:14" x14ac:dyDescent="0.35">
      <c r="A309">
        <v>307</v>
      </c>
      <c r="B309" s="4">
        <v>44085</v>
      </c>
      <c r="C309">
        <v>5368769086</v>
      </c>
      <c r="D309" t="s">
        <v>57</v>
      </c>
      <c r="E309" t="s">
        <v>58</v>
      </c>
      <c r="F309" t="s">
        <v>122</v>
      </c>
      <c r="G309" t="s">
        <v>59</v>
      </c>
      <c r="H309" t="s">
        <v>17</v>
      </c>
      <c r="I309" t="s">
        <v>27</v>
      </c>
      <c r="J309" t="s">
        <v>81</v>
      </c>
      <c r="K309" t="s">
        <v>22</v>
      </c>
      <c r="L309" s="5">
        <v>140</v>
      </c>
      <c r="M309" s="5">
        <v>20</v>
      </c>
      <c r="N309" s="5">
        <f>[1]BaseDeDatos!$M309*[1]BaseDeDatos!$N309</f>
        <v>2800</v>
      </c>
    </row>
    <row r="310" spans="1:14" x14ac:dyDescent="0.35">
      <c r="A310">
        <v>308</v>
      </c>
      <c r="B310" s="4">
        <v>44162</v>
      </c>
      <c r="C310">
        <v>443042127</v>
      </c>
      <c r="D310" t="s">
        <v>57</v>
      </c>
      <c r="E310" t="s">
        <v>58</v>
      </c>
      <c r="F310" t="s">
        <v>125</v>
      </c>
      <c r="G310" t="s">
        <v>59</v>
      </c>
      <c r="H310" t="s">
        <v>26</v>
      </c>
      <c r="J310" t="s">
        <v>21</v>
      </c>
      <c r="K310" t="s">
        <v>22</v>
      </c>
      <c r="L310" s="5">
        <v>49</v>
      </c>
      <c r="M310" s="5">
        <v>11</v>
      </c>
      <c r="N310" s="5">
        <f>[1]BaseDeDatos!$M310*[1]BaseDeDatos!$N310</f>
        <v>539</v>
      </c>
    </row>
    <row r="311" spans="1:14" x14ac:dyDescent="0.35">
      <c r="A311">
        <v>309</v>
      </c>
      <c r="B311" s="4">
        <v>43840</v>
      </c>
      <c r="C311">
        <v>3198859022</v>
      </c>
      <c r="D311" t="s">
        <v>67</v>
      </c>
      <c r="E311" t="s">
        <v>68</v>
      </c>
      <c r="F311" t="s">
        <v>113</v>
      </c>
      <c r="G311" t="s">
        <v>56</v>
      </c>
      <c r="H311" t="s">
        <v>36</v>
      </c>
      <c r="J311" t="s">
        <v>52</v>
      </c>
      <c r="K311" t="s">
        <v>53</v>
      </c>
      <c r="L311" s="5">
        <v>560</v>
      </c>
      <c r="M311" s="5">
        <v>78</v>
      </c>
      <c r="N311" s="5">
        <f>[1]BaseDeDatos!$M311*[1]BaseDeDatos!$N311</f>
        <v>43680</v>
      </c>
    </row>
    <row r="312" spans="1:14" x14ac:dyDescent="0.35">
      <c r="A312">
        <v>310</v>
      </c>
      <c r="B312" s="4">
        <v>44043</v>
      </c>
      <c r="C312">
        <v>2982674072</v>
      </c>
      <c r="D312" t="s">
        <v>69</v>
      </c>
      <c r="E312" t="s">
        <v>70</v>
      </c>
      <c r="F312" t="s">
        <v>114</v>
      </c>
      <c r="G312" t="s">
        <v>35</v>
      </c>
      <c r="H312" t="s">
        <v>36</v>
      </c>
      <c r="J312" t="s">
        <v>71</v>
      </c>
      <c r="K312" t="s">
        <v>72</v>
      </c>
      <c r="L312" s="5">
        <v>257.59999999999997</v>
      </c>
      <c r="M312" s="5">
        <v>76</v>
      </c>
      <c r="N312" s="5">
        <f>[1]BaseDeDatos!$M312*[1]BaseDeDatos!$N312</f>
        <v>19577.599999999999</v>
      </c>
    </row>
    <row r="313" spans="1:14" x14ac:dyDescent="0.35">
      <c r="A313">
        <v>311</v>
      </c>
      <c r="B313" s="4">
        <v>44118</v>
      </c>
      <c r="C313">
        <v>1636086310</v>
      </c>
      <c r="D313" t="s">
        <v>54</v>
      </c>
      <c r="E313" t="s">
        <v>55</v>
      </c>
      <c r="F313" t="s">
        <v>115</v>
      </c>
      <c r="G313" t="s">
        <v>56</v>
      </c>
      <c r="H313" t="s">
        <v>36</v>
      </c>
      <c r="I313" t="s">
        <v>27</v>
      </c>
      <c r="J313" t="s">
        <v>32</v>
      </c>
      <c r="K313" t="s">
        <v>20</v>
      </c>
      <c r="L313" s="5">
        <v>644</v>
      </c>
      <c r="M313" s="5">
        <v>57</v>
      </c>
      <c r="N313" s="5">
        <f>[1]BaseDeDatos!$M313*[1]BaseDeDatos!$N313</f>
        <v>36708</v>
      </c>
    </row>
    <row r="314" spans="1:14" x14ac:dyDescent="0.35">
      <c r="A314">
        <v>312</v>
      </c>
      <c r="B314" s="4">
        <v>44069</v>
      </c>
      <c r="C314">
        <v>9879315200</v>
      </c>
      <c r="D314" t="s">
        <v>73</v>
      </c>
      <c r="E314" t="s">
        <v>40</v>
      </c>
      <c r="F314" t="s">
        <v>116</v>
      </c>
      <c r="G314" t="s">
        <v>74</v>
      </c>
      <c r="H314" t="s">
        <v>26</v>
      </c>
      <c r="I314" t="s">
        <v>18</v>
      </c>
      <c r="J314" t="s">
        <v>47</v>
      </c>
      <c r="K314" t="s">
        <v>48</v>
      </c>
      <c r="L314" s="5">
        <v>135.1</v>
      </c>
      <c r="M314" s="5">
        <v>14</v>
      </c>
      <c r="N314" s="5">
        <f>[1]BaseDeDatos!$M314*[1]BaseDeDatos!$N314</f>
        <v>1891.3999999999999</v>
      </c>
    </row>
    <row r="315" spans="1:14" x14ac:dyDescent="0.35">
      <c r="A315">
        <v>313</v>
      </c>
      <c r="B315" s="4">
        <v>43953</v>
      </c>
      <c r="C315">
        <v>3833780472</v>
      </c>
      <c r="D315" t="s">
        <v>14</v>
      </c>
      <c r="E315" t="s">
        <v>15</v>
      </c>
      <c r="F315" t="s">
        <v>117</v>
      </c>
      <c r="G315" t="s">
        <v>16</v>
      </c>
      <c r="H315" t="s">
        <v>17</v>
      </c>
      <c r="I315" t="s">
        <v>18</v>
      </c>
      <c r="J315" t="s">
        <v>19</v>
      </c>
      <c r="K315" t="s">
        <v>20</v>
      </c>
      <c r="L315" s="5">
        <v>196</v>
      </c>
      <c r="M315" s="5">
        <v>14</v>
      </c>
      <c r="N315" s="5">
        <f>[1]BaseDeDatos!$M315*[1]BaseDeDatos!$N315</f>
        <v>2744</v>
      </c>
    </row>
    <row r="316" spans="1:14" x14ac:dyDescent="0.35">
      <c r="A316">
        <v>314</v>
      </c>
      <c r="B316" s="4">
        <v>44161</v>
      </c>
      <c r="C316">
        <v>1343389818</v>
      </c>
      <c r="D316" t="s">
        <v>14</v>
      </c>
      <c r="E316" t="s">
        <v>15</v>
      </c>
      <c r="F316" t="s">
        <v>118</v>
      </c>
      <c r="G316" t="s">
        <v>16</v>
      </c>
      <c r="H316" t="s">
        <v>17</v>
      </c>
      <c r="I316" t="s">
        <v>18</v>
      </c>
      <c r="J316" t="s">
        <v>21</v>
      </c>
      <c r="K316" t="s">
        <v>22</v>
      </c>
      <c r="L316" s="5">
        <v>49</v>
      </c>
      <c r="M316" s="5">
        <v>70</v>
      </c>
      <c r="N316" s="5">
        <f>[1]BaseDeDatos!$M316*[1]BaseDeDatos!$N316</f>
        <v>3430</v>
      </c>
    </row>
    <row r="317" spans="1:14" x14ac:dyDescent="0.35">
      <c r="A317">
        <v>315</v>
      </c>
      <c r="B317" s="4">
        <v>43897</v>
      </c>
      <c r="C317">
        <v>3066920858</v>
      </c>
      <c r="D317" t="s">
        <v>23</v>
      </c>
      <c r="E317" t="s">
        <v>24</v>
      </c>
      <c r="F317" t="s">
        <v>119</v>
      </c>
      <c r="G317" t="s">
        <v>25</v>
      </c>
      <c r="H317" t="s">
        <v>26</v>
      </c>
      <c r="I317" t="s">
        <v>27</v>
      </c>
      <c r="J317" t="s">
        <v>28</v>
      </c>
      <c r="K317" t="s">
        <v>22</v>
      </c>
      <c r="L317" s="5">
        <v>420</v>
      </c>
      <c r="M317" s="5">
        <v>100</v>
      </c>
      <c r="N317" s="5">
        <f>[1]BaseDeDatos!$M317*[1]BaseDeDatos!$N317</f>
        <v>42000</v>
      </c>
    </row>
    <row r="318" spans="1:14" x14ac:dyDescent="0.35">
      <c r="A318">
        <v>316</v>
      </c>
      <c r="B318" s="4">
        <v>44075</v>
      </c>
      <c r="C318">
        <v>3596038071</v>
      </c>
      <c r="D318" t="s">
        <v>23</v>
      </c>
      <c r="E318" t="s">
        <v>24</v>
      </c>
      <c r="F318" t="s">
        <v>123</v>
      </c>
      <c r="G318" t="s">
        <v>25</v>
      </c>
      <c r="H318" t="s">
        <v>26</v>
      </c>
      <c r="I318" t="s">
        <v>27</v>
      </c>
      <c r="J318" t="s">
        <v>29</v>
      </c>
      <c r="K318" t="s">
        <v>22</v>
      </c>
      <c r="L318" s="5">
        <v>742</v>
      </c>
      <c r="M318" s="5">
        <v>27</v>
      </c>
      <c r="N318" s="5">
        <f>[1]BaseDeDatos!$M318*[1]BaseDeDatos!$N318</f>
        <v>20034</v>
      </c>
    </row>
    <row r="319" spans="1:14" x14ac:dyDescent="0.35">
      <c r="A319">
        <v>317</v>
      </c>
      <c r="B319" s="4">
        <v>44055</v>
      </c>
      <c r="C319">
        <v>8280434895</v>
      </c>
      <c r="D319" t="s">
        <v>23</v>
      </c>
      <c r="E319" t="s">
        <v>24</v>
      </c>
      <c r="F319" t="s">
        <v>124</v>
      </c>
      <c r="G319" t="s">
        <v>25</v>
      </c>
      <c r="H319" t="s">
        <v>26</v>
      </c>
      <c r="I319" t="s">
        <v>27</v>
      </c>
      <c r="J319" t="s">
        <v>21</v>
      </c>
      <c r="K319" t="s">
        <v>22</v>
      </c>
      <c r="L319" s="5">
        <v>49</v>
      </c>
      <c r="M319" s="5">
        <v>70</v>
      </c>
      <c r="N319" s="5">
        <f>[1]BaseDeDatos!$M319*[1]BaseDeDatos!$N319</f>
        <v>3430</v>
      </c>
    </row>
    <row r="320" spans="1:14" x14ac:dyDescent="0.35">
      <c r="A320">
        <v>318</v>
      </c>
      <c r="B320" s="4">
        <v>44146</v>
      </c>
      <c r="C320">
        <v>7983505639</v>
      </c>
      <c r="D320" t="s">
        <v>30</v>
      </c>
      <c r="E320" t="s">
        <v>15</v>
      </c>
      <c r="F320" t="s">
        <v>122</v>
      </c>
      <c r="G320" t="s">
        <v>16</v>
      </c>
      <c r="H320" t="s">
        <v>17</v>
      </c>
      <c r="I320" t="s">
        <v>27</v>
      </c>
      <c r="J320" t="s">
        <v>31</v>
      </c>
      <c r="K320" t="s">
        <v>20</v>
      </c>
      <c r="L320" s="5">
        <v>252</v>
      </c>
      <c r="M320" s="5">
        <v>57</v>
      </c>
      <c r="N320" s="5">
        <f>[1]BaseDeDatos!$M320*[1]BaseDeDatos!$N320</f>
        <v>14364</v>
      </c>
    </row>
    <row r="321" spans="1:14" x14ac:dyDescent="0.35">
      <c r="A321">
        <v>319</v>
      </c>
      <c r="B321" s="4">
        <v>43997</v>
      </c>
      <c r="C321">
        <v>4943792001</v>
      </c>
      <c r="D321" t="s">
        <v>30</v>
      </c>
      <c r="E321" t="s">
        <v>15</v>
      </c>
      <c r="F321" t="s">
        <v>125</v>
      </c>
      <c r="G321" t="s">
        <v>16</v>
      </c>
      <c r="H321" t="s">
        <v>17</v>
      </c>
      <c r="I321" t="s">
        <v>27</v>
      </c>
      <c r="J321" t="s">
        <v>32</v>
      </c>
      <c r="K321" t="s">
        <v>20</v>
      </c>
      <c r="L321" s="5">
        <v>644</v>
      </c>
      <c r="M321" s="5">
        <v>83</v>
      </c>
      <c r="N321" s="5">
        <f>[1]BaseDeDatos!$M321*[1]BaseDeDatos!$N321</f>
        <v>53452</v>
      </c>
    </row>
    <row r="322" spans="1:14" x14ac:dyDescent="0.35">
      <c r="A322">
        <v>320</v>
      </c>
      <c r="B322" s="4">
        <v>43857</v>
      </c>
      <c r="C322">
        <v>2679766092</v>
      </c>
      <c r="D322" t="s">
        <v>33</v>
      </c>
      <c r="E322" t="s">
        <v>34</v>
      </c>
      <c r="F322" t="s">
        <v>113</v>
      </c>
      <c r="G322" t="s">
        <v>35</v>
      </c>
      <c r="H322" t="s">
        <v>36</v>
      </c>
      <c r="I322" t="s">
        <v>27</v>
      </c>
      <c r="J322" t="s">
        <v>37</v>
      </c>
      <c r="K322" t="s">
        <v>38</v>
      </c>
      <c r="L322" s="5">
        <v>128.79999999999998</v>
      </c>
      <c r="M322" s="5">
        <v>76</v>
      </c>
      <c r="N322" s="5">
        <f>[1]BaseDeDatos!$M322*[1]BaseDeDatos!$N322</f>
        <v>9788.7999999999993</v>
      </c>
    </row>
    <row r="323" spans="1:14" x14ac:dyDescent="0.35">
      <c r="A323">
        <v>321</v>
      </c>
      <c r="B323" s="4">
        <v>44155</v>
      </c>
      <c r="C323">
        <v>6256032641</v>
      </c>
      <c r="D323" t="s">
        <v>23</v>
      </c>
      <c r="E323" t="s">
        <v>24</v>
      </c>
      <c r="F323" t="s">
        <v>114</v>
      </c>
      <c r="G323" t="s">
        <v>25</v>
      </c>
      <c r="H323" t="s">
        <v>36</v>
      </c>
      <c r="I323" t="s">
        <v>18</v>
      </c>
      <c r="J323" t="s">
        <v>37</v>
      </c>
      <c r="K323" t="s">
        <v>38</v>
      </c>
      <c r="L323" s="5">
        <v>128.79999999999998</v>
      </c>
      <c r="M323" s="5">
        <v>80</v>
      </c>
      <c r="N323" s="5">
        <f>[1]BaseDeDatos!$M323*[1]BaseDeDatos!$N323</f>
        <v>10303.999999999998</v>
      </c>
    </row>
    <row r="324" spans="1:14" x14ac:dyDescent="0.35">
      <c r="A324">
        <v>322</v>
      </c>
      <c r="B324" s="4">
        <v>43867</v>
      </c>
      <c r="C324">
        <v>8317306577</v>
      </c>
      <c r="D324" t="s">
        <v>39</v>
      </c>
      <c r="E324" t="s">
        <v>40</v>
      </c>
      <c r="F324" t="s">
        <v>115</v>
      </c>
      <c r="G324" t="s">
        <v>41</v>
      </c>
      <c r="H324" t="s">
        <v>17</v>
      </c>
      <c r="I324" t="s">
        <v>18</v>
      </c>
      <c r="J324" t="s">
        <v>42</v>
      </c>
      <c r="K324" t="s">
        <v>43</v>
      </c>
      <c r="L324" s="5">
        <v>178.5</v>
      </c>
      <c r="M324" s="5">
        <v>47</v>
      </c>
      <c r="N324" s="5">
        <f>[1]BaseDeDatos!$M324*[1]BaseDeDatos!$N324</f>
        <v>8389.5</v>
      </c>
    </row>
    <row r="325" spans="1:14" x14ac:dyDescent="0.35">
      <c r="A325">
        <v>323</v>
      </c>
      <c r="B325" s="4">
        <v>44120</v>
      </c>
      <c r="C325">
        <v>4952054948</v>
      </c>
      <c r="D325" t="s">
        <v>44</v>
      </c>
      <c r="E325" t="s">
        <v>45</v>
      </c>
      <c r="F325" t="s">
        <v>116</v>
      </c>
      <c r="G325" t="s">
        <v>16</v>
      </c>
      <c r="H325" t="s">
        <v>17</v>
      </c>
      <c r="I325" t="s">
        <v>46</v>
      </c>
      <c r="J325" t="s">
        <v>47</v>
      </c>
      <c r="K325" t="s">
        <v>48</v>
      </c>
      <c r="L325" s="5">
        <v>135.1</v>
      </c>
      <c r="M325" s="5">
        <v>96</v>
      </c>
      <c r="N325" s="5">
        <f>[1]BaseDeDatos!$M325*[1]BaseDeDatos!$N325</f>
        <v>12969.599999999999</v>
      </c>
    </row>
    <row r="326" spans="1:14" x14ac:dyDescent="0.35">
      <c r="A326">
        <v>324</v>
      </c>
      <c r="B326" s="4">
        <v>44059</v>
      </c>
      <c r="C326">
        <v>7792270317</v>
      </c>
      <c r="D326" t="s">
        <v>49</v>
      </c>
      <c r="E326" t="s">
        <v>50</v>
      </c>
      <c r="F326" t="s">
        <v>117</v>
      </c>
      <c r="G326" t="s">
        <v>51</v>
      </c>
      <c r="H326" t="s">
        <v>17</v>
      </c>
      <c r="I326" t="s">
        <v>27</v>
      </c>
      <c r="J326" t="s">
        <v>52</v>
      </c>
      <c r="K326" t="s">
        <v>53</v>
      </c>
      <c r="L326" s="5">
        <v>560</v>
      </c>
      <c r="M326" s="5">
        <v>32</v>
      </c>
      <c r="N326" s="5">
        <f>[1]BaseDeDatos!$M326*[1]BaseDeDatos!$N326</f>
        <v>17920</v>
      </c>
    </row>
    <row r="327" spans="1:14" x14ac:dyDescent="0.35">
      <c r="A327">
        <v>325</v>
      </c>
      <c r="B327" s="4">
        <v>44045</v>
      </c>
      <c r="C327">
        <v>8753687299</v>
      </c>
      <c r="D327" t="s">
        <v>54</v>
      </c>
      <c r="E327" t="s">
        <v>55</v>
      </c>
      <c r="F327" t="s">
        <v>118</v>
      </c>
      <c r="G327" t="s">
        <v>56</v>
      </c>
      <c r="H327" t="s">
        <v>36</v>
      </c>
      <c r="I327" t="s">
        <v>18</v>
      </c>
      <c r="J327" t="s">
        <v>32</v>
      </c>
      <c r="K327" t="s">
        <v>20</v>
      </c>
      <c r="L327" s="5">
        <v>644</v>
      </c>
      <c r="M327" s="5">
        <v>16</v>
      </c>
      <c r="N327" s="5">
        <f>[1]BaseDeDatos!$M327*[1]BaseDeDatos!$N327</f>
        <v>10304</v>
      </c>
    </row>
    <row r="328" spans="1:14" x14ac:dyDescent="0.35">
      <c r="A328">
        <v>326</v>
      </c>
      <c r="B328" s="4">
        <v>43867</v>
      </c>
      <c r="C328">
        <v>3276376437</v>
      </c>
      <c r="D328" t="s">
        <v>33</v>
      </c>
      <c r="E328" t="s">
        <v>34</v>
      </c>
      <c r="F328" t="s">
        <v>119</v>
      </c>
      <c r="G328" t="s">
        <v>35</v>
      </c>
      <c r="H328" t="s">
        <v>36</v>
      </c>
      <c r="I328" t="s">
        <v>18</v>
      </c>
      <c r="J328" t="s">
        <v>42</v>
      </c>
      <c r="K328" t="s">
        <v>43</v>
      </c>
      <c r="L328" s="5">
        <v>178.5</v>
      </c>
      <c r="M328" s="5">
        <v>41</v>
      </c>
      <c r="N328" s="5">
        <f>[1]BaseDeDatos!$M328*[1]BaseDeDatos!$N328</f>
        <v>7318.5</v>
      </c>
    </row>
    <row r="329" spans="1:14" x14ac:dyDescent="0.35">
      <c r="A329">
        <v>327</v>
      </c>
      <c r="B329" s="4">
        <v>44087</v>
      </c>
      <c r="C329">
        <v>6189400875</v>
      </c>
      <c r="D329" t="s">
        <v>57</v>
      </c>
      <c r="E329" t="s">
        <v>58</v>
      </c>
      <c r="F329" t="s">
        <v>123</v>
      </c>
      <c r="G329" t="s">
        <v>59</v>
      </c>
      <c r="H329" t="s">
        <v>17</v>
      </c>
      <c r="I329" t="s">
        <v>27</v>
      </c>
      <c r="J329" t="s">
        <v>60</v>
      </c>
      <c r="K329" t="s">
        <v>20</v>
      </c>
      <c r="L329" s="5">
        <v>41.86</v>
      </c>
      <c r="M329" s="5">
        <v>41</v>
      </c>
      <c r="N329" s="5">
        <f>[1]BaseDeDatos!$M329*[1]BaseDeDatos!$N329</f>
        <v>1716.26</v>
      </c>
    </row>
    <row r="330" spans="1:14" x14ac:dyDescent="0.35">
      <c r="A330">
        <v>328</v>
      </c>
      <c r="B330" s="4">
        <v>43927</v>
      </c>
      <c r="C330">
        <v>3440571177</v>
      </c>
      <c r="D330" t="s">
        <v>61</v>
      </c>
      <c r="E330" t="s">
        <v>62</v>
      </c>
      <c r="F330" t="s">
        <v>124</v>
      </c>
      <c r="G330" t="s">
        <v>35</v>
      </c>
      <c r="J330" t="s">
        <v>32</v>
      </c>
      <c r="K330" t="s">
        <v>20</v>
      </c>
      <c r="L330" s="5">
        <v>644</v>
      </c>
      <c r="M330" s="5">
        <v>41</v>
      </c>
      <c r="N330" s="5">
        <f>[1]BaseDeDatos!$M330*[1]BaseDeDatos!$N330</f>
        <v>26404</v>
      </c>
    </row>
    <row r="331" spans="1:14" x14ac:dyDescent="0.35">
      <c r="A331">
        <v>329</v>
      </c>
      <c r="B331" s="4">
        <v>43975</v>
      </c>
      <c r="C331">
        <v>8874798513</v>
      </c>
      <c r="D331" t="s">
        <v>57</v>
      </c>
      <c r="E331" t="s">
        <v>58</v>
      </c>
      <c r="F331" t="s">
        <v>122</v>
      </c>
      <c r="G331" t="s">
        <v>59</v>
      </c>
      <c r="H331" t="s">
        <v>26</v>
      </c>
      <c r="J331" t="s">
        <v>63</v>
      </c>
      <c r="K331" t="s">
        <v>64</v>
      </c>
      <c r="L331" s="5">
        <v>350</v>
      </c>
      <c r="M331" s="5">
        <v>94</v>
      </c>
      <c r="N331" s="5">
        <f>[1]BaseDeDatos!$M331*[1]BaseDeDatos!$N331</f>
        <v>32900</v>
      </c>
    </row>
    <row r="332" spans="1:14" x14ac:dyDescent="0.35">
      <c r="A332">
        <v>330</v>
      </c>
      <c r="B332" s="4">
        <v>43992</v>
      </c>
      <c r="C332">
        <v>9730368433</v>
      </c>
      <c r="D332" t="s">
        <v>57</v>
      </c>
      <c r="E332" t="s">
        <v>58</v>
      </c>
      <c r="F332" t="s">
        <v>125</v>
      </c>
      <c r="G332" t="s">
        <v>59</v>
      </c>
      <c r="H332" t="s">
        <v>26</v>
      </c>
      <c r="J332" t="s">
        <v>65</v>
      </c>
      <c r="K332" t="s">
        <v>66</v>
      </c>
      <c r="L332" s="5">
        <v>308</v>
      </c>
      <c r="M332" s="5">
        <v>20</v>
      </c>
      <c r="N332" s="5">
        <f>[1]BaseDeDatos!$M332*[1]BaseDeDatos!$N332</f>
        <v>6160</v>
      </c>
    </row>
    <row r="333" spans="1:14" x14ac:dyDescent="0.35">
      <c r="A333">
        <v>331</v>
      </c>
      <c r="B333" s="4">
        <v>43870</v>
      </c>
      <c r="C333">
        <v>6592275352</v>
      </c>
      <c r="D333" t="s">
        <v>57</v>
      </c>
      <c r="E333" t="s">
        <v>58</v>
      </c>
      <c r="F333" t="s">
        <v>113</v>
      </c>
      <c r="G333" t="s">
        <v>59</v>
      </c>
      <c r="H333" t="s">
        <v>26</v>
      </c>
      <c r="J333" t="s">
        <v>37</v>
      </c>
      <c r="K333" t="s">
        <v>38</v>
      </c>
      <c r="L333" s="5">
        <v>128.79999999999998</v>
      </c>
      <c r="M333" s="5">
        <v>13</v>
      </c>
      <c r="N333" s="5">
        <f>[1]BaseDeDatos!$M333*[1]BaseDeDatos!$N333</f>
        <v>1674.3999999999999</v>
      </c>
    </row>
    <row r="334" spans="1:14" x14ac:dyDescent="0.35">
      <c r="A334">
        <v>332</v>
      </c>
      <c r="B334" s="4">
        <v>43882</v>
      </c>
      <c r="C334">
        <v>9303282439</v>
      </c>
      <c r="D334" t="s">
        <v>67</v>
      </c>
      <c r="E334" t="s">
        <v>68</v>
      </c>
      <c r="F334" t="s">
        <v>114</v>
      </c>
      <c r="G334" t="s">
        <v>56</v>
      </c>
      <c r="H334" t="s">
        <v>36</v>
      </c>
      <c r="J334" t="s">
        <v>21</v>
      </c>
      <c r="K334" t="s">
        <v>22</v>
      </c>
      <c r="L334" s="5">
        <v>49</v>
      </c>
      <c r="M334" s="5">
        <v>74</v>
      </c>
      <c r="N334" s="5">
        <f>[1]BaseDeDatos!$M334*[1]BaseDeDatos!$N334</f>
        <v>3626</v>
      </c>
    </row>
    <row r="335" spans="1:14" x14ac:dyDescent="0.35">
      <c r="A335">
        <v>333</v>
      </c>
      <c r="B335" s="4">
        <v>43940</v>
      </c>
      <c r="C335">
        <v>8998167680</v>
      </c>
      <c r="D335" t="s">
        <v>67</v>
      </c>
      <c r="E335" t="s">
        <v>68</v>
      </c>
      <c r="F335" t="s">
        <v>115</v>
      </c>
      <c r="G335" t="s">
        <v>56</v>
      </c>
      <c r="H335" t="s">
        <v>36</v>
      </c>
      <c r="J335" t="s">
        <v>60</v>
      </c>
      <c r="K335" t="s">
        <v>20</v>
      </c>
      <c r="L335" s="5">
        <v>41.86</v>
      </c>
      <c r="M335" s="5">
        <v>53</v>
      </c>
      <c r="N335" s="5">
        <f>[1]BaseDeDatos!$M335*[1]BaseDeDatos!$N335</f>
        <v>2218.58</v>
      </c>
    </row>
    <row r="336" spans="1:14" x14ac:dyDescent="0.35">
      <c r="A336">
        <v>334</v>
      </c>
      <c r="B336" s="4">
        <v>43874</v>
      </c>
      <c r="C336">
        <v>2058395697</v>
      </c>
      <c r="D336" t="s">
        <v>69</v>
      </c>
      <c r="E336" t="s">
        <v>70</v>
      </c>
      <c r="F336" t="s">
        <v>116</v>
      </c>
      <c r="G336" t="s">
        <v>35</v>
      </c>
      <c r="J336" t="s">
        <v>31</v>
      </c>
      <c r="K336" t="s">
        <v>20</v>
      </c>
      <c r="L336" s="5">
        <v>252</v>
      </c>
      <c r="M336" s="5">
        <v>99</v>
      </c>
      <c r="N336" s="5">
        <f>[1]BaseDeDatos!$M336*[1]BaseDeDatos!$N336</f>
        <v>24948</v>
      </c>
    </row>
    <row r="337" spans="1:14" x14ac:dyDescent="0.35">
      <c r="A337">
        <v>335</v>
      </c>
      <c r="B337" s="4">
        <v>43832</v>
      </c>
      <c r="C337">
        <v>5534305664</v>
      </c>
      <c r="D337" t="s">
        <v>69</v>
      </c>
      <c r="E337" t="s">
        <v>70</v>
      </c>
      <c r="F337" t="s">
        <v>117</v>
      </c>
      <c r="G337" t="s">
        <v>35</v>
      </c>
      <c r="J337" t="s">
        <v>32</v>
      </c>
      <c r="K337" t="s">
        <v>20</v>
      </c>
      <c r="L337" s="5">
        <v>644</v>
      </c>
      <c r="M337" s="5">
        <v>89</v>
      </c>
      <c r="N337" s="5">
        <f>[1]BaseDeDatos!$M337*[1]BaseDeDatos!$N337</f>
        <v>57316</v>
      </c>
    </row>
    <row r="338" spans="1:14" x14ac:dyDescent="0.35">
      <c r="A338">
        <v>336</v>
      </c>
      <c r="B338" s="4">
        <v>43988</v>
      </c>
      <c r="C338">
        <v>5417309832</v>
      </c>
      <c r="D338" t="s">
        <v>69</v>
      </c>
      <c r="E338" t="s">
        <v>70</v>
      </c>
      <c r="F338" t="s">
        <v>118</v>
      </c>
      <c r="G338" t="s">
        <v>35</v>
      </c>
      <c r="J338" t="s">
        <v>60</v>
      </c>
      <c r="K338" t="s">
        <v>20</v>
      </c>
      <c r="L338" s="5">
        <v>41.86</v>
      </c>
      <c r="M338" s="5">
        <v>64</v>
      </c>
      <c r="N338" s="5">
        <f>[1]BaseDeDatos!$M338*[1]BaseDeDatos!$N338</f>
        <v>2679.04</v>
      </c>
    </row>
    <row r="339" spans="1:14" x14ac:dyDescent="0.35">
      <c r="A339">
        <v>337</v>
      </c>
      <c r="B339" s="4">
        <v>44101</v>
      </c>
      <c r="C339">
        <v>7626114952</v>
      </c>
      <c r="D339" t="s">
        <v>54</v>
      </c>
      <c r="E339" t="s">
        <v>55</v>
      </c>
      <c r="F339" t="s">
        <v>119</v>
      </c>
      <c r="G339" t="s">
        <v>56</v>
      </c>
      <c r="H339" t="s">
        <v>36</v>
      </c>
      <c r="I339" t="s">
        <v>27</v>
      </c>
      <c r="J339" t="s">
        <v>47</v>
      </c>
      <c r="K339" t="s">
        <v>48</v>
      </c>
      <c r="L339" s="5">
        <v>135.1</v>
      </c>
      <c r="M339" s="5">
        <v>98</v>
      </c>
      <c r="N339" s="5">
        <f>[1]BaseDeDatos!$M339*[1]BaseDeDatos!$N339</f>
        <v>13239.8</v>
      </c>
    </row>
    <row r="340" spans="1:14" x14ac:dyDescent="0.35">
      <c r="A340">
        <v>338</v>
      </c>
      <c r="B340" s="4">
        <v>43879</v>
      </c>
      <c r="C340">
        <v>7075151442</v>
      </c>
      <c r="D340" t="s">
        <v>54</v>
      </c>
      <c r="E340" t="s">
        <v>55</v>
      </c>
      <c r="F340" t="s">
        <v>123</v>
      </c>
      <c r="G340" t="s">
        <v>56</v>
      </c>
      <c r="H340" t="s">
        <v>36</v>
      </c>
      <c r="I340" t="s">
        <v>27</v>
      </c>
      <c r="J340" t="s">
        <v>71</v>
      </c>
      <c r="K340" t="s">
        <v>72</v>
      </c>
      <c r="L340" s="5">
        <v>257.59999999999997</v>
      </c>
      <c r="M340" s="5">
        <v>86</v>
      </c>
      <c r="N340" s="5">
        <f>[1]BaseDeDatos!$M340*[1]BaseDeDatos!$N340</f>
        <v>22153.599999999999</v>
      </c>
    </row>
    <row r="341" spans="1:14" x14ac:dyDescent="0.35">
      <c r="A341">
        <v>339</v>
      </c>
      <c r="B341" s="4">
        <v>44167</v>
      </c>
      <c r="C341">
        <v>4170346813</v>
      </c>
      <c r="D341" t="s">
        <v>73</v>
      </c>
      <c r="E341" t="s">
        <v>40</v>
      </c>
      <c r="F341" t="s">
        <v>124</v>
      </c>
      <c r="G341" t="s">
        <v>74</v>
      </c>
      <c r="H341" t="s">
        <v>26</v>
      </c>
      <c r="I341" t="s">
        <v>18</v>
      </c>
      <c r="J341" t="s">
        <v>75</v>
      </c>
      <c r="K341" t="s">
        <v>76</v>
      </c>
      <c r="L341" s="5">
        <v>273</v>
      </c>
      <c r="M341" s="5">
        <v>20</v>
      </c>
      <c r="N341" s="5">
        <f>[1]BaseDeDatos!$M341*[1]BaseDeDatos!$N341</f>
        <v>5460</v>
      </c>
    </row>
    <row r="342" spans="1:14" x14ac:dyDescent="0.35">
      <c r="A342">
        <v>340</v>
      </c>
      <c r="B342" s="4">
        <v>43982</v>
      </c>
      <c r="C342">
        <v>7181884746</v>
      </c>
      <c r="D342" t="s">
        <v>73</v>
      </c>
      <c r="E342" t="s">
        <v>40</v>
      </c>
      <c r="F342" t="s">
        <v>122</v>
      </c>
      <c r="G342" t="s">
        <v>74</v>
      </c>
      <c r="H342" t="s">
        <v>26</v>
      </c>
      <c r="I342" t="s">
        <v>18</v>
      </c>
      <c r="J342" t="s">
        <v>77</v>
      </c>
      <c r="K342" t="s">
        <v>78</v>
      </c>
      <c r="L342" s="5">
        <v>487.19999999999993</v>
      </c>
      <c r="M342" s="5">
        <v>69</v>
      </c>
      <c r="N342" s="5">
        <f>[1]BaseDeDatos!$M342*[1]BaseDeDatos!$N342</f>
        <v>33616.799999999996</v>
      </c>
    </row>
    <row r="343" spans="1:14" x14ac:dyDescent="0.35">
      <c r="A343">
        <v>341</v>
      </c>
      <c r="B343" s="4">
        <v>44196</v>
      </c>
      <c r="C343">
        <v>654398232</v>
      </c>
      <c r="D343" t="s">
        <v>49</v>
      </c>
      <c r="E343" t="s">
        <v>50</v>
      </c>
      <c r="F343" t="s">
        <v>125</v>
      </c>
      <c r="G343" t="s">
        <v>51</v>
      </c>
      <c r="H343" t="s">
        <v>17</v>
      </c>
      <c r="I343" t="s">
        <v>27</v>
      </c>
      <c r="J343" t="s">
        <v>19</v>
      </c>
      <c r="K343" t="s">
        <v>20</v>
      </c>
      <c r="L343" s="5">
        <v>196</v>
      </c>
      <c r="M343" s="5">
        <v>68</v>
      </c>
      <c r="N343" s="5">
        <f>[1]BaseDeDatos!$M343*[1]BaseDeDatos!$N343</f>
        <v>13328</v>
      </c>
    </row>
    <row r="344" spans="1:14" x14ac:dyDescent="0.35">
      <c r="A344">
        <v>342</v>
      </c>
      <c r="B344" s="4">
        <v>43891</v>
      </c>
      <c r="C344">
        <v>6559752885</v>
      </c>
      <c r="D344" t="s">
        <v>33</v>
      </c>
      <c r="E344" t="s">
        <v>34</v>
      </c>
      <c r="F344" t="s">
        <v>113</v>
      </c>
      <c r="G344" t="s">
        <v>35</v>
      </c>
      <c r="H344" t="s">
        <v>17</v>
      </c>
      <c r="I344" t="s">
        <v>18</v>
      </c>
      <c r="J344" t="s">
        <v>52</v>
      </c>
      <c r="K344" t="s">
        <v>53</v>
      </c>
      <c r="L344" s="5">
        <v>560</v>
      </c>
      <c r="M344" s="5">
        <v>52</v>
      </c>
      <c r="N344" s="5">
        <f>[1]BaseDeDatos!$M344*[1]BaseDeDatos!$N344</f>
        <v>29120</v>
      </c>
    </row>
    <row r="345" spans="1:14" x14ac:dyDescent="0.35">
      <c r="A345">
        <v>343</v>
      </c>
      <c r="B345" s="4">
        <v>44023</v>
      </c>
      <c r="C345">
        <v>9428165637</v>
      </c>
      <c r="D345" t="s">
        <v>33</v>
      </c>
      <c r="E345" t="s">
        <v>34</v>
      </c>
      <c r="F345" t="s">
        <v>114</v>
      </c>
      <c r="G345" t="s">
        <v>35</v>
      </c>
      <c r="H345" t="s">
        <v>17</v>
      </c>
      <c r="I345" t="s">
        <v>18</v>
      </c>
      <c r="J345" t="s">
        <v>37</v>
      </c>
      <c r="K345" t="s">
        <v>38</v>
      </c>
      <c r="L345" s="5">
        <v>128.79999999999998</v>
      </c>
      <c r="M345" s="5">
        <v>40</v>
      </c>
      <c r="N345" s="5">
        <f>[1]BaseDeDatos!$M345*[1]BaseDeDatos!$N345</f>
        <v>5151.9999999999991</v>
      </c>
    </row>
    <row r="346" spans="1:14" x14ac:dyDescent="0.35">
      <c r="A346">
        <v>344</v>
      </c>
      <c r="B346" s="4">
        <v>43843</v>
      </c>
      <c r="C346">
        <v>9902612158</v>
      </c>
      <c r="D346" t="s">
        <v>82</v>
      </c>
      <c r="E346" t="s">
        <v>58</v>
      </c>
      <c r="F346" t="s">
        <v>115</v>
      </c>
      <c r="G346" t="s">
        <v>59</v>
      </c>
      <c r="H346" t="s">
        <v>26</v>
      </c>
      <c r="I346" t="s">
        <v>46</v>
      </c>
      <c r="J346" t="s">
        <v>87</v>
      </c>
      <c r="K346" t="s">
        <v>38</v>
      </c>
      <c r="L346" s="5">
        <v>140</v>
      </c>
      <c r="M346" s="5">
        <v>100</v>
      </c>
      <c r="N346" s="5">
        <f>[1]BaseDeDatos!$M346*[1]BaseDeDatos!$N346</f>
        <v>14000</v>
      </c>
    </row>
    <row r="347" spans="1:14" x14ac:dyDescent="0.35">
      <c r="A347">
        <v>345</v>
      </c>
      <c r="B347" s="4">
        <v>44034</v>
      </c>
      <c r="C347">
        <v>9601886174</v>
      </c>
      <c r="D347" t="s">
        <v>83</v>
      </c>
      <c r="E347" t="s">
        <v>68</v>
      </c>
      <c r="F347" t="s">
        <v>116</v>
      </c>
      <c r="G347" t="s">
        <v>56</v>
      </c>
      <c r="H347" t="s">
        <v>36</v>
      </c>
      <c r="I347" t="s">
        <v>27</v>
      </c>
      <c r="J347" t="s">
        <v>88</v>
      </c>
      <c r="K347" t="s">
        <v>89</v>
      </c>
      <c r="L347" s="5">
        <v>298.90000000000003</v>
      </c>
      <c r="M347" s="5">
        <v>88</v>
      </c>
      <c r="N347" s="5">
        <f>[1]BaseDeDatos!$M347*[1]BaseDeDatos!$N347</f>
        <v>26303.200000000004</v>
      </c>
    </row>
    <row r="348" spans="1:14" x14ac:dyDescent="0.35">
      <c r="A348">
        <v>346</v>
      </c>
      <c r="B348" s="4">
        <v>43958</v>
      </c>
      <c r="C348">
        <v>9194823962</v>
      </c>
      <c r="D348" t="s">
        <v>83</v>
      </c>
      <c r="E348" t="s">
        <v>68</v>
      </c>
      <c r="F348" t="s">
        <v>117</v>
      </c>
      <c r="G348" t="s">
        <v>56</v>
      </c>
      <c r="H348" t="s">
        <v>36</v>
      </c>
      <c r="I348" t="s">
        <v>27</v>
      </c>
      <c r="J348" t="s">
        <v>47</v>
      </c>
      <c r="K348" t="s">
        <v>48</v>
      </c>
      <c r="L348" s="5">
        <v>135.1</v>
      </c>
      <c r="M348" s="5">
        <v>46</v>
      </c>
      <c r="N348" s="5">
        <f>[1]BaseDeDatos!$M348*[1]BaseDeDatos!$N348</f>
        <v>6214.5999999999995</v>
      </c>
    </row>
    <row r="349" spans="1:14" x14ac:dyDescent="0.35">
      <c r="A349">
        <v>347</v>
      </c>
      <c r="B349" s="4">
        <v>43832</v>
      </c>
      <c r="C349">
        <v>3580433044</v>
      </c>
      <c r="D349" t="s">
        <v>83</v>
      </c>
      <c r="E349" t="s">
        <v>68</v>
      </c>
      <c r="F349" t="s">
        <v>118</v>
      </c>
      <c r="G349" t="s">
        <v>56</v>
      </c>
      <c r="H349" t="s">
        <v>36</v>
      </c>
      <c r="I349" t="s">
        <v>27</v>
      </c>
      <c r="J349" t="s">
        <v>71</v>
      </c>
      <c r="K349" t="s">
        <v>72</v>
      </c>
      <c r="L349" s="5">
        <v>257.59999999999997</v>
      </c>
      <c r="M349" s="5">
        <v>93</v>
      </c>
      <c r="N349" s="5">
        <f>[1]BaseDeDatos!$M349*[1]BaseDeDatos!$N349</f>
        <v>23956.799999999996</v>
      </c>
    </row>
    <row r="350" spans="1:14" x14ac:dyDescent="0.35">
      <c r="A350">
        <v>348</v>
      </c>
      <c r="B350" s="4">
        <v>43959</v>
      </c>
      <c r="C350">
        <v>7020598503</v>
      </c>
      <c r="D350" t="s">
        <v>39</v>
      </c>
      <c r="E350" t="s">
        <v>40</v>
      </c>
      <c r="F350" t="s">
        <v>119</v>
      </c>
      <c r="G350" t="s">
        <v>41</v>
      </c>
      <c r="H350" t="s">
        <v>17</v>
      </c>
      <c r="I350" t="s">
        <v>18</v>
      </c>
      <c r="J350" t="s">
        <v>19</v>
      </c>
      <c r="K350" t="s">
        <v>20</v>
      </c>
      <c r="L350" s="5">
        <v>196</v>
      </c>
      <c r="M350" s="5">
        <v>96</v>
      </c>
      <c r="N350" s="5">
        <f>[1]BaseDeDatos!$M350*[1]BaseDeDatos!$N350</f>
        <v>18816</v>
      </c>
    </row>
    <row r="351" spans="1:14" x14ac:dyDescent="0.35">
      <c r="A351">
        <v>349</v>
      </c>
      <c r="B351" s="4">
        <v>44101</v>
      </c>
      <c r="C351">
        <v>8040421717</v>
      </c>
      <c r="D351" t="s">
        <v>49</v>
      </c>
      <c r="E351" t="s">
        <v>50</v>
      </c>
      <c r="F351" t="s">
        <v>123</v>
      </c>
      <c r="G351" t="s">
        <v>51</v>
      </c>
      <c r="H351" t="s">
        <v>36</v>
      </c>
      <c r="I351" t="s">
        <v>18</v>
      </c>
      <c r="J351" t="s">
        <v>42</v>
      </c>
      <c r="K351" t="s">
        <v>43</v>
      </c>
      <c r="L351" s="5">
        <v>178.5</v>
      </c>
      <c r="M351" s="5">
        <v>12</v>
      </c>
      <c r="N351" s="5">
        <f>[1]BaseDeDatos!$M351*[1]BaseDeDatos!$N351</f>
        <v>2142</v>
      </c>
    </row>
    <row r="352" spans="1:14" x14ac:dyDescent="0.35">
      <c r="A352">
        <v>350</v>
      </c>
      <c r="B352" s="4">
        <v>43958</v>
      </c>
      <c r="C352">
        <v>3654530055</v>
      </c>
      <c r="D352" t="s">
        <v>23</v>
      </c>
      <c r="E352" t="s">
        <v>24</v>
      </c>
      <c r="F352" t="s">
        <v>124</v>
      </c>
      <c r="G352" t="s">
        <v>25</v>
      </c>
      <c r="H352" t="s">
        <v>26</v>
      </c>
      <c r="I352" t="s">
        <v>27</v>
      </c>
      <c r="J352" t="s">
        <v>90</v>
      </c>
      <c r="K352" t="s">
        <v>64</v>
      </c>
      <c r="L352" s="5">
        <v>1134</v>
      </c>
      <c r="M352" s="5">
        <v>38</v>
      </c>
      <c r="N352" s="5">
        <f>[1]BaseDeDatos!$M352*[1]BaseDeDatos!$N352</f>
        <v>43092</v>
      </c>
    </row>
    <row r="353" spans="1:14" x14ac:dyDescent="0.35">
      <c r="A353">
        <v>351</v>
      </c>
      <c r="B353" s="4">
        <v>43884</v>
      </c>
      <c r="C353">
        <v>2061527783</v>
      </c>
      <c r="D353" t="s">
        <v>23</v>
      </c>
      <c r="E353" t="s">
        <v>24</v>
      </c>
      <c r="F353" t="s">
        <v>122</v>
      </c>
      <c r="G353" t="s">
        <v>25</v>
      </c>
      <c r="H353" t="s">
        <v>26</v>
      </c>
      <c r="I353" t="s">
        <v>27</v>
      </c>
      <c r="J353" t="s">
        <v>91</v>
      </c>
      <c r="K353" t="s">
        <v>92</v>
      </c>
      <c r="L353" s="5">
        <v>98</v>
      </c>
      <c r="M353" s="5">
        <v>42</v>
      </c>
      <c r="N353" s="5">
        <f>[1]BaseDeDatos!$M353*[1]BaseDeDatos!$N353</f>
        <v>4116</v>
      </c>
    </row>
    <row r="354" spans="1:14" x14ac:dyDescent="0.35">
      <c r="A354">
        <v>352</v>
      </c>
      <c r="B354" s="4">
        <v>43958</v>
      </c>
      <c r="C354">
        <v>7896754000</v>
      </c>
      <c r="D354" t="s">
        <v>33</v>
      </c>
      <c r="E354" t="s">
        <v>34</v>
      </c>
      <c r="F354" t="s">
        <v>125</v>
      </c>
      <c r="G354" t="s">
        <v>35</v>
      </c>
      <c r="H354" t="s">
        <v>36</v>
      </c>
      <c r="I354" t="s">
        <v>27</v>
      </c>
      <c r="J354" t="s">
        <v>77</v>
      </c>
      <c r="K354" t="s">
        <v>78</v>
      </c>
      <c r="L354" s="5">
        <v>487.19999999999993</v>
      </c>
      <c r="M354" s="5">
        <v>100</v>
      </c>
      <c r="N354" s="5">
        <f>[1]BaseDeDatos!$M354*[1]BaseDeDatos!$N354</f>
        <v>48719.999999999993</v>
      </c>
    </row>
    <row r="355" spans="1:14" x14ac:dyDescent="0.35">
      <c r="A355">
        <v>353</v>
      </c>
      <c r="B355" s="4">
        <v>44185</v>
      </c>
      <c r="C355">
        <v>7608023281</v>
      </c>
      <c r="D355" t="s">
        <v>44</v>
      </c>
      <c r="E355" t="s">
        <v>45</v>
      </c>
      <c r="F355" t="s">
        <v>113</v>
      </c>
      <c r="G355" t="s">
        <v>16</v>
      </c>
      <c r="H355" t="s">
        <v>17</v>
      </c>
      <c r="I355" t="s">
        <v>46</v>
      </c>
      <c r="J355" t="s">
        <v>79</v>
      </c>
      <c r="K355" t="s">
        <v>66</v>
      </c>
      <c r="L355" s="5">
        <v>140</v>
      </c>
      <c r="M355" s="5">
        <v>89</v>
      </c>
      <c r="N355" s="5">
        <f>[1]BaseDeDatos!$M355*[1]BaseDeDatos!$N355</f>
        <v>12460</v>
      </c>
    </row>
    <row r="356" spans="1:14" x14ac:dyDescent="0.35">
      <c r="A356">
        <v>354</v>
      </c>
      <c r="B356" s="4">
        <v>44158</v>
      </c>
      <c r="C356">
        <v>1088259448</v>
      </c>
      <c r="D356" t="s">
        <v>44</v>
      </c>
      <c r="E356" t="s">
        <v>45</v>
      </c>
      <c r="F356" t="s">
        <v>114</v>
      </c>
      <c r="G356" t="s">
        <v>16</v>
      </c>
      <c r="H356" t="s">
        <v>17</v>
      </c>
      <c r="I356" t="s">
        <v>46</v>
      </c>
      <c r="J356" t="s">
        <v>52</v>
      </c>
      <c r="K356" t="s">
        <v>53</v>
      </c>
      <c r="L356" s="5">
        <v>560</v>
      </c>
      <c r="M356" s="5">
        <v>12</v>
      </c>
      <c r="N356" s="5">
        <f>[1]BaseDeDatos!$M356*[1]BaseDeDatos!$N356</f>
        <v>6720</v>
      </c>
    </row>
    <row r="357" spans="1:14" x14ac:dyDescent="0.35">
      <c r="A357">
        <v>355</v>
      </c>
      <c r="B357" s="4">
        <v>43872</v>
      </c>
      <c r="C357">
        <v>8019968936</v>
      </c>
      <c r="D357" t="s">
        <v>57</v>
      </c>
      <c r="E357" t="s">
        <v>58</v>
      </c>
      <c r="F357" t="s">
        <v>115</v>
      </c>
      <c r="G357" t="s">
        <v>59</v>
      </c>
      <c r="H357" t="s">
        <v>17</v>
      </c>
      <c r="I357" t="s">
        <v>27</v>
      </c>
      <c r="J357" t="s">
        <v>81</v>
      </c>
      <c r="K357" t="s">
        <v>22</v>
      </c>
      <c r="L357" s="5">
        <v>140</v>
      </c>
      <c r="M357" s="5">
        <v>97</v>
      </c>
      <c r="N357" s="5">
        <f>[1]BaseDeDatos!$M357*[1]BaseDeDatos!$N357</f>
        <v>13580</v>
      </c>
    </row>
    <row r="358" spans="1:14" x14ac:dyDescent="0.35">
      <c r="A358">
        <v>356</v>
      </c>
      <c r="B358" s="4">
        <v>43849</v>
      </c>
      <c r="C358">
        <v>767630917</v>
      </c>
      <c r="D358" t="s">
        <v>57</v>
      </c>
      <c r="E358" t="s">
        <v>58</v>
      </c>
      <c r="F358" t="s">
        <v>116</v>
      </c>
      <c r="G358" t="s">
        <v>59</v>
      </c>
      <c r="H358" t="s">
        <v>26</v>
      </c>
      <c r="J358" t="s">
        <v>21</v>
      </c>
      <c r="K358" t="s">
        <v>22</v>
      </c>
      <c r="L358" s="5">
        <v>49</v>
      </c>
      <c r="M358" s="5">
        <v>53</v>
      </c>
      <c r="N358" s="5">
        <f>[1]BaseDeDatos!$M358*[1]BaseDeDatos!$N358</f>
        <v>2597</v>
      </c>
    </row>
    <row r="359" spans="1:14" x14ac:dyDescent="0.35">
      <c r="A359">
        <v>357</v>
      </c>
      <c r="B359" s="4">
        <v>44148</v>
      </c>
      <c r="C359">
        <v>8764802979</v>
      </c>
      <c r="D359" t="s">
        <v>67</v>
      </c>
      <c r="E359" t="s">
        <v>68</v>
      </c>
      <c r="F359" t="s">
        <v>117</v>
      </c>
      <c r="G359" t="s">
        <v>56</v>
      </c>
      <c r="H359" t="s">
        <v>36</v>
      </c>
      <c r="J359" t="s">
        <v>52</v>
      </c>
      <c r="K359" t="s">
        <v>53</v>
      </c>
      <c r="L359" s="5">
        <v>560</v>
      </c>
      <c r="M359" s="5">
        <v>61</v>
      </c>
      <c r="N359" s="5">
        <f>[1]BaseDeDatos!$M359*[1]BaseDeDatos!$N359</f>
        <v>34160</v>
      </c>
    </row>
    <row r="360" spans="1:14" x14ac:dyDescent="0.35">
      <c r="A360">
        <v>358</v>
      </c>
      <c r="B360" s="4">
        <v>44136</v>
      </c>
      <c r="C360">
        <v>1212476279</v>
      </c>
      <c r="D360" t="s">
        <v>69</v>
      </c>
      <c r="E360" t="s">
        <v>70</v>
      </c>
      <c r="F360" t="s">
        <v>118</v>
      </c>
      <c r="G360" t="s">
        <v>35</v>
      </c>
      <c r="H360" t="s">
        <v>36</v>
      </c>
      <c r="J360" t="s">
        <v>71</v>
      </c>
      <c r="K360" t="s">
        <v>72</v>
      </c>
      <c r="L360" s="5">
        <v>257.59999999999997</v>
      </c>
      <c r="M360" s="5">
        <v>45</v>
      </c>
      <c r="N360" s="5">
        <f>[1]BaseDeDatos!$M360*[1]BaseDeDatos!$N360</f>
        <v>11591.999999999998</v>
      </c>
    </row>
    <row r="361" spans="1:14" x14ac:dyDescent="0.35">
      <c r="A361">
        <v>359</v>
      </c>
      <c r="B361" s="4">
        <v>43990</v>
      </c>
      <c r="C361">
        <v>8659179079</v>
      </c>
      <c r="D361" t="s">
        <v>54</v>
      </c>
      <c r="E361" t="s">
        <v>55</v>
      </c>
      <c r="F361" t="s">
        <v>119</v>
      </c>
      <c r="G361" t="s">
        <v>56</v>
      </c>
      <c r="H361" t="s">
        <v>36</v>
      </c>
      <c r="I361" t="s">
        <v>27</v>
      </c>
      <c r="J361" t="s">
        <v>32</v>
      </c>
      <c r="K361" t="s">
        <v>20</v>
      </c>
      <c r="L361" s="5">
        <v>644</v>
      </c>
      <c r="M361" s="5">
        <v>43</v>
      </c>
      <c r="N361" s="5">
        <f>[1]BaseDeDatos!$M361*[1]BaseDeDatos!$N361</f>
        <v>27692</v>
      </c>
    </row>
    <row r="362" spans="1:14" x14ac:dyDescent="0.35">
      <c r="A362">
        <v>360</v>
      </c>
      <c r="B362" s="4">
        <v>43938</v>
      </c>
      <c r="C362">
        <v>4311827425</v>
      </c>
      <c r="D362" t="s">
        <v>73</v>
      </c>
      <c r="E362" t="s">
        <v>40</v>
      </c>
      <c r="F362" t="s">
        <v>123</v>
      </c>
      <c r="G362" t="s">
        <v>74</v>
      </c>
      <c r="H362" t="s">
        <v>26</v>
      </c>
      <c r="I362" t="s">
        <v>18</v>
      </c>
      <c r="J362" t="s">
        <v>47</v>
      </c>
      <c r="K362" t="s">
        <v>48</v>
      </c>
      <c r="L362" s="5">
        <v>135.1</v>
      </c>
      <c r="M362" s="5">
        <v>18</v>
      </c>
      <c r="N362" s="5">
        <f>[1]BaseDeDatos!$M362*[1]BaseDeDatos!$N362</f>
        <v>2431.7999999999997</v>
      </c>
    </row>
    <row r="363" spans="1:14" x14ac:dyDescent="0.35">
      <c r="A363">
        <v>361</v>
      </c>
      <c r="B363" s="4">
        <v>44010</v>
      </c>
      <c r="C363">
        <v>7400116244</v>
      </c>
      <c r="D363" t="s">
        <v>49</v>
      </c>
      <c r="E363" t="s">
        <v>50</v>
      </c>
      <c r="F363" t="s">
        <v>124</v>
      </c>
      <c r="G363" t="s">
        <v>51</v>
      </c>
      <c r="H363" t="s">
        <v>17</v>
      </c>
      <c r="I363" t="s">
        <v>27</v>
      </c>
      <c r="J363" t="s">
        <v>42</v>
      </c>
      <c r="K363" t="s">
        <v>43</v>
      </c>
      <c r="L363" s="5">
        <v>178.5</v>
      </c>
      <c r="M363" s="5">
        <v>41</v>
      </c>
      <c r="N363" s="5">
        <f>[1]BaseDeDatos!$M363*[1]BaseDeDatos!$N363</f>
        <v>7318.5</v>
      </c>
    </row>
    <row r="364" spans="1:14" x14ac:dyDescent="0.35">
      <c r="A364">
        <v>362</v>
      </c>
      <c r="B364" s="4">
        <v>43946</v>
      </c>
      <c r="C364">
        <v>8550780121</v>
      </c>
      <c r="D364" t="s">
        <v>33</v>
      </c>
      <c r="E364" t="s">
        <v>34</v>
      </c>
      <c r="F364" t="s">
        <v>122</v>
      </c>
      <c r="G364" t="s">
        <v>35</v>
      </c>
      <c r="H364" t="s">
        <v>17</v>
      </c>
      <c r="I364" t="s">
        <v>18</v>
      </c>
      <c r="J364" t="s">
        <v>42</v>
      </c>
      <c r="K364" t="s">
        <v>43</v>
      </c>
      <c r="L364" s="5">
        <v>178.5</v>
      </c>
      <c r="M364" s="5">
        <v>19</v>
      </c>
      <c r="N364" s="5">
        <f>[1]BaseDeDatos!$M364*[1]BaseDeDatos!$N364</f>
        <v>3391.5</v>
      </c>
    </row>
    <row r="365" spans="1:14" x14ac:dyDescent="0.35">
      <c r="A365">
        <v>363</v>
      </c>
      <c r="B365" s="4">
        <v>44042</v>
      </c>
      <c r="C365">
        <v>9461451917</v>
      </c>
      <c r="D365" t="s">
        <v>82</v>
      </c>
      <c r="E365" t="s">
        <v>58</v>
      </c>
      <c r="F365" t="s">
        <v>125</v>
      </c>
      <c r="G365" t="s">
        <v>59</v>
      </c>
      <c r="H365" t="s">
        <v>26</v>
      </c>
      <c r="I365" t="s">
        <v>46</v>
      </c>
      <c r="J365" t="s">
        <v>65</v>
      </c>
      <c r="K365" t="s">
        <v>66</v>
      </c>
      <c r="L365" s="5">
        <v>308</v>
      </c>
      <c r="M365" s="5">
        <v>65</v>
      </c>
      <c r="N365" s="5">
        <f>[1]BaseDeDatos!$M365*[1]BaseDeDatos!$N365</f>
        <v>20020</v>
      </c>
    </row>
    <row r="366" spans="1:14" x14ac:dyDescent="0.35">
      <c r="A366">
        <v>364</v>
      </c>
      <c r="B366" s="4">
        <v>44026</v>
      </c>
      <c r="C366">
        <v>3160888933</v>
      </c>
      <c r="D366" t="s">
        <v>83</v>
      </c>
      <c r="E366" t="s">
        <v>68</v>
      </c>
      <c r="F366" t="s">
        <v>113</v>
      </c>
      <c r="G366" t="s">
        <v>56</v>
      </c>
      <c r="H366" t="s">
        <v>36</v>
      </c>
      <c r="I366" t="s">
        <v>27</v>
      </c>
      <c r="J366" t="s">
        <v>63</v>
      </c>
      <c r="K366" t="s">
        <v>64</v>
      </c>
      <c r="L366" s="5">
        <v>350</v>
      </c>
      <c r="M366" s="5">
        <v>13</v>
      </c>
      <c r="N366" s="5">
        <f>[1]BaseDeDatos!$M366*[1]BaseDeDatos!$N366</f>
        <v>4550</v>
      </c>
    </row>
    <row r="367" spans="1:14" x14ac:dyDescent="0.35">
      <c r="A367">
        <v>365</v>
      </c>
      <c r="B367" s="4">
        <v>44046</v>
      </c>
      <c r="C367">
        <v>6433254443</v>
      </c>
      <c r="D367" t="s">
        <v>39</v>
      </c>
      <c r="E367" t="s">
        <v>40</v>
      </c>
      <c r="F367" t="s">
        <v>114</v>
      </c>
      <c r="G367" t="s">
        <v>41</v>
      </c>
      <c r="H367" t="s">
        <v>17</v>
      </c>
      <c r="I367" t="s">
        <v>18</v>
      </c>
      <c r="J367" t="s">
        <v>84</v>
      </c>
      <c r="K367" t="s">
        <v>85</v>
      </c>
      <c r="L367" s="5">
        <v>546</v>
      </c>
      <c r="M367" s="5">
        <v>54</v>
      </c>
      <c r="N367" s="5">
        <f>[1]BaseDeDatos!$M367*[1]BaseDeDatos!$N367</f>
        <v>29484</v>
      </c>
    </row>
    <row r="368" spans="1:14" x14ac:dyDescent="0.35">
      <c r="A368">
        <v>366</v>
      </c>
      <c r="B368" s="4">
        <v>43986</v>
      </c>
      <c r="C368">
        <v>8977261174</v>
      </c>
      <c r="D368" t="s">
        <v>49</v>
      </c>
      <c r="E368" t="s">
        <v>50</v>
      </c>
      <c r="F368" t="s">
        <v>115</v>
      </c>
      <c r="G368" t="s">
        <v>51</v>
      </c>
      <c r="H368" t="s">
        <v>36</v>
      </c>
      <c r="I368" t="s">
        <v>18</v>
      </c>
      <c r="J368" t="s">
        <v>28</v>
      </c>
      <c r="K368" t="s">
        <v>22</v>
      </c>
      <c r="L368" s="5">
        <v>420</v>
      </c>
      <c r="M368" s="5">
        <v>33</v>
      </c>
      <c r="N368" s="5">
        <f>[1]BaseDeDatos!$M368*[1]BaseDeDatos!$N368</f>
        <v>13860</v>
      </c>
    </row>
    <row r="369" spans="1:14" x14ac:dyDescent="0.35">
      <c r="A369">
        <v>367</v>
      </c>
      <c r="B369" s="4">
        <v>43939</v>
      </c>
      <c r="C369">
        <v>7770716054</v>
      </c>
      <c r="D369" t="s">
        <v>49</v>
      </c>
      <c r="E369" t="s">
        <v>50</v>
      </c>
      <c r="F369" t="s">
        <v>116</v>
      </c>
      <c r="G369" t="s">
        <v>51</v>
      </c>
      <c r="H369" t="s">
        <v>36</v>
      </c>
      <c r="I369" t="s">
        <v>18</v>
      </c>
      <c r="J369" t="s">
        <v>29</v>
      </c>
      <c r="K369" t="s">
        <v>22</v>
      </c>
      <c r="L369" s="5">
        <v>742</v>
      </c>
      <c r="M369" s="5">
        <v>34</v>
      </c>
      <c r="N369" s="5">
        <f>[1]BaseDeDatos!$M369*[1]BaseDeDatos!$N369</f>
        <v>25228</v>
      </c>
    </row>
    <row r="370" spans="1:14" x14ac:dyDescent="0.35">
      <c r="A370">
        <v>368</v>
      </c>
      <c r="B370" s="4">
        <v>44179</v>
      </c>
      <c r="C370">
        <v>2754807386</v>
      </c>
      <c r="D370" t="s">
        <v>23</v>
      </c>
      <c r="E370" t="s">
        <v>24</v>
      </c>
      <c r="F370" t="s">
        <v>117</v>
      </c>
      <c r="G370" t="s">
        <v>25</v>
      </c>
      <c r="J370" t="s">
        <v>86</v>
      </c>
      <c r="K370" t="s">
        <v>76</v>
      </c>
      <c r="L370" s="5">
        <v>532</v>
      </c>
      <c r="M370" s="5">
        <v>59</v>
      </c>
      <c r="N370" s="5">
        <f>[1]BaseDeDatos!$M370*[1]BaseDeDatos!$N370</f>
        <v>31388</v>
      </c>
    </row>
    <row r="371" spans="1:14" x14ac:dyDescent="0.35">
      <c r="A371">
        <v>369</v>
      </c>
      <c r="B371" s="4">
        <v>43987</v>
      </c>
      <c r="C371">
        <v>3873424489</v>
      </c>
      <c r="D371" t="s">
        <v>44</v>
      </c>
      <c r="E371" t="s">
        <v>45</v>
      </c>
      <c r="F371" t="s">
        <v>118</v>
      </c>
      <c r="G371" t="s">
        <v>16</v>
      </c>
      <c r="J371" t="s">
        <v>60</v>
      </c>
      <c r="K371" t="s">
        <v>20</v>
      </c>
      <c r="L371" s="5">
        <v>41.86</v>
      </c>
      <c r="M371" s="5">
        <v>24</v>
      </c>
      <c r="N371" s="5">
        <f>[1]BaseDeDatos!$M371*[1]BaseDeDatos!$N371</f>
        <v>1004.64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31D-F16D-45FA-9200-7535D18F7D89}">
  <dimension ref="A1:E87"/>
  <sheetViews>
    <sheetView topLeftCell="A58" zoomScale="90" zoomScaleNormal="90" workbookViewId="0">
      <selection activeCell="D72" sqref="D72"/>
    </sheetView>
  </sheetViews>
  <sheetFormatPr baseColWidth="10" defaultRowHeight="14.5" x14ac:dyDescent="0.35"/>
  <cols>
    <col min="1" max="1" width="17.1796875" bestFit="1" customWidth="1"/>
    <col min="2" max="2" width="14.54296875" bestFit="1" customWidth="1"/>
  </cols>
  <sheetData>
    <row r="1" spans="1:2" x14ac:dyDescent="0.35">
      <c r="A1" s="6" t="s">
        <v>93</v>
      </c>
      <c r="B1" t="s">
        <v>107</v>
      </c>
    </row>
    <row r="2" spans="1:2" x14ac:dyDescent="0.35">
      <c r="A2" s="7" t="s">
        <v>95</v>
      </c>
      <c r="B2" s="8">
        <v>548269.44000000006</v>
      </c>
    </row>
    <row r="3" spans="1:2" x14ac:dyDescent="0.35">
      <c r="A3" s="7" t="s">
        <v>96</v>
      </c>
      <c r="B3" s="8">
        <v>372911.1</v>
      </c>
    </row>
    <row r="4" spans="1:2" x14ac:dyDescent="0.35">
      <c r="A4" s="7" t="s">
        <v>97</v>
      </c>
      <c r="B4" s="8">
        <v>339486.2</v>
      </c>
    </row>
    <row r="5" spans="1:2" x14ac:dyDescent="0.35">
      <c r="A5" s="7" t="s">
        <v>98</v>
      </c>
      <c r="B5" s="8">
        <v>628816.22000000009</v>
      </c>
    </row>
    <row r="6" spans="1:2" x14ac:dyDescent="0.35">
      <c r="A6" s="7" t="s">
        <v>99</v>
      </c>
      <c r="B6" s="8">
        <v>539950.79999999993</v>
      </c>
    </row>
    <row r="7" spans="1:2" x14ac:dyDescent="0.35">
      <c r="A7" s="7" t="s">
        <v>100</v>
      </c>
      <c r="B7" s="8">
        <v>477189.04</v>
      </c>
    </row>
    <row r="8" spans="1:2" x14ac:dyDescent="0.35">
      <c r="A8" s="7" t="s">
        <v>101</v>
      </c>
      <c r="B8" s="8">
        <v>464734.8</v>
      </c>
    </row>
    <row r="9" spans="1:2" x14ac:dyDescent="0.35">
      <c r="A9" s="7" t="s">
        <v>102</v>
      </c>
      <c r="B9" s="8">
        <v>564966.5</v>
      </c>
    </row>
    <row r="10" spans="1:2" x14ac:dyDescent="0.35">
      <c r="A10" s="7" t="s">
        <v>103</v>
      </c>
      <c r="B10" s="8">
        <v>504202.0199999999</v>
      </c>
    </row>
    <row r="11" spans="1:2" x14ac:dyDescent="0.35">
      <c r="A11" s="7" t="s">
        <v>104</v>
      </c>
      <c r="B11" s="8">
        <v>525999.46</v>
      </c>
    </row>
    <row r="12" spans="1:2" x14ac:dyDescent="0.35">
      <c r="A12" s="7" t="s">
        <v>105</v>
      </c>
      <c r="B12" s="8">
        <v>331783.3</v>
      </c>
    </row>
    <row r="13" spans="1:2" x14ac:dyDescent="0.35">
      <c r="A13" s="7" t="s">
        <v>106</v>
      </c>
      <c r="B13" s="8">
        <v>339323.60000000003</v>
      </c>
    </row>
    <row r="14" spans="1:2" x14ac:dyDescent="0.35">
      <c r="A14" s="7" t="s">
        <v>94</v>
      </c>
      <c r="B14" s="8">
        <v>5637632.4799999986</v>
      </c>
    </row>
    <row r="16" spans="1:2" x14ac:dyDescent="0.35">
      <c r="A16" s="6" t="s">
        <v>93</v>
      </c>
      <c r="B16" t="s">
        <v>107</v>
      </c>
    </row>
    <row r="17" spans="1:2" x14ac:dyDescent="0.35">
      <c r="A17" s="7" t="s">
        <v>56</v>
      </c>
      <c r="B17" s="8">
        <v>1251166.6800000002</v>
      </c>
    </row>
    <row r="18" spans="1:2" x14ac:dyDescent="0.35">
      <c r="A18" s="7" t="s">
        <v>25</v>
      </c>
      <c r="B18" s="8">
        <v>838518.6</v>
      </c>
    </row>
    <row r="19" spans="1:2" x14ac:dyDescent="0.35">
      <c r="A19" s="7" t="s">
        <v>41</v>
      </c>
      <c r="B19" s="8">
        <v>213076</v>
      </c>
    </row>
    <row r="20" spans="1:2" x14ac:dyDescent="0.35">
      <c r="A20" s="7" t="s">
        <v>59</v>
      </c>
      <c r="B20" s="8">
        <v>558625.54</v>
      </c>
    </row>
    <row r="21" spans="1:2" x14ac:dyDescent="0.35">
      <c r="A21" s="7" t="s">
        <v>51</v>
      </c>
      <c r="B21" s="8">
        <v>496528</v>
      </c>
    </row>
    <row r="22" spans="1:2" x14ac:dyDescent="0.35">
      <c r="A22" s="7" t="s">
        <v>16</v>
      </c>
      <c r="B22" s="8">
        <v>500056.22</v>
      </c>
    </row>
    <row r="23" spans="1:2" x14ac:dyDescent="0.35">
      <c r="A23" s="7" t="s">
        <v>35</v>
      </c>
      <c r="B23" s="8">
        <v>1375221.24</v>
      </c>
    </row>
    <row r="24" spans="1:2" x14ac:dyDescent="0.35">
      <c r="A24" s="7" t="s">
        <v>74</v>
      </c>
      <c r="B24" s="8">
        <v>404440.19999999995</v>
      </c>
    </row>
    <row r="25" spans="1:2" x14ac:dyDescent="0.35">
      <c r="A25" s="7" t="s">
        <v>94</v>
      </c>
      <c r="B25" s="8">
        <v>5637632.4800000004</v>
      </c>
    </row>
    <row r="27" spans="1:2" x14ac:dyDescent="0.35">
      <c r="A27" s="6" t="s">
        <v>93</v>
      </c>
      <c r="B27" t="s">
        <v>107</v>
      </c>
    </row>
    <row r="28" spans="1:2" x14ac:dyDescent="0.35">
      <c r="A28" s="7" t="s">
        <v>89</v>
      </c>
      <c r="B28" s="8">
        <v>186513.60000000003</v>
      </c>
    </row>
    <row r="29" spans="1:2" x14ac:dyDescent="0.35">
      <c r="A29" s="7" t="s">
        <v>20</v>
      </c>
      <c r="B29" s="8">
        <v>1389201.38</v>
      </c>
    </row>
    <row r="30" spans="1:2" x14ac:dyDescent="0.35">
      <c r="A30" s="7" t="s">
        <v>72</v>
      </c>
      <c r="B30" s="8">
        <v>341108.59999999992</v>
      </c>
    </row>
    <row r="31" spans="1:2" x14ac:dyDescent="0.35">
      <c r="A31" s="7" t="s">
        <v>66</v>
      </c>
      <c r="B31" s="8">
        <v>274148</v>
      </c>
    </row>
    <row r="32" spans="1:2" x14ac:dyDescent="0.35">
      <c r="A32" s="7" t="s">
        <v>43</v>
      </c>
      <c r="B32" s="8">
        <v>229457</v>
      </c>
    </row>
    <row r="33" spans="1:2" x14ac:dyDescent="0.35">
      <c r="A33" s="7" t="s">
        <v>22</v>
      </c>
      <c r="B33" s="8">
        <v>296324</v>
      </c>
    </row>
    <row r="34" spans="1:2" x14ac:dyDescent="0.35">
      <c r="A34" s="7" t="s">
        <v>85</v>
      </c>
      <c r="B34" s="8">
        <v>97188</v>
      </c>
    </row>
    <row r="35" spans="1:2" x14ac:dyDescent="0.35">
      <c r="A35" s="7" t="s">
        <v>92</v>
      </c>
      <c r="B35" s="8">
        <v>40376</v>
      </c>
    </row>
    <row r="36" spans="1:2" x14ac:dyDescent="0.35">
      <c r="A36" s="7" t="s">
        <v>64</v>
      </c>
      <c r="B36" s="8">
        <v>711364</v>
      </c>
    </row>
    <row r="37" spans="1:2" x14ac:dyDescent="0.35">
      <c r="A37" s="7" t="s">
        <v>76</v>
      </c>
      <c r="B37" s="8">
        <v>267174</v>
      </c>
    </row>
    <row r="38" spans="1:2" x14ac:dyDescent="0.35">
      <c r="A38" s="7" t="s">
        <v>38</v>
      </c>
      <c r="B38" s="8">
        <v>247889.40000000002</v>
      </c>
    </row>
    <row r="39" spans="1:2" x14ac:dyDescent="0.35">
      <c r="A39" s="7" t="s">
        <v>78</v>
      </c>
      <c r="B39" s="8">
        <v>428123.1999999999</v>
      </c>
    </row>
    <row r="40" spans="1:2" x14ac:dyDescent="0.35">
      <c r="A40" s="7" t="s">
        <v>53</v>
      </c>
      <c r="B40" s="8">
        <v>916645</v>
      </c>
    </row>
    <row r="41" spans="1:2" x14ac:dyDescent="0.35">
      <c r="A41" s="7" t="s">
        <v>48</v>
      </c>
      <c r="B41" s="8">
        <v>212120.3</v>
      </c>
    </row>
    <row r="42" spans="1:2" x14ac:dyDescent="0.35">
      <c r="A42" s="7" t="s">
        <v>80</v>
      </c>
      <c r="B42" s="8"/>
    </row>
    <row r="43" spans="1:2" x14ac:dyDescent="0.35">
      <c r="A43" s="7" t="s">
        <v>94</v>
      </c>
      <c r="B43" s="8">
        <v>5637632.4799999995</v>
      </c>
    </row>
    <row r="45" spans="1:2" x14ac:dyDescent="0.35">
      <c r="A45" s="6" t="s">
        <v>93</v>
      </c>
      <c r="B45" t="s">
        <v>107</v>
      </c>
    </row>
    <row r="46" spans="1:2" x14ac:dyDescent="0.35">
      <c r="A46" s="7" t="s">
        <v>108</v>
      </c>
      <c r="B46" s="8">
        <v>2196532.58</v>
      </c>
    </row>
    <row r="47" spans="1:2" x14ac:dyDescent="0.35">
      <c r="A47" s="7" t="s">
        <v>109</v>
      </c>
      <c r="B47" s="8">
        <v>1428140.7</v>
      </c>
    </row>
    <row r="48" spans="1:2" x14ac:dyDescent="0.35">
      <c r="A48" s="7" t="s">
        <v>110</v>
      </c>
      <c r="B48" s="8">
        <v>1411799.2</v>
      </c>
    </row>
    <row r="49" spans="1:5" x14ac:dyDescent="0.35">
      <c r="A49" s="7" t="s">
        <v>127</v>
      </c>
      <c r="B49" s="8">
        <v>309722</v>
      </c>
    </row>
    <row r="50" spans="1:5" x14ac:dyDescent="0.35">
      <c r="A50" s="7" t="s">
        <v>128</v>
      </c>
      <c r="B50" s="8">
        <v>180306</v>
      </c>
    </row>
    <row r="51" spans="1:5" x14ac:dyDescent="0.35">
      <c r="A51" s="7" t="s">
        <v>129</v>
      </c>
      <c r="B51" s="8">
        <v>111132</v>
      </c>
    </row>
    <row r="52" spans="1:5" x14ac:dyDescent="0.35">
      <c r="A52" s="7" t="s">
        <v>94</v>
      </c>
      <c r="B52" s="8">
        <v>5637632.4800000004</v>
      </c>
    </row>
    <row r="61" spans="1:5" x14ac:dyDescent="0.35">
      <c r="A61" s="6" t="s">
        <v>93</v>
      </c>
      <c r="B61" t="s">
        <v>107</v>
      </c>
      <c r="D61" t="s">
        <v>111</v>
      </c>
      <c r="E61" t="s">
        <v>13</v>
      </c>
    </row>
    <row r="62" spans="1:5" x14ac:dyDescent="0.35">
      <c r="A62" s="7" t="s">
        <v>113</v>
      </c>
      <c r="B62" s="8">
        <v>481967.32</v>
      </c>
      <c r="D62" s="7" t="s">
        <v>113</v>
      </c>
      <c r="E62" s="8">
        <f>GETPIVOTDATA("Ventas",$A$61,"Provincia","Baja California ")</f>
        <v>481967.32</v>
      </c>
    </row>
    <row r="63" spans="1:5" x14ac:dyDescent="0.35">
      <c r="A63" s="7" t="s">
        <v>114</v>
      </c>
      <c r="B63" s="8">
        <v>559576.84</v>
      </c>
      <c r="D63" s="7" t="s">
        <v>114</v>
      </c>
      <c r="E63" s="8">
        <f>GETPIVOTDATA("Ventas",$A$61,"Provincia","Ciudad de México ")</f>
        <v>559576.84</v>
      </c>
    </row>
    <row r="64" spans="1:5" x14ac:dyDescent="0.35">
      <c r="A64" s="7" t="s">
        <v>115</v>
      </c>
      <c r="B64" s="8">
        <v>539443.12</v>
      </c>
      <c r="D64" s="7" t="s">
        <v>115</v>
      </c>
      <c r="E64" s="8">
        <f>GETPIVOTDATA("Ventas",$A$61,"Provincia","Guanajuato ")</f>
        <v>539443.12</v>
      </c>
    </row>
    <row r="65" spans="1:5" x14ac:dyDescent="0.35">
      <c r="A65" s="7" t="s">
        <v>116</v>
      </c>
      <c r="B65" s="8">
        <v>468974.36000000004</v>
      </c>
      <c r="D65" s="7" t="s">
        <v>116</v>
      </c>
      <c r="E65" s="8">
        <f>GETPIVOTDATA("Ventas",$A$61,"Provincia","Puebla ")</f>
        <v>468974.36000000004</v>
      </c>
    </row>
    <row r="66" spans="1:5" x14ac:dyDescent="0.35">
      <c r="A66" s="7" t="s">
        <v>117</v>
      </c>
      <c r="B66" s="8">
        <v>688136.66</v>
      </c>
      <c r="D66" s="7" t="s">
        <v>117</v>
      </c>
      <c r="E66" s="8">
        <f>GETPIVOTDATA("Ventas",$A$61,"Provincia","Estado de México ")</f>
        <v>688136.66</v>
      </c>
    </row>
    <row r="67" spans="1:5" x14ac:dyDescent="0.35">
      <c r="A67" s="7" t="s">
        <v>118</v>
      </c>
      <c r="B67" s="8">
        <v>482142.55999999994</v>
      </c>
      <c r="D67" s="7" t="s">
        <v>118</v>
      </c>
      <c r="E67" s="8">
        <f>GETPIVOTDATA("Ventas",$A$61,"Provincia","Chihuahua ")</f>
        <v>482142.55999999994</v>
      </c>
    </row>
    <row r="68" spans="1:5" x14ac:dyDescent="0.35">
      <c r="A68" s="7" t="s">
        <v>119</v>
      </c>
      <c r="B68" s="8">
        <v>607761.10000000009</v>
      </c>
      <c r="D68" s="7" t="s">
        <v>119</v>
      </c>
      <c r="E68" s="8">
        <f>GETPIVOTDATA("Ventas",$A$61,"Provincia","Jalisco ")</f>
        <v>607761.10000000009</v>
      </c>
    </row>
    <row r="69" spans="1:5" x14ac:dyDescent="0.35">
      <c r="A69" s="7" t="s">
        <v>122</v>
      </c>
      <c r="B69" s="8">
        <v>444665.37999999995</v>
      </c>
      <c r="D69" s="7" t="s">
        <v>122</v>
      </c>
      <c r="E69" s="8">
        <f>GETPIVOTDATA("Ventas",$A$61,"Provincia","Nuevo León ")</f>
        <v>444665.37999999995</v>
      </c>
    </row>
    <row r="70" spans="1:5" x14ac:dyDescent="0.35">
      <c r="A70" s="7" t="s">
        <v>125</v>
      </c>
      <c r="B70" s="8">
        <v>473355.08</v>
      </c>
      <c r="D70" s="7" t="s">
        <v>125</v>
      </c>
      <c r="E70" s="8">
        <f>GETPIVOTDATA("Ventas",$A$61,"Provincia","Acapulco")</f>
        <v>473355.08</v>
      </c>
    </row>
    <row r="71" spans="1:5" x14ac:dyDescent="0.35">
      <c r="A71" s="7" t="s">
        <v>123</v>
      </c>
      <c r="B71" s="8">
        <v>412901.95999999996</v>
      </c>
      <c r="D71" s="7" t="s">
        <v>123</v>
      </c>
      <c r="E71" s="8">
        <f>GETPIVOTDATA("Ventas",$A$61,"Provincia","Nuevo León ")</f>
        <v>444665.37999999995</v>
      </c>
    </row>
    <row r="72" spans="1:5" x14ac:dyDescent="0.35">
      <c r="A72" s="7" t="s">
        <v>124</v>
      </c>
      <c r="B72" s="8">
        <v>478708.10000000003</v>
      </c>
      <c r="D72" s="7" t="s">
        <v>124</v>
      </c>
      <c r="E72" s="8">
        <f>GETPIVOTDATA("Ventas",$A$61,"Provincia","Acapulco")</f>
        <v>473355.08</v>
      </c>
    </row>
    <row r="73" spans="1:5" x14ac:dyDescent="0.35">
      <c r="A73" s="7" t="s">
        <v>94</v>
      </c>
      <c r="B73" s="8">
        <v>5637632.4799999995</v>
      </c>
    </row>
    <row r="75" spans="1:5" x14ac:dyDescent="0.35">
      <c r="A75" s="6" t="s">
        <v>93</v>
      </c>
      <c r="B75" t="s">
        <v>126</v>
      </c>
    </row>
    <row r="76" spans="1:5" x14ac:dyDescent="0.35">
      <c r="A76" s="7" t="s">
        <v>125</v>
      </c>
      <c r="B76" s="8">
        <v>32</v>
      </c>
    </row>
    <row r="77" spans="1:5" x14ac:dyDescent="0.35">
      <c r="A77" s="7" t="s">
        <v>113</v>
      </c>
      <c r="B77" s="8">
        <v>33</v>
      </c>
    </row>
    <row r="78" spans="1:5" x14ac:dyDescent="0.35">
      <c r="A78" s="7" t="s">
        <v>118</v>
      </c>
      <c r="B78" s="8">
        <v>34</v>
      </c>
    </row>
    <row r="79" spans="1:5" x14ac:dyDescent="0.35">
      <c r="A79" s="7" t="s">
        <v>114</v>
      </c>
      <c r="B79" s="8">
        <v>33</v>
      </c>
    </row>
    <row r="80" spans="1:5" x14ac:dyDescent="0.35">
      <c r="A80" s="7" t="s">
        <v>117</v>
      </c>
      <c r="B80" s="8">
        <v>34</v>
      </c>
    </row>
    <row r="81" spans="1:2" x14ac:dyDescent="0.35">
      <c r="A81" s="7" t="s">
        <v>115</v>
      </c>
      <c r="B81" s="8">
        <v>34</v>
      </c>
    </row>
    <row r="82" spans="1:2" x14ac:dyDescent="0.35">
      <c r="A82" s="7" t="s">
        <v>119</v>
      </c>
      <c r="B82" s="8">
        <v>33</v>
      </c>
    </row>
    <row r="83" spans="1:2" x14ac:dyDescent="0.35">
      <c r="A83" s="7" t="s">
        <v>122</v>
      </c>
      <c r="B83" s="8">
        <v>33</v>
      </c>
    </row>
    <row r="84" spans="1:2" x14ac:dyDescent="0.35">
      <c r="A84" s="7" t="s">
        <v>116</v>
      </c>
      <c r="B84" s="8">
        <v>34</v>
      </c>
    </row>
    <row r="85" spans="1:2" x14ac:dyDescent="0.35">
      <c r="A85" s="7" t="s">
        <v>123</v>
      </c>
      <c r="B85" s="8">
        <v>33</v>
      </c>
    </row>
    <row r="86" spans="1:2" x14ac:dyDescent="0.35">
      <c r="A86" s="7" t="s">
        <v>124</v>
      </c>
      <c r="B86" s="8">
        <v>33</v>
      </c>
    </row>
    <row r="87" spans="1:2" x14ac:dyDescent="0.35">
      <c r="A87" s="7" t="s">
        <v>94</v>
      </c>
      <c r="B87" s="8">
        <v>366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Data base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Cabrera</dc:creator>
  <cp:lastModifiedBy>Emmanuel Cabrera</cp:lastModifiedBy>
  <dcterms:created xsi:type="dcterms:W3CDTF">2025-01-31T22:33:01Z</dcterms:created>
  <dcterms:modified xsi:type="dcterms:W3CDTF">2025-09-07T15:24:06Z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ba9a42da-f84d-40d3-b16f-b498c55c5161</vt:lpwstr>
  </property>
</Properties>
</file>